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11/relationships/webextensiontaskpanes" Target="xl/webextensions/taskpanes.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shdgov-my.sharepoint.com/personal/tbriceno_shd_gov_co/Documents/PMR/BD_PMR_esctructurada/Formato 69/"/>
    </mc:Choice>
  </mc:AlternateContent>
  <xr:revisionPtr revIDLastSave="0" documentId="8_{E2CBACE5-CC4A-4953-A3CC-BCC2CC4B41C6}" xr6:coauthVersionLast="47" xr6:coauthVersionMax="47" xr10:uidLastSave="{00000000-0000-0000-0000-000000000000}"/>
  <bookViews>
    <workbookView xWindow="-108" yWindow="-108" windowWidth="23256" windowHeight="12456" firstSheet="1" activeTab="1" xr2:uid="{E655CAAD-D4F5-44CC-A8E0-688A824EF927}"/>
  </bookViews>
  <sheets>
    <sheet name="instructivo" sheetId="8" r:id="rId1"/>
    <sheet name="Anexo_12" sheetId="5" r:id="rId2"/>
    <sheet name="Hoja2" sheetId="7" state="veryHidden" r:id="rId3"/>
    <sheet name="Hoja1" sheetId="1" state="veryHidden" r:id="rId4"/>
    <sheet name="Hoja4" sheetId="4" state="veryHidden" r:id="rId5"/>
    <sheet name="homologos" sheetId="3" state="veryHidden" r:id="rId6"/>
  </sheets>
  <definedNames>
    <definedName name="_xlnm._FilterDatabase" localSheetId="1" hidden="1">Anexo_12!$A$1:$Z$1782</definedName>
    <definedName name="_xlnm._FilterDatabase" localSheetId="3" hidden="1">Hoja1!$A$1:$Z$1797</definedName>
    <definedName name="_xlnm._FilterDatabase" localSheetId="2" hidden="1">Hoja2!$A$1:$AR$733</definedName>
    <definedName name="_xlnm._FilterDatabase" localSheetId="4" hidden="1">Hoja4!$A$1:$G$541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T733" i="7" l="1"/>
  <c r="AT732" i="7"/>
  <c r="AT731" i="7"/>
  <c r="AT730" i="7"/>
  <c r="AT729" i="7"/>
  <c r="AT728" i="7"/>
  <c r="AT727" i="7"/>
  <c r="AT726" i="7"/>
  <c r="AT725" i="7"/>
  <c r="AT724" i="7"/>
  <c r="AT723" i="7"/>
  <c r="AT722" i="7"/>
  <c r="AT721" i="7"/>
  <c r="AT720" i="7"/>
  <c r="AT719" i="7"/>
  <c r="AT718" i="7"/>
  <c r="AT717" i="7"/>
  <c r="AT716" i="7"/>
  <c r="AT715" i="7"/>
  <c r="AT714" i="7"/>
  <c r="AT713" i="7"/>
  <c r="AT712" i="7"/>
  <c r="AT711" i="7"/>
  <c r="AT710" i="7"/>
  <c r="AT709" i="7"/>
  <c r="AT708" i="7"/>
  <c r="AT707" i="7"/>
  <c r="AT706" i="7"/>
  <c r="AT705" i="7"/>
  <c r="AT704" i="7"/>
  <c r="AT703" i="7"/>
  <c r="AT702" i="7"/>
  <c r="AT701" i="7"/>
  <c r="AT700" i="7"/>
  <c r="AT699" i="7"/>
  <c r="AT698" i="7"/>
  <c r="AT697" i="7"/>
  <c r="AT696" i="7"/>
  <c r="AT695" i="7"/>
  <c r="AT694" i="7"/>
  <c r="AT693" i="7"/>
  <c r="AT692" i="7"/>
  <c r="AT691" i="7"/>
  <c r="AT690" i="7"/>
  <c r="AT689" i="7"/>
  <c r="AT688" i="7"/>
  <c r="AT687" i="7"/>
  <c r="AT686" i="7"/>
  <c r="AT685" i="7"/>
  <c r="AT684" i="7"/>
  <c r="AT683" i="7"/>
  <c r="AT682" i="7"/>
  <c r="AT681" i="7"/>
  <c r="AT680" i="7"/>
  <c r="AT679" i="7"/>
  <c r="AT678" i="7"/>
  <c r="AT677" i="7"/>
  <c r="AT676" i="7"/>
  <c r="AT675" i="7"/>
  <c r="AT674" i="7"/>
  <c r="AT673" i="7"/>
  <c r="AT672" i="7"/>
  <c r="AT671" i="7"/>
  <c r="AT670" i="7"/>
  <c r="AT669" i="7"/>
  <c r="AT668" i="7"/>
  <c r="AT667" i="7"/>
  <c r="AT666" i="7"/>
  <c r="AT665" i="7"/>
  <c r="AT664" i="7"/>
  <c r="AT663" i="7"/>
  <c r="AT662" i="7"/>
  <c r="AT661" i="7"/>
  <c r="AT660" i="7"/>
  <c r="AT659" i="7"/>
  <c r="AT658" i="7"/>
  <c r="AT657" i="7"/>
  <c r="AT656" i="7"/>
  <c r="AT655" i="7"/>
  <c r="AT654" i="7"/>
  <c r="AT653" i="7"/>
  <c r="AT652" i="7"/>
  <c r="AT651" i="7"/>
  <c r="AT650" i="7"/>
  <c r="AT649" i="7"/>
  <c r="AT648" i="7"/>
  <c r="AT647" i="7"/>
  <c r="AT646" i="7"/>
  <c r="AT645" i="7"/>
  <c r="AT644" i="7"/>
  <c r="AT643" i="7"/>
  <c r="AT642" i="7"/>
  <c r="AT641" i="7"/>
  <c r="AT640" i="7"/>
  <c r="AT639" i="7"/>
  <c r="AT638" i="7"/>
  <c r="AT637" i="7"/>
  <c r="AT636" i="7"/>
  <c r="AT635" i="7"/>
  <c r="AT634" i="7"/>
  <c r="AT633" i="7"/>
  <c r="AT632" i="7"/>
  <c r="AT631" i="7"/>
  <c r="AT630" i="7"/>
  <c r="AT629" i="7"/>
  <c r="AT628" i="7"/>
  <c r="AT627" i="7"/>
  <c r="AT626" i="7"/>
  <c r="AT625" i="7"/>
  <c r="AT624" i="7"/>
  <c r="AT623" i="7"/>
  <c r="AT622" i="7"/>
  <c r="AT621" i="7"/>
  <c r="AT620" i="7"/>
  <c r="AT619" i="7"/>
  <c r="AT618" i="7"/>
  <c r="AT617" i="7"/>
  <c r="AT616" i="7"/>
  <c r="AT615" i="7"/>
  <c r="AT614" i="7"/>
  <c r="AT613" i="7"/>
  <c r="AT612" i="7"/>
  <c r="AT611" i="7"/>
  <c r="AT610" i="7"/>
  <c r="AT609" i="7"/>
  <c r="AT608" i="7"/>
  <c r="AT607" i="7"/>
  <c r="AT606" i="7"/>
  <c r="AT605" i="7"/>
  <c r="AT604" i="7"/>
  <c r="AT603" i="7"/>
  <c r="AT602" i="7"/>
  <c r="AT601" i="7"/>
  <c r="AT600" i="7"/>
  <c r="AT599" i="7"/>
  <c r="AT598" i="7"/>
  <c r="AT597" i="7"/>
  <c r="AT596" i="7"/>
  <c r="AT595" i="7"/>
  <c r="AT594" i="7"/>
  <c r="AT593" i="7"/>
  <c r="AT592" i="7"/>
  <c r="AT591" i="7"/>
  <c r="AT590" i="7"/>
  <c r="AT589" i="7"/>
  <c r="AT588" i="7"/>
  <c r="AT587" i="7"/>
  <c r="AT586" i="7"/>
  <c r="AT585" i="7"/>
  <c r="AT584" i="7"/>
  <c r="AT583" i="7"/>
  <c r="AT582" i="7"/>
  <c r="AT581" i="7"/>
  <c r="AT580" i="7"/>
  <c r="AT579" i="7"/>
  <c r="AT578" i="7"/>
  <c r="AT577" i="7"/>
  <c r="AT576" i="7"/>
  <c r="AT575" i="7"/>
  <c r="AT574" i="7"/>
  <c r="AT573" i="7"/>
  <c r="AT572" i="7"/>
  <c r="AT571" i="7"/>
  <c r="AT570" i="7"/>
  <c r="AT569" i="7"/>
  <c r="AT568" i="7"/>
  <c r="AT567" i="7"/>
  <c r="AT566" i="7"/>
  <c r="AT565" i="7"/>
  <c r="AT564" i="7"/>
  <c r="AT563" i="7"/>
  <c r="AT562" i="7"/>
  <c r="AT561" i="7"/>
  <c r="AT560" i="7"/>
  <c r="AT559" i="7"/>
  <c r="AT558" i="7"/>
  <c r="AT557" i="7"/>
  <c r="AT556" i="7"/>
  <c r="AT555" i="7"/>
  <c r="AT554" i="7"/>
  <c r="AT553" i="7"/>
  <c r="AT552" i="7"/>
  <c r="AT551" i="7"/>
  <c r="AT550" i="7"/>
  <c r="AT549" i="7"/>
  <c r="AT548" i="7"/>
  <c r="AT547" i="7"/>
  <c r="AT546" i="7"/>
  <c r="AT545" i="7"/>
  <c r="AT544" i="7"/>
  <c r="AT543" i="7"/>
  <c r="AT542" i="7"/>
  <c r="AT541" i="7"/>
  <c r="AT540" i="7"/>
  <c r="AT539" i="7"/>
  <c r="AT538" i="7"/>
  <c r="AT537" i="7"/>
  <c r="AT536" i="7"/>
  <c r="AT535" i="7"/>
  <c r="AT534" i="7"/>
  <c r="AT533" i="7"/>
  <c r="AT532" i="7"/>
  <c r="AT531" i="7"/>
  <c r="AT530" i="7"/>
  <c r="AT529" i="7"/>
  <c r="AT528" i="7"/>
  <c r="AT527" i="7"/>
  <c r="AT526" i="7"/>
  <c r="AT525" i="7"/>
  <c r="AT524" i="7"/>
  <c r="AT523" i="7"/>
  <c r="AT522" i="7"/>
  <c r="AT521" i="7"/>
  <c r="AT520" i="7"/>
  <c r="AT519" i="7"/>
  <c r="AT518" i="7"/>
  <c r="AT517" i="7"/>
  <c r="AT516" i="7"/>
  <c r="AT515" i="7"/>
  <c r="AT514" i="7"/>
  <c r="AT513" i="7"/>
  <c r="AT512" i="7"/>
  <c r="AT511" i="7"/>
  <c r="AT510" i="7"/>
  <c r="AT509" i="7"/>
  <c r="AT508" i="7"/>
  <c r="AT507" i="7"/>
  <c r="AT506" i="7"/>
  <c r="AT505" i="7"/>
  <c r="AT504" i="7"/>
  <c r="AT503" i="7"/>
  <c r="AT502" i="7"/>
  <c r="AT501" i="7"/>
  <c r="AT500" i="7"/>
  <c r="AT499" i="7"/>
  <c r="AT498" i="7"/>
  <c r="AT497" i="7"/>
  <c r="AT496" i="7"/>
  <c r="AT495" i="7"/>
  <c r="AT494" i="7"/>
  <c r="AT493" i="7"/>
  <c r="AT492" i="7"/>
  <c r="AT491" i="7"/>
  <c r="AT490" i="7"/>
  <c r="AT489" i="7"/>
  <c r="AT488" i="7"/>
  <c r="AT487" i="7"/>
  <c r="AT486" i="7"/>
  <c r="AT485" i="7"/>
  <c r="AT484" i="7"/>
  <c r="AT483" i="7"/>
  <c r="AT482" i="7"/>
  <c r="AT481" i="7"/>
  <c r="AT480" i="7"/>
  <c r="AT479" i="7"/>
  <c r="AT478" i="7"/>
  <c r="AT477" i="7"/>
  <c r="AT476" i="7"/>
  <c r="AT475" i="7"/>
  <c r="AT474" i="7"/>
  <c r="AT473" i="7"/>
  <c r="AT472" i="7"/>
  <c r="AT471" i="7"/>
  <c r="AT470" i="7"/>
  <c r="AT469" i="7"/>
  <c r="AT468" i="7"/>
  <c r="AT467" i="7"/>
  <c r="AT466" i="7"/>
  <c r="AT465" i="7"/>
  <c r="AT464" i="7"/>
  <c r="AT463" i="7"/>
  <c r="AT462" i="7"/>
  <c r="AT461" i="7"/>
  <c r="AT460" i="7"/>
  <c r="AT459" i="7"/>
  <c r="AT458" i="7"/>
  <c r="AT457" i="7"/>
  <c r="AT456" i="7"/>
  <c r="AT455" i="7"/>
  <c r="AT454" i="7"/>
  <c r="AT453" i="7"/>
  <c r="AT452" i="7"/>
  <c r="AT451" i="7"/>
  <c r="AT450" i="7"/>
  <c r="AT449" i="7"/>
  <c r="AT448" i="7"/>
  <c r="AT447" i="7"/>
  <c r="AT446" i="7"/>
  <c r="AT445" i="7"/>
  <c r="AT444" i="7"/>
  <c r="AT443" i="7"/>
  <c r="AT442" i="7"/>
  <c r="AT441" i="7"/>
  <c r="AT440" i="7"/>
  <c r="AT439" i="7"/>
  <c r="AT438" i="7"/>
  <c r="AT437" i="7"/>
  <c r="AT436" i="7"/>
  <c r="AT435" i="7"/>
  <c r="AT434" i="7"/>
  <c r="AT433" i="7"/>
  <c r="AT432" i="7"/>
  <c r="AT431" i="7"/>
  <c r="AT430" i="7"/>
  <c r="AT429" i="7"/>
  <c r="AT428" i="7"/>
  <c r="AT427" i="7"/>
  <c r="AT426" i="7"/>
  <c r="AT425" i="7"/>
  <c r="AT424" i="7"/>
  <c r="AT423" i="7"/>
  <c r="AT422" i="7"/>
  <c r="AT421" i="7"/>
  <c r="AT420" i="7"/>
  <c r="AT419" i="7"/>
  <c r="AT418" i="7"/>
  <c r="AT417" i="7"/>
  <c r="AT416" i="7"/>
  <c r="AT415" i="7"/>
  <c r="AT414" i="7"/>
  <c r="AT413" i="7"/>
  <c r="AT412" i="7"/>
  <c r="AT411" i="7"/>
  <c r="AT410" i="7"/>
  <c r="AT409" i="7"/>
  <c r="AT408" i="7"/>
  <c r="AT407" i="7"/>
  <c r="AT406" i="7"/>
  <c r="AT405" i="7"/>
  <c r="AT404" i="7"/>
  <c r="AT403" i="7"/>
  <c r="AT402" i="7"/>
  <c r="AT401" i="7"/>
  <c r="AT400" i="7"/>
  <c r="AT399" i="7"/>
  <c r="AT398" i="7"/>
  <c r="AT397" i="7"/>
  <c r="AT396" i="7"/>
  <c r="AT395" i="7"/>
  <c r="AT394" i="7"/>
  <c r="AT393" i="7"/>
  <c r="AT392" i="7"/>
  <c r="AT391" i="7"/>
  <c r="AT390" i="7"/>
  <c r="AT389" i="7"/>
  <c r="AT388" i="7"/>
  <c r="AT387" i="7"/>
  <c r="AT386" i="7"/>
  <c r="AT385" i="7"/>
  <c r="AT384" i="7"/>
  <c r="AT383" i="7"/>
  <c r="AT382" i="7"/>
  <c r="AT381" i="7"/>
  <c r="AT380" i="7"/>
  <c r="AT379" i="7"/>
  <c r="AT378" i="7"/>
  <c r="AT377" i="7"/>
  <c r="AT376" i="7"/>
  <c r="AT375" i="7"/>
  <c r="AT374" i="7"/>
  <c r="AT373" i="7"/>
  <c r="AT372" i="7"/>
  <c r="AT371" i="7"/>
  <c r="AT370" i="7"/>
  <c r="AT369" i="7"/>
  <c r="AT368" i="7"/>
  <c r="AT367" i="7"/>
  <c r="AT366" i="7"/>
  <c r="AT365" i="7"/>
  <c r="AT364" i="7"/>
  <c r="AT363" i="7"/>
  <c r="AT362" i="7"/>
  <c r="AT361" i="7"/>
  <c r="AT360" i="7"/>
  <c r="AT359" i="7"/>
  <c r="AT358" i="7"/>
  <c r="AT357" i="7"/>
  <c r="AT356" i="7"/>
  <c r="AT355" i="7"/>
  <c r="AT354" i="7"/>
  <c r="AT353" i="7"/>
  <c r="AT352" i="7"/>
  <c r="AT351" i="7"/>
  <c r="AT350" i="7"/>
  <c r="AT349" i="7"/>
  <c r="AT348" i="7"/>
  <c r="AT347" i="7"/>
  <c r="AT346" i="7"/>
  <c r="AT345" i="7"/>
  <c r="AT344" i="7"/>
  <c r="AT343" i="7"/>
  <c r="AT342" i="7"/>
  <c r="AT341" i="7"/>
  <c r="AT340" i="7"/>
  <c r="AT339" i="7"/>
  <c r="AT338" i="7"/>
  <c r="AT337" i="7"/>
  <c r="AT336" i="7"/>
  <c r="AT335" i="7"/>
  <c r="AT334" i="7"/>
  <c r="AT333" i="7"/>
  <c r="AT332" i="7"/>
  <c r="AT331" i="7"/>
  <c r="AT330" i="7"/>
  <c r="AT329" i="7"/>
  <c r="AT328" i="7"/>
  <c r="AT327" i="7"/>
  <c r="AT326" i="7"/>
  <c r="AT325" i="7"/>
  <c r="AT324" i="7"/>
  <c r="AT323" i="7"/>
  <c r="AT322" i="7"/>
  <c r="AT321" i="7"/>
  <c r="AT320" i="7"/>
  <c r="AT319" i="7"/>
  <c r="AT318" i="7"/>
  <c r="AT317" i="7"/>
  <c r="AT316" i="7"/>
  <c r="AT315" i="7"/>
  <c r="AT314" i="7"/>
  <c r="AT313" i="7"/>
  <c r="AT312" i="7"/>
  <c r="AT311" i="7"/>
  <c r="AT310" i="7"/>
  <c r="AT309" i="7"/>
  <c r="AT308" i="7"/>
  <c r="AT307" i="7"/>
  <c r="AT306" i="7"/>
  <c r="AT305" i="7"/>
  <c r="AT304" i="7"/>
  <c r="AT303" i="7"/>
  <c r="AT302" i="7"/>
  <c r="AT301" i="7"/>
  <c r="AT300" i="7"/>
  <c r="AT299" i="7"/>
  <c r="AT298" i="7"/>
  <c r="AT297" i="7"/>
  <c r="AT296" i="7"/>
  <c r="AT295" i="7"/>
  <c r="AT294" i="7"/>
  <c r="AT293" i="7"/>
  <c r="AT292" i="7"/>
  <c r="AT291" i="7"/>
  <c r="AT290" i="7"/>
  <c r="AT289" i="7"/>
  <c r="AT288" i="7"/>
  <c r="AT287" i="7"/>
  <c r="AT286" i="7"/>
  <c r="AT285" i="7"/>
  <c r="AT284" i="7"/>
  <c r="AT283" i="7"/>
  <c r="AT282" i="7"/>
  <c r="AT281" i="7"/>
  <c r="AT280" i="7"/>
  <c r="AT279" i="7"/>
  <c r="AT278" i="7"/>
  <c r="AT277" i="7"/>
  <c r="AT276" i="7"/>
  <c r="AT275" i="7"/>
  <c r="AT274" i="7"/>
  <c r="AT273" i="7"/>
  <c r="AT272" i="7"/>
  <c r="AT271" i="7"/>
  <c r="AT270" i="7"/>
  <c r="AT269" i="7"/>
  <c r="AT268" i="7"/>
  <c r="AT267" i="7"/>
  <c r="AT266" i="7"/>
  <c r="AT265" i="7"/>
  <c r="AT264" i="7"/>
  <c r="AT263" i="7"/>
  <c r="AT262" i="7"/>
  <c r="AT261" i="7"/>
  <c r="AT260" i="7"/>
  <c r="AT259" i="7"/>
  <c r="AT258" i="7"/>
  <c r="AT257" i="7"/>
  <c r="AT256" i="7"/>
  <c r="AT255" i="7"/>
  <c r="AT254" i="7"/>
  <c r="AT253" i="7"/>
  <c r="AT252" i="7"/>
  <c r="AT251" i="7"/>
  <c r="AT250" i="7"/>
  <c r="AT249" i="7"/>
  <c r="AT248" i="7"/>
  <c r="AT247" i="7"/>
  <c r="AT246" i="7"/>
  <c r="AT245" i="7"/>
  <c r="AT244" i="7"/>
  <c r="AT243" i="7"/>
  <c r="AT242" i="7"/>
  <c r="AT241" i="7"/>
  <c r="AT240" i="7"/>
  <c r="AT239" i="7"/>
  <c r="AT238" i="7"/>
  <c r="AT237" i="7"/>
  <c r="AT236" i="7"/>
  <c r="AT235" i="7"/>
  <c r="AT234" i="7"/>
  <c r="AT233" i="7"/>
  <c r="AT232" i="7"/>
  <c r="AT231" i="7"/>
  <c r="AT230" i="7"/>
  <c r="AT229" i="7"/>
  <c r="AT228" i="7"/>
  <c r="AT227" i="7"/>
  <c r="AT226" i="7"/>
  <c r="AT225" i="7"/>
  <c r="AT224" i="7"/>
  <c r="AT223" i="7"/>
  <c r="AT222" i="7"/>
  <c r="AT221" i="7"/>
  <c r="AT220" i="7"/>
  <c r="AT219" i="7"/>
  <c r="AT218" i="7"/>
  <c r="AT217" i="7"/>
  <c r="AT216" i="7"/>
  <c r="AT215" i="7"/>
  <c r="AT214" i="7"/>
  <c r="AT213" i="7"/>
  <c r="AT212" i="7"/>
  <c r="AT211" i="7"/>
  <c r="AT210" i="7"/>
  <c r="AT209" i="7"/>
  <c r="AT208" i="7"/>
  <c r="AT207" i="7"/>
  <c r="AT206" i="7"/>
  <c r="AT205" i="7"/>
  <c r="AT204" i="7"/>
  <c r="AT203" i="7"/>
  <c r="AT202" i="7"/>
  <c r="AT201" i="7"/>
  <c r="AT200" i="7"/>
  <c r="AT199" i="7"/>
  <c r="AT198" i="7"/>
  <c r="AT197" i="7"/>
  <c r="AT196" i="7"/>
  <c r="AT195" i="7"/>
  <c r="AT194" i="7"/>
  <c r="AT193" i="7"/>
  <c r="AT192" i="7"/>
  <c r="AT191" i="7"/>
  <c r="AT190" i="7"/>
  <c r="AT189" i="7"/>
  <c r="AT188" i="7"/>
  <c r="AT187" i="7"/>
  <c r="AT186" i="7"/>
  <c r="AT185" i="7"/>
  <c r="AT184" i="7"/>
  <c r="AT183" i="7"/>
  <c r="AT182" i="7"/>
  <c r="AT181" i="7"/>
  <c r="AT180" i="7"/>
  <c r="AT179" i="7"/>
  <c r="AT178" i="7"/>
  <c r="AT177" i="7"/>
  <c r="AT176" i="7"/>
  <c r="AT175" i="7"/>
  <c r="AT174" i="7"/>
  <c r="AT173" i="7"/>
  <c r="AT172" i="7"/>
  <c r="AT171" i="7"/>
  <c r="AT170" i="7"/>
  <c r="AT169" i="7"/>
  <c r="AT168" i="7"/>
  <c r="AT167" i="7"/>
  <c r="AT166" i="7"/>
  <c r="AT165" i="7"/>
  <c r="AT164" i="7"/>
  <c r="AT163" i="7"/>
  <c r="AT162" i="7"/>
  <c r="AT161" i="7"/>
  <c r="AT160" i="7"/>
  <c r="AT159" i="7"/>
  <c r="AT158" i="7"/>
  <c r="AT157" i="7"/>
  <c r="AT156" i="7"/>
  <c r="AT155" i="7"/>
  <c r="AT154" i="7"/>
  <c r="AT153" i="7"/>
  <c r="AT152" i="7"/>
  <c r="AT151" i="7"/>
  <c r="AT150" i="7"/>
  <c r="AT149" i="7"/>
  <c r="AT148" i="7"/>
  <c r="AT147" i="7"/>
  <c r="AT146" i="7"/>
  <c r="AT145" i="7"/>
  <c r="AT144" i="7"/>
  <c r="AT143" i="7"/>
  <c r="AT142" i="7"/>
  <c r="AT141" i="7"/>
  <c r="AT140" i="7"/>
  <c r="AT139" i="7"/>
  <c r="AT138" i="7"/>
  <c r="AT137" i="7"/>
  <c r="AT136" i="7"/>
  <c r="AT135" i="7"/>
  <c r="AT134" i="7"/>
  <c r="AT133" i="7"/>
  <c r="AT132" i="7"/>
  <c r="AT131" i="7"/>
  <c r="AT130" i="7"/>
  <c r="AT129" i="7"/>
  <c r="AT128" i="7"/>
  <c r="AT127" i="7"/>
  <c r="AT126" i="7"/>
  <c r="AT125" i="7"/>
  <c r="AT124" i="7"/>
  <c r="AT123" i="7"/>
  <c r="AT122" i="7"/>
  <c r="AT121" i="7"/>
  <c r="AT120" i="7"/>
  <c r="AT119" i="7"/>
  <c r="AT118" i="7"/>
  <c r="AT117" i="7"/>
  <c r="AT116" i="7"/>
  <c r="AT115" i="7"/>
  <c r="AT114" i="7"/>
  <c r="AT113" i="7"/>
  <c r="AT112" i="7"/>
  <c r="AT111" i="7"/>
  <c r="AT110" i="7"/>
  <c r="AT109" i="7"/>
  <c r="AT108" i="7"/>
  <c r="AT107" i="7"/>
  <c r="AT106" i="7"/>
  <c r="AT105" i="7"/>
  <c r="AT104" i="7"/>
  <c r="AT103" i="7"/>
  <c r="AT102" i="7"/>
  <c r="AT101" i="7"/>
  <c r="AT100" i="7"/>
  <c r="AT99" i="7"/>
  <c r="AT98" i="7"/>
  <c r="AT97" i="7"/>
  <c r="AT96" i="7"/>
  <c r="AT95" i="7"/>
  <c r="AT94" i="7"/>
  <c r="AT93" i="7"/>
  <c r="AT92" i="7"/>
  <c r="AT91" i="7"/>
  <c r="AT90" i="7"/>
  <c r="AT89" i="7"/>
  <c r="AT88" i="7"/>
  <c r="AT87" i="7"/>
  <c r="AT86" i="7"/>
  <c r="AT85" i="7"/>
  <c r="AT84" i="7"/>
  <c r="AT83" i="7"/>
  <c r="AT82" i="7"/>
  <c r="AT81" i="7"/>
  <c r="AT80" i="7"/>
  <c r="AT79" i="7"/>
  <c r="AT78" i="7"/>
  <c r="AT77" i="7"/>
  <c r="AT76" i="7"/>
  <c r="AT75" i="7"/>
  <c r="AT74" i="7"/>
  <c r="AT73" i="7"/>
  <c r="AT72" i="7"/>
  <c r="AT71" i="7"/>
  <c r="AT70" i="7"/>
  <c r="AT69" i="7"/>
  <c r="AT68" i="7"/>
  <c r="AT67" i="7"/>
  <c r="AT66" i="7"/>
  <c r="AT65" i="7"/>
  <c r="AT64" i="7"/>
  <c r="AT63" i="7"/>
  <c r="AT62" i="7"/>
  <c r="AT61" i="7"/>
  <c r="AT60" i="7"/>
  <c r="AT59" i="7"/>
  <c r="AT58" i="7"/>
  <c r="AT57" i="7"/>
  <c r="AT56" i="7"/>
  <c r="AT55" i="7"/>
  <c r="AT54" i="7"/>
  <c r="AT53" i="7"/>
  <c r="AT52" i="7"/>
  <c r="AT51" i="7"/>
  <c r="AT50" i="7"/>
  <c r="AT49" i="7"/>
  <c r="AT48" i="7"/>
  <c r="AT47" i="7"/>
  <c r="AT46" i="7"/>
  <c r="AT45" i="7"/>
  <c r="AT44" i="7"/>
  <c r="AT43" i="7"/>
  <c r="AT42" i="7"/>
  <c r="AT41" i="7"/>
  <c r="AT40" i="7"/>
  <c r="AT39" i="7"/>
  <c r="AT38" i="7"/>
  <c r="AT37" i="7"/>
  <c r="AT36" i="7"/>
  <c r="AT35" i="7"/>
  <c r="AT34" i="7"/>
  <c r="AT33" i="7"/>
  <c r="AT32" i="7"/>
  <c r="AT31" i="7"/>
  <c r="AT30" i="7"/>
  <c r="AT29" i="7"/>
  <c r="AT28" i="7"/>
  <c r="AT27" i="7"/>
  <c r="AT26" i="7"/>
  <c r="AT25" i="7"/>
  <c r="AT24" i="7"/>
  <c r="AT23" i="7"/>
  <c r="AT22" i="7"/>
  <c r="AT21" i="7"/>
  <c r="AT20" i="7"/>
  <c r="AT19" i="7"/>
  <c r="AT18" i="7"/>
  <c r="AT17" i="7"/>
  <c r="AT16" i="7"/>
  <c r="AT15" i="7"/>
  <c r="AT14" i="7"/>
  <c r="AT13" i="7"/>
  <c r="AT12" i="7"/>
  <c r="AT11" i="7"/>
  <c r="AT10" i="7"/>
  <c r="AT9" i="7"/>
  <c r="AT8" i="7"/>
  <c r="AT7" i="7"/>
  <c r="AT6" i="7"/>
  <c r="AT5" i="7"/>
  <c r="AT4" i="7"/>
  <c r="AT3" i="7"/>
  <c r="AT2" i="7"/>
  <c r="L1745" i="5"/>
  <c r="L1709" i="5"/>
  <c r="L1669" i="5"/>
  <c r="L1638" i="5"/>
  <c r="L1599" i="5"/>
  <c r="L1578" i="5"/>
  <c r="L1530" i="5"/>
  <c r="L1504" i="5"/>
  <c r="L1454" i="5"/>
  <c r="L1441" i="5"/>
  <c r="L1401" i="5"/>
  <c r="L1361" i="5"/>
  <c r="L1311" i="5"/>
  <c r="L1274" i="5"/>
  <c r="L1261" i="5"/>
  <c r="L1230" i="5"/>
  <c r="L1177" i="5"/>
  <c r="L1148" i="5"/>
  <c r="L1104" i="5"/>
  <c r="L1091" i="5"/>
  <c r="L1033" i="5"/>
  <c r="L987" i="5"/>
  <c r="L897" i="5"/>
  <c r="L813" i="5"/>
  <c r="L775" i="5"/>
  <c r="L713" i="5"/>
  <c r="L650" i="5"/>
  <c r="L578" i="5"/>
  <c r="L560" i="5"/>
  <c r="L525" i="5"/>
  <c r="L488" i="5"/>
  <c r="L447" i="5"/>
  <c r="L408" i="5"/>
  <c r="L379" i="5"/>
  <c r="L345" i="5"/>
  <c r="L306" i="5"/>
  <c r="L263" i="5"/>
  <c r="L239" i="5"/>
  <c r="L227" i="5"/>
  <c r="L219" i="5"/>
  <c r="L197" i="5"/>
  <c r="L153" i="5"/>
  <c r="L97" i="5"/>
  <c r="L65" i="5"/>
  <c r="Z1780" i="5"/>
  <c r="L1780" i="5"/>
  <c r="K1779" i="5" a="1"/>
  <c r="K1779" i="5" s="1"/>
  <c r="K1778" i="5" a="1"/>
  <c r="K1778" i="5" s="1"/>
  <c r="Z1777" i="5"/>
  <c r="L1777" i="5"/>
  <c r="K1776" i="5" a="1"/>
  <c r="K1776" i="5" s="1"/>
  <c r="K1775" i="5" a="1"/>
  <c r="K1775" i="5" s="1"/>
  <c r="K1774" i="5" a="1"/>
  <c r="K1774" i="5" s="1"/>
  <c r="Z1773" i="5"/>
  <c r="L1773" i="5"/>
  <c r="K1772" i="5" a="1"/>
  <c r="K1772" i="5" s="1"/>
  <c r="K1771" i="5" a="1"/>
  <c r="K1771" i="5" s="1"/>
  <c r="K1770" i="5" a="1"/>
  <c r="K1770" i="5" s="1"/>
  <c r="K1769" i="5" a="1"/>
  <c r="K1769" i="5" s="1"/>
  <c r="K1768" i="5" a="1"/>
  <c r="K1768" i="5" s="1"/>
  <c r="K1767" i="5" a="1"/>
  <c r="K1767" i="5" s="1"/>
  <c r="Z1766" i="5"/>
  <c r="L1766" i="5"/>
  <c r="K1765" i="5" a="1"/>
  <c r="K1765" i="5" s="1"/>
  <c r="K1764" i="5" a="1"/>
  <c r="K1764" i="5" s="1"/>
  <c r="K1763" i="5" a="1"/>
  <c r="K1763" i="5" s="1"/>
  <c r="K1762" i="5" a="1"/>
  <c r="K1762" i="5" s="1"/>
  <c r="K1761" i="5" a="1"/>
  <c r="K1761" i="5" s="1"/>
  <c r="K1760" i="5" a="1"/>
  <c r="K1760" i="5" s="1"/>
  <c r="K1759" i="5" a="1"/>
  <c r="K1759" i="5" s="1"/>
  <c r="Z1758" i="5"/>
  <c r="L1758" i="5"/>
  <c r="K1757" i="5" a="1"/>
  <c r="K1757" i="5" s="1"/>
  <c r="K1756" i="5" a="1"/>
  <c r="K1756" i="5" s="1"/>
  <c r="K1755" i="5" a="1"/>
  <c r="K1755" i="5" s="1"/>
  <c r="K1754" i="5" a="1"/>
  <c r="K1754" i="5" s="1"/>
  <c r="K1753" i="5" a="1"/>
  <c r="K1753" i="5" s="1"/>
  <c r="Z1752" i="5"/>
  <c r="L1752" i="5"/>
  <c r="K1751" i="5" a="1"/>
  <c r="K1751" i="5" s="1"/>
  <c r="K1750" i="5" a="1"/>
  <c r="K1750" i="5" s="1"/>
  <c r="K1749" i="5" a="1"/>
  <c r="K1749" i="5" s="1"/>
  <c r="K1748" i="5" a="1"/>
  <c r="K1748" i="5" s="1"/>
  <c r="K1747" i="5" a="1"/>
  <c r="K1747" i="5" s="1"/>
  <c r="K1746" i="5" a="1"/>
  <c r="K1746" i="5" s="1"/>
  <c r="K1744" i="5" a="1"/>
  <c r="K1744" i="5" s="1"/>
  <c r="K1743" i="5" a="1"/>
  <c r="K1743" i="5" s="1"/>
  <c r="K1742" i="5" a="1"/>
  <c r="K1742" i="5" s="1"/>
  <c r="K1741" i="5" a="1"/>
  <c r="K1741" i="5" s="1"/>
  <c r="K1740" i="5" a="1"/>
  <c r="K1740" i="5" s="1"/>
  <c r="K1739" i="5" a="1"/>
  <c r="K1739" i="5" s="1"/>
  <c r="Z1737" i="5"/>
  <c r="L1737" i="5"/>
  <c r="K1736" i="5" a="1"/>
  <c r="K1736" i="5" s="1"/>
  <c r="K1735" i="5" a="1"/>
  <c r="K1735" i="5" s="1"/>
  <c r="Z1734" i="5"/>
  <c r="L1734" i="5"/>
  <c r="K1733" i="5" a="1"/>
  <c r="K1733" i="5" s="1"/>
  <c r="K1732" i="5" a="1"/>
  <c r="K1732" i="5" s="1"/>
  <c r="Z1731" i="5"/>
  <c r="L1731" i="5"/>
  <c r="K1730" i="5" a="1"/>
  <c r="K1730" i="5" s="1"/>
  <c r="K1729" i="5" a="1"/>
  <c r="K1729" i="5" s="1"/>
  <c r="K1728" i="5" a="1"/>
  <c r="K1728" i="5" s="1"/>
  <c r="K1727" i="5" a="1"/>
  <c r="K1727" i="5" s="1"/>
  <c r="K1726" i="5" a="1"/>
  <c r="K1726" i="5" s="1"/>
  <c r="K1725" i="5" a="1"/>
  <c r="K1725" i="5" s="1"/>
  <c r="K1724" i="5" a="1"/>
  <c r="K1724" i="5" s="1"/>
  <c r="Z1723" i="5"/>
  <c r="L1723" i="5"/>
  <c r="K1722" i="5" a="1"/>
  <c r="K1722" i="5" s="1"/>
  <c r="K1721" i="5" a="1"/>
  <c r="K1721" i="5" s="1"/>
  <c r="K1720" i="5" a="1"/>
  <c r="K1720" i="5" s="1"/>
  <c r="K1719" i="5" a="1"/>
  <c r="K1719" i="5" s="1"/>
  <c r="K1718" i="5" a="1"/>
  <c r="K1718" i="5" s="1"/>
  <c r="K1717" i="5" a="1"/>
  <c r="K1717" i="5" s="1"/>
  <c r="K1716" i="5" a="1"/>
  <c r="K1716" i="5" s="1"/>
  <c r="K1715" i="5" a="1"/>
  <c r="K1715" i="5" s="1"/>
  <c r="Z1714" i="5"/>
  <c r="L1714" i="5"/>
  <c r="K1713" i="5" a="1"/>
  <c r="K1713" i="5" s="1"/>
  <c r="K1712" i="5" a="1"/>
  <c r="K1712" i="5" s="1"/>
  <c r="K1711" i="5" a="1"/>
  <c r="K1711" i="5" s="1"/>
  <c r="K1710" i="5" a="1"/>
  <c r="K1710" i="5" s="1"/>
  <c r="K1708" i="5" a="1"/>
  <c r="K1708" i="5" s="1"/>
  <c r="K1707" i="5" a="1"/>
  <c r="K1707" i="5" s="1"/>
  <c r="K1706" i="5" a="1"/>
  <c r="K1706" i="5" s="1"/>
  <c r="K1705" i="5" a="1"/>
  <c r="K1705" i="5" s="1"/>
  <c r="K1704" i="5" a="1"/>
  <c r="K1704" i="5" s="1"/>
  <c r="K1703" i="5" a="1"/>
  <c r="K1703" i="5" s="1"/>
  <c r="K1702" i="5" a="1"/>
  <c r="K1702" i="5" s="1"/>
  <c r="K1701" i="5" a="1"/>
  <c r="K1701" i="5" s="1"/>
  <c r="Z1699" i="5"/>
  <c r="L1699" i="5"/>
  <c r="K1698" i="5" a="1"/>
  <c r="K1698" i="5" s="1"/>
  <c r="K1697" i="5" a="1"/>
  <c r="K1697" i="5" s="1"/>
  <c r="Z1696" i="5"/>
  <c r="L1696" i="5"/>
  <c r="K1695" i="5" a="1"/>
  <c r="K1695" i="5" s="1"/>
  <c r="K1694" i="5" a="1"/>
  <c r="K1694" i="5" s="1"/>
  <c r="K1696" i="5" s="1"/>
  <c r="Z1693" i="5"/>
  <c r="L1693" i="5"/>
  <c r="K1692" i="5" a="1"/>
  <c r="K1692" i="5" s="1"/>
  <c r="K1691" i="5" a="1"/>
  <c r="K1691" i="5" s="1"/>
  <c r="Z1690" i="5"/>
  <c r="L1690" i="5"/>
  <c r="K1689" i="5" a="1"/>
  <c r="K1689" i="5" s="1"/>
  <c r="K1688" i="5" a="1"/>
  <c r="K1688" i="5" s="1"/>
  <c r="K1687" i="5" a="1"/>
  <c r="K1687" i="5" s="1"/>
  <c r="Z1686" i="5"/>
  <c r="L1686" i="5"/>
  <c r="K1685" i="5" a="1"/>
  <c r="K1685" i="5" s="1"/>
  <c r="K1684" i="5" a="1"/>
  <c r="K1684" i="5" s="1"/>
  <c r="K1683" i="5" a="1"/>
  <c r="K1683" i="5" s="1"/>
  <c r="Z1682" i="5"/>
  <c r="L1682" i="5"/>
  <c r="K1681" i="5" a="1"/>
  <c r="K1681" i="5" s="1"/>
  <c r="K1680" i="5" a="1"/>
  <c r="K1680" i="5" s="1"/>
  <c r="Z1679" i="5"/>
  <c r="L1679" i="5"/>
  <c r="K1678" i="5" a="1"/>
  <c r="K1678" i="5" s="1"/>
  <c r="K1677" i="5" a="1"/>
  <c r="K1677" i="5" s="1"/>
  <c r="K1676" i="5" a="1"/>
  <c r="K1676" i="5" s="1"/>
  <c r="K1679" i="5" s="1"/>
  <c r="Z1675" i="5"/>
  <c r="L1675" i="5"/>
  <c r="K1674" i="5" a="1"/>
  <c r="K1674" i="5" s="1"/>
  <c r="K1673" i="5" a="1"/>
  <c r="K1673" i="5" s="1"/>
  <c r="Z1672" i="5"/>
  <c r="L1672" i="5"/>
  <c r="K1671" i="5" a="1"/>
  <c r="K1671" i="5" s="1"/>
  <c r="K1670" i="5" a="1"/>
  <c r="K1670" i="5" s="1"/>
  <c r="K1668" i="5" a="1"/>
  <c r="K1668" i="5" s="1"/>
  <c r="K1667" i="5" a="1"/>
  <c r="K1667" i="5" s="1"/>
  <c r="Z1665" i="5"/>
  <c r="L1665" i="5"/>
  <c r="K1664" i="5" a="1"/>
  <c r="K1664" i="5" s="1"/>
  <c r="K1663" i="5" a="1"/>
  <c r="K1663" i="5" s="1"/>
  <c r="Z1662" i="5"/>
  <c r="L1662" i="5"/>
  <c r="K1661" i="5" a="1"/>
  <c r="K1661" i="5" s="1"/>
  <c r="K1660" i="5" a="1"/>
  <c r="K1660" i="5" s="1"/>
  <c r="Z1659" i="5"/>
  <c r="L1659" i="5"/>
  <c r="K1658" i="5" a="1"/>
  <c r="K1658" i="5" s="1"/>
  <c r="K1657" i="5" a="1"/>
  <c r="K1657" i="5" s="1"/>
  <c r="Z1656" i="5"/>
  <c r="L1656" i="5"/>
  <c r="K1655" i="5" a="1"/>
  <c r="K1655" i="5" s="1"/>
  <c r="K1654" i="5" a="1"/>
  <c r="K1654" i="5" s="1"/>
  <c r="Z1653" i="5"/>
  <c r="L1653" i="5"/>
  <c r="K1652" i="5" a="1"/>
  <c r="K1652" i="5" s="1"/>
  <c r="K1651" i="5" a="1"/>
  <c r="K1651" i="5" s="1"/>
  <c r="K1650" i="5" a="1"/>
  <c r="K1650" i="5" s="1"/>
  <c r="Z1649" i="5"/>
  <c r="L1649" i="5"/>
  <c r="K1648" i="5" a="1"/>
  <c r="K1648" i="5" s="1"/>
  <c r="K1647" i="5" a="1"/>
  <c r="K1647" i="5" s="1"/>
  <c r="Z1646" i="5"/>
  <c r="L1646" i="5"/>
  <c r="K1645" i="5" a="1"/>
  <c r="K1645" i="5" s="1"/>
  <c r="K1644" i="5" a="1"/>
  <c r="K1644" i="5" s="1"/>
  <c r="K1643" i="5" a="1"/>
  <c r="K1643" i="5" s="1"/>
  <c r="Z1642" i="5"/>
  <c r="L1642" i="5"/>
  <c r="K1641" i="5" a="1"/>
  <c r="K1641" i="5" s="1"/>
  <c r="K1640" i="5" a="1"/>
  <c r="K1640" i="5" s="1"/>
  <c r="K1639" i="5" a="1"/>
  <c r="K1639" i="5" s="1"/>
  <c r="K1637" i="5" a="1"/>
  <c r="K1637" i="5" s="1"/>
  <c r="K1636" i="5" a="1"/>
  <c r="K1636" i="5" s="1"/>
  <c r="K1635" i="5" a="1"/>
  <c r="K1635" i="5" s="1"/>
  <c r="K1634" i="5" a="1"/>
  <c r="K1634" i="5" s="1"/>
  <c r="Z1632" i="5"/>
  <c r="L1632" i="5"/>
  <c r="K1631" i="5" a="1"/>
  <c r="K1631" i="5" s="1"/>
  <c r="K1630" i="5" a="1"/>
  <c r="K1630" i="5" s="1"/>
  <c r="Z1629" i="5"/>
  <c r="L1629" i="5"/>
  <c r="K1628" i="5" a="1"/>
  <c r="K1628" i="5" s="1"/>
  <c r="K1627" i="5" a="1"/>
  <c r="K1627" i="5" s="1"/>
  <c r="Z1626" i="5"/>
  <c r="L1626" i="5"/>
  <c r="K1625" i="5" a="1"/>
  <c r="K1625" i="5" s="1"/>
  <c r="K1624" i="5" a="1"/>
  <c r="K1624" i="5" s="1"/>
  <c r="Z1623" i="5"/>
  <c r="L1623" i="5"/>
  <c r="K1622" i="5" a="1"/>
  <c r="K1622" i="5" s="1"/>
  <c r="K1621" i="5" a="1"/>
  <c r="K1621" i="5" s="1"/>
  <c r="Z1620" i="5"/>
  <c r="L1620" i="5"/>
  <c r="K1619" i="5" a="1"/>
  <c r="K1619" i="5" s="1"/>
  <c r="K1618" i="5" a="1"/>
  <c r="K1618" i="5" s="1"/>
  <c r="K1617" i="5" a="1"/>
  <c r="K1617" i="5" s="1"/>
  <c r="Z1616" i="5"/>
  <c r="L1616" i="5"/>
  <c r="K1615" i="5" a="1"/>
  <c r="K1615" i="5" s="1"/>
  <c r="K1614" i="5" a="1"/>
  <c r="K1614" i="5" s="1"/>
  <c r="K1613" i="5" a="1"/>
  <c r="K1613" i="5" s="1"/>
  <c r="K1612" i="5" a="1"/>
  <c r="K1612" i="5" s="1"/>
  <c r="K1611" i="5" a="1"/>
  <c r="K1611" i="5" s="1"/>
  <c r="K1610" i="5" a="1"/>
  <c r="K1610" i="5" s="1"/>
  <c r="K1609" i="5" a="1"/>
  <c r="K1609" i="5" s="1"/>
  <c r="Z1608" i="5"/>
  <c r="L1608" i="5"/>
  <c r="K1607" i="5" a="1"/>
  <c r="K1607" i="5" s="1"/>
  <c r="K1606" i="5" a="1"/>
  <c r="K1606" i="5" s="1"/>
  <c r="K1605" i="5" a="1"/>
  <c r="K1605" i="5" s="1"/>
  <c r="Z1604" i="5"/>
  <c r="L1604" i="5"/>
  <c r="K1603" i="5" a="1"/>
  <c r="K1603" i="5" s="1"/>
  <c r="K1602" i="5" a="1"/>
  <c r="K1602" i="5" s="1"/>
  <c r="K1601" i="5" a="1"/>
  <c r="K1601" i="5" s="1"/>
  <c r="K1600" i="5" a="1"/>
  <c r="K1600" i="5" s="1"/>
  <c r="K1598" i="5" a="1"/>
  <c r="K1598" i="5" s="1"/>
  <c r="K1597" i="5" a="1"/>
  <c r="K1597" i="5" s="1"/>
  <c r="Z1595" i="5"/>
  <c r="L1595" i="5"/>
  <c r="K1594" i="5" a="1"/>
  <c r="K1594" i="5" s="1"/>
  <c r="K1593" i="5" a="1"/>
  <c r="K1593" i="5" s="1"/>
  <c r="K1592" i="5" a="1"/>
  <c r="K1592" i="5" s="1"/>
  <c r="Z1591" i="5"/>
  <c r="L1591" i="5"/>
  <c r="K1590" i="5" a="1"/>
  <c r="K1590" i="5" s="1"/>
  <c r="K1589" i="5" a="1"/>
  <c r="K1589" i="5" s="1"/>
  <c r="K1588" i="5" a="1"/>
  <c r="K1588" i="5" s="1"/>
  <c r="Z1587" i="5"/>
  <c r="L1587" i="5"/>
  <c r="K1586" i="5" a="1"/>
  <c r="K1586" i="5" s="1"/>
  <c r="K1585" i="5" a="1"/>
  <c r="K1585" i="5" s="1"/>
  <c r="Z1584" i="5"/>
  <c r="L1584" i="5"/>
  <c r="K1583" i="5" a="1"/>
  <c r="K1583" i="5" s="1"/>
  <c r="K1582" i="5" a="1"/>
  <c r="K1582" i="5" s="1"/>
  <c r="K1581" i="5" a="1"/>
  <c r="K1581" i="5" s="1"/>
  <c r="K1580" i="5" a="1"/>
  <c r="K1580" i="5" s="1"/>
  <c r="K1579" i="5" a="1"/>
  <c r="K1579" i="5" s="1"/>
  <c r="K1577" i="5" a="1"/>
  <c r="K1577" i="5" s="1"/>
  <c r="K1576" i="5" a="1"/>
  <c r="K1576" i="5" s="1"/>
  <c r="K1575" i="5" a="1"/>
  <c r="K1575" i="5" s="1"/>
  <c r="K1574" i="5" a="1"/>
  <c r="K1574" i="5" s="1"/>
  <c r="Z1572" i="5"/>
  <c r="L1572" i="5"/>
  <c r="K1571" i="5" a="1"/>
  <c r="K1571" i="5" s="1"/>
  <c r="K1570" i="5" a="1"/>
  <c r="K1570" i="5" s="1"/>
  <c r="Z1569" i="5"/>
  <c r="L1569" i="5"/>
  <c r="K1568" i="5" a="1"/>
  <c r="K1568" i="5" s="1"/>
  <c r="K1567" i="5" a="1"/>
  <c r="K1567" i="5" s="1"/>
  <c r="K1566" i="5" a="1"/>
  <c r="K1566" i="5" s="1"/>
  <c r="Z1565" i="5"/>
  <c r="L1565" i="5"/>
  <c r="K1564" i="5" a="1"/>
  <c r="K1564" i="5" s="1"/>
  <c r="K1563" i="5" a="1"/>
  <c r="K1563" i="5" s="1"/>
  <c r="Z1562" i="5"/>
  <c r="L1562" i="5"/>
  <c r="K1561" i="5" a="1"/>
  <c r="K1561" i="5" s="1"/>
  <c r="K1560" i="5" a="1"/>
  <c r="K1560" i="5" s="1"/>
  <c r="Z1559" i="5"/>
  <c r="L1559" i="5"/>
  <c r="K1558" i="5" a="1"/>
  <c r="K1558" i="5" s="1"/>
  <c r="K1557" i="5" a="1"/>
  <c r="K1557" i="5" s="1"/>
  <c r="Z1556" i="5"/>
  <c r="L1556" i="5"/>
  <c r="K1555" i="5" a="1"/>
  <c r="K1555" i="5" s="1"/>
  <c r="K1554" i="5" a="1"/>
  <c r="K1554" i="5" s="1"/>
  <c r="Z1553" i="5"/>
  <c r="L1553" i="5"/>
  <c r="K1552" i="5" a="1"/>
  <c r="K1552" i="5" s="1"/>
  <c r="K1551" i="5" a="1"/>
  <c r="K1551" i="5" s="1"/>
  <c r="Z1550" i="5"/>
  <c r="L1550" i="5"/>
  <c r="K1549" i="5" a="1"/>
  <c r="K1549" i="5" s="1"/>
  <c r="K1548" i="5" a="1"/>
  <c r="K1548" i="5" s="1"/>
  <c r="Z1547" i="5"/>
  <c r="L1547" i="5"/>
  <c r="K1546" i="5" a="1"/>
  <c r="K1546" i="5" s="1"/>
  <c r="K1545" i="5" a="1"/>
  <c r="K1545" i="5" s="1"/>
  <c r="K1544" i="5" a="1"/>
  <c r="K1544" i="5" s="1"/>
  <c r="K1543" i="5" a="1"/>
  <c r="K1543" i="5" s="1"/>
  <c r="Z1542" i="5"/>
  <c r="L1542" i="5"/>
  <c r="K1541" i="5" a="1"/>
  <c r="K1541" i="5" s="1"/>
  <c r="K1540" i="5" a="1"/>
  <c r="K1540" i="5" s="1"/>
  <c r="Z1539" i="5"/>
  <c r="L1539" i="5"/>
  <c r="K1538" i="5" a="1"/>
  <c r="K1538" i="5" s="1"/>
  <c r="K1537" i="5" a="1"/>
  <c r="K1537" i="5" s="1"/>
  <c r="Z1536" i="5"/>
  <c r="L1536" i="5"/>
  <c r="K1535" i="5" a="1"/>
  <c r="K1535" i="5" s="1"/>
  <c r="K1534" i="5" a="1"/>
  <c r="K1534" i="5" s="1"/>
  <c r="K1536" i="5" s="1"/>
  <c r="Z1533" i="5"/>
  <c r="L1533" i="5"/>
  <c r="K1532" i="5" a="1"/>
  <c r="K1532" i="5" s="1"/>
  <c r="K1531" i="5" a="1"/>
  <c r="K1531" i="5" s="1"/>
  <c r="K1529" i="5" a="1"/>
  <c r="K1529" i="5" s="1"/>
  <c r="K1528" i="5" a="1"/>
  <c r="K1528" i="5" s="1"/>
  <c r="Z1526" i="5"/>
  <c r="L1526" i="5"/>
  <c r="K1525" i="5" a="1"/>
  <c r="K1525" i="5" s="1"/>
  <c r="K1524" i="5" a="1"/>
  <c r="K1524" i="5" s="1"/>
  <c r="K1523" i="5" a="1"/>
  <c r="K1523" i="5" s="1"/>
  <c r="Z1522" i="5"/>
  <c r="L1522" i="5"/>
  <c r="K1521" i="5" a="1"/>
  <c r="K1521" i="5" s="1"/>
  <c r="K1520" i="5" a="1"/>
  <c r="K1520" i="5" s="1"/>
  <c r="Z1519" i="5"/>
  <c r="L1519" i="5"/>
  <c r="K1518" i="5" a="1"/>
  <c r="K1518" i="5" s="1"/>
  <c r="K1517" i="5" a="1"/>
  <c r="K1517" i="5" s="1"/>
  <c r="Z1516" i="5"/>
  <c r="L1516" i="5"/>
  <c r="K1515" i="5" a="1"/>
  <c r="K1515" i="5" s="1"/>
  <c r="K1514" i="5" a="1"/>
  <c r="K1514" i="5" s="1"/>
  <c r="Z1513" i="5"/>
  <c r="L1513" i="5"/>
  <c r="K1512" i="5" a="1"/>
  <c r="K1512" i="5" s="1"/>
  <c r="K1511" i="5" a="1"/>
  <c r="K1511" i="5" s="1"/>
  <c r="Z1510" i="5"/>
  <c r="L1510" i="5"/>
  <c r="K1509" i="5" a="1"/>
  <c r="K1509" i="5" s="1"/>
  <c r="K1508" i="5" a="1"/>
  <c r="K1508" i="5" s="1"/>
  <c r="Z1507" i="5"/>
  <c r="L1507" i="5"/>
  <c r="K1506" i="5" a="1"/>
  <c r="K1506" i="5" s="1"/>
  <c r="K1505" i="5" a="1"/>
  <c r="K1505" i="5" s="1"/>
  <c r="K1503" i="5" a="1"/>
  <c r="K1503" i="5" s="1"/>
  <c r="K1502" i="5" a="1"/>
  <c r="K1502" i="5" s="1"/>
  <c r="K1501" i="5" a="1"/>
  <c r="K1501" i="5" s="1"/>
  <c r="Z1499" i="5"/>
  <c r="L1499" i="5"/>
  <c r="K1498" i="5" a="1"/>
  <c r="K1498" i="5" s="1"/>
  <c r="K1497" i="5" a="1"/>
  <c r="K1497" i="5" s="1"/>
  <c r="Z1496" i="5"/>
  <c r="L1496" i="5"/>
  <c r="K1495" i="5" a="1"/>
  <c r="K1495" i="5" s="1"/>
  <c r="K1494" i="5" a="1"/>
  <c r="K1494" i="5" s="1"/>
  <c r="Z1493" i="5"/>
  <c r="L1493" i="5"/>
  <c r="K1492" i="5" a="1"/>
  <c r="K1492" i="5" s="1"/>
  <c r="K1491" i="5" a="1"/>
  <c r="K1491" i="5" s="1"/>
  <c r="Z1490" i="5"/>
  <c r="L1490" i="5"/>
  <c r="K1489" i="5" a="1"/>
  <c r="K1489" i="5" s="1"/>
  <c r="K1488" i="5" a="1"/>
  <c r="K1488" i="5" s="1"/>
  <c r="K1487" i="5" a="1"/>
  <c r="K1487" i="5" s="1"/>
  <c r="K1486" i="5" a="1"/>
  <c r="K1486" i="5" s="1"/>
  <c r="Z1485" i="5"/>
  <c r="L1485" i="5"/>
  <c r="K1484" i="5" a="1"/>
  <c r="K1484" i="5" s="1"/>
  <c r="K1483" i="5" a="1"/>
  <c r="K1483" i="5" s="1"/>
  <c r="Z1482" i="5"/>
  <c r="L1482" i="5"/>
  <c r="K1481" i="5" a="1"/>
  <c r="K1481" i="5" s="1"/>
  <c r="K1480" i="5" a="1"/>
  <c r="K1480" i="5" s="1"/>
  <c r="K1479" i="5" a="1"/>
  <c r="K1479" i="5" s="1"/>
  <c r="Z1478" i="5"/>
  <c r="L1478" i="5"/>
  <c r="K1477" i="5" a="1"/>
  <c r="K1477" i="5" s="1"/>
  <c r="K1476" i="5" a="1"/>
  <c r="K1476" i="5" s="1"/>
  <c r="K1475" i="5" a="1"/>
  <c r="K1475" i="5" s="1"/>
  <c r="Z1474" i="5"/>
  <c r="L1474" i="5"/>
  <c r="K1473" i="5" a="1"/>
  <c r="K1473" i="5" s="1"/>
  <c r="K1472" i="5" a="1"/>
  <c r="K1472" i="5" s="1"/>
  <c r="K1471" i="5" a="1"/>
  <c r="K1471" i="5" s="1"/>
  <c r="Z1470" i="5"/>
  <c r="L1470" i="5"/>
  <c r="K1469" i="5" a="1"/>
  <c r="K1469" i="5" s="1"/>
  <c r="K1468" i="5" a="1"/>
  <c r="K1468" i="5" s="1"/>
  <c r="K1467" i="5" a="1"/>
  <c r="K1467" i="5" s="1"/>
  <c r="K1466" i="5" a="1"/>
  <c r="K1466" i="5" s="1"/>
  <c r="Z1465" i="5"/>
  <c r="L1465" i="5"/>
  <c r="K1464" i="5" a="1"/>
  <c r="K1464" i="5" s="1"/>
  <c r="K1463" i="5" a="1"/>
  <c r="K1463" i="5" s="1"/>
  <c r="Z1462" i="5"/>
  <c r="L1462" i="5"/>
  <c r="K1461" i="5" a="1"/>
  <c r="K1461" i="5" s="1"/>
  <c r="K1460" i="5" a="1"/>
  <c r="K1460" i="5" s="1"/>
  <c r="K1459" i="5" a="1"/>
  <c r="K1459" i="5" s="1"/>
  <c r="K1458" i="5" a="1"/>
  <c r="K1458" i="5" s="1"/>
  <c r="Z1457" i="5"/>
  <c r="L1457" i="5"/>
  <c r="K1456" i="5" a="1"/>
  <c r="K1456" i="5" s="1"/>
  <c r="K1455" i="5" a="1"/>
  <c r="K1455" i="5" s="1"/>
  <c r="K1453" i="5" a="1"/>
  <c r="K1453" i="5" s="1"/>
  <c r="K1452" i="5" a="1"/>
  <c r="K1452" i="5" s="1"/>
  <c r="K1451" i="5" a="1"/>
  <c r="K1451" i="5" s="1"/>
  <c r="K1450" i="5" a="1"/>
  <c r="K1450" i="5" s="1"/>
  <c r="Z1448" i="5"/>
  <c r="L1448" i="5"/>
  <c r="K1447" i="5" a="1"/>
  <c r="K1447" i="5" s="1"/>
  <c r="K1446" i="5" a="1"/>
  <c r="K1446" i="5" s="1"/>
  <c r="Z1445" i="5"/>
  <c r="L1445" i="5"/>
  <c r="K1444" i="5" a="1"/>
  <c r="K1444" i="5" s="1"/>
  <c r="K1443" i="5" a="1"/>
  <c r="K1443" i="5" s="1"/>
  <c r="K1442" i="5" a="1"/>
  <c r="K1442" i="5" s="1"/>
  <c r="K1440" i="5" a="1"/>
  <c r="K1440" i="5" s="1"/>
  <c r="K1439" i="5" a="1"/>
  <c r="K1439" i="5" s="1"/>
  <c r="K1438" i="5" a="1"/>
  <c r="K1438" i="5" s="1"/>
  <c r="K1437" i="5" a="1"/>
  <c r="K1437" i="5" s="1"/>
  <c r="K1436" i="5" a="1"/>
  <c r="K1436" i="5" s="1"/>
  <c r="Z1434" i="5"/>
  <c r="L1434" i="5"/>
  <c r="K1433" i="5" a="1"/>
  <c r="K1433" i="5" s="1"/>
  <c r="K1432" i="5" a="1"/>
  <c r="K1432" i="5" s="1"/>
  <c r="K1431" i="5" a="1"/>
  <c r="K1431" i="5" s="1"/>
  <c r="K1430" i="5" a="1"/>
  <c r="K1430" i="5" s="1"/>
  <c r="K1429" i="5" a="1"/>
  <c r="K1429" i="5" s="1"/>
  <c r="K1428" i="5" a="1"/>
  <c r="K1428" i="5" s="1"/>
  <c r="Z1427" i="5"/>
  <c r="L1427" i="5"/>
  <c r="K1426" i="5" a="1"/>
  <c r="K1426" i="5" s="1"/>
  <c r="K1425" i="5" a="1"/>
  <c r="K1425" i="5" s="1"/>
  <c r="K1424" i="5" a="1"/>
  <c r="K1424" i="5" s="1"/>
  <c r="K1423" i="5" a="1"/>
  <c r="K1423" i="5" s="1"/>
  <c r="K1422" i="5" a="1"/>
  <c r="K1422" i="5" s="1"/>
  <c r="Z1421" i="5"/>
  <c r="L1421" i="5"/>
  <c r="K1420" i="5" a="1"/>
  <c r="K1420" i="5" s="1"/>
  <c r="K1419" i="5" a="1"/>
  <c r="K1419" i="5" s="1"/>
  <c r="K1418" i="5" a="1"/>
  <c r="K1418" i="5" s="1"/>
  <c r="K1417" i="5" a="1"/>
  <c r="K1417" i="5" s="1"/>
  <c r="K1416" i="5" a="1"/>
  <c r="K1416" i="5" s="1"/>
  <c r="K1415" i="5" a="1"/>
  <c r="K1415" i="5" s="1"/>
  <c r="Z1414" i="5"/>
  <c r="L1414" i="5"/>
  <c r="K1413" i="5" a="1"/>
  <c r="K1413" i="5" s="1"/>
  <c r="K1412" i="5" a="1"/>
  <c r="K1412" i="5" s="1"/>
  <c r="Z1411" i="5"/>
  <c r="L1411" i="5"/>
  <c r="K1410" i="5" a="1"/>
  <c r="K1410" i="5" s="1"/>
  <c r="K1409" i="5" a="1"/>
  <c r="K1409" i="5" s="1"/>
  <c r="K1408" i="5" a="1"/>
  <c r="K1408" i="5" s="1"/>
  <c r="K1407" i="5" a="1"/>
  <c r="K1407" i="5" s="1"/>
  <c r="K1406" i="5" a="1"/>
  <c r="K1406" i="5" s="1"/>
  <c r="K1405" i="5" a="1"/>
  <c r="K1405" i="5" s="1"/>
  <c r="K1404" i="5" a="1"/>
  <c r="K1404" i="5" s="1"/>
  <c r="K1403" i="5" a="1"/>
  <c r="K1403" i="5" s="1"/>
  <c r="K1402" i="5" a="1"/>
  <c r="K1402" i="5" s="1"/>
  <c r="K1400" i="5" a="1"/>
  <c r="K1400" i="5" s="1"/>
  <c r="K1399" i="5" a="1"/>
  <c r="K1399" i="5" s="1"/>
  <c r="K1398" i="5" a="1"/>
  <c r="K1398" i="5" s="1"/>
  <c r="K1397" i="5" a="1"/>
  <c r="K1397" i="5" s="1"/>
  <c r="Z1395" i="5"/>
  <c r="L1395" i="5"/>
  <c r="K1394" i="5" a="1"/>
  <c r="K1394" i="5" s="1"/>
  <c r="K1393" i="5" a="1"/>
  <c r="K1393" i="5" s="1"/>
  <c r="Z1392" i="5"/>
  <c r="L1392" i="5"/>
  <c r="K1391" i="5" a="1"/>
  <c r="K1391" i="5" s="1"/>
  <c r="K1390" i="5" a="1"/>
  <c r="K1390" i="5" s="1"/>
  <c r="Z1389" i="5"/>
  <c r="L1389" i="5"/>
  <c r="K1388" i="5" a="1"/>
  <c r="K1388" i="5" s="1"/>
  <c r="K1387" i="5" a="1"/>
  <c r="K1387" i="5" s="1"/>
  <c r="Z1386" i="5"/>
  <c r="L1386" i="5"/>
  <c r="K1385" i="5" a="1"/>
  <c r="K1385" i="5" s="1"/>
  <c r="K1384" i="5" a="1"/>
  <c r="K1384" i="5" s="1"/>
  <c r="Z1383" i="5"/>
  <c r="L1383" i="5"/>
  <c r="K1382" i="5" a="1"/>
  <c r="K1382" i="5" s="1"/>
  <c r="K1381" i="5" a="1"/>
  <c r="K1381" i="5" s="1"/>
  <c r="Z1380" i="5"/>
  <c r="L1380" i="5"/>
  <c r="K1379" i="5" a="1"/>
  <c r="K1379" i="5" s="1"/>
  <c r="K1378" i="5" a="1"/>
  <c r="K1378" i="5" s="1"/>
  <c r="K1377" i="5" a="1"/>
  <c r="K1377" i="5" s="1"/>
  <c r="Z1376" i="5"/>
  <c r="L1376" i="5"/>
  <c r="K1375" i="5" a="1"/>
  <c r="K1375" i="5" s="1"/>
  <c r="K1374" i="5" a="1"/>
  <c r="K1374" i="5" s="1"/>
  <c r="K1373" i="5" a="1"/>
  <c r="K1373" i="5" s="1"/>
  <c r="Z1372" i="5"/>
  <c r="L1372" i="5"/>
  <c r="K1371" i="5" a="1"/>
  <c r="K1371" i="5" s="1"/>
  <c r="K1370" i="5" a="1"/>
  <c r="K1370" i="5" s="1"/>
  <c r="Z1369" i="5"/>
  <c r="L1369" i="5"/>
  <c r="K1368" i="5" a="1"/>
  <c r="K1368" i="5" s="1"/>
  <c r="K1367" i="5" a="1"/>
  <c r="K1367" i="5" s="1"/>
  <c r="Z1366" i="5"/>
  <c r="L1366" i="5"/>
  <c r="K1365" i="5" a="1"/>
  <c r="K1365" i="5" s="1"/>
  <c r="K1364" i="5" a="1"/>
  <c r="K1364" i="5" s="1"/>
  <c r="K1363" i="5" a="1"/>
  <c r="K1363" i="5" s="1"/>
  <c r="K1362" i="5" a="1"/>
  <c r="K1362" i="5" s="1"/>
  <c r="K1360" i="5" a="1"/>
  <c r="K1360" i="5" s="1"/>
  <c r="K1359" i="5" a="1"/>
  <c r="K1359" i="5" s="1"/>
  <c r="K1358" i="5" a="1"/>
  <c r="K1358" i="5" s="1"/>
  <c r="K1357" i="5" a="1"/>
  <c r="K1357" i="5" s="1"/>
  <c r="K1356" i="5" a="1"/>
  <c r="K1356" i="5" s="1"/>
  <c r="K1355" i="5" a="1"/>
  <c r="K1355" i="5" s="1"/>
  <c r="K1354" i="5" a="1"/>
  <c r="K1354" i="5" s="1"/>
  <c r="K1353" i="5" a="1"/>
  <c r="K1353" i="5" s="1"/>
  <c r="K1352" i="5" a="1"/>
  <c r="K1352" i="5" s="1"/>
  <c r="K1351" i="5" a="1"/>
  <c r="K1351" i="5" s="1"/>
  <c r="K1350" i="5" a="1"/>
  <c r="K1350" i="5" s="1"/>
  <c r="K1349" i="5" a="1"/>
  <c r="K1349" i="5" s="1"/>
  <c r="K1348" i="5" a="1"/>
  <c r="K1348" i="5" s="1"/>
  <c r="Z1346" i="5"/>
  <c r="L1346" i="5"/>
  <c r="K1345" i="5" a="1"/>
  <c r="K1345" i="5" s="1"/>
  <c r="K1344" i="5" a="1"/>
  <c r="K1344" i="5" s="1"/>
  <c r="Z1343" i="5"/>
  <c r="L1343" i="5"/>
  <c r="K1342" i="5" a="1"/>
  <c r="K1342" i="5" s="1"/>
  <c r="K1341" i="5" a="1"/>
  <c r="K1341" i="5" s="1"/>
  <c r="Z1340" i="5"/>
  <c r="L1340" i="5"/>
  <c r="K1339" i="5" a="1"/>
  <c r="K1339" i="5" s="1"/>
  <c r="K1338" i="5" a="1"/>
  <c r="K1338" i="5" s="1"/>
  <c r="K1337" i="5" a="1"/>
  <c r="K1337" i="5" s="1"/>
  <c r="Z1336" i="5"/>
  <c r="L1336" i="5"/>
  <c r="K1335" i="5" a="1"/>
  <c r="K1335" i="5" s="1"/>
  <c r="K1334" i="5" a="1"/>
  <c r="K1334" i="5" s="1"/>
  <c r="K1333" i="5" a="1"/>
  <c r="K1333" i="5" s="1"/>
  <c r="Z1332" i="5"/>
  <c r="L1332" i="5"/>
  <c r="K1331" i="5" a="1"/>
  <c r="K1331" i="5" s="1"/>
  <c r="K1330" i="5" a="1"/>
  <c r="K1330" i="5" s="1"/>
  <c r="K1329" i="5" a="1"/>
  <c r="K1329" i="5" s="1"/>
  <c r="K1328" i="5" a="1"/>
  <c r="K1328" i="5" s="1"/>
  <c r="K1327" i="5" a="1"/>
  <c r="K1327" i="5" s="1"/>
  <c r="Z1326" i="5"/>
  <c r="L1326" i="5"/>
  <c r="K1325" i="5" a="1"/>
  <c r="K1325" i="5" s="1"/>
  <c r="K1324" i="5" a="1"/>
  <c r="K1324" i="5" s="1"/>
  <c r="Z1323" i="5"/>
  <c r="L1323" i="5"/>
  <c r="K1322" i="5" a="1"/>
  <c r="K1322" i="5" s="1"/>
  <c r="K1321" i="5" a="1"/>
  <c r="K1321" i="5" s="1"/>
  <c r="K1320" i="5" a="1"/>
  <c r="K1320" i="5" s="1"/>
  <c r="Z1319" i="5"/>
  <c r="L1319" i="5"/>
  <c r="K1318" i="5" a="1"/>
  <c r="K1318" i="5" s="1"/>
  <c r="K1317" i="5" a="1"/>
  <c r="K1317" i="5" s="1"/>
  <c r="K1316" i="5" a="1"/>
  <c r="K1316" i="5" s="1"/>
  <c r="K1315" i="5" a="1"/>
  <c r="K1315" i="5" s="1"/>
  <c r="Z1314" i="5"/>
  <c r="L1314" i="5"/>
  <c r="K1313" i="5" a="1"/>
  <c r="K1313" i="5" s="1"/>
  <c r="K1312" i="5" a="1"/>
  <c r="K1312" i="5" s="1"/>
  <c r="K1310" i="5" a="1"/>
  <c r="K1310" i="5" s="1"/>
  <c r="K1309" i="5" a="1"/>
  <c r="K1309" i="5" s="1"/>
  <c r="K1308" i="5" a="1"/>
  <c r="K1308" i="5" s="1"/>
  <c r="Z1306" i="5"/>
  <c r="L1306" i="5"/>
  <c r="K1305" i="5" a="1"/>
  <c r="K1305" i="5" s="1"/>
  <c r="K1304" i="5" a="1"/>
  <c r="K1304" i="5" s="1"/>
  <c r="Z1303" i="5"/>
  <c r="L1303" i="5"/>
  <c r="K1302" i="5" a="1"/>
  <c r="K1302" i="5" s="1"/>
  <c r="K1301" i="5" a="1"/>
  <c r="K1301" i="5" s="1"/>
  <c r="K1300" i="5" a="1"/>
  <c r="K1300" i="5" s="1"/>
  <c r="Z1299" i="5"/>
  <c r="L1299" i="5"/>
  <c r="K1298" i="5" a="1"/>
  <c r="K1298" i="5" s="1"/>
  <c r="K1297" i="5" a="1"/>
  <c r="K1297" i="5" s="1"/>
  <c r="Z1296" i="5"/>
  <c r="L1296" i="5"/>
  <c r="K1295" i="5" a="1"/>
  <c r="K1295" i="5" s="1"/>
  <c r="K1294" i="5" a="1"/>
  <c r="K1294" i="5" s="1"/>
  <c r="K1293" i="5" a="1"/>
  <c r="K1293" i="5" s="1"/>
  <c r="Z1292" i="5"/>
  <c r="L1292" i="5"/>
  <c r="K1291" i="5" a="1"/>
  <c r="K1291" i="5" s="1"/>
  <c r="K1290" i="5" a="1"/>
  <c r="K1290" i="5" s="1"/>
  <c r="K1289" i="5" a="1"/>
  <c r="K1289" i="5" s="1"/>
  <c r="Z1288" i="5"/>
  <c r="L1288" i="5"/>
  <c r="K1287" i="5" a="1"/>
  <c r="K1287" i="5" s="1"/>
  <c r="K1286" i="5" a="1"/>
  <c r="K1286" i="5" s="1"/>
  <c r="Z1285" i="5"/>
  <c r="L1285" i="5"/>
  <c r="K1284" i="5" a="1"/>
  <c r="K1284" i="5" s="1"/>
  <c r="K1283" i="5" a="1"/>
  <c r="K1283" i="5" s="1"/>
  <c r="K1282" i="5" a="1"/>
  <c r="K1282" i="5" s="1"/>
  <c r="K1281" i="5" a="1"/>
  <c r="K1281" i="5" s="1"/>
  <c r="Z1280" i="5"/>
  <c r="L1280" i="5"/>
  <c r="K1279" i="5" a="1"/>
  <c r="K1279" i="5" s="1"/>
  <c r="K1278" i="5" a="1"/>
  <c r="K1278" i="5" s="1"/>
  <c r="K1277" i="5" a="1"/>
  <c r="K1277" i="5" s="1"/>
  <c r="K1276" i="5" a="1"/>
  <c r="K1276" i="5" s="1"/>
  <c r="K1275" i="5" a="1"/>
  <c r="K1275" i="5" s="1"/>
  <c r="K1273" i="5" a="1"/>
  <c r="K1273" i="5" s="1"/>
  <c r="K1272" i="5" a="1"/>
  <c r="K1272" i="5" s="1"/>
  <c r="K1271" i="5" a="1"/>
  <c r="K1271" i="5" s="1"/>
  <c r="K1270" i="5" a="1"/>
  <c r="K1270" i="5" s="1"/>
  <c r="Z1268" i="5"/>
  <c r="L1268" i="5"/>
  <c r="K1267" i="5" a="1"/>
  <c r="K1267" i="5" s="1"/>
  <c r="K1268" i="5" s="1"/>
  <c r="Z1265" i="5"/>
  <c r="L1265" i="5"/>
  <c r="K1264" i="5" a="1"/>
  <c r="K1264" i="5" s="1"/>
  <c r="K1263" i="5" a="1"/>
  <c r="K1263" i="5" s="1"/>
  <c r="K1262" i="5" a="1"/>
  <c r="K1262" i="5" s="1"/>
  <c r="K1260" i="5" a="1"/>
  <c r="K1260" i="5" s="1"/>
  <c r="K1259" i="5" a="1"/>
  <c r="K1259" i="5" s="1"/>
  <c r="K1258" i="5" a="1"/>
  <c r="K1258" i="5" s="1"/>
  <c r="Z1256" i="5"/>
  <c r="L1256" i="5"/>
  <c r="K1255" i="5" a="1"/>
  <c r="K1255" i="5" s="1"/>
  <c r="K1254" i="5" a="1"/>
  <c r="K1254" i="5" s="1"/>
  <c r="K1253" i="5" a="1"/>
  <c r="K1253" i="5" s="1"/>
  <c r="K1252" i="5" a="1"/>
  <c r="K1252" i="5" s="1"/>
  <c r="Z1251" i="5"/>
  <c r="L1251" i="5"/>
  <c r="K1250" i="5" a="1"/>
  <c r="K1250" i="5" s="1"/>
  <c r="K1249" i="5" a="1"/>
  <c r="K1249" i="5" s="1"/>
  <c r="K1248" i="5" a="1"/>
  <c r="K1248" i="5" s="1"/>
  <c r="Z1247" i="5"/>
  <c r="L1247" i="5"/>
  <c r="K1246" i="5" a="1"/>
  <c r="K1246" i="5" s="1"/>
  <c r="K1245" i="5" a="1"/>
  <c r="K1245" i="5" s="1"/>
  <c r="K1244" i="5" a="1"/>
  <c r="K1244" i="5" s="1"/>
  <c r="K1243" i="5" a="1"/>
  <c r="K1243" i="5" s="1"/>
  <c r="K1242" i="5" a="1"/>
  <c r="K1242" i="5" s="1"/>
  <c r="Z1241" i="5"/>
  <c r="L1241" i="5"/>
  <c r="K1240" i="5" a="1"/>
  <c r="K1240" i="5" s="1"/>
  <c r="K1239" i="5" a="1"/>
  <c r="K1239" i="5" s="1"/>
  <c r="K1238" i="5" a="1"/>
  <c r="K1238" i="5" s="1"/>
  <c r="Z1237" i="5"/>
  <c r="L1237" i="5"/>
  <c r="K1236" i="5" a="1"/>
  <c r="K1236" i="5" s="1"/>
  <c r="K1235" i="5" a="1"/>
  <c r="K1235" i="5" s="1"/>
  <c r="K1234" i="5" a="1"/>
  <c r="K1234" i="5" s="1"/>
  <c r="Z1233" i="5"/>
  <c r="L1233" i="5"/>
  <c r="K1232" i="5" a="1"/>
  <c r="K1232" i="5" s="1"/>
  <c r="K1231" i="5" a="1"/>
  <c r="K1231" i="5" s="1"/>
  <c r="K1229" i="5" a="1"/>
  <c r="K1229" i="5" s="1"/>
  <c r="K1228" i="5" a="1"/>
  <c r="K1228" i="5" s="1"/>
  <c r="K1227" i="5" a="1"/>
  <c r="K1227" i="5" s="1"/>
  <c r="K1226" i="5" a="1"/>
  <c r="K1226" i="5" s="1"/>
  <c r="K1225" i="5" a="1"/>
  <c r="K1225" i="5" s="1"/>
  <c r="K1224" i="5" a="1"/>
  <c r="K1224" i="5" s="1"/>
  <c r="K1223" i="5" a="1"/>
  <c r="K1223" i="5" s="1"/>
  <c r="K1222" i="5" a="1"/>
  <c r="K1222" i="5" s="1"/>
  <c r="K1221" i="5" a="1"/>
  <c r="K1221" i="5" s="1"/>
  <c r="Z1219" i="5"/>
  <c r="L1219" i="5"/>
  <c r="K1218" i="5" a="1"/>
  <c r="K1218" i="5" s="1"/>
  <c r="K1217" i="5" a="1"/>
  <c r="K1217" i="5" s="1"/>
  <c r="Z1216" i="5"/>
  <c r="L1216" i="5"/>
  <c r="K1215" i="5" a="1"/>
  <c r="K1215" i="5" s="1"/>
  <c r="K1214" i="5" a="1"/>
  <c r="K1214" i="5" s="1"/>
  <c r="K1216" i="5" s="1"/>
  <c r="Z1213" i="5"/>
  <c r="L1213" i="5"/>
  <c r="K1212" i="5" a="1"/>
  <c r="K1212" i="5" s="1"/>
  <c r="K1211" i="5" a="1"/>
  <c r="K1211" i="5" s="1"/>
  <c r="K1210" i="5" a="1"/>
  <c r="K1210" i="5" s="1"/>
  <c r="Z1209" i="5"/>
  <c r="L1209" i="5"/>
  <c r="K1208" i="5" a="1"/>
  <c r="K1208" i="5" s="1"/>
  <c r="K1207" i="5" a="1"/>
  <c r="K1207" i="5" s="1"/>
  <c r="Z1206" i="5"/>
  <c r="L1206" i="5"/>
  <c r="K1205" i="5" a="1"/>
  <c r="K1205" i="5" s="1"/>
  <c r="K1204" i="5" a="1"/>
  <c r="K1204" i="5" s="1"/>
  <c r="Z1203" i="5"/>
  <c r="L1203" i="5"/>
  <c r="K1202" i="5" a="1"/>
  <c r="K1202" i="5" s="1"/>
  <c r="K1201" i="5" a="1"/>
  <c r="K1201" i="5" s="1"/>
  <c r="Z1200" i="5"/>
  <c r="L1200" i="5"/>
  <c r="K1199" i="5" a="1"/>
  <c r="K1199" i="5" s="1"/>
  <c r="K1198" i="5" a="1"/>
  <c r="K1198" i="5" s="1"/>
  <c r="K1197" i="5" a="1"/>
  <c r="K1197" i="5" s="1"/>
  <c r="Z1196" i="5"/>
  <c r="L1196" i="5"/>
  <c r="K1195" i="5" a="1"/>
  <c r="K1195" i="5" s="1"/>
  <c r="K1194" i="5" a="1"/>
  <c r="K1194" i="5" s="1"/>
  <c r="Z1193" i="5"/>
  <c r="L1193" i="5"/>
  <c r="K1192" i="5" a="1"/>
  <c r="K1192" i="5" s="1"/>
  <c r="K1191" i="5" a="1"/>
  <c r="K1191" i="5" s="1"/>
  <c r="Z1190" i="5"/>
  <c r="L1190" i="5"/>
  <c r="K1189" i="5" a="1"/>
  <c r="K1189" i="5" s="1"/>
  <c r="K1188" i="5" a="1"/>
  <c r="K1188" i="5" s="1"/>
  <c r="Z1187" i="5"/>
  <c r="L1187" i="5"/>
  <c r="K1186" i="5" a="1"/>
  <c r="K1186" i="5" s="1"/>
  <c r="K1185" i="5" a="1"/>
  <c r="K1185" i="5" s="1"/>
  <c r="Z1184" i="5"/>
  <c r="L1184" i="5"/>
  <c r="K1183" i="5" a="1"/>
  <c r="K1183" i="5" s="1"/>
  <c r="K1182" i="5" a="1"/>
  <c r="K1182" i="5" s="1"/>
  <c r="K1181" i="5" a="1"/>
  <c r="K1181" i="5" s="1"/>
  <c r="K1180" i="5" a="1"/>
  <c r="K1180" i="5" s="1"/>
  <c r="K1179" i="5" a="1"/>
  <c r="K1179" i="5" s="1"/>
  <c r="K1178" i="5" a="1"/>
  <c r="K1178" i="5" s="1"/>
  <c r="K1176" i="5" a="1"/>
  <c r="K1176" i="5" s="1"/>
  <c r="K1175" i="5" a="1"/>
  <c r="K1175" i="5" s="1"/>
  <c r="K1177" i="5" s="1"/>
  <c r="Z1173" i="5"/>
  <c r="L1173" i="5"/>
  <c r="K1172" i="5" a="1"/>
  <c r="K1172" i="5" s="1"/>
  <c r="K1171" i="5" a="1"/>
  <c r="K1171" i="5" s="1"/>
  <c r="Z1170" i="5"/>
  <c r="L1170" i="5"/>
  <c r="K1169" i="5" a="1"/>
  <c r="K1169" i="5" s="1"/>
  <c r="K1168" i="5" a="1"/>
  <c r="K1168" i="5" s="1"/>
  <c r="Z1167" i="5"/>
  <c r="L1167" i="5"/>
  <c r="K1166" i="5" a="1"/>
  <c r="K1166" i="5" s="1"/>
  <c r="K1165" i="5" a="1"/>
  <c r="K1165" i="5" s="1"/>
  <c r="K1167" i="5" s="1"/>
  <c r="Z1164" i="5"/>
  <c r="L1164" i="5"/>
  <c r="K1163" i="5" a="1"/>
  <c r="K1163" i="5" s="1"/>
  <c r="K1162" i="5" a="1"/>
  <c r="K1162" i="5" s="1"/>
  <c r="Z1161" i="5"/>
  <c r="L1161" i="5"/>
  <c r="K1160" i="5" a="1"/>
  <c r="K1160" i="5" s="1"/>
  <c r="K1159" i="5" a="1"/>
  <c r="K1159" i="5" s="1"/>
  <c r="K1158" i="5" a="1"/>
  <c r="K1158" i="5" s="1"/>
  <c r="K1161" i="5" s="1"/>
  <c r="Z1157" i="5"/>
  <c r="L1157" i="5"/>
  <c r="K1156" i="5" a="1"/>
  <c r="K1156" i="5" s="1"/>
  <c r="K1155" i="5" a="1"/>
  <c r="K1155" i="5" s="1"/>
  <c r="K1157" i="5" s="1"/>
  <c r="Z1154" i="5"/>
  <c r="L1154" i="5"/>
  <c r="K1153" i="5" a="1"/>
  <c r="K1153" i="5" s="1"/>
  <c r="K1152" i="5" a="1"/>
  <c r="K1152" i="5" s="1"/>
  <c r="Z1151" i="5"/>
  <c r="L1151" i="5"/>
  <c r="K1150" i="5" a="1"/>
  <c r="K1150" i="5" s="1"/>
  <c r="K1149" i="5" a="1"/>
  <c r="K1149" i="5" s="1"/>
  <c r="K1151" i="5" s="1"/>
  <c r="K1147" i="5" a="1"/>
  <c r="K1147" i="5" s="1"/>
  <c r="K1146" i="5" a="1"/>
  <c r="K1146" i="5" s="1"/>
  <c r="K1145" i="5" a="1"/>
  <c r="K1145" i="5" s="1"/>
  <c r="K1144" i="5" a="1"/>
  <c r="K1144" i="5" s="1"/>
  <c r="Z1142" i="5"/>
  <c r="L1142" i="5"/>
  <c r="K1141" i="5" a="1"/>
  <c r="K1141" i="5" s="1"/>
  <c r="K1140" i="5" a="1"/>
  <c r="K1140" i="5" s="1"/>
  <c r="K1139" i="5" a="1"/>
  <c r="K1139" i="5" s="1"/>
  <c r="Z1138" i="5"/>
  <c r="L1138" i="5"/>
  <c r="K1137" i="5" a="1"/>
  <c r="K1137" i="5" s="1"/>
  <c r="K1136" i="5" a="1"/>
  <c r="K1136" i="5" s="1"/>
  <c r="K1135" i="5" a="1"/>
  <c r="K1135" i="5" s="1"/>
  <c r="K1134" i="5" a="1"/>
  <c r="K1134" i="5" s="1"/>
  <c r="K1133" i="5" a="1"/>
  <c r="K1133" i="5" s="1"/>
  <c r="Z1132" i="5"/>
  <c r="L1132" i="5"/>
  <c r="K1131" i="5" a="1"/>
  <c r="K1131" i="5" s="1"/>
  <c r="K1130" i="5" a="1"/>
  <c r="K1130" i="5" s="1"/>
  <c r="K1129" i="5" a="1"/>
  <c r="K1129" i="5" s="1"/>
  <c r="K1128" i="5" a="1"/>
  <c r="K1128" i="5" s="1"/>
  <c r="Z1127" i="5"/>
  <c r="L1127" i="5"/>
  <c r="K1126" i="5" a="1"/>
  <c r="K1126" i="5" s="1"/>
  <c r="K1125" i="5" a="1"/>
  <c r="K1125" i="5" s="1"/>
  <c r="K1124" i="5" a="1"/>
  <c r="K1124" i="5" s="1"/>
  <c r="Z1123" i="5"/>
  <c r="L1123" i="5"/>
  <c r="K1122" i="5" a="1"/>
  <c r="K1122" i="5" s="1"/>
  <c r="K1121" i="5" a="1"/>
  <c r="K1121" i="5" s="1"/>
  <c r="Z1120" i="5"/>
  <c r="L1120" i="5"/>
  <c r="K1119" i="5" a="1"/>
  <c r="K1119" i="5" s="1"/>
  <c r="K1118" i="5" a="1"/>
  <c r="K1118" i="5" s="1"/>
  <c r="K1117" i="5" a="1"/>
  <c r="K1117" i="5" s="1"/>
  <c r="Z1116" i="5"/>
  <c r="L1116" i="5"/>
  <c r="K1115" i="5" a="1"/>
  <c r="K1115" i="5" s="1"/>
  <c r="K1114" i="5" a="1"/>
  <c r="K1114" i="5" s="1"/>
  <c r="K1113" i="5" a="1"/>
  <c r="K1113" i="5" s="1"/>
  <c r="K1112" i="5" a="1"/>
  <c r="K1112" i="5" s="1"/>
  <c r="K1111" i="5" a="1"/>
  <c r="K1111" i="5" s="1"/>
  <c r="Z1110" i="5"/>
  <c r="L1110" i="5"/>
  <c r="K1109" i="5" a="1"/>
  <c r="K1109" i="5" s="1"/>
  <c r="K1108" i="5" a="1"/>
  <c r="K1108" i="5" s="1"/>
  <c r="Z1107" i="5"/>
  <c r="L1107" i="5"/>
  <c r="K1106" i="5" a="1"/>
  <c r="K1106" i="5" s="1"/>
  <c r="K1105" i="5" a="1"/>
  <c r="K1105" i="5" s="1"/>
  <c r="K1107" i="5" s="1"/>
  <c r="K1103" i="5" a="1"/>
  <c r="K1103" i="5" s="1"/>
  <c r="K1102" i="5" a="1"/>
  <c r="K1102" i="5" s="1"/>
  <c r="Z1100" i="5"/>
  <c r="L1100" i="5"/>
  <c r="K1099" i="5" a="1"/>
  <c r="K1099" i="5" s="1"/>
  <c r="K1098" i="5" a="1"/>
  <c r="K1098" i="5" s="1"/>
  <c r="Z1097" i="5"/>
  <c r="L1097" i="5"/>
  <c r="K1096" i="5" a="1"/>
  <c r="K1096" i="5" s="1"/>
  <c r="K1095" i="5" a="1"/>
  <c r="K1095" i="5" s="1"/>
  <c r="Z1094" i="5"/>
  <c r="L1094" i="5"/>
  <c r="K1093" i="5" a="1"/>
  <c r="K1093" i="5" s="1"/>
  <c r="K1092" i="5" a="1"/>
  <c r="K1092" i="5" s="1"/>
  <c r="K1090" i="5" a="1"/>
  <c r="K1090" i="5" s="1"/>
  <c r="K1089" i="5" a="1"/>
  <c r="K1089" i="5" s="1"/>
  <c r="Z1087" i="5"/>
  <c r="L1087" i="5"/>
  <c r="K1086" i="5" a="1"/>
  <c r="K1086" i="5" s="1"/>
  <c r="K1085" i="5" a="1"/>
  <c r="K1085" i="5" s="1"/>
  <c r="Z1084" i="5"/>
  <c r="L1084" i="5"/>
  <c r="K1083" i="5" a="1"/>
  <c r="K1083" i="5" s="1"/>
  <c r="K1082" i="5" a="1"/>
  <c r="K1082" i="5" s="1"/>
  <c r="K1084" i="5" s="1"/>
  <c r="Z1081" i="5"/>
  <c r="L1081" i="5"/>
  <c r="K1080" i="5" a="1"/>
  <c r="K1080" i="5" s="1"/>
  <c r="K1079" i="5" a="1"/>
  <c r="K1079" i="5" s="1"/>
  <c r="Z1078" i="5"/>
  <c r="L1078" i="5"/>
  <c r="K1077" i="5" a="1"/>
  <c r="K1077" i="5" s="1"/>
  <c r="K1076" i="5" a="1"/>
  <c r="K1076" i="5" s="1"/>
  <c r="K1075" i="5" a="1"/>
  <c r="K1075" i="5" s="1"/>
  <c r="Z1074" i="5"/>
  <c r="L1074" i="5"/>
  <c r="K1073" i="5" a="1"/>
  <c r="K1073" i="5" s="1"/>
  <c r="K1072" i="5" a="1"/>
  <c r="K1072" i="5" s="1"/>
  <c r="K1071" i="5" a="1"/>
  <c r="K1071" i="5" s="1"/>
  <c r="K1070" i="5" a="1"/>
  <c r="K1070" i="5" s="1"/>
  <c r="Z1069" i="5"/>
  <c r="L1069" i="5"/>
  <c r="K1068" i="5" a="1"/>
  <c r="K1068" i="5" s="1"/>
  <c r="K1067" i="5" a="1"/>
  <c r="K1067" i="5" s="1"/>
  <c r="Z1066" i="5"/>
  <c r="L1066" i="5"/>
  <c r="K1065" i="5" a="1"/>
  <c r="K1065" i="5" s="1"/>
  <c r="K1064" i="5" a="1"/>
  <c r="K1064" i="5" s="1"/>
  <c r="K1066" i="5" s="1"/>
  <c r="Z1063" i="5"/>
  <c r="L1063" i="5"/>
  <c r="K1062" i="5" a="1"/>
  <c r="K1062" i="5" s="1"/>
  <c r="K1061" i="5" a="1"/>
  <c r="K1061" i="5" s="1"/>
  <c r="Z1060" i="5"/>
  <c r="L1060" i="5"/>
  <c r="K1059" i="5" a="1"/>
  <c r="K1059" i="5" s="1"/>
  <c r="K1058" i="5" a="1"/>
  <c r="K1058" i="5" s="1"/>
  <c r="K1057" i="5" a="1"/>
  <c r="K1057" i="5" s="1"/>
  <c r="K1056" i="5" a="1"/>
  <c r="K1056" i="5" s="1"/>
  <c r="K1055" i="5" a="1"/>
  <c r="K1055" i="5" s="1"/>
  <c r="K1054" i="5" a="1"/>
  <c r="K1054" i="5" s="1"/>
  <c r="Z1053" i="5"/>
  <c r="L1053" i="5"/>
  <c r="K1052" i="5" a="1"/>
  <c r="K1052" i="5" s="1"/>
  <c r="K1051" i="5" a="1"/>
  <c r="K1051" i="5" s="1"/>
  <c r="Z1050" i="5"/>
  <c r="L1050" i="5"/>
  <c r="K1049" i="5" a="1"/>
  <c r="K1049" i="5" s="1"/>
  <c r="K1048" i="5" a="1"/>
  <c r="K1048" i="5" s="1"/>
  <c r="K1047" i="5" a="1"/>
  <c r="K1047" i="5" s="1"/>
  <c r="K1046" i="5" a="1"/>
  <c r="K1046" i="5" s="1"/>
  <c r="Z1045" i="5"/>
  <c r="L1045" i="5"/>
  <c r="K1044" i="5" a="1"/>
  <c r="K1044" i="5" s="1"/>
  <c r="K1043" i="5" a="1"/>
  <c r="K1043" i="5" s="1"/>
  <c r="Z1042" i="5"/>
  <c r="L1042" i="5"/>
  <c r="K1041" i="5" a="1"/>
  <c r="K1041" i="5" s="1"/>
  <c r="K1040" i="5" a="1"/>
  <c r="K1040" i="5" s="1"/>
  <c r="Z1039" i="5"/>
  <c r="L1039" i="5"/>
  <c r="K1038" i="5" a="1"/>
  <c r="K1038" i="5" s="1"/>
  <c r="K1037" i="5" a="1"/>
  <c r="K1037" i="5" s="1"/>
  <c r="K1039" i="5" s="1"/>
  <c r="Z1036" i="5"/>
  <c r="L1036" i="5"/>
  <c r="K1035" i="5" a="1"/>
  <c r="K1035" i="5" s="1"/>
  <c r="K1034" i="5" a="1"/>
  <c r="K1034" i="5" s="1"/>
  <c r="K1032" i="5" a="1"/>
  <c r="K1032" i="5" s="1"/>
  <c r="K1031" i="5" a="1"/>
  <c r="K1031" i="5" s="1"/>
  <c r="K1030" i="5" a="1"/>
  <c r="K1030" i="5" s="1"/>
  <c r="K1029" i="5" a="1"/>
  <c r="K1029" i="5" s="1"/>
  <c r="K1028" i="5" a="1"/>
  <c r="K1028" i="5" s="1"/>
  <c r="K1027" i="5" a="1"/>
  <c r="K1027" i="5" s="1"/>
  <c r="K1026" i="5" a="1"/>
  <c r="K1026" i="5" s="1"/>
  <c r="Z1024" i="5"/>
  <c r="L1024" i="5"/>
  <c r="K1023" i="5" a="1"/>
  <c r="K1023" i="5" s="1"/>
  <c r="K1022" i="5" a="1"/>
  <c r="K1022" i="5" s="1"/>
  <c r="Z1021" i="5"/>
  <c r="L1021" i="5"/>
  <c r="K1020" i="5" a="1"/>
  <c r="K1020" i="5" s="1"/>
  <c r="K1019" i="5" a="1"/>
  <c r="K1019" i="5" s="1"/>
  <c r="Z1018" i="5"/>
  <c r="L1018" i="5"/>
  <c r="K1017" i="5" a="1"/>
  <c r="K1017" i="5" s="1"/>
  <c r="K1016" i="5" a="1"/>
  <c r="K1016" i="5" s="1"/>
  <c r="Z1015" i="5"/>
  <c r="L1015" i="5"/>
  <c r="K1014" i="5" a="1"/>
  <c r="K1014" i="5" s="1"/>
  <c r="K1013" i="5" a="1"/>
  <c r="K1013" i="5" s="1"/>
  <c r="K1012" i="5" a="1"/>
  <c r="K1012" i="5" s="1"/>
  <c r="K1011" i="5" a="1"/>
  <c r="K1011" i="5" s="1"/>
  <c r="Z1010" i="5"/>
  <c r="L1010" i="5"/>
  <c r="K1009" i="5" a="1"/>
  <c r="K1009" i="5" s="1"/>
  <c r="K1008" i="5" a="1"/>
  <c r="K1008" i="5" s="1"/>
  <c r="K1007" i="5" a="1"/>
  <c r="K1007" i="5" s="1"/>
  <c r="Z1006" i="5"/>
  <c r="L1006" i="5"/>
  <c r="K1005" i="5" a="1"/>
  <c r="K1005" i="5" s="1"/>
  <c r="K1004" i="5" a="1"/>
  <c r="K1004" i="5" s="1"/>
  <c r="K1003" i="5" a="1"/>
  <c r="K1003" i="5" s="1"/>
  <c r="Z1002" i="5"/>
  <c r="L1002" i="5"/>
  <c r="K1001" i="5" a="1"/>
  <c r="K1001" i="5" s="1"/>
  <c r="K1000" i="5" a="1"/>
  <c r="K1000" i="5" s="1"/>
  <c r="K999" i="5" a="1"/>
  <c r="K999" i="5" s="1"/>
  <c r="K998" i="5" a="1"/>
  <c r="K998" i="5" s="1"/>
  <c r="K997" i="5" a="1"/>
  <c r="K997" i="5" s="1"/>
  <c r="K996" i="5" a="1"/>
  <c r="K996" i="5" s="1"/>
  <c r="K995" i="5" a="1"/>
  <c r="K995" i="5" s="1"/>
  <c r="Z994" i="5"/>
  <c r="L994" i="5"/>
  <c r="K993" i="5" a="1"/>
  <c r="K993" i="5" s="1"/>
  <c r="K992" i="5" a="1"/>
  <c r="K992" i="5" s="1"/>
  <c r="Z991" i="5"/>
  <c r="L991" i="5"/>
  <c r="K990" i="5" a="1"/>
  <c r="K990" i="5" s="1"/>
  <c r="K989" i="5" a="1"/>
  <c r="K989" i="5" s="1"/>
  <c r="K988" i="5" a="1"/>
  <c r="K988" i="5" s="1"/>
  <c r="K986" i="5" a="1"/>
  <c r="K986" i="5" s="1"/>
  <c r="K985" i="5" a="1"/>
  <c r="K985" i="5" s="1"/>
  <c r="K984" i="5" a="1"/>
  <c r="K984" i="5" s="1"/>
  <c r="Z982" i="5"/>
  <c r="L982" i="5"/>
  <c r="K981" i="5" a="1"/>
  <c r="K981" i="5" s="1"/>
  <c r="K980" i="5" a="1"/>
  <c r="K980" i="5" s="1"/>
  <c r="Z979" i="5"/>
  <c r="L979" i="5"/>
  <c r="K978" i="5" a="1"/>
  <c r="K978" i="5" s="1"/>
  <c r="K977" i="5" a="1"/>
  <c r="K977" i="5" s="1"/>
  <c r="Z976" i="5"/>
  <c r="L976" i="5"/>
  <c r="K975" i="5" a="1"/>
  <c r="K975" i="5" s="1"/>
  <c r="K974" i="5" a="1"/>
  <c r="K974" i="5" s="1"/>
  <c r="K973" i="5" a="1"/>
  <c r="K973" i="5" s="1"/>
  <c r="K972" i="5" a="1"/>
  <c r="K972" i="5" s="1"/>
  <c r="K976" i="5" s="1"/>
  <c r="Z971" i="5"/>
  <c r="L971" i="5"/>
  <c r="K970" i="5" a="1"/>
  <c r="K970" i="5" s="1"/>
  <c r="K969" i="5" a="1"/>
  <c r="K969" i="5" s="1"/>
  <c r="Z968" i="5"/>
  <c r="L968" i="5"/>
  <c r="K967" i="5" a="1"/>
  <c r="K967" i="5" s="1"/>
  <c r="K966" i="5" a="1"/>
  <c r="K966" i="5" s="1"/>
  <c r="Z965" i="5"/>
  <c r="L965" i="5"/>
  <c r="K964" i="5" a="1"/>
  <c r="K964" i="5" s="1"/>
  <c r="K963" i="5" a="1"/>
  <c r="K963" i="5" s="1"/>
  <c r="K965" i="5" s="1"/>
  <c r="Z962" i="5"/>
  <c r="L962" i="5"/>
  <c r="K961" i="5" a="1"/>
  <c r="K961" i="5" s="1"/>
  <c r="K960" i="5" a="1"/>
  <c r="K960" i="5" s="1"/>
  <c r="Z959" i="5"/>
  <c r="L959" i="5"/>
  <c r="K958" i="5" a="1"/>
  <c r="K958" i="5" s="1"/>
  <c r="K957" i="5" a="1"/>
  <c r="K957" i="5" s="1"/>
  <c r="Z956" i="5"/>
  <c r="L956" i="5"/>
  <c r="K955" i="5" a="1"/>
  <c r="K955" i="5" s="1"/>
  <c r="K954" i="5" a="1"/>
  <c r="K954" i="5" s="1"/>
  <c r="K956" i="5" s="1"/>
  <c r="Z953" i="5"/>
  <c r="L953" i="5"/>
  <c r="K952" i="5" a="1"/>
  <c r="K952" i="5" s="1"/>
  <c r="K951" i="5" a="1"/>
  <c r="K951" i="5" s="1"/>
  <c r="K950" i="5" a="1"/>
  <c r="K950" i="5" s="1"/>
  <c r="Z949" i="5"/>
  <c r="L949" i="5"/>
  <c r="K948" i="5" a="1"/>
  <c r="K948" i="5" s="1"/>
  <c r="K947" i="5" a="1"/>
  <c r="K947" i="5" s="1"/>
  <c r="Z946" i="5"/>
  <c r="L946" i="5"/>
  <c r="K945" i="5" a="1"/>
  <c r="K945" i="5" s="1"/>
  <c r="K944" i="5" a="1"/>
  <c r="K944" i="5" s="1"/>
  <c r="Z943" i="5"/>
  <c r="L943" i="5"/>
  <c r="K942" i="5" a="1"/>
  <c r="K942" i="5" s="1"/>
  <c r="K941" i="5" a="1"/>
  <c r="K941" i="5" s="1"/>
  <c r="Z940" i="5"/>
  <c r="L940" i="5"/>
  <c r="K939" i="5" a="1"/>
  <c r="K939" i="5" s="1"/>
  <c r="K938" i="5" a="1"/>
  <c r="K938" i="5" s="1"/>
  <c r="Z937" i="5"/>
  <c r="L937" i="5"/>
  <c r="K936" i="5" a="1"/>
  <c r="K936" i="5" s="1"/>
  <c r="K935" i="5" a="1"/>
  <c r="K935" i="5" s="1"/>
  <c r="Z934" i="5"/>
  <c r="L934" i="5"/>
  <c r="K933" i="5" a="1"/>
  <c r="K933" i="5" s="1"/>
  <c r="K932" i="5" a="1"/>
  <c r="K932" i="5" s="1"/>
  <c r="Z931" i="5"/>
  <c r="L931" i="5"/>
  <c r="K930" i="5" a="1"/>
  <c r="K930" i="5" s="1"/>
  <c r="K929" i="5" a="1"/>
  <c r="K929" i="5" s="1"/>
  <c r="Z928" i="5"/>
  <c r="L928" i="5"/>
  <c r="K927" i="5" a="1"/>
  <c r="K927" i="5" s="1"/>
  <c r="K926" i="5" a="1"/>
  <c r="K926" i="5" s="1"/>
  <c r="Z925" i="5"/>
  <c r="L925" i="5"/>
  <c r="K924" i="5" a="1"/>
  <c r="K924" i="5" s="1"/>
  <c r="K923" i="5" a="1"/>
  <c r="K923" i="5" s="1"/>
  <c r="K922" i="5" a="1"/>
  <c r="K922" i="5" s="1"/>
  <c r="K921" i="5" a="1"/>
  <c r="K921" i="5" s="1"/>
  <c r="Z920" i="5"/>
  <c r="L920" i="5"/>
  <c r="K919" i="5" a="1"/>
  <c r="K919" i="5" s="1"/>
  <c r="K918" i="5" a="1"/>
  <c r="K918" i="5" s="1"/>
  <c r="K917" i="5" a="1"/>
  <c r="K917" i="5" s="1"/>
  <c r="K920" i="5" s="1"/>
  <c r="Z916" i="5"/>
  <c r="L916" i="5"/>
  <c r="K915" i="5" a="1"/>
  <c r="K915" i="5" s="1"/>
  <c r="K914" i="5" a="1"/>
  <c r="K914" i="5" s="1"/>
  <c r="Z913" i="5"/>
  <c r="L913" i="5"/>
  <c r="K912" i="5" a="1"/>
  <c r="K912" i="5" s="1"/>
  <c r="K911" i="5" a="1"/>
  <c r="K911" i="5" s="1"/>
  <c r="K910" i="5" a="1"/>
  <c r="K910" i="5" s="1"/>
  <c r="Z909" i="5"/>
  <c r="L909" i="5"/>
  <c r="K908" i="5" a="1"/>
  <c r="K908" i="5" s="1"/>
  <c r="K907" i="5" a="1"/>
  <c r="K907" i="5" s="1"/>
  <c r="K906" i="5" a="1"/>
  <c r="K906" i="5" s="1"/>
  <c r="Z905" i="5"/>
  <c r="L905" i="5"/>
  <c r="K904" i="5" a="1"/>
  <c r="K904" i="5" s="1"/>
  <c r="K903" i="5" a="1"/>
  <c r="K903" i="5" s="1"/>
  <c r="K902" i="5" a="1"/>
  <c r="K902" i="5" s="1"/>
  <c r="Z901" i="5"/>
  <c r="L901" i="5"/>
  <c r="K900" i="5" a="1"/>
  <c r="K900" i="5" s="1"/>
  <c r="K899" i="5" a="1"/>
  <c r="K899" i="5" s="1"/>
  <c r="K898" i="5" a="1"/>
  <c r="K898" i="5" s="1"/>
  <c r="K901" i="5" s="1"/>
  <c r="K896" i="5" a="1"/>
  <c r="K896" i="5" s="1"/>
  <c r="K895" i="5" a="1"/>
  <c r="K895" i="5" s="1"/>
  <c r="Z893" i="5"/>
  <c r="L893" i="5"/>
  <c r="K892" i="5" a="1"/>
  <c r="K892" i="5" s="1"/>
  <c r="K891" i="5" a="1"/>
  <c r="K891" i="5" s="1"/>
  <c r="Z890" i="5"/>
  <c r="L890" i="5"/>
  <c r="K889" i="5" a="1"/>
  <c r="K889" i="5" s="1"/>
  <c r="K888" i="5" a="1"/>
  <c r="K888" i="5" s="1"/>
  <c r="K887" i="5" a="1"/>
  <c r="K887" i="5" s="1"/>
  <c r="Z886" i="5"/>
  <c r="L886" i="5"/>
  <c r="K885" i="5" a="1"/>
  <c r="K885" i="5" s="1"/>
  <c r="K884" i="5" a="1"/>
  <c r="K884" i="5" s="1"/>
  <c r="K883" i="5" a="1"/>
  <c r="K883" i="5" s="1"/>
  <c r="K882" i="5" a="1"/>
  <c r="K882" i="5" s="1"/>
  <c r="Z881" i="5"/>
  <c r="L881" i="5"/>
  <c r="K880" i="5" a="1"/>
  <c r="K880" i="5" s="1"/>
  <c r="K879" i="5" a="1"/>
  <c r="K879" i="5" s="1"/>
  <c r="Z878" i="5"/>
  <c r="L878" i="5"/>
  <c r="K877" i="5" a="1"/>
  <c r="K877" i="5" s="1"/>
  <c r="K876" i="5" a="1"/>
  <c r="K876" i="5" s="1"/>
  <c r="Z875" i="5"/>
  <c r="L875" i="5"/>
  <c r="K874" i="5" a="1"/>
  <c r="K874" i="5" s="1"/>
  <c r="K873" i="5" a="1"/>
  <c r="K873" i="5" s="1"/>
  <c r="Z872" i="5"/>
  <c r="L872" i="5"/>
  <c r="K871" i="5" a="1"/>
  <c r="K871" i="5" s="1"/>
  <c r="K870" i="5" a="1"/>
  <c r="K870" i="5" s="1"/>
  <c r="K869" i="5" a="1"/>
  <c r="K869" i="5" s="1"/>
  <c r="K868" i="5" a="1"/>
  <c r="K868" i="5" s="1"/>
  <c r="Z867" i="5"/>
  <c r="L867" i="5"/>
  <c r="K866" i="5" a="1"/>
  <c r="K866" i="5" s="1"/>
  <c r="K865" i="5" a="1"/>
  <c r="K865" i="5" s="1"/>
  <c r="Z864" i="5"/>
  <c r="L864" i="5"/>
  <c r="K863" i="5" a="1"/>
  <c r="K863" i="5" s="1"/>
  <c r="K862" i="5" a="1"/>
  <c r="K862" i="5" s="1"/>
  <c r="K861" i="5" a="1"/>
  <c r="K861" i="5" s="1"/>
  <c r="Z860" i="5"/>
  <c r="L860" i="5"/>
  <c r="K859" i="5" a="1"/>
  <c r="K859" i="5" s="1"/>
  <c r="K858" i="5" a="1"/>
  <c r="K858" i="5" s="1"/>
  <c r="K860" i="5" s="1"/>
  <c r="Z857" i="5"/>
  <c r="L857" i="5"/>
  <c r="K856" i="5" a="1"/>
  <c r="K856" i="5" s="1"/>
  <c r="K855" i="5" a="1"/>
  <c r="K855" i="5" s="1"/>
  <c r="K854" i="5" a="1"/>
  <c r="K854" i="5" s="1"/>
  <c r="K853" i="5" a="1"/>
  <c r="K853" i="5" s="1"/>
  <c r="K852" i="5" a="1"/>
  <c r="K852" i="5" s="1"/>
  <c r="Z851" i="5"/>
  <c r="L851" i="5"/>
  <c r="K850" i="5" a="1"/>
  <c r="K850" i="5" s="1"/>
  <c r="K849" i="5" a="1"/>
  <c r="K849" i="5" s="1"/>
  <c r="Z848" i="5"/>
  <c r="L848" i="5"/>
  <c r="K847" i="5" a="1"/>
  <c r="K847" i="5" s="1"/>
  <c r="K846" i="5" a="1"/>
  <c r="K846" i="5" s="1"/>
  <c r="K845" i="5" a="1"/>
  <c r="K845" i="5" s="1"/>
  <c r="Z844" i="5"/>
  <c r="L844" i="5"/>
  <c r="K843" i="5" a="1"/>
  <c r="K843" i="5" s="1"/>
  <c r="K842" i="5" a="1"/>
  <c r="K842" i="5" s="1"/>
  <c r="Z841" i="5"/>
  <c r="L841" i="5"/>
  <c r="K840" i="5" a="1"/>
  <c r="K840" i="5" s="1"/>
  <c r="K839" i="5" a="1"/>
  <c r="K839" i="5" s="1"/>
  <c r="Z838" i="5"/>
  <c r="L838" i="5"/>
  <c r="K837" i="5" a="1"/>
  <c r="K837" i="5" s="1"/>
  <c r="K836" i="5" a="1"/>
  <c r="K836" i="5" s="1"/>
  <c r="Z835" i="5"/>
  <c r="L835" i="5"/>
  <c r="K834" i="5" a="1"/>
  <c r="K834" i="5" s="1"/>
  <c r="K833" i="5" a="1"/>
  <c r="K833" i="5" s="1"/>
  <c r="K832" i="5" a="1"/>
  <c r="K832" i="5" s="1"/>
  <c r="Z831" i="5"/>
  <c r="L831" i="5"/>
  <c r="K830" i="5" a="1"/>
  <c r="K830" i="5" s="1"/>
  <c r="K829" i="5" a="1"/>
  <c r="K829" i="5" s="1"/>
  <c r="Z828" i="5"/>
  <c r="L828" i="5"/>
  <c r="K827" i="5" a="1"/>
  <c r="K827" i="5" s="1"/>
  <c r="K826" i="5" a="1"/>
  <c r="K826" i="5" s="1"/>
  <c r="K825" i="5" a="1"/>
  <c r="K825" i="5" s="1"/>
  <c r="K824" i="5" a="1"/>
  <c r="K824" i="5" s="1"/>
  <c r="K823" i="5" a="1"/>
  <c r="K823" i="5" s="1"/>
  <c r="K822" i="5" a="1"/>
  <c r="K822" i="5" s="1"/>
  <c r="K821" i="5" a="1"/>
  <c r="K821" i="5" s="1"/>
  <c r="K820" i="5" a="1"/>
  <c r="K820" i="5" s="1"/>
  <c r="K819" i="5" a="1"/>
  <c r="K819" i="5" s="1"/>
  <c r="K818" i="5" a="1"/>
  <c r="K818" i="5" s="1"/>
  <c r="K817" i="5" a="1"/>
  <c r="K817" i="5" s="1"/>
  <c r="K816" i="5" a="1"/>
  <c r="K816" i="5" s="1"/>
  <c r="K815" i="5" a="1"/>
  <c r="K815" i="5" s="1"/>
  <c r="K814" i="5" a="1"/>
  <c r="K814" i="5" s="1"/>
  <c r="K812" i="5" a="1"/>
  <c r="K812" i="5" s="1"/>
  <c r="K811" i="5" a="1"/>
  <c r="K811" i="5" s="1"/>
  <c r="Z809" i="5"/>
  <c r="L809" i="5"/>
  <c r="K808" i="5" a="1"/>
  <c r="K808" i="5" s="1"/>
  <c r="K807" i="5" a="1"/>
  <c r="K807" i="5" s="1"/>
  <c r="K806" i="5" a="1"/>
  <c r="K806" i="5" s="1"/>
  <c r="Z805" i="5"/>
  <c r="L805" i="5"/>
  <c r="K804" i="5" a="1"/>
  <c r="K804" i="5" s="1"/>
  <c r="K803" i="5" a="1"/>
  <c r="K803" i="5" s="1"/>
  <c r="K802" i="5" a="1"/>
  <c r="K802" i="5" s="1"/>
  <c r="Z801" i="5"/>
  <c r="L801" i="5"/>
  <c r="K800" i="5" a="1"/>
  <c r="K800" i="5" s="1"/>
  <c r="K799" i="5" a="1"/>
  <c r="K799" i="5" s="1"/>
  <c r="Z798" i="5"/>
  <c r="L798" i="5"/>
  <c r="K797" i="5" a="1"/>
  <c r="K797" i="5" s="1"/>
  <c r="K796" i="5" a="1"/>
  <c r="K796" i="5" s="1"/>
  <c r="K795" i="5" a="1"/>
  <c r="K795" i="5" s="1"/>
  <c r="Z794" i="5"/>
  <c r="L794" i="5"/>
  <c r="K793" i="5" a="1"/>
  <c r="K793" i="5" s="1"/>
  <c r="K792" i="5" a="1"/>
  <c r="K792" i="5" s="1"/>
  <c r="K791" i="5" a="1"/>
  <c r="K791" i="5" s="1"/>
  <c r="Z790" i="5"/>
  <c r="L790" i="5"/>
  <c r="K789" i="5" a="1"/>
  <c r="K789" i="5" s="1"/>
  <c r="K788" i="5" a="1"/>
  <c r="K788" i="5" s="1"/>
  <c r="K787" i="5" a="1"/>
  <c r="K787" i="5" s="1"/>
  <c r="K786" i="5" a="1"/>
  <c r="K786" i="5" s="1"/>
  <c r="K785" i="5" a="1"/>
  <c r="K785" i="5" s="1"/>
  <c r="Z784" i="5"/>
  <c r="L784" i="5"/>
  <c r="K783" i="5" a="1"/>
  <c r="K783" i="5" s="1"/>
  <c r="K782" i="5" a="1"/>
  <c r="K782" i="5" s="1"/>
  <c r="K781" i="5" a="1"/>
  <c r="K781" i="5" s="1"/>
  <c r="K780" i="5" a="1"/>
  <c r="K780" i="5" s="1"/>
  <c r="K779" i="5" a="1"/>
  <c r="K779" i="5" s="1"/>
  <c r="K778" i="5" a="1"/>
  <c r="K778" i="5" s="1"/>
  <c r="K777" i="5" a="1"/>
  <c r="K777" i="5" s="1"/>
  <c r="K776" i="5" a="1"/>
  <c r="K776" i="5" s="1"/>
  <c r="K774" i="5" a="1"/>
  <c r="K774" i="5" s="1"/>
  <c r="K773" i="5" a="1"/>
  <c r="K773" i="5" s="1"/>
  <c r="K772" i="5" a="1"/>
  <c r="K772" i="5" s="1"/>
  <c r="Z770" i="5"/>
  <c r="L770" i="5"/>
  <c r="K769" i="5" a="1"/>
  <c r="K769" i="5" s="1"/>
  <c r="K768" i="5" a="1"/>
  <c r="K768" i="5" s="1"/>
  <c r="Z767" i="5"/>
  <c r="L767" i="5"/>
  <c r="K766" i="5" a="1"/>
  <c r="K766" i="5" s="1"/>
  <c r="K765" i="5" a="1"/>
  <c r="K765" i="5" s="1"/>
  <c r="Z764" i="5"/>
  <c r="L764" i="5"/>
  <c r="K763" i="5" a="1"/>
  <c r="K763" i="5" s="1"/>
  <c r="K762" i="5" a="1"/>
  <c r="K762" i="5" s="1"/>
  <c r="Z761" i="5"/>
  <c r="L761" i="5"/>
  <c r="K760" i="5" a="1"/>
  <c r="K760" i="5" s="1"/>
  <c r="K759" i="5" a="1"/>
  <c r="K759" i="5" s="1"/>
  <c r="Z758" i="5"/>
  <c r="L758" i="5"/>
  <c r="K757" i="5" a="1"/>
  <c r="K757" i="5" s="1"/>
  <c r="K756" i="5" a="1"/>
  <c r="K756" i="5" s="1"/>
  <c r="Z755" i="5"/>
  <c r="L755" i="5"/>
  <c r="K754" i="5" a="1"/>
  <c r="K754" i="5" s="1"/>
  <c r="K753" i="5" a="1"/>
  <c r="K753" i="5" s="1"/>
  <c r="Z752" i="5"/>
  <c r="L752" i="5"/>
  <c r="K751" i="5" a="1"/>
  <c r="K751" i="5" s="1"/>
  <c r="K750" i="5" a="1"/>
  <c r="K750" i="5" s="1"/>
  <c r="Z749" i="5"/>
  <c r="L749" i="5"/>
  <c r="K748" i="5" a="1"/>
  <c r="K748" i="5" s="1"/>
  <c r="K747" i="5" a="1"/>
  <c r="K747" i="5" s="1"/>
  <c r="Z746" i="5"/>
  <c r="L746" i="5"/>
  <c r="K745" i="5" a="1"/>
  <c r="K745" i="5" s="1"/>
  <c r="K744" i="5" a="1"/>
  <c r="K744" i="5" s="1"/>
  <c r="Z743" i="5"/>
  <c r="L743" i="5"/>
  <c r="K742" i="5" a="1"/>
  <c r="K742" i="5" s="1"/>
  <c r="K741" i="5" a="1"/>
  <c r="K741" i="5" s="1"/>
  <c r="K740" i="5" a="1"/>
  <c r="K740" i="5" s="1"/>
  <c r="K739" i="5" a="1"/>
  <c r="K739" i="5" s="1"/>
  <c r="K738" i="5" a="1"/>
  <c r="K738" i="5" s="1"/>
  <c r="K737" i="5" a="1"/>
  <c r="K737" i="5" s="1"/>
  <c r="Z736" i="5"/>
  <c r="L736" i="5"/>
  <c r="K735" i="5" a="1"/>
  <c r="K735" i="5" s="1"/>
  <c r="K734" i="5" a="1"/>
  <c r="K734" i="5" s="1"/>
  <c r="Z733" i="5"/>
  <c r="L733" i="5"/>
  <c r="K732" i="5" a="1"/>
  <c r="K732" i="5" s="1"/>
  <c r="K731" i="5" a="1"/>
  <c r="K731" i="5" s="1"/>
  <c r="Z730" i="5"/>
  <c r="L730" i="5"/>
  <c r="K729" i="5" a="1"/>
  <c r="K729" i="5" s="1"/>
  <c r="K728" i="5" a="1"/>
  <c r="K728" i="5" s="1"/>
  <c r="K727" i="5" a="1"/>
  <c r="K727" i="5" s="1"/>
  <c r="Z726" i="5"/>
  <c r="L726" i="5"/>
  <c r="K725" i="5" a="1"/>
  <c r="K725" i="5" s="1"/>
  <c r="K724" i="5" a="1"/>
  <c r="K724" i="5" s="1"/>
  <c r="Z723" i="5"/>
  <c r="L723" i="5"/>
  <c r="K722" i="5" a="1"/>
  <c r="K722" i="5" s="1"/>
  <c r="K721" i="5" a="1"/>
  <c r="K721" i="5" s="1"/>
  <c r="Z720" i="5"/>
  <c r="L720" i="5"/>
  <c r="K719" i="5" a="1"/>
  <c r="K719" i="5" s="1"/>
  <c r="K718" i="5" a="1"/>
  <c r="K718" i="5" s="1"/>
  <c r="K717" i="5" a="1"/>
  <c r="K717" i="5" s="1"/>
  <c r="K716" i="5" a="1"/>
  <c r="K716" i="5" s="1"/>
  <c r="K715" i="5" a="1"/>
  <c r="K715" i="5" s="1"/>
  <c r="K714" i="5" a="1"/>
  <c r="K714" i="5" s="1"/>
  <c r="K712" i="5" a="1"/>
  <c r="K712" i="5" s="1"/>
  <c r="K711" i="5" a="1"/>
  <c r="K711" i="5" s="1"/>
  <c r="K710" i="5" a="1"/>
  <c r="K710" i="5" s="1"/>
  <c r="Z708" i="5"/>
  <c r="L708" i="5"/>
  <c r="K707" i="5" a="1"/>
  <c r="K707" i="5" s="1"/>
  <c r="K706" i="5" a="1"/>
  <c r="K706" i="5" s="1"/>
  <c r="Z705" i="5"/>
  <c r="L705" i="5"/>
  <c r="K704" i="5" a="1"/>
  <c r="K704" i="5" s="1"/>
  <c r="K703" i="5" a="1"/>
  <c r="K703" i="5" s="1"/>
  <c r="Z702" i="5"/>
  <c r="L702" i="5"/>
  <c r="K701" i="5" a="1"/>
  <c r="K701" i="5" s="1"/>
  <c r="K700" i="5" a="1"/>
  <c r="K700" i="5" s="1"/>
  <c r="Z699" i="5"/>
  <c r="L699" i="5"/>
  <c r="K698" i="5" a="1"/>
  <c r="K698" i="5" s="1"/>
  <c r="K697" i="5" a="1"/>
  <c r="K697" i="5" s="1"/>
  <c r="Z696" i="5"/>
  <c r="L696" i="5"/>
  <c r="K695" i="5" a="1"/>
  <c r="K695" i="5" s="1"/>
  <c r="K694" i="5" a="1"/>
  <c r="K694" i="5" s="1"/>
  <c r="Z693" i="5"/>
  <c r="L693" i="5"/>
  <c r="K692" i="5" a="1"/>
  <c r="K692" i="5" s="1"/>
  <c r="K691" i="5" a="1"/>
  <c r="K691" i="5" s="1"/>
  <c r="Z690" i="5"/>
  <c r="L690" i="5"/>
  <c r="K689" i="5" a="1"/>
  <c r="K689" i="5" s="1"/>
  <c r="K688" i="5" a="1"/>
  <c r="K688" i="5" s="1"/>
  <c r="Z687" i="5"/>
  <c r="L687" i="5"/>
  <c r="K686" i="5" a="1"/>
  <c r="K686" i="5" s="1"/>
  <c r="K685" i="5" a="1"/>
  <c r="K685" i="5" s="1"/>
  <c r="Z684" i="5"/>
  <c r="L684" i="5"/>
  <c r="K683" i="5" a="1"/>
  <c r="K683" i="5" s="1"/>
  <c r="K682" i="5" a="1"/>
  <c r="K682" i="5" s="1"/>
  <c r="Z681" i="5"/>
  <c r="L681" i="5"/>
  <c r="K680" i="5" a="1"/>
  <c r="K680" i="5" s="1"/>
  <c r="K679" i="5" a="1"/>
  <c r="K679" i="5" s="1"/>
  <c r="Z678" i="5"/>
  <c r="L678" i="5"/>
  <c r="K677" i="5" a="1"/>
  <c r="K677" i="5" s="1"/>
  <c r="K676" i="5" a="1"/>
  <c r="K676" i="5" s="1"/>
  <c r="Z675" i="5"/>
  <c r="L675" i="5"/>
  <c r="K674" i="5" a="1"/>
  <c r="K674" i="5" s="1"/>
  <c r="K673" i="5" a="1"/>
  <c r="K673" i="5" s="1"/>
  <c r="Z672" i="5"/>
  <c r="L672" i="5"/>
  <c r="K671" i="5" a="1"/>
  <c r="K671" i="5" s="1"/>
  <c r="K670" i="5" a="1"/>
  <c r="K670" i="5" s="1"/>
  <c r="K672" i="5" s="1"/>
  <c r="Z669" i="5"/>
  <c r="L669" i="5"/>
  <c r="K668" i="5" a="1"/>
  <c r="K668" i="5" s="1"/>
  <c r="K667" i="5" a="1"/>
  <c r="K667" i="5" s="1"/>
  <c r="Z666" i="5"/>
  <c r="L666" i="5"/>
  <c r="K665" i="5" a="1"/>
  <c r="K665" i="5" s="1"/>
  <c r="K664" i="5" a="1"/>
  <c r="K664" i="5" s="1"/>
  <c r="K663" i="5" a="1"/>
  <c r="K663" i="5" s="1"/>
  <c r="Z662" i="5"/>
  <c r="L662" i="5"/>
  <c r="K661" i="5" a="1"/>
  <c r="K661" i="5" s="1"/>
  <c r="K660" i="5" a="1"/>
  <c r="K660" i="5" s="1"/>
  <c r="Z659" i="5"/>
  <c r="L659" i="5"/>
  <c r="K658" i="5" a="1"/>
  <c r="K658" i="5" s="1"/>
  <c r="K657" i="5" a="1"/>
  <c r="K657" i="5" s="1"/>
  <c r="Z656" i="5"/>
  <c r="L656" i="5"/>
  <c r="K655" i="5" a="1"/>
  <c r="K655" i="5" s="1"/>
  <c r="K654" i="5" a="1"/>
  <c r="K654" i="5" s="1"/>
  <c r="Z653" i="5"/>
  <c r="L653" i="5"/>
  <c r="K652" i="5" a="1"/>
  <c r="K652" i="5" s="1"/>
  <c r="K651" i="5" a="1"/>
  <c r="K651" i="5" s="1"/>
  <c r="K649" i="5" a="1"/>
  <c r="K649" i="5" s="1"/>
  <c r="K648" i="5" a="1"/>
  <c r="K648" i="5" s="1"/>
  <c r="Z646" i="5"/>
  <c r="L646" i="5"/>
  <c r="K645" i="5" a="1"/>
  <c r="K645" i="5" s="1"/>
  <c r="K644" i="5" a="1"/>
  <c r="K644" i="5" s="1"/>
  <c r="Z643" i="5"/>
  <c r="L643" i="5"/>
  <c r="K642" i="5" a="1"/>
  <c r="K642" i="5" s="1"/>
  <c r="K641" i="5" a="1"/>
  <c r="K641" i="5" s="1"/>
  <c r="K643" i="5" s="1"/>
  <c r="Z640" i="5"/>
  <c r="L640" i="5"/>
  <c r="K639" i="5" a="1"/>
  <c r="K639" i="5" s="1"/>
  <c r="K638" i="5" a="1"/>
  <c r="K638" i="5" s="1"/>
  <c r="Z637" i="5"/>
  <c r="L637" i="5"/>
  <c r="K636" i="5" a="1"/>
  <c r="K636" i="5" s="1"/>
  <c r="K635" i="5" a="1"/>
  <c r="K635" i="5" s="1"/>
  <c r="K634" i="5" a="1"/>
  <c r="K634" i="5" s="1"/>
  <c r="Z633" i="5"/>
  <c r="L633" i="5"/>
  <c r="K632" i="5" a="1"/>
  <c r="K632" i="5" s="1"/>
  <c r="K631" i="5" a="1"/>
  <c r="K631" i="5" s="1"/>
  <c r="K630" i="5" a="1"/>
  <c r="K630" i="5" s="1"/>
  <c r="K629" i="5" a="1"/>
  <c r="K629" i="5" s="1"/>
  <c r="Z628" i="5"/>
  <c r="L628" i="5"/>
  <c r="K627" i="5" a="1"/>
  <c r="K627" i="5" s="1"/>
  <c r="K626" i="5" a="1"/>
  <c r="K626" i="5" s="1"/>
  <c r="Z625" i="5"/>
  <c r="L625" i="5"/>
  <c r="K624" i="5" a="1"/>
  <c r="K624" i="5" s="1"/>
  <c r="K623" i="5" a="1"/>
  <c r="K623" i="5" s="1"/>
  <c r="Z622" i="5"/>
  <c r="L622" i="5"/>
  <c r="K621" i="5" a="1"/>
  <c r="K621" i="5" s="1"/>
  <c r="K620" i="5" a="1"/>
  <c r="K620" i="5" s="1"/>
  <c r="Z619" i="5"/>
  <c r="L619" i="5"/>
  <c r="K618" i="5" a="1"/>
  <c r="K618" i="5" s="1"/>
  <c r="K617" i="5" a="1"/>
  <c r="K617" i="5" s="1"/>
  <c r="K616" i="5" a="1"/>
  <c r="K616" i="5" s="1"/>
  <c r="Z615" i="5"/>
  <c r="L615" i="5"/>
  <c r="K614" i="5" a="1"/>
  <c r="K614" i="5" s="1"/>
  <c r="K613" i="5" a="1"/>
  <c r="K613" i="5" s="1"/>
  <c r="K612" i="5" a="1"/>
  <c r="K612" i="5" s="1"/>
  <c r="K615" i="5" s="1"/>
  <c r="Z611" i="5"/>
  <c r="L611" i="5"/>
  <c r="K610" i="5" a="1"/>
  <c r="K610" i="5" s="1"/>
  <c r="K609" i="5" a="1"/>
  <c r="K609" i="5" s="1"/>
  <c r="K608" i="5" a="1"/>
  <c r="K608" i="5" s="1"/>
  <c r="Z607" i="5"/>
  <c r="L607" i="5"/>
  <c r="K606" i="5" a="1"/>
  <c r="K606" i="5" s="1"/>
  <c r="K605" i="5" a="1"/>
  <c r="K605" i="5" s="1"/>
  <c r="K604" i="5" a="1"/>
  <c r="K604" i="5" s="1"/>
  <c r="K603" i="5" a="1"/>
  <c r="K603" i="5" s="1"/>
  <c r="K602" i="5" a="1"/>
  <c r="K602" i="5" s="1"/>
  <c r="Z601" i="5"/>
  <c r="L601" i="5"/>
  <c r="K600" i="5" a="1"/>
  <c r="K600" i="5" s="1"/>
  <c r="K599" i="5" a="1"/>
  <c r="K599" i="5" s="1"/>
  <c r="K601" i="5" s="1"/>
  <c r="Z598" i="5"/>
  <c r="L598" i="5"/>
  <c r="K597" i="5" a="1"/>
  <c r="K597" i="5" s="1"/>
  <c r="K596" i="5" a="1"/>
  <c r="K596" i="5" s="1"/>
  <c r="Z595" i="5"/>
  <c r="L595" i="5"/>
  <c r="K594" i="5" a="1"/>
  <c r="K594" i="5" s="1"/>
  <c r="K593" i="5" a="1"/>
  <c r="K593" i="5" s="1"/>
  <c r="K595" i="5" s="1"/>
  <c r="Z592" i="5"/>
  <c r="L592" i="5"/>
  <c r="K591" i="5" a="1"/>
  <c r="K591" i="5" s="1"/>
  <c r="K590" i="5" a="1"/>
  <c r="K590" i="5" s="1"/>
  <c r="K592" i="5" s="1"/>
  <c r="Z589" i="5"/>
  <c r="L589" i="5"/>
  <c r="K588" i="5" a="1"/>
  <c r="K588" i="5" s="1"/>
  <c r="K587" i="5" a="1"/>
  <c r="K587" i="5" s="1"/>
  <c r="K586" i="5" a="1"/>
  <c r="K586" i="5" s="1"/>
  <c r="Z585" i="5"/>
  <c r="L585" i="5"/>
  <c r="K584" i="5" a="1"/>
  <c r="K584" i="5" s="1"/>
  <c r="K583" i="5" a="1"/>
  <c r="K583" i="5" s="1"/>
  <c r="K582" i="5" a="1"/>
  <c r="K582" i="5" s="1"/>
  <c r="K581" i="5" a="1"/>
  <c r="K581" i="5" s="1"/>
  <c r="K580" i="5" a="1"/>
  <c r="K580" i="5" s="1"/>
  <c r="K579" i="5" a="1"/>
  <c r="K579" i="5" s="1"/>
  <c r="K577" i="5" a="1"/>
  <c r="K577" i="5" s="1"/>
  <c r="K576" i="5" a="1"/>
  <c r="K576" i="5" s="1"/>
  <c r="Z574" i="5"/>
  <c r="L574" i="5"/>
  <c r="K573" i="5" a="1"/>
  <c r="K573" i="5" s="1"/>
  <c r="K572" i="5" a="1"/>
  <c r="K572" i="5" s="1"/>
  <c r="K574" i="5" s="1"/>
  <c r="Z571" i="5"/>
  <c r="L571" i="5"/>
  <c r="K570" i="5" a="1"/>
  <c r="K570" i="5" s="1"/>
  <c r="K569" i="5" a="1"/>
  <c r="K569" i="5" s="1"/>
  <c r="Z568" i="5"/>
  <c r="L568" i="5"/>
  <c r="K567" i="5" a="1"/>
  <c r="K567" i="5" s="1"/>
  <c r="K566" i="5" a="1"/>
  <c r="K566" i="5" s="1"/>
  <c r="Z565" i="5"/>
  <c r="L565" i="5"/>
  <c r="K564" i="5" a="1"/>
  <c r="K564" i="5" s="1"/>
  <c r="K563" i="5" a="1"/>
  <c r="K563" i="5" s="1"/>
  <c r="K562" i="5" a="1"/>
  <c r="K562" i="5" s="1"/>
  <c r="K561" i="5" a="1"/>
  <c r="K561" i="5" s="1"/>
  <c r="K559" i="5" a="1"/>
  <c r="K559" i="5" s="1"/>
  <c r="K558" i="5" a="1"/>
  <c r="K558" i="5" s="1"/>
  <c r="Z556" i="5"/>
  <c r="L556" i="5"/>
  <c r="K555" i="5" a="1"/>
  <c r="K555" i="5" s="1"/>
  <c r="K554" i="5" a="1"/>
  <c r="K554" i="5" s="1"/>
  <c r="Z553" i="5"/>
  <c r="L553" i="5"/>
  <c r="K552" i="5" a="1"/>
  <c r="K552" i="5" s="1"/>
  <c r="K551" i="5" a="1"/>
  <c r="K551" i="5" s="1"/>
  <c r="K553" i="5" s="1"/>
  <c r="Z550" i="5"/>
  <c r="L550" i="5"/>
  <c r="K549" i="5" a="1"/>
  <c r="K549" i="5" s="1"/>
  <c r="K548" i="5" a="1"/>
  <c r="K548" i="5" s="1"/>
  <c r="Z547" i="5"/>
  <c r="L547" i="5"/>
  <c r="K546" i="5" a="1"/>
  <c r="K546" i="5" s="1"/>
  <c r="K545" i="5" a="1"/>
  <c r="K545" i="5" s="1"/>
  <c r="Z544" i="5"/>
  <c r="L544" i="5"/>
  <c r="K543" i="5" a="1"/>
  <c r="K543" i="5" s="1"/>
  <c r="K542" i="5" a="1"/>
  <c r="K542" i="5" s="1"/>
  <c r="K544" i="5" s="1"/>
  <c r="Z541" i="5"/>
  <c r="L541" i="5"/>
  <c r="K540" i="5" a="1"/>
  <c r="K540" i="5" s="1"/>
  <c r="K539" i="5" a="1"/>
  <c r="K539" i="5" s="1"/>
  <c r="K538" i="5" a="1"/>
  <c r="K538" i="5" s="1"/>
  <c r="K541" i="5" s="1"/>
  <c r="Z537" i="5"/>
  <c r="L537" i="5"/>
  <c r="K536" i="5" a="1"/>
  <c r="K536" i="5" s="1"/>
  <c r="K535" i="5" a="1"/>
  <c r="K535" i="5" s="1"/>
  <c r="Z534" i="5"/>
  <c r="L534" i="5"/>
  <c r="K533" i="5" a="1"/>
  <c r="K533" i="5" s="1"/>
  <c r="K532" i="5" a="1"/>
  <c r="K532" i="5" s="1"/>
  <c r="Z531" i="5"/>
  <c r="L531" i="5"/>
  <c r="K530" i="5" a="1"/>
  <c r="K530" i="5" s="1"/>
  <c r="K529" i="5" a="1"/>
  <c r="K529" i="5" s="1"/>
  <c r="K531" i="5" s="1"/>
  <c r="Z528" i="5"/>
  <c r="L528" i="5"/>
  <c r="K527" i="5" a="1"/>
  <c r="K527" i="5" s="1"/>
  <c r="K526" i="5" a="1"/>
  <c r="K526" i="5" s="1"/>
  <c r="K524" i="5" a="1"/>
  <c r="K524" i="5" s="1"/>
  <c r="K523" i="5" a="1"/>
  <c r="K523" i="5" s="1"/>
  <c r="Z521" i="5"/>
  <c r="L521" i="5"/>
  <c r="K520" i="5" a="1"/>
  <c r="K520" i="5" s="1"/>
  <c r="K519" i="5" a="1"/>
  <c r="K519" i="5" s="1"/>
  <c r="K518" i="5" a="1"/>
  <c r="K518" i="5" s="1"/>
  <c r="Z517" i="5"/>
  <c r="L517" i="5"/>
  <c r="K516" i="5" a="1"/>
  <c r="K516" i="5" s="1"/>
  <c r="K515" i="5" a="1"/>
  <c r="K515" i="5" s="1"/>
  <c r="K514" i="5" a="1"/>
  <c r="K514" i="5" s="1"/>
  <c r="Z513" i="5"/>
  <c r="L513" i="5"/>
  <c r="K512" i="5" a="1"/>
  <c r="K512" i="5" s="1"/>
  <c r="K511" i="5" a="1"/>
  <c r="K511" i="5" s="1"/>
  <c r="K510" i="5" a="1"/>
  <c r="K510" i="5" s="1"/>
  <c r="Z509" i="5"/>
  <c r="L509" i="5"/>
  <c r="K508" i="5" a="1"/>
  <c r="K508" i="5" s="1"/>
  <c r="K507" i="5" a="1"/>
  <c r="K507" i="5" s="1"/>
  <c r="K506" i="5" a="1"/>
  <c r="K506" i="5" s="1"/>
  <c r="K505" i="5" a="1"/>
  <c r="K505" i="5" s="1"/>
  <c r="K504" i="5" a="1"/>
  <c r="K504" i="5" s="1"/>
  <c r="Z503" i="5"/>
  <c r="L503" i="5"/>
  <c r="K502" i="5" a="1"/>
  <c r="K502" i="5" s="1"/>
  <c r="K501" i="5" a="1"/>
  <c r="K501" i="5" s="1"/>
  <c r="K500" i="5" a="1"/>
  <c r="K500" i="5" s="1"/>
  <c r="K499" i="5" a="1"/>
  <c r="K499" i="5" s="1"/>
  <c r="Z498" i="5"/>
  <c r="L498" i="5"/>
  <c r="K497" i="5" a="1"/>
  <c r="K497" i="5" s="1"/>
  <c r="K496" i="5" a="1"/>
  <c r="K496" i="5" s="1"/>
  <c r="K495" i="5" a="1"/>
  <c r="K495" i="5" s="1"/>
  <c r="K494" i="5" a="1"/>
  <c r="K494" i="5" s="1"/>
  <c r="K493" i="5" a="1"/>
  <c r="K493" i="5" s="1"/>
  <c r="K492" i="5" a="1"/>
  <c r="K492" i="5" s="1"/>
  <c r="K491" i="5" a="1"/>
  <c r="K491" i="5" s="1"/>
  <c r="K490" i="5" a="1"/>
  <c r="K490" i="5" s="1"/>
  <c r="K489" i="5" a="1"/>
  <c r="K489" i="5" s="1"/>
  <c r="K487" i="5" a="1"/>
  <c r="K487" i="5" s="1"/>
  <c r="K486" i="5" a="1"/>
  <c r="K486" i="5" s="1"/>
  <c r="K485" i="5" a="1"/>
  <c r="K485" i="5" s="1"/>
  <c r="K484" i="5" a="1"/>
  <c r="K484" i="5" s="1"/>
  <c r="K483" i="5" a="1"/>
  <c r="K483" i="5" s="1"/>
  <c r="K482" i="5" a="1"/>
  <c r="K482" i="5" s="1"/>
  <c r="Z480" i="5"/>
  <c r="L480" i="5"/>
  <c r="K479" i="5" a="1"/>
  <c r="K479" i="5" s="1"/>
  <c r="K478" i="5" a="1"/>
  <c r="K478" i="5" s="1"/>
  <c r="Z477" i="5"/>
  <c r="L477" i="5"/>
  <c r="K476" i="5" a="1"/>
  <c r="K476" i="5" s="1"/>
  <c r="K475" i="5" a="1"/>
  <c r="K475" i="5" s="1"/>
  <c r="Z474" i="5"/>
  <c r="L474" i="5"/>
  <c r="K473" i="5" a="1"/>
  <c r="K473" i="5" s="1"/>
  <c r="K472" i="5" a="1"/>
  <c r="K472" i="5" s="1"/>
  <c r="Z471" i="5"/>
  <c r="L471" i="5"/>
  <c r="K470" i="5" a="1"/>
  <c r="K470" i="5" s="1"/>
  <c r="K469" i="5" a="1"/>
  <c r="K469" i="5" s="1"/>
  <c r="K471" i="5" s="1"/>
  <c r="Z468" i="5"/>
  <c r="L468" i="5"/>
  <c r="K467" i="5" a="1"/>
  <c r="K467" i="5" s="1"/>
  <c r="K466" i="5" a="1"/>
  <c r="K466" i="5" s="1"/>
  <c r="K465" i="5" a="1"/>
  <c r="K465" i="5" s="1"/>
  <c r="K468" i="5" s="1"/>
  <c r="Z464" i="5"/>
  <c r="L464" i="5"/>
  <c r="K463" i="5" a="1"/>
  <c r="K463" i="5" s="1"/>
  <c r="K462" i="5" a="1"/>
  <c r="K462" i="5" s="1"/>
  <c r="K461" i="5" a="1"/>
  <c r="K461" i="5" s="1"/>
  <c r="K460" i="5" a="1"/>
  <c r="K460" i="5" s="1"/>
  <c r="Z459" i="5"/>
  <c r="L459" i="5"/>
  <c r="K458" i="5" a="1"/>
  <c r="K458" i="5" s="1"/>
  <c r="K457" i="5" a="1"/>
  <c r="K457" i="5" s="1"/>
  <c r="Z456" i="5"/>
  <c r="L456" i="5"/>
  <c r="K455" i="5" a="1"/>
  <c r="K455" i="5" s="1"/>
  <c r="K454" i="5" a="1"/>
  <c r="K454" i="5" s="1"/>
  <c r="Z453" i="5"/>
  <c r="L453" i="5"/>
  <c r="K452" i="5" a="1"/>
  <c r="K452" i="5" s="1"/>
  <c r="K451" i="5" a="1"/>
  <c r="K451" i="5" s="1"/>
  <c r="Z450" i="5"/>
  <c r="L450" i="5"/>
  <c r="K449" i="5" a="1"/>
  <c r="K449" i="5" s="1"/>
  <c r="K448" i="5" a="1"/>
  <c r="K448" i="5" s="1"/>
  <c r="K446" i="5" a="1"/>
  <c r="K446" i="5" s="1"/>
  <c r="K445" i="5" a="1"/>
  <c r="K445" i="5" s="1"/>
  <c r="K447" i="5" s="1"/>
  <c r="Z443" i="5"/>
  <c r="L443" i="5"/>
  <c r="K442" i="5" a="1"/>
  <c r="K442" i="5" s="1"/>
  <c r="K441" i="5" a="1"/>
  <c r="K441" i="5" s="1"/>
  <c r="Z440" i="5"/>
  <c r="L440" i="5"/>
  <c r="K439" i="5" a="1"/>
  <c r="K439" i="5" s="1"/>
  <c r="K438" i="5" a="1"/>
  <c r="K438" i="5" s="1"/>
  <c r="Z437" i="5"/>
  <c r="L437" i="5"/>
  <c r="K436" i="5" a="1"/>
  <c r="K436" i="5" s="1"/>
  <c r="K435" i="5" a="1"/>
  <c r="K435" i="5" s="1"/>
  <c r="K437" i="5" s="1"/>
  <c r="Z434" i="5"/>
  <c r="L434" i="5"/>
  <c r="K433" i="5" a="1"/>
  <c r="K433" i="5" s="1"/>
  <c r="K432" i="5" a="1"/>
  <c r="K432" i="5" s="1"/>
  <c r="Z431" i="5"/>
  <c r="L431" i="5"/>
  <c r="K430" i="5" a="1"/>
  <c r="K430" i="5" s="1"/>
  <c r="K429" i="5" a="1"/>
  <c r="K429" i="5" s="1"/>
  <c r="K431" i="5" s="1"/>
  <c r="Z428" i="5"/>
  <c r="L428" i="5"/>
  <c r="K427" i="5" a="1"/>
  <c r="K427" i="5" s="1"/>
  <c r="K426" i="5" a="1"/>
  <c r="K426" i="5" s="1"/>
  <c r="K428" i="5" s="1"/>
  <c r="Z425" i="5"/>
  <c r="L425" i="5"/>
  <c r="K424" i="5" a="1"/>
  <c r="K424" i="5" s="1"/>
  <c r="K423" i="5" a="1"/>
  <c r="K423" i="5" s="1"/>
  <c r="K422" i="5" a="1"/>
  <c r="K422" i="5" s="1"/>
  <c r="Z421" i="5"/>
  <c r="L421" i="5"/>
  <c r="K420" i="5" a="1"/>
  <c r="K420" i="5" s="1"/>
  <c r="K419" i="5" a="1"/>
  <c r="K419" i="5" s="1"/>
  <c r="K418" i="5" a="1"/>
  <c r="K418" i="5" s="1"/>
  <c r="Z417" i="5"/>
  <c r="L417" i="5"/>
  <c r="K416" i="5" a="1"/>
  <c r="K416" i="5" s="1"/>
  <c r="K415" i="5" a="1"/>
  <c r="K415" i="5" s="1"/>
  <c r="K414" i="5" a="1"/>
  <c r="K414" i="5" s="1"/>
  <c r="K413" i="5" a="1"/>
  <c r="K413" i="5" s="1"/>
  <c r="K412" i="5" a="1"/>
  <c r="K412" i="5" s="1"/>
  <c r="Z411" i="5"/>
  <c r="L411" i="5"/>
  <c r="K410" i="5" a="1"/>
  <c r="K410" i="5" s="1"/>
  <c r="K409" i="5" a="1"/>
  <c r="K409" i="5" s="1"/>
  <c r="K407" i="5" a="1"/>
  <c r="K407" i="5" s="1"/>
  <c r="K406" i="5" a="1"/>
  <c r="K406" i="5" s="1"/>
  <c r="K405" i="5" a="1"/>
  <c r="K405" i="5" s="1"/>
  <c r="K404" i="5" a="1"/>
  <c r="K404" i="5" s="1"/>
  <c r="Z402" i="5"/>
  <c r="L402" i="5"/>
  <c r="K401" i="5" a="1"/>
  <c r="K401" i="5" s="1"/>
  <c r="K400" i="5" a="1"/>
  <c r="K400" i="5" s="1"/>
  <c r="Z399" i="5"/>
  <c r="L399" i="5"/>
  <c r="K398" i="5" a="1"/>
  <c r="K398" i="5" s="1"/>
  <c r="K397" i="5" a="1"/>
  <c r="K397" i="5" s="1"/>
  <c r="Z396" i="5"/>
  <c r="L396" i="5"/>
  <c r="K395" i="5" a="1"/>
  <c r="K395" i="5" s="1"/>
  <c r="K394" i="5" a="1"/>
  <c r="K394" i="5" s="1"/>
  <c r="Z393" i="5"/>
  <c r="L393" i="5"/>
  <c r="K392" i="5" a="1"/>
  <c r="K392" i="5" s="1"/>
  <c r="K391" i="5" a="1"/>
  <c r="K391" i="5" s="1"/>
  <c r="Z390" i="5"/>
  <c r="L390" i="5"/>
  <c r="K389" i="5" a="1"/>
  <c r="K389" i="5" s="1"/>
  <c r="K388" i="5" a="1"/>
  <c r="K388" i="5" s="1"/>
  <c r="Z387" i="5"/>
  <c r="L387" i="5"/>
  <c r="K386" i="5" a="1"/>
  <c r="K386" i="5" s="1"/>
  <c r="K385" i="5" a="1"/>
  <c r="K385" i="5" s="1"/>
  <c r="Z384" i="5"/>
  <c r="L384" i="5"/>
  <c r="K383" i="5" a="1"/>
  <c r="K383" i="5" s="1"/>
  <c r="K382" i="5" a="1"/>
  <c r="K382" i="5" s="1"/>
  <c r="K381" i="5" a="1"/>
  <c r="K381" i="5" s="1"/>
  <c r="K380" i="5" a="1"/>
  <c r="K380" i="5" s="1"/>
  <c r="K378" i="5" a="1"/>
  <c r="K378" i="5" s="1"/>
  <c r="K377" i="5" a="1"/>
  <c r="K377" i="5" s="1"/>
  <c r="K376" i="5" a="1"/>
  <c r="K376" i="5" s="1"/>
  <c r="Z374" i="5"/>
  <c r="L374" i="5"/>
  <c r="K373" i="5" a="1"/>
  <c r="K373" i="5" s="1"/>
  <c r="K372" i="5" a="1"/>
  <c r="K372" i="5" s="1"/>
  <c r="Z371" i="5"/>
  <c r="L371" i="5"/>
  <c r="K370" i="5" a="1"/>
  <c r="K370" i="5" s="1"/>
  <c r="K369" i="5" a="1"/>
  <c r="K369" i="5" s="1"/>
  <c r="Z368" i="5"/>
  <c r="L368" i="5"/>
  <c r="K367" i="5" a="1"/>
  <c r="K367" i="5" s="1"/>
  <c r="K366" i="5" a="1"/>
  <c r="K366" i="5" s="1"/>
  <c r="K365" i="5" a="1"/>
  <c r="K365" i="5" s="1"/>
  <c r="Z364" i="5"/>
  <c r="L364" i="5"/>
  <c r="K363" i="5" a="1"/>
  <c r="K363" i="5" s="1"/>
  <c r="K362" i="5" a="1"/>
  <c r="K362" i="5" s="1"/>
  <c r="K361" i="5" a="1"/>
  <c r="K361" i="5" s="1"/>
  <c r="K360" i="5" a="1"/>
  <c r="K360" i="5" s="1"/>
  <c r="K359" i="5" a="1"/>
  <c r="K359" i="5" s="1"/>
  <c r="K358" i="5" a="1"/>
  <c r="K358" i="5" s="1"/>
  <c r="Z357" i="5"/>
  <c r="L357" i="5"/>
  <c r="K356" i="5" a="1"/>
  <c r="K356" i="5" s="1"/>
  <c r="K355" i="5" a="1"/>
  <c r="K355" i="5" s="1"/>
  <c r="Z354" i="5"/>
  <c r="L354" i="5"/>
  <c r="K353" i="5" a="1"/>
  <c r="K353" i="5" s="1"/>
  <c r="K352" i="5" a="1"/>
  <c r="K352" i="5" s="1"/>
  <c r="Z351" i="5"/>
  <c r="L351" i="5"/>
  <c r="K350" i="5" a="1"/>
  <c r="K350" i="5" s="1"/>
  <c r="K349" i="5" a="1"/>
  <c r="K349" i="5" s="1"/>
  <c r="K351" i="5" s="1"/>
  <c r="Z348" i="5"/>
  <c r="L348" i="5"/>
  <c r="K347" i="5" a="1"/>
  <c r="K347" i="5" s="1"/>
  <c r="K346" i="5" a="1"/>
  <c r="K346" i="5" s="1"/>
  <c r="K344" i="5" a="1"/>
  <c r="K344" i="5" s="1"/>
  <c r="K343" i="5" a="1"/>
  <c r="K343" i="5" s="1"/>
  <c r="K342" i="5" a="1"/>
  <c r="K342" i="5" s="1"/>
  <c r="K341" i="5" a="1"/>
  <c r="K341" i="5" s="1"/>
  <c r="K340" i="5" a="1"/>
  <c r="K340" i="5" s="1"/>
  <c r="K339" i="5" a="1"/>
  <c r="K339" i="5" s="1"/>
  <c r="Z337" i="5"/>
  <c r="L337" i="5"/>
  <c r="K336" i="5" a="1"/>
  <c r="K336" i="5" s="1"/>
  <c r="K335" i="5" a="1"/>
  <c r="K335" i="5" s="1"/>
  <c r="Z334" i="5"/>
  <c r="L334" i="5"/>
  <c r="K333" i="5" a="1"/>
  <c r="K333" i="5" s="1"/>
  <c r="K332" i="5" a="1"/>
  <c r="K332" i="5" s="1"/>
  <c r="Z331" i="5"/>
  <c r="L331" i="5"/>
  <c r="K330" i="5" a="1"/>
  <c r="K330" i="5" s="1"/>
  <c r="K329" i="5" a="1"/>
  <c r="K329" i="5" s="1"/>
  <c r="K328" i="5" a="1"/>
  <c r="K328" i="5" s="1"/>
  <c r="K327" i="5" a="1"/>
  <c r="K327" i="5" s="1"/>
  <c r="K326" i="5" a="1"/>
  <c r="K326" i="5" s="1"/>
  <c r="K325" i="5" a="1"/>
  <c r="K325" i="5" s="1"/>
  <c r="K324" i="5" a="1"/>
  <c r="K324" i="5" s="1"/>
  <c r="Z323" i="5"/>
  <c r="L323" i="5"/>
  <c r="K322" i="5" a="1"/>
  <c r="K322" i="5" s="1"/>
  <c r="K321" i="5" a="1"/>
  <c r="K321" i="5" s="1"/>
  <c r="K320" i="5" a="1"/>
  <c r="K320" i="5" s="1"/>
  <c r="K319" i="5" a="1"/>
  <c r="K319" i="5" s="1"/>
  <c r="Z318" i="5"/>
  <c r="L318" i="5"/>
  <c r="K317" i="5" a="1"/>
  <c r="K317" i="5" s="1"/>
  <c r="K316" i="5" a="1"/>
  <c r="K316" i="5" s="1"/>
  <c r="K315" i="5" a="1"/>
  <c r="K315" i="5" s="1"/>
  <c r="K314" i="5" a="1"/>
  <c r="K314" i="5" s="1"/>
  <c r="K313" i="5" a="1"/>
  <c r="K313" i="5" s="1"/>
  <c r="K312" i="5" a="1"/>
  <c r="K312" i="5" s="1"/>
  <c r="K311" i="5" a="1"/>
  <c r="K311" i="5" s="1"/>
  <c r="K310" i="5" a="1"/>
  <c r="K310" i="5" s="1"/>
  <c r="Z309" i="5"/>
  <c r="L309" i="5"/>
  <c r="K308" i="5" a="1"/>
  <c r="K308" i="5" s="1"/>
  <c r="K307" i="5" a="1"/>
  <c r="K307" i="5" s="1"/>
  <c r="K305" i="5" a="1"/>
  <c r="K305" i="5" s="1"/>
  <c r="K304" i="5" a="1"/>
  <c r="K304" i="5" s="1"/>
  <c r="K306" i="5" s="1"/>
  <c r="Z302" i="5"/>
  <c r="L302" i="5"/>
  <c r="K301" i="5" a="1"/>
  <c r="K301" i="5" s="1"/>
  <c r="K300" i="5" a="1"/>
  <c r="K300" i="5" s="1"/>
  <c r="K302" i="5" s="1"/>
  <c r="Z299" i="5"/>
  <c r="L299" i="5"/>
  <c r="K298" i="5" a="1"/>
  <c r="K298" i="5" s="1"/>
  <c r="K297" i="5" a="1"/>
  <c r="K297" i="5" s="1"/>
  <c r="K296" i="5" a="1"/>
  <c r="K296" i="5" s="1"/>
  <c r="K295" i="5" a="1"/>
  <c r="K295" i="5" s="1"/>
  <c r="K294" i="5" a="1"/>
  <c r="K294" i="5" s="1"/>
  <c r="K293" i="5" a="1"/>
  <c r="K293" i="5" s="1"/>
  <c r="K292" i="5" a="1"/>
  <c r="K292" i="5" s="1"/>
  <c r="Z291" i="5"/>
  <c r="L291" i="5"/>
  <c r="K290" i="5" a="1"/>
  <c r="K290" i="5" s="1"/>
  <c r="K289" i="5" a="1"/>
  <c r="K289" i="5" s="1"/>
  <c r="Z288" i="5"/>
  <c r="L288" i="5"/>
  <c r="K287" i="5" a="1"/>
  <c r="K287" i="5" s="1"/>
  <c r="K286" i="5" a="1"/>
  <c r="K286" i="5" s="1"/>
  <c r="Z285" i="5"/>
  <c r="L285" i="5"/>
  <c r="K284" i="5" a="1"/>
  <c r="K284" i="5" s="1"/>
  <c r="K283" i="5" a="1"/>
  <c r="K283" i="5" s="1"/>
  <c r="K282" i="5" a="1"/>
  <c r="K282" i="5" s="1"/>
  <c r="K281" i="5" a="1"/>
  <c r="K281" i="5" s="1"/>
  <c r="K280" i="5" a="1"/>
  <c r="K280" i="5" s="1"/>
  <c r="Z279" i="5"/>
  <c r="L279" i="5"/>
  <c r="K278" i="5" a="1"/>
  <c r="K278" i="5" s="1"/>
  <c r="K277" i="5" a="1"/>
  <c r="K277" i="5" s="1"/>
  <c r="Z276" i="5"/>
  <c r="L276" i="5"/>
  <c r="K275" i="5" a="1"/>
  <c r="K275" i="5" s="1"/>
  <c r="K274" i="5" a="1"/>
  <c r="K274" i="5" s="1"/>
  <c r="K276" i="5" s="1"/>
  <c r="Z273" i="5"/>
  <c r="L273" i="5"/>
  <c r="K272" i="5" a="1"/>
  <c r="K272" i="5" s="1"/>
  <c r="K271" i="5" a="1"/>
  <c r="K271" i="5" s="1"/>
  <c r="K273" i="5" s="1"/>
  <c r="Z270" i="5"/>
  <c r="L270" i="5"/>
  <c r="K269" i="5" a="1"/>
  <c r="K269" i="5" s="1"/>
  <c r="K268" i="5" a="1"/>
  <c r="K268" i="5" s="1"/>
  <c r="K267" i="5" a="1"/>
  <c r="K267" i="5" s="1"/>
  <c r="K266" i="5" a="1"/>
  <c r="K266" i="5" s="1"/>
  <c r="K265" i="5" a="1"/>
  <c r="K265" i="5" s="1"/>
  <c r="K264" i="5" a="1"/>
  <c r="K264" i="5" s="1"/>
  <c r="K262" i="5" a="1"/>
  <c r="K262" i="5" s="1"/>
  <c r="K261" i="5" a="1"/>
  <c r="K261" i="5" s="1"/>
  <c r="K260" i="5" a="1"/>
  <c r="K260" i="5" s="1"/>
  <c r="K259" i="5" a="1"/>
  <c r="K259" i="5" s="1"/>
  <c r="K258" i="5" a="1"/>
  <c r="K258" i="5" s="1"/>
  <c r="K257" i="5" a="1"/>
  <c r="K257" i="5" s="1"/>
  <c r="K256" i="5" a="1"/>
  <c r="K256" i="5" s="1"/>
  <c r="Z254" i="5"/>
  <c r="L254" i="5"/>
  <c r="K253" i="5" a="1"/>
  <c r="K253" i="5" s="1"/>
  <c r="K252" i="5" a="1"/>
  <c r="K252" i="5" s="1"/>
  <c r="K254" i="5" s="1"/>
  <c r="Z251" i="5"/>
  <c r="L251" i="5"/>
  <c r="K250" i="5" a="1"/>
  <c r="K250" i="5" s="1"/>
  <c r="K249" i="5" a="1"/>
  <c r="K249" i="5" s="1"/>
  <c r="Z248" i="5"/>
  <c r="L248" i="5"/>
  <c r="K247" i="5" a="1"/>
  <c r="K247" i="5" s="1"/>
  <c r="K246" i="5" a="1"/>
  <c r="K246" i="5" s="1"/>
  <c r="K248" i="5" s="1"/>
  <c r="Z245" i="5"/>
  <c r="L245" i="5"/>
  <c r="K244" i="5" a="1"/>
  <c r="K244" i="5" s="1"/>
  <c r="K243" i="5" a="1"/>
  <c r="K243" i="5" s="1"/>
  <c r="K245" i="5" s="1"/>
  <c r="Z242" i="5"/>
  <c r="L242" i="5"/>
  <c r="K241" i="5" a="1"/>
  <c r="K241" i="5" s="1"/>
  <c r="K240" i="5" a="1"/>
  <c r="K240" i="5" s="1"/>
  <c r="K238" i="5" a="1"/>
  <c r="K238" i="5" s="1"/>
  <c r="K237" i="5" a="1"/>
  <c r="K237" i="5" s="1"/>
  <c r="K236" i="5" a="1"/>
  <c r="K236" i="5" s="1"/>
  <c r="Z234" i="5"/>
  <c r="L234" i="5"/>
  <c r="K233" i="5" a="1"/>
  <c r="K233" i="5" s="1"/>
  <c r="K232" i="5" a="1"/>
  <c r="K232" i="5" s="1"/>
  <c r="Z231" i="5"/>
  <c r="L231" i="5"/>
  <c r="K230" i="5" a="1"/>
  <c r="K230" i="5" s="1"/>
  <c r="K229" i="5" a="1"/>
  <c r="K229" i="5" s="1"/>
  <c r="K228" i="5" a="1"/>
  <c r="K228" i="5" s="1"/>
  <c r="K226" i="5" a="1"/>
  <c r="K226" i="5" s="1"/>
  <c r="K225" i="5" a="1"/>
  <c r="K225" i="5" s="1"/>
  <c r="Z223" i="5"/>
  <c r="L223" i="5"/>
  <c r="K222" i="5" a="1"/>
  <c r="K222" i="5" s="1"/>
  <c r="K221" i="5" a="1"/>
  <c r="K221" i="5" s="1"/>
  <c r="K218" i="5" a="1"/>
  <c r="K218" i="5" s="1"/>
  <c r="K219" i="5" s="1"/>
  <c r="Z215" i="5"/>
  <c r="L215" i="5"/>
  <c r="K214" i="5" a="1"/>
  <c r="K214" i="5" s="1"/>
  <c r="K215" i="5" s="1"/>
  <c r="Z212" i="5"/>
  <c r="L212" i="5"/>
  <c r="K211" i="5" a="1"/>
  <c r="K211" i="5" s="1"/>
  <c r="K212" i="5" s="1"/>
  <c r="Z209" i="5"/>
  <c r="L209" i="5"/>
  <c r="K208" i="5" a="1"/>
  <c r="K208" i="5" s="1"/>
  <c r="K209" i="5" s="1"/>
  <c r="Z206" i="5"/>
  <c r="L206" i="5"/>
  <c r="K205" i="5" a="1"/>
  <c r="K205" i="5" s="1"/>
  <c r="K204" i="5" a="1"/>
  <c r="K204" i="5" s="1"/>
  <c r="K206" i="5" s="1"/>
  <c r="Z203" i="5"/>
  <c r="L203" i="5"/>
  <c r="K202" i="5" a="1"/>
  <c r="K202" i="5" s="1"/>
  <c r="K201" i="5" a="1"/>
  <c r="K201" i="5" s="1"/>
  <c r="K200" i="5" a="1"/>
  <c r="K200" i="5" s="1"/>
  <c r="K199" i="5" a="1"/>
  <c r="K199" i="5" s="1"/>
  <c r="K198" i="5" a="1"/>
  <c r="K198" i="5" s="1"/>
  <c r="K196" i="5" a="1"/>
  <c r="K196" i="5" s="1"/>
  <c r="K195" i="5" a="1"/>
  <c r="K195" i="5" s="1"/>
  <c r="K194" i="5" a="1"/>
  <c r="K194" i="5" s="1"/>
  <c r="K193" i="5" a="1"/>
  <c r="K193" i="5" s="1"/>
  <c r="Z191" i="5"/>
  <c r="L191" i="5"/>
  <c r="K190" i="5" a="1"/>
  <c r="K190" i="5" s="1"/>
  <c r="K189" i="5" a="1"/>
  <c r="K189" i="5" s="1"/>
  <c r="K188" i="5" a="1"/>
  <c r="K188" i="5" s="1"/>
  <c r="Z187" i="5"/>
  <c r="L187" i="5"/>
  <c r="K186" i="5" a="1"/>
  <c r="K186" i="5" s="1"/>
  <c r="K185" i="5" a="1"/>
  <c r="K185" i="5" s="1"/>
  <c r="K187" i="5" s="1"/>
  <c r="Z184" i="5"/>
  <c r="L184" i="5"/>
  <c r="K183" i="5" a="1"/>
  <c r="K183" i="5" s="1"/>
  <c r="K182" i="5" a="1"/>
  <c r="K182" i="5" s="1"/>
  <c r="K181" i="5" a="1"/>
  <c r="K181" i="5" s="1"/>
  <c r="K180" i="5" a="1"/>
  <c r="K180" i="5" s="1"/>
  <c r="K179" i="5" a="1"/>
  <c r="K179" i="5" s="1"/>
  <c r="Z178" i="5"/>
  <c r="L178" i="5"/>
  <c r="K177" i="5" a="1"/>
  <c r="K177" i="5" s="1"/>
  <c r="K176" i="5" a="1"/>
  <c r="K176" i="5" s="1"/>
  <c r="K175" i="5" a="1"/>
  <c r="K175" i="5" s="1"/>
  <c r="Z174" i="5"/>
  <c r="L174" i="5"/>
  <c r="K173" i="5" a="1"/>
  <c r="K173" i="5" s="1"/>
  <c r="K172" i="5" a="1"/>
  <c r="K172" i="5" s="1"/>
  <c r="Z171" i="5"/>
  <c r="L171" i="5"/>
  <c r="K170" i="5" a="1"/>
  <c r="K170" i="5" s="1"/>
  <c r="K169" i="5" a="1"/>
  <c r="K169" i="5" s="1"/>
  <c r="K168" i="5" a="1"/>
  <c r="K168" i="5" s="1"/>
  <c r="K167" i="5" a="1"/>
  <c r="K167" i="5" s="1"/>
  <c r="Z166" i="5"/>
  <c r="L166" i="5"/>
  <c r="K165" i="5" a="1"/>
  <c r="K165" i="5" s="1"/>
  <c r="K164" i="5" a="1"/>
  <c r="K164" i="5" s="1"/>
  <c r="K163" i="5" a="1"/>
  <c r="K163" i="5" s="1"/>
  <c r="K162" i="5" a="1"/>
  <c r="K162" i="5" s="1"/>
  <c r="K161" i="5" a="1"/>
  <c r="K161" i="5" s="1"/>
  <c r="K160" i="5" a="1"/>
  <c r="K160" i="5" s="1"/>
  <c r="K159" i="5" a="1"/>
  <c r="K159" i="5" s="1"/>
  <c r="K158" i="5" a="1"/>
  <c r="K158" i="5" s="1"/>
  <c r="K157" i="5" a="1"/>
  <c r="K157" i="5" s="1"/>
  <c r="K156" i="5" a="1"/>
  <c r="K156" i="5" s="1"/>
  <c r="K155" i="5" a="1"/>
  <c r="K155" i="5" s="1"/>
  <c r="K154" i="5" a="1"/>
  <c r="K154" i="5" s="1"/>
  <c r="K152" i="5" a="1"/>
  <c r="K152" i="5" s="1"/>
  <c r="K151" i="5" a="1"/>
  <c r="K151" i="5" s="1"/>
  <c r="K150" i="5" a="1"/>
  <c r="K150" i="5" s="1"/>
  <c r="K149" i="5" a="1"/>
  <c r="K149" i="5" s="1"/>
  <c r="K148" i="5" a="1"/>
  <c r="K148" i="5" s="1"/>
  <c r="K147" i="5" a="1"/>
  <c r="K147" i="5" s="1"/>
  <c r="K146" i="5" a="1"/>
  <c r="K146" i="5" s="1"/>
  <c r="K145" i="5" a="1"/>
  <c r="K145" i="5" s="1"/>
  <c r="K144" i="5" a="1"/>
  <c r="K144" i="5" s="1"/>
  <c r="K143" i="5" a="1"/>
  <c r="K143" i="5" s="1"/>
  <c r="K142" i="5" a="1"/>
  <c r="K142" i="5" s="1"/>
  <c r="Z140" i="5"/>
  <c r="L140" i="5"/>
  <c r="K139" i="5" a="1"/>
  <c r="K139" i="5" s="1"/>
  <c r="K138" i="5" a="1"/>
  <c r="K138" i="5" s="1"/>
  <c r="K140" i="5" s="1"/>
  <c r="Z137" i="5"/>
  <c r="L137" i="5"/>
  <c r="K136" i="5" a="1"/>
  <c r="K136" i="5" s="1"/>
  <c r="K135" i="5" a="1"/>
  <c r="K135" i="5" s="1"/>
  <c r="Z134" i="5"/>
  <c r="L134" i="5"/>
  <c r="K133" i="5" a="1"/>
  <c r="K133" i="5" s="1"/>
  <c r="K132" i="5" a="1"/>
  <c r="K132" i="5" s="1"/>
  <c r="Z131" i="5"/>
  <c r="L131" i="5"/>
  <c r="K130" i="5" a="1"/>
  <c r="K130" i="5" s="1"/>
  <c r="K129" i="5" a="1"/>
  <c r="K129" i="5" s="1"/>
  <c r="K131" i="5" s="1"/>
  <c r="Z128" i="5"/>
  <c r="L128" i="5"/>
  <c r="K127" i="5" a="1"/>
  <c r="K127" i="5" s="1"/>
  <c r="K126" i="5" a="1"/>
  <c r="K126" i="5" s="1"/>
  <c r="K128" i="5" s="1"/>
  <c r="Z125" i="5"/>
  <c r="L125" i="5"/>
  <c r="K124" i="5" a="1"/>
  <c r="K124" i="5" s="1"/>
  <c r="K123" i="5" a="1"/>
  <c r="K123" i="5" s="1"/>
  <c r="Z122" i="5"/>
  <c r="L122" i="5"/>
  <c r="K121" i="5" a="1"/>
  <c r="K121" i="5" s="1"/>
  <c r="K120" i="5" a="1"/>
  <c r="K120" i="5" s="1"/>
  <c r="K119" i="5" a="1"/>
  <c r="K119" i="5" s="1"/>
  <c r="K118" i="5" a="1"/>
  <c r="K118" i="5" s="1"/>
  <c r="K122" i="5" s="1"/>
  <c r="Z117" i="5"/>
  <c r="L117" i="5"/>
  <c r="K116" i="5" a="1"/>
  <c r="K116" i="5" s="1"/>
  <c r="K115" i="5" a="1"/>
  <c r="K115" i="5" s="1"/>
  <c r="K114" i="5" a="1"/>
  <c r="K114" i="5" s="1"/>
  <c r="K113" i="5" a="1"/>
  <c r="K113" i="5" s="1"/>
  <c r="K112" i="5" a="1"/>
  <c r="K112" i="5" s="1"/>
  <c r="K111" i="5" a="1"/>
  <c r="K111" i="5" s="1"/>
  <c r="Z110" i="5"/>
  <c r="L110" i="5"/>
  <c r="K109" i="5" a="1"/>
  <c r="K109" i="5" s="1"/>
  <c r="K108" i="5" a="1"/>
  <c r="K108" i="5" s="1"/>
  <c r="K107" i="5" a="1"/>
  <c r="K107" i="5" s="1"/>
  <c r="K106" i="5" a="1"/>
  <c r="K106" i="5" s="1"/>
  <c r="Z105" i="5"/>
  <c r="L105" i="5"/>
  <c r="K104" i="5" a="1"/>
  <c r="K104" i="5" s="1"/>
  <c r="K103" i="5" a="1"/>
  <c r="K103" i="5" s="1"/>
  <c r="K102" i="5" a="1"/>
  <c r="K102" i="5" s="1"/>
  <c r="K101" i="5" a="1"/>
  <c r="K101" i="5" s="1"/>
  <c r="K100" i="5" a="1"/>
  <c r="K100" i="5" s="1"/>
  <c r="K99" i="5" a="1"/>
  <c r="K99" i="5" s="1"/>
  <c r="K98" i="5" a="1"/>
  <c r="K98" i="5" s="1"/>
  <c r="K96" i="5" a="1"/>
  <c r="K96" i="5" s="1"/>
  <c r="K95" i="5" a="1"/>
  <c r="K95" i="5" s="1"/>
  <c r="K94" i="5" a="1"/>
  <c r="K94" i="5" s="1"/>
  <c r="K93" i="5" a="1"/>
  <c r="K93" i="5" s="1"/>
  <c r="Z91" i="5"/>
  <c r="L91" i="5"/>
  <c r="K90" i="5" a="1"/>
  <c r="K90" i="5" s="1"/>
  <c r="K89" i="5" a="1"/>
  <c r="K89" i="5" s="1"/>
  <c r="K91" i="5" s="1"/>
  <c r="Z88" i="5"/>
  <c r="L88" i="5"/>
  <c r="K87" i="5" a="1"/>
  <c r="K87" i="5" s="1"/>
  <c r="K86" i="5" a="1"/>
  <c r="K86" i="5" s="1"/>
  <c r="Z85" i="5"/>
  <c r="L85" i="5"/>
  <c r="K84" i="5" a="1"/>
  <c r="K84" i="5" s="1"/>
  <c r="K83" i="5" a="1"/>
  <c r="K83" i="5" s="1"/>
  <c r="Z82" i="5"/>
  <c r="L82" i="5"/>
  <c r="K81" i="5" a="1"/>
  <c r="K81" i="5" s="1"/>
  <c r="K80" i="5" a="1"/>
  <c r="K80" i="5" s="1"/>
  <c r="K79" i="5" a="1"/>
  <c r="K79" i="5" s="1"/>
  <c r="K78" i="5" a="1"/>
  <c r="K78" i="5" s="1"/>
  <c r="K77" i="5" a="1"/>
  <c r="K77" i="5" s="1"/>
  <c r="Z76" i="5"/>
  <c r="L76" i="5"/>
  <c r="K75" i="5" a="1"/>
  <c r="K75" i="5" s="1"/>
  <c r="K74" i="5" a="1"/>
  <c r="K74" i="5" s="1"/>
  <c r="K76" i="5" s="1"/>
  <c r="Z73" i="5"/>
  <c r="L73" i="5"/>
  <c r="K72" i="5" a="1"/>
  <c r="K72" i="5" s="1"/>
  <c r="K71" i="5" a="1"/>
  <c r="K71" i="5" s="1"/>
  <c r="Z70" i="5"/>
  <c r="L70" i="5"/>
  <c r="K69" i="5" a="1"/>
  <c r="K69" i="5" s="1"/>
  <c r="K68" i="5" a="1"/>
  <c r="K68" i="5" s="1"/>
  <c r="K67" i="5" a="1"/>
  <c r="K67" i="5" s="1"/>
  <c r="K66" i="5" a="1"/>
  <c r="K66" i="5" s="1"/>
  <c r="K64" i="5" a="1"/>
  <c r="K64" i="5" s="1"/>
  <c r="K63" i="5" a="1"/>
  <c r="K63" i="5" s="1"/>
  <c r="K62" i="5" a="1"/>
  <c r="K62" i="5" s="1"/>
  <c r="K61" i="5" a="1"/>
  <c r="K61" i="5" s="1"/>
  <c r="K65" i="5" s="1"/>
  <c r="Z59" i="5"/>
  <c r="L59" i="5"/>
  <c r="K58" i="5" a="1"/>
  <c r="K58" i="5" s="1"/>
  <c r="K57" i="5" a="1"/>
  <c r="K57" i="5" s="1"/>
  <c r="K56" i="5" a="1"/>
  <c r="K56" i="5" s="1"/>
  <c r="Z55" i="5"/>
  <c r="L55" i="5"/>
  <c r="K54" i="5" a="1"/>
  <c r="K54" i="5" s="1"/>
  <c r="K53" i="5" a="1"/>
  <c r="K53" i="5" s="1"/>
  <c r="K52" i="5" a="1"/>
  <c r="K52" i="5" s="1"/>
  <c r="K51" i="5" a="1"/>
  <c r="K51" i="5" s="1"/>
  <c r="Z50" i="5"/>
  <c r="L50" i="5"/>
  <c r="K49" i="5" a="1"/>
  <c r="K49" i="5" s="1"/>
  <c r="K48" i="5" a="1"/>
  <c r="K48" i="5" s="1"/>
  <c r="K50" i="5" s="1"/>
  <c r="Z47" i="5"/>
  <c r="L47" i="5"/>
  <c r="K46" i="5" a="1"/>
  <c r="K46" i="5" s="1"/>
  <c r="K45" i="5" a="1"/>
  <c r="K45" i="5" s="1"/>
  <c r="Z44" i="5"/>
  <c r="L44" i="5"/>
  <c r="K43" i="5" a="1"/>
  <c r="K43" i="5" s="1"/>
  <c r="K42" i="5" a="1"/>
  <c r="K42" i="5" s="1"/>
  <c r="Z41" i="5"/>
  <c r="L41" i="5"/>
  <c r="K40" i="5" a="1"/>
  <c r="K40" i="5" s="1"/>
  <c r="K39" i="5" a="1"/>
  <c r="K39" i="5" s="1"/>
  <c r="K38" i="5" a="1"/>
  <c r="K38" i="5" s="1"/>
  <c r="Z37" i="5"/>
  <c r="L37" i="5"/>
  <c r="K36" i="5" a="1"/>
  <c r="K36" i="5" s="1"/>
  <c r="K35" i="5" a="1"/>
  <c r="K35" i="5" s="1"/>
  <c r="K34" i="5" a="1"/>
  <c r="K34" i="5" s="1"/>
  <c r="K33" i="5" a="1"/>
  <c r="K33" i="5" s="1"/>
  <c r="Z32" i="5"/>
  <c r="L32" i="5"/>
  <c r="K31" i="5" a="1"/>
  <c r="K31" i="5" s="1"/>
  <c r="K30" i="5" a="1"/>
  <c r="K30" i="5" s="1"/>
  <c r="K29" i="5" a="1"/>
  <c r="K29" i="5" s="1"/>
  <c r="Z28" i="5"/>
  <c r="L28" i="5"/>
  <c r="K27" i="5" a="1"/>
  <c r="K27" i="5" s="1"/>
  <c r="K26" i="5" a="1"/>
  <c r="K26" i="5" s="1"/>
  <c r="Z25" i="5"/>
  <c r="L25" i="5"/>
  <c r="K24" i="5" a="1"/>
  <c r="K24" i="5" s="1"/>
  <c r="K23" i="5" a="1"/>
  <c r="K23" i="5" s="1"/>
  <c r="Z22" i="5"/>
  <c r="L22" i="5"/>
  <c r="K21" i="5" a="1"/>
  <c r="K21" i="5" s="1"/>
  <c r="K20" i="5" a="1"/>
  <c r="K20" i="5" s="1"/>
  <c r="K22" i="5" s="1"/>
  <c r="Z19" i="5"/>
  <c r="L19" i="5"/>
  <c r="K18" i="5" a="1"/>
  <c r="K18" i="5" s="1"/>
  <c r="K17" i="5" a="1"/>
  <c r="K17" i="5" s="1"/>
  <c r="K16" i="5" a="1"/>
  <c r="K16" i="5" s="1"/>
  <c r="K15" i="5" a="1"/>
  <c r="K15" i="5" s="1"/>
  <c r="Z14" i="5"/>
  <c r="L14" i="5"/>
  <c r="K13" i="5" a="1"/>
  <c r="K13" i="5" s="1"/>
  <c r="K12" i="5" a="1"/>
  <c r="K12" i="5" s="1"/>
  <c r="K11" i="5" a="1"/>
  <c r="K11" i="5" s="1"/>
  <c r="Z10" i="5"/>
  <c r="L10" i="5"/>
  <c r="K9" i="5" a="1"/>
  <c r="K9" i="5" s="1"/>
  <c r="K8" i="5" a="1"/>
  <c r="K8" i="5" s="1"/>
  <c r="K7" i="5" a="1"/>
  <c r="K7" i="5" s="1"/>
  <c r="K6" i="5" a="1"/>
  <c r="K6" i="5" s="1"/>
  <c r="K10" i="5" s="1"/>
  <c r="Z5" i="5"/>
  <c r="L5" i="5"/>
  <c r="K4" i="5" a="1"/>
  <c r="K4" i="5" s="1"/>
  <c r="K3" i="5" a="1"/>
  <c r="K3" i="5" s="1"/>
  <c r="K2" i="5" a="1"/>
  <c r="K2" i="5" s="1"/>
  <c r="Z5" i="1"/>
  <c r="Z10" i="1"/>
  <c r="L5" i="1"/>
  <c r="L10" i="1"/>
  <c r="Z1795" i="1"/>
  <c r="Z1792" i="1"/>
  <c r="Z1788" i="1"/>
  <c r="Z1781" i="1"/>
  <c r="Z1773" i="1"/>
  <c r="Z1767" i="1"/>
  <c r="Z1752" i="1"/>
  <c r="Z1749" i="1"/>
  <c r="Z1746" i="1"/>
  <c r="Z1738" i="1"/>
  <c r="Z1729" i="1"/>
  <c r="Z1714" i="1"/>
  <c r="Z1711" i="1"/>
  <c r="Z1708" i="1"/>
  <c r="Z1705" i="1"/>
  <c r="Z1701" i="1"/>
  <c r="Z1697" i="1"/>
  <c r="Z1694" i="1"/>
  <c r="Z1690" i="1"/>
  <c r="Z1687" i="1"/>
  <c r="Z1680" i="1"/>
  <c r="Z1677" i="1"/>
  <c r="Z1674" i="1"/>
  <c r="Z1671" i="1"/>
  <c r="Z1668" i="1"/>
  <c r="Z1664" i="1"/>
  <c r="Z1661" i="1"/>
  <c r="Z1657" i="1"/>
  <c r="Z1647" i="1"/>
  <c r="Z1644" i="1"/>
  <c r="Z1641" i="1"/>
  <c r="Z1638" i="1"/>
  <c r="Z1635" i="1"/>
  <c r="Z1631" i="1"/>
  <c r="Z1623" i="1"/>
  <c r="Z1619" i="1"/>
  <c r="Z1610" i="1"/>
  <c r="Z1606" i="1"/>
  <c r="Z1602" i="1"/>
  <c r="Z1599" i="1"/>
  <c r="Z1587" i="1"/>
  <c r="Z1584" i="1"/>
  <c r="Z1580" i="1"/>
  <c r="Z1577" i="1"/>
  <c r="Z1574" i="1"/>
  <c r="Z1571" i="1"/>
  <c r="Z1568" i="1"/>
  <c r="Z1565" i="1"/>
  <c r="Z1562" i="1"/>
  <c r="Z1557" i="1"/>
  <c r="Z1554" i="1"/>
  <c r="Z1551" i="1"/>
  <c r="Z1548" i="1"/>
  <c r="Z1541" i="1"/>
  <c r="Z1537" i="1"/>
  <c r="Z1534" i="1"/>
  <c r="Z1531" i="1"/>
  <c r="Z1528" i="1"/>
  <c r="Z1525" i="1"/>
  <c r="Z1522" i="1"/>
  <c r="Z1514" i="1"/>
  <c r="Z1511" i="1"/>
  <c r="Z1508" i="1"/>
  <c r="Z1505" i="1"/>
  <c r="Z1500" i="1"/>
  <c r="Z1497" i="1"/>
  <c r="Z1493" i="1"/>
  <c r="Z1489" i="1"/>
  <c r="Z1485" i="1"/>
  <c r="Z1480" i="1"/>
  <c r="Z1477" i="1"/>
  <c r="Z1472" i="1"/>
  <c r="Z1463" i="1"/>
  <c r="Z1460" i="1"/>
  <c r="Z1447" i="1"/>
  <c r="Z1436" i="1"/>
  <c r="Z1430" i="1"/>
  <c r="Z1423" i="1"/>
  <c r="Z1420" i="1"/>
  <c r="Z1404" i="1"/>
  <c r="Z1401" i="1"/>
  <c r="Z1398" i="1"/>
  <c r="Z1395" i="1"/>
  <c r="Z1392" i="1"/>
  <c r="Z1389" i="1"/>
  <c r="Z1385" i="1"/>
  <c r="Z1381" i="1"/>
  <c r="Z1378" i="1"/>
  <c r="Z1375" i="1"/>
  <c r="Z1355" i="1"/>
  <c r="Z1352" i="1"/>
  <c r="Z1349" i="1"/>
  <c r="Z1345" i="1"/>
  <c r="Z1341" i="1"/>
  <c r="Z1335" i="1"/>
  <c r="Z1332" i="1"/>
  <c r="Z1328" i="1"/>
  <c r="Z1323" i="1"/>
  <c r="Z1315" i="1"/>
  <c r="Z1312" i="1"/>
  <c r="Z1308" i="1"/>
  <c r="Z1305" i="1"/>
  <c r="Z1301" i="1"/>
  <c r="Z1297" i="1"/>
  <c r="Z1294" i="1"/>
  <c r="Z1290" i="1"/>
  <c r="Z1285" i="1"/>
  <c r="Z1273" i="1"/>
  <c r="Z1270" i="1"/>
  <c r="Z1258" i="1"/>
  <c r="Z1253" i="1"/>
  <c r="Z1249" i="1"/>
  <c r="Z1243" i="1"/>
  <c r="Z1239" i="1"/>
  <c r="Z1235" i="1"/>
  <c r="Z1220" i="1"/>
  <c r="Z1217" i="1"/>
  <c r="Z1214" i="1"/>
  <c r="Z1210" i="1"/>
  <c r="Z1207" i="1"/>
  <c r="Z1204" i="1"/>
  <c r="Z1201" i="1"/>
  <c r="Z1197" i="1"/>
  <c r="Z1194" i="1"/>
  <c r="Z1191" i="1"/>
  <c r="Z1188" i="1"/>
  <c r="Z1185" i="1"/>
  <c r="Z1174" i="1"/>
  <c r="Z1171" i="1"/>
  <c r="Z1168" i="1"/>
  <c r="Z1165" i="1"/>
  <c r="Z1162" i="1"/>
  <c r="Z1158" i="1"/>
  <c r="Z1155" i="1"/>
  <c r="Z1152" i="1"/>
  <c r="Z1143" i="1"/>
  <c r="Z1139" i="1"/>
  <c r="Z1133" i="1"/>
  <c r="Z1128" i="1"/>
  <c r="Z1124" i="1"/>
  <c r="Z1121" i="1"/>
  <c r="Z1117" i="1"/>
  <c r="Z1111" i="1"/>
  <c r="Z1108" i="1"/>
  <c r="Z1101" i="1"/>
  <c r="Z1098" i="1"/>
  <c r="Z1095" i="1"/>
  <c r="Z1088" i="1"/>
  <c r="Z1085" i="1"/>
  <c r="Z1082" i="1"/>
  <c r="Z1078" i="1"/>
  <c r="Z1074" i="1"/>
  <c r="Z1069" i="1"/>
  <c r="Z1066" i="1"/>
  <c r="Z1063" i="1"/>
  <c r="Z1060" i="1"/>
  <c r="Z1053" i="1"/>
  <c r="Z1050" i="1"/>
  <c r="Z1045" i="1"/>
  <c r="Z1042" i="1"/>
  <c r="Z1039" i="1"/>
  <c r="Z1036" i="1"/>
  <c r="Z1024" i="1"/>
  <c r="Z1021" i="1"/>
  <c r="Z1018" i="1"/>
  <c r="Z1015" i="1"/>
  <c r="Z1010" i="1"/>
  <c r="Z1006" i="1"/>
  <c r="Z1002" i="1"/>
  <c r="Z994" i="1"/>
  <c r="Z991" i="1"/>
  <c r="Z982" i="1"/>
  <c r="Z979" i="1"/>
  <c r="Z976" i="1"/>
  <c r="Z971" i="1"/>
  <c r="Z968" i="1"/>
  <c r="Z965" i="1"/>
  <c r="Z962" i="1"/>
  <c r="Z959" i="1"/>
  <c r="Z956" i="1"/>
  <c r="Z953" i="1"/>
  <c r="Z949" i="1"/>
  <c r="Z946" i="1"/>
  <c r="Z943" i="1"/>
  <c r="Z940" i="1"/>
  <c r="Z937" i="1"/>
  <c r="Z934" i="1"/>
  <c r="Z931" i="1"/>
  <c r="Z928" i="1"/>
  <c r="Z925" i="1"/>
  <c r="Z920" i="1"/>
  <c r="Z916" i="1"/>
  <c r="Z913" i="1"/>
  <c r="Z909" i="1"/>
  <c r="Z905" i="1"/>
  <c r="Z901" i="1"/>
  <c r="Z893" i="1"/>
  <c r="Z890" i="1"/>
  <c r="Z886" i="1"/>
  <c r="Z881" i="1"/>
  <c r="Z878" i="1"/>
  <c r="Z875" i="1"/>
  <c r="Z872" i="1"/>
  <c r="Z867" i="1"/>
  <c r="Z864" i="1"/>
  <c r="Z860" i="1"/>
  <c r="Z857" i="1"/>
  <c r="Z851" i="1"/>
  <c r="Z848" i="1"/>
  <c r="Z844" i="1"/>
  <c r="Z841" i="1"/>
  <c r="Z838" i="1"/>
  <c r="Z835" i="1"/>
  <c r="Z831" i="1"/>
  <c r="Z828" i="1"/>
  <c r="Z809" i="1"/>
  <c r="Z805" i="1"/>
  <c r="Z801" i="1"/>
  <c r="Z798" i="1"/>
  <c r="Z794" i="1"/>
  <c r="Z790" i="1"/>
  <c r="Z784" i="1"/>
  <c r="Z770" i="1"/>
  <c r="Z767" i="1"/>
  <c r="Z764" i="1"/>
  <c r="Z761" i="1"/>
  <c r="Z758" i="1"/>
  <c r="Z755" i="1"/>
  <c r="Z752" i="1"/>
  <c r="Z749" i="1"/>
  <c r="Z746" i="1"/>
  <c r="Z743" i="1"/>
  <c r="Z736" i="1"/>
  <c r="Z733" i="1"/>
  <c r="Z730" i="1"/>
  <c r="Z726" i="1"/>
  <c r="Z723" i="1"/>
  <c r="Z720" i="1"/>
  <c r="Z708" i="1"/>
  <c r="Z705" i="1"/>
  <c r="Z702" i="1"/>
  <c r="Z699" i="1"/>
  <c r="Z696" i="1"/>
  <c r="Z693" i="1"/>
  <c r="Z690" i="1"/>
  <c r="Z687" i="1"/>
  <c r="Z684" i="1"/>
  <c r="Z681" i="1"/>
  <c r="Z678" i="1"/>
  <c r="Z675" i="1"/>
  <c r="Z672" i="1"/>
  <c r="Z669" i="1"/>
  <c r="Z666" i="1"/>
  <c r="Z662" i="1"/>
  <c r="Z659" i="1"/>
  <c r="Z656" i="1"/>
  <c r="Z653" i="1"/>
  <c r="Z646" i="1"/>
  <c r="Z643" i="1"/>
  <c r="Z640" i="1"/>
  <c r="Z637" i="1"/>
  <c r="Z633" i="1"/>
  <c r="Z628" i="1"/>
  <c r="Z625" i="1"/>
  <c r="Z622" i="1"/>
  <c r="Z619" i="1"/>
  <c r="Z615" i="1"/>
  <c r="Z611" i="1"/>
  <c r="Z607" i="1"/>
  <c r="Z601" i="1"/>
  <c r="Z598" i="1"/>
  <c r="Z595" i="1"/>
  <c r="Z592" i="1"/>
  <c r="Z589" i="1"/>
  <c r="Z585" i="1"/>
  <c r="Z574" i="1"/>
  <c r="Z571" i="1"/>
  <c r="Z568" i="1"/>
  <c r="Z565" i="1"/>
  <c r="Z556" i="1"/>
  <c r="Z553" i="1"/>
  <c r="Z550" i="1"/>
  <c r="Z547" i="1"/>
  <c r="Z544" i="1"/>
  <c r="Z541" i="1"/>
  <c r="Z537" i="1"/>
  <c r="Z534" i="1"/>
  <c r="Z531" i="1"/>
  <c r="Z528" i="1"/>
  <c r="Z521" i="1"/>
  <c r="Z517" i="1"/>
  <c r="Z513" i="1"/>
  <c r="Z509" i="1"/>
  <c r="Z503" i="1"/>
  <c r="Z498" i="1"/>
  <c r="Z480" i="1"/>
  <c r="Z477" i="1"/>
  <c r="Z474" i="1"/>
  <c r="Z471" i="1"/>
  <c r="Z468" i="1"/>
  <c r="Z464" i="1"/>
  <c r="Z459" i="1"/>
  <c r="Z456" i="1"/>
  <c r="Z453" i="1"/>
  <c r="Z450" i="1"/>
  <c r="Z443" i="1"/>
  <c r="Z440" i="1"/>
  <c r="Z437" i="1"/>
  <c r="Z434" i="1"/>
  <c r="Z431" i="1"/>
  <c r="Z428" i="1"/>
  <c r="Z425" i="1"/>
  <c r="Z421" i="1"/>
  <c r="Z417" i="1"/>
  <c r="Z411" i="1"/>
  <c r="Z402" i="1"/>
  <c r="Z399" i="1"/>
  <c r="Z396" i="1"/>
  <c r="Z393" i="1"/>
  <c r="Z390" i="1"/>
  <c r="Z387" i="1"/>
  <c r="Z384" i="1"/>
  <c r="Z374" i="1"/>
  <c r="Z371" i="1"/>
  <c r="Z368" i="1"/>
  <c r="Z364" i="1"/>
  <c r="Z357" i="1"/>
  <c r="Z354" i="1"/>
  <c r="Z351" i="1"/>
  <c r="Z348" i="1"/>
  <c r="Z337" i="1"/>
  <c r="Z334" i="1"/>
  <c r="Z331" i="1"/>
  <c r="Z323" i="1"/>
  <c r="Z318" i="1"/>
  <c r="Z309" i="1"/>
  <c r="Z302" i="1"/>
  <c r="Z299" i="1"/>
  <c r="Z291" i="1"/>
  <c r="Z288" i="1"/>
  <c r="Z285" i="1"/>
  <c r="Z279" i="1"/>
  <c r="Z276" i="1"/>
  <c r="Z273" i="1"/>
  <c r="Z270" i="1"/>
  <c r="Z254" i="1"/>
  <c r="Z251" i="1"/>
  <c r="Z248" i="1"/>
  <c r="Z245" i="1"/>
  <c r="Z242" i="1"/>
  <c r="Z234" i="1"/>
  <c r="Z231" i="1"/>
  <c r="Z223" i="1"/>
  <c r="Z215" i="1"/>
  <c r="Z212" i="1"/>
  <c r="Z209" i="1"/>
  <c r="Z206" i="1"/>
  <c r="Z203" i="1"/>
  <c r="Z191" i="1"/>
  <c r="Z187" i="1"/>
  <c r="Z184" i="1"/>
  <c r="Z178" i="1"/>
  <c r="Z174" i="1"/>
  <c r="Z171" i="1"/>
  <c r="Z166" i="1"/>
  <c r="Z140" i="1"/>
  <c r="Z137" i="1"/>
  <c r="Z134" i="1"/>
  <c r="Z131" i="1"/>
  <c r="Z128" i="1"/>
  <c r="Z125" i="1"/>
  <c r="Z122" i="1"/>
  <c r="Z117" i="1"/>
  <c r="Z110" i="1"/>
  <c r="Z105" i="1"/>
  <c r="Z91" i="1"/>
  <c r="Z88" i="1"/>
  <c r="Z85" i="1"/>
  <c r="Z82" i="1"/>
  <c r="Z76" i="1"/>
  <c r="Z73" i="1"/>
  <c r="Z70" i="1"/>
  <c r="Z59" i="1"/>
  <c r="Z55" i="1"/>
  <c r="Z50" i="1"/>
  <c r="Z47" i="1"/>
  <c r="Z44" i="1"/>
  <c r="Z41" i="1"/>
  <c r="Z37" i="1"/>
  <c r="Z32" i="1"/>
  <c r="Z28" i="1"/>
  <c r="Z25" i="1"/>
  <c r="Z22" i="1"/>
  <c r="Z19" i="1"/>
  <c r="Z14" i="1"/>
  <c r="Z60" i="1"/>
  <c r="Z65" i="1" s="1"/>
  <c r="Z92" i="1" s="1"/>
  <c r="Z97" i="1" s="1"/>
  <c r="Z141" i="1" s="1"/>
  <c r="Z153" i="1" s="1"/>
  <c r="Z192" i="1" s="1"/>
  <c r="Z197" i="1" s="1"/>
  <c r="Z216" i="1" s="1"/>
  <c r="Z219" i="1" s="1"/>
  <c r="Z224" i="1" s="1"/>
  <c r="Z227" i="1" s="1"/>
  <c r="Z235" i="1" s="1"/>
  <c r="Z239" i="1" s="1"/>
  <c r="Z255" i="1" s="1"/>
  <c r="Z263" i="1" s="1"/>
  <c r="Z303" i="1" s="1"/>
  <c r="Z306" i="1" s="1"/>
  <c r="Z338" i="1" s="1"/>
  <c r="Z345" i="1" s="1"/>
  <c r="Z375" i="1" s="1"/>
  <c r="Z379" i="1" s="1"/>
  <c r="Z403" i="1" s="1"/>
  <c r="Z408" i="1" s="1"/>
  <c r="Z444" i="1" s="1"/>
  <c r="Z447" i="1" s="1"/>
  <c r="Z481" i="1" s="1"/>
  <c r="Z488" i="1" s="1"/>
  <c r="Z522" i="1" s="1"/>
  <c r="Z525" i="1" s="1"/>
  <c r="Z557" i="1" s="1"/>
  <c r="Z560" i="1" s="1"/>
  <c r="Z575" i="1" s="1"/>
  <c r="Z578" i="1" s="1"/>
  <c r="Z647" i="1" s="1"/>
  <c r="Z650" i="1" s="1"/>
  <c r="Z709" i="1" s="1"/>
  <c r="Z713" i="1" s="1"/>
  <c r="Z771" i="1" s="1"/>
  <c r="Z775" i="1" s="1"/>
  <c r="Z810" i="1" s="1"/>
  <c r="Z813" i="1" s="1"/>
  <c r="Z894" i="1" s="1"/>
  <c r="Z897" i="1" s="1"/>
  <c r="Z983" i="1" s="1"/>
  <c r="Z987" i="1" s="1"/>
  <c r="Z1025" i="1" s="1"/>
  <c r="Z1033" i="1" s="1"/>
  <c r="Z1089" i="1" s="1"/>
  <c r="Z1092" i="1" s="1"/>
  <c r="Z1102" i="1" s="1"/>
  <c r="Z1105" i="1" s="1"/>
  <c r="Z1144" i="1" s="1"/>
  <c r="Z1149" i="1" s="1"/>
  <c r="Z1175" i="1" s="1"/>
  <c r="Z1178" i="1" s="1"/>
  <c r="Z1221" i="1" s="1"/>
  <c r="Z1232" i="1" s="1"/>
  <c r="L1795" i="1"/>
  <c r="L1792" i="1"/>
  <c r="L1788" i="1"/>
  <c r="L1781" i="1"/>
  <c r="L1773" i="1"/>
  <c r="L1767" i="1"/>
  <c r="L1752" i="1"/>
  <c r="L1749" i="1"/>
  <c r="L1746" i="1"/>
  <c r="L1738" i="1"/>
  <c r="L1729" i="1"/>
  <c r="L1714" i="1"/>
  <c r="L1711" i="1"/>
  <c r="L1708" i="1"/>
  <c r="L1705" i="1"/>
  <c r="L1701" i="1"/>
  <c r="L1697" i="1"/>
  <c r="L1694" i="1"/>
  <c r="L1690" i="1"/>
  <c r="L1687" i="1"/>
  <c r="L1680" i="1"/>
  <c r="L1677" i="1"/>
  <c r="L1674" i="1"/>
  <c r="L1671" i="1"/>
  <c r="L1668" i="1"/>
  <c r="L1664" i="1"/>
  <c r="L1661" i="1"/>
  <c r="L1657" i="1"/>
  <c r="L1647" i="1"/>
  <c r="L1644" i="1"/>
  <c r="L1641" i="1"/>
  <c r="L1638" i="1"/>
  <c r="L1635" i="1"/>
  <c r="L1631" i="1"/>
  <c r="L1623" i="1"/>
  <c r="L1619" i="1"/>
  <c r="L1610" i="1"/>
  <c r="L1606" i="1"/>
  <c r="L1602" i="1"/>
  <c r="L1599" i="1"/>
  <c r="L1587" i="1"/>
  <c r="L1584" i="1"/>
  <c r="L1580" i="1"/>
  <c r="L1577" i="1"/>
  <c r="L1574" i="1"/>
  <c r="L1571" i="1"/>
  <c r="L1568" i="1"/>
  <c r="L1565" i="1"/>
  <c r="L1562" i="1"/>
  <c r="L1557" i="1"/>
  <c r="L1554" i="1"/>
  <c r="L1551" i="1"/>
  <c r="L1548" i="1"/>
  <c r="L1541" i="1"/>
  <c r="L1537" i="1"/>
  <c r="L1534" i="1"/>
  <c r="L1531" i="1"/>
  <c r="L1528" i="1"/>
  <c r="L1525" i="1"/>
  <c r="L1522" i="1"/>
  <c r="L1514" i="1"/>
  <c r="L1511" i="1"/>
  <c r="L1508" i="1"/>
  <c r="L1505" i="1"/>
  <c r="L1500" i="1"/>
  <c r="L1497" i="1"/>
  <c r="L1493" i="1"/>
  <c r="L1489" i="1"/>
  <c r="L1485" i="1"/>
  <c r="L1480" i="1"/>
  <c r="L1477" i="1"/>
  <c r="L1472" i="1"/>
  <c r="L1463" i="1"/>
  <c r="L1460" i="1"/>
  <c r="L1447" i="1"/>
  <c r="L1436" i="1"/>
  <c r="L1430" i="1"/>
  <c r="L1423" i="1"/>
  <c r="L1420" i="1"/>
  <c r="L1404" i="1"/>
  <c r="L1401" i="1"/>
  <c r="L1398" i="1"/>
  <c r="L1395" i="1"/>
  <c r="L1392" i="1"/>
  <c r="L1389" i="1"/>
  <c r="L1385" i="1"/>
  <c r="L1381" i="1"/>
  <c r="L1378" i="1"/>
  <c r="L1375" i="1"/>
  <c r="L1355" i="1"/>
  <c r="L1352" i="1"/>
  <c r="L1349" i="1"/>
  <c r="L1345" i="1"/>
  <c r="L1341" i="1"/>
  <c r="L1335" i="1"/>
  <c r="L1332" i="1"/>
  <c r="L1328" i="1"/>
  <c r="L1323" i="1"/>
  <c r="L1315" i="1"/>
  <c r="L1312" i="1"/>
  <c r="L1308" i="1"/>
  <c r="L1305" i="1"/>
  <c r="L1301" i="1"/>
  <c r="L1297" i="1"/>
  <c r="L1294" i="1"/>
  <c r="L1290" i="1"/>
  <c r="L1285" i="1"/>
  <c r="L1273" i="1"/>
  <c r="L1270" i="1"/>
  <c r="L1258" i="1"/>
  <c r="L1253" i="1"/>
  <c r="L1249" i="1"/>
  <c r="L1243" i="1"/>
  <c r="L1239" i="1"/>
  <c r="L1235" i="1"/>
  <c r="L1220" i="1"/>
  <c r="L1217" i="1"/>
  <c r="L1214" i="1"/>
  <c r="L1210" i="1"/>
  <c r="L1207" i="1"/>
  <c r="L1204" i="1"/>
  <c r="L1201" i="1"/>
  <c r="L1197" i="1"/>
  <c r="L1194" i="1"/>
  <c r="L1191" i="1"/>
  <c r="L1188" i="1"/>
  <c r="L1185" i="1"/>
  <c r="L1174" i="1"/>
  <c r="L1171" i="1"/>
  <c r="L1168" i="1"/>
  <c r="L1165" i="1"/>
  <c r="L1162" i="1"/>
  <c r="L1158" i="1"/>
  <c r="L1155" i="1"/>
  <c r="L1152" i="1"/>
  <c r="L1143" i="1"/>
  <c r="L1139" i="1"/>
  <c r="L1133" i="1"/>
  <c r="L1128" i="1"/>
  <c r="L1124" i="1"/>
  <c r="L1121" i="1"/>
  <c r="L1117" i="1"/>
  <c r="L1111" i="1"/>
  <c r="L1108" i="1"/>
  <c r="L1101" i="1"/>
  <c r="L1098" i="1"/>
  <c r="L1095" i="1"/>
  <c r="L1088" i="1"/>
  <c r="L1085" i="1"/>
  <c r="L1082" i="1"/>
  <c r="L1078" i="1"/>
  <c r="L1074" i="1"/>
  <c r="L1069" i="1"/>
  <c r="L1066" i="1"/>
  <c r="L1063" i="1"/>
  <c r="L1060" i="1"/>
  <c r="L1053" i="1"/>
  <c r="L1050" i="1"/>
  <c r="L1045" i="1"/>
  <c r="L1042" i="1"/>
  <c r="L1039" i="1"/>
  <c r="L1036" i="1"/>
  <c r="L1024" i="1"/>
  <c r="L1021" i="1"/>
  <c r="L1018" i="1"/>
  <c r="L1015" i="1"/>
  <c r="L1010" i="1"/>
  <c r="L1006" i="1"/>
  <c r="L1002" i="1"/>
  <c r="L994" i="1"/>
  <c r="L991" i="1"/>
  <c r="L982" i="1"/>
  <c r="L979" i="1"/>
  <c r="L976" i="1"/>
  <c r="L971" i="1"/>
  <c r="L968" i="1"/>
  <c r="L965" i="1"/>
  <c r="L962" i="1"/>
  <c r="L959" i="1"/>
  <c r="L956" i="1"/>
  <c r="L953" i="1"/>
  <c r="L949" i="1"/>
  <c r="L946" i="1"/>
  <c r="L943" i="1"/>
  <c r="L940" i="1"/>
  <c r="L937" i="1"/>
  <c r="L934" i="1"/>
  <c r="L931" i="1"/>
  <c r="L928" i="1"/>
  <c r="L925" i="1"/>
  <c r="L920" i="1"/>
  <c r="L916" i="1"/>
  <c r="L913" i="1"/>
  <c r="L909" i="1"/>
  <c r="L905" i="1"/>
  <c r="L901" i="1"/>
  <c r="L893" i="1"/>
  <c r="L890" i="1"/>
  <c r="L886" i="1"/>
  <c r="L881" i="1"/>
  <c r="L878" i="1"/>
  <c r="L875" i="1"/>
  <c r="L872" i="1"/>
  <c r="L867" i="1"/>
  <c r="L864" i="1"/>
  <c r="L860" i="1"/>
  <c r="L857" i="1"/>
  <c r="L851" i="1"/>
  <c r="L848" i="1"/>
  <c r="L844" i="1"/>
  <c r="L841" i="1"/>
  <c r="L838" i="1"/>
  <c r="L835" i="1"/>
  <c r="L831" i="1"/>
  <c r="L828" i="1"/>
  <c r="L809" i="1"/>
  <c r="L805" i="1"/>
  <c r="L801" i="1"/>
  <c r="L798" i="1"/>
  <c r="L794" i="1"/>
  <c r="L790" i="1"/>
  <c r="L784" i="1"/>
  <c r="L770" i="1"/>
  <c r="L767" i="1"/>
  <c r="L764" i="1"/>
  <c r="L761" i="1"/>
  <c r="L758" i="1"/>
  <c r="L755" i="1"/>
  <c r="L752" i="1"/>
  <c r="L749" i="1"/>
  <c r="L746" i="1"/>
  <c r="L743" i="1"/>
  <c r="L736" i="1"/>
  <c r="L733" i="1"/>
  <c r="L730" i="1"/>
  <c r="L726" i="1"/>
  <c r="L723" i="1"/>
  <c r="L720" i="1"/>
  <c r="L708" i="1"/>
  <c r="L705" i="1"/>
  <c r="L702" i="1"/>
  <c r="L699" i="1"/>
  <c r="L696" i="1"/>
  <c r="L693" i="1"/>
  <c r="L690" i="1"/>
  <c r="L687" i="1"/>
  <c r="L684" i="1"/>
  <c r="L681" i="1"/>
  <c r="L678" i="1"/>
  <c r="L675" i="1"/>
  <c r="L672" i="1"/>
  <c r="L669" i="1"/>
  <c r="L666" i="1"/>
  <c r="L662" i="1"/>
  <c r="L659" i="1"/>
  <c r="L656" i="1"/>
  <c r="L653" i="1"/>
  <c r="L646" i="1"/>
  <c r="L643" i="1"/>
  <c r="L640" i="1"/>
  <c r="L637" i="1"/>
  <c r="L633" i="1"/>
  <c r="L628" i="1"/>
  <c r="L625" i="1"/>
  <c r="L622" i="1"/>
  <c r="L619" i="1"/>
  <c r="L615" i="1"/>
  <c r="L611" i="1"/>
  <c r="L607" i="1"/>
  <c r="L601" i="1"/>
  <c r="L598" i="1"/>
  <c r="L595" i="1"/>
  <c r="L592" i="1"/>
  <c r="L589" i="1"/>
  <c r="L585" i="1"/>
  <c r="L574" i="1"/>
  <c r="L571" i="1"/>
  <c r="L568" i="1"/>
  <c r="L565" i="1"/>
  <c r="L556" i="1"/>
  <c r="L553" i="1"/>
  <c r="L550" i="1"/>
  <c r="L547" i="1"/>
  <c r="L544" i="1"/>
  <c r="L541" i="1"/>
  <c r="L537" i="1"/>
  <c r="L534" i="1"/>
  <c r="L531" i="1"/>
  <c r="L528" i="1"/>
  <c r="L521" i="1"/>
  <c r="L517" i="1"/>
  <c r="L513" i="1"/>
  <c r="L509" i="1"/>
  <c r="L503" i="1"/>
  <c r="L498" i="1"/>
  <c r="L480" i="1"/>
  <c r="L477" i="1"/>
  <c r="L474" i="1"/>
  <c r="L471" i="1"/>
  <c r="L468" i="1"/>
  <c r="L464" i="1"/>
  <c r="L459" i="1"/>
  <c r="L456" i="1"/>
  <c r="L453" i="1"/>
  <c r="L450" i="1"/>
  <c r="L443" i="1"/>
  <c r="L440" i="1"/>
  <c r="L437" i="1"/>
  <c r="L434" i="1"/>
  <c r="L431" i="1"/>
  <c r="L428" i="1"/>
  <c r="L425" i="1"/>
  <c r="L421" i="1"/>
  <c r="L417" i="1"/>
  <c r="L411" i="1"/>
  <c r="L402" i="1"/>
  <c r="L399" i="1"/>
  <c r="L396" i="1"/>
  <c r="L393" i="1"/>
  <c r="L390" i="1"/>
  <c r="L387" i="1"/>
  <c r="L384" i="1"/>
  <c r="L374" i="1"/>
  <c r="L371" i="1"/>
  <c r="L368" i="1"/>
  <c r="L364" i="1"/>
  <c r="L357" i="1"/>
  <c r="L354" i="1"/>
  <c r="L351" i="1"/>
  <c r="L348" i="1"/>
  <c r="L337" i="1"/>
  <c r="L334" i="1"/>
  <c r="L331" i="1"/>
  <c r="L323" i="1"/>
  <c r="L318" i="1"/>
  <c r="L309" i="1"/>
  <c r="L302" i="1"/>
  <c r="L299" i="1"/>
  <c r="L291" i="1"/>
  <c r="L288" i="1"/>
  <c r="L285" i="1"/>
  <c r="L279" i="1"/>
  <c r="L276" i="1"/>
  <c r="L273" i="1"/>
  <c r="L270" i="1"/>
  <c r="L254" i="1"/>
  <c r="L251" i="1"/>
  <c r="L248" i="1"/>
  <c r="L245" i="1"/>
  <c r="L242" i="1"/>
  <c r="L234" i="1"/>
  <c r="L231" i="1"/>
  <c r="L223" i="1"/>
  <c r="L215" i="1"/>
  <c r="L212" i="1"/>
  <c r="L209" i="1"/>
  <c r="L206" i="1"/>
  <c r="L203" i="1"/>
  <c r="L191" i="1"/>
  <c r="L187" i="1"/>
  <c r="L184" i="1"/>
  <c r="L178" i="1"/>
  <c r="L174" i="1"/>
  <c r="L171" i="1"/>
  <c r="L166" i="1"/>
  <c r="L140" i="1"/>
  <c r="L137" i="1"/>
  <c r="L134" i="1"/>
  <c r="L131" i="1"/>
  <c r="L128" i="1"/>
  <c r="L125" i="1"/>
  <c r="L122" i="1"/>
  <c r="L117" i="1"/>
  <c r="L110" i="1"/>
  <c r="L105" i="1"/>
  <c r="L91" i="1"/>
  <c r="L88" i="1"/>
  <c r="L85" i="1"/>
  <c r="L82" i="1"/>
  <c r="L76" i="1"/>
  <c r="L73" i="1"/>
  <c r="L70" i="1"/>
  <c r="L59" i="1"/>
  <c r="L55" i="1"/>
  <c r="L50" i="1"/>
  <c r="L47" i="1"/>
  <c r="L44" i="1"/>
  <c r="L41" i="1"/>
  <c r="L37" i="1"/>
  <c r="L32" i="1"/>
  <c r="L28" i="1"/>
  <c r="L25" i="1"/>
  <c r="L22" i="1"/>
  <c r="L19" i="1"/>
  <c r="L14" i="1"/>
  <c r="K3" i="1" a="1"/>
  <c r="K3" i="1" s="1"/>
  <c r="K4" i="1" a="1"/>
  <c r="K4" i="1" s="1"/>
  <c r="K7" i="1" a="1"/>
  <c r="K7" i="1" s="1"/>
  <c r="K8" i="1" a="1"/>
  <c r="K8" i="1" s="1"/>
  <c r="K9" i="1" a="1"/>
  <c r="K9" i="1" s="1"/>
  <c r="K12" i="1" a="1"/>
  <c r="K12" i="1" s="1"/>
  <c r="K13" i="1" a="1"/>
  <c r="K13" i="1" s="1"/>
  <c r="K16" i="1" a="1"/>
  <c r="K16" i="1" s="1"/>
  <c r="K17" i="1" a="1"/>
  <c r="K17" i="1" s="1"/>
  <c r="K18" i="1" a="1"/>
  <c r="K18" i="1" s="1"/>
  <c r="K21" i="1" a="1"/>
  <c r="K21" i="1" s="1"/>
  <c r="K24" i="1" a="1"/>
  <c r="K24" i="1" s="1"/>
  <c r="K27" i="1" a="1"/>
  <c r="K27" i="1" s="1"/>
  <c r="K30" i="1" a="1"/>
  <c r="K30" i="1" s="1"/>
  <c r="K31" i="1" a="1"/>
  <c r="K31" i="1" s="1"/>
  <c r="K35" i="1" a="1"/>
  <c r="K35" i="1" s="1"/>
  <c r="K36" i="1" a="1"/>
  <c r="K36" i="1" s="1"/>
  <c r="K39" i="1" a="1"/>
  <c r="K39" i="1" s="1"/>
  <c r="K40" i="1" a="1"/>
  <c r="K40" i="1" s="1"/>
  <c r="K43" i="1" a="1"/>
  <c r="K43" i="1" s="1"/>
  <c r="K46" i="1" a="1"/>
  <c r="K46" i="1" s="1"/>
  <c r="K49" i="1" a="1"/>
  <c r="K49" i="1" s="1"/>
  <c r="K53" i="1" a="1"/>
  <c r="K53" i="1" s="1"/>
  <c r="K54" i="1" a="1"/>
  <c r="K54" i="1" s="1"/>
  <c r="K57" i="1" a="1"/>
  <c r="K57" i="1" s="1"/>
  <c r="K58" i="1" a="1"/>
  <c r="K58" i="1" s="1"/>
  <c r="K62" i="1" a="1"/>
  <c r="K62" i="1" s="1"/>
  <c r="K63" i="1" a="1"/>
  <c r="K63" i="1" s="1"/>
  <c r="K64" i="1" a="1"/>
  <c r="K64" i="1" s="1"/>
  <c r="K67" i="1" a="1"/>
  <c r="K67" i="1" s="1"/>
  <c r="K68" i="1" a="1"/>
  <c r="K68" i="1" s="1"/>
  <c r="K69" i="1" a="1"/>
  <c r="K69" i="1" s="1"/>
  <c r="K72" i="1" a="1"/>
  <c r="K72" i="1" s="1"/>
  <c r="K75" i="1" a="1"/>
  <c r="K75" i="1" s="1"/>
  <c r="K79" i="1" a="1"/>
  <c r="K79" i="1" s="1"/>
  <c r="K80" i="1" a="1"/>
  <c r="K80" i="1" s="1"/>
  <c r="K81" i="1" a="1"/>
  <c r="K81" i="1" s="1"/>
  <c r="K84" i="1" a="1"/>
  <c r="K84" i="1" s="1"/>
  <c r="K87" i="1" a="1"/>
  <c r="K87" i="1" s="1"/>
  <c r="K90" i="1" a="1"/>
  <c r="K90" i="1" s="1"/>
  <c r="K95" i="1" a="1"/>
  <c r="K95" i="1" s="1"/>
  <c r="K96" i="1" a="1"/>
  <c r="K96" i="1" s="1"/>
  <c r="K99" i="1" a="1"/>
  <c r="K99" i="1" s="1"/>
  <c r="K100" i="1" a="1"/>
  <c r="K100" i="1" s="1"/>
  <c r="K101" i="1" a="1"/>
  <c r="K101" i="1" s="1"/>
  <c r="K102" i="1" a="1"/>
  <c r="K103" i="1" a="1"/>
  <c r="K103" i="1" s="1"/>
  <c r="K104" i="1" a="1"/>
  <c r="K104" i="1" s="1"/>
  <c r="K108" i="1" a="1"/>
  <c r="K108" i="1" s="1"/>
  <c r="K109" i="1" a="1"/>
  <c r="K109" i="1" s="1"/>
  <c r="K114" i="1" a="1"/>
  <c r="K114" i="1" s="1"/>
  <c r="K115" i="1" a="1"/>
  <c r="K115" i="1" s="1"/>
  <c r="K116" i="1" a="1"/>
  <c r="K116" i="1" s="1"/>
  <c r="K119" i="1" a="1"/>
  <c r="K119" i="1" s="1"/>
  <c r="K120" i="1" a="1"/>
  <c r="K120" i="1" s="1"/>
  <c r="K121" i="1" a="1"/>
  <c r="K121" i="1" s="1"/>
  <c r="K124" i="1" a="1"/>
  <c r="K124" i="1" s="1"/>
  <c r="K127" i="1" a="1"/>
  <c r="K127" i="1" s="1"/>
  <c r="K130" i="1" a="1"/>
  <c r="K130" i="1" s="1"/>
  <c r="K133" i="1" a="1"/>
  <c r="K133" i="1" s="1"/>
  <c r="K136" i="1" a="1"/>
  <c r="K136" i="1" s="1"/>
  <c r="K139" i="1" a="1"/>
  <c r="K139" i="1" s="1"/>
  <c r="K144" i="1" a="1"/>
  <c r="K144" i="1" s="1"/>
  <c r="K145" i="1" a="1"/>
  <c r="K145" i="1" s="1"/>
  <c r="K146" i="1" a="1"/>
  <c r="K146" i="1" s="1"/>
  <c r="K147" i="1" a="1"/>
  <c r="K147" i="1" s="1"/>
  <c r="K148" i="1" a="1"/>
  <c r="K148" i="1" s="1"/>
  <c r="K149" i="1" a="1"/>
  <c r="K149" i="1" s="1"/>
  <c r="K150" i="1" a="1"/>
  <c r="K150" i="1" s="1"/>
  <c r="K151" i="1" a="1"/>
  <c r="K151" i="1" s="1"/>
  <c r="K152" i="1" a="1"/>
  <c r="K152" i="1" s="1"/>
  <c r="K160" i="1" a="1"/>
  <c r="K160" i="1" s="1"/>
  <c r="K161" i="1" a="1"/>
  <c r="K161" i="1" s="1"/>
  <c r="K162" i="1" a="1"/>
  <c r="K162" i="1" s="1"/>
  <c r="K163" i="1" a="1"/>
  <c r="K163" i="1" s="1"/>
  <c r="K164" i="1" a="1"/>
  <c r="K164" i="1" s="1"/>
  <c r="K165" i="1" a="1"/>
  <c r="K165" i="1" s="1"/>
  <c r="K169" i="1" a="1"/>
  <c r="K169" i="1" s="1"/>
  <c r="K170" i="1" a="1"/>
  <c r="K170" i="1" s="1"/>
  <c r="K173" i="1" a="1"/>
  <c r="K173" i="1" s="1"/>
  <c r="K176" i="1" a="1"/>
  <c r="K176" i="1" s="1"/>
  <c r="K177" i="1" a="1"/>
  <c r="K177" i="1" s="1"/>
  <c r="K181" i="1" a="1"/>
  <c r="K181" i="1" s="1"/>
  <c r="K182" i="1" a="1"/>
  <c r="K182" i="1" s="1"/>
  <c r="K183" i="1" a="1"/>
  <c r="K183" i="1" s="1"/>
  <c r="K186" i="1" a="1"/>
  <c r="K186" i="1" s="1"/>
  <c r="K189" i="1" a="1"/>
  <c r="K189" i="1" s="1"/>
  <c r="K190" i="1" a="1"/>
  <c r="K190" i="1" s="1"/>
  <c r="K195" i="1" a="1"/>
  <c r="K195" i="1" s="1"/>
  <c r="K196" i="1" a="1"/>
  <c r="K196" i="1" s="1"/>
  <c r="K199" i="1" a="1"/>
  <c r="K199" i="1" s="1"/>
  <c r="K200" i="1" a="1"/>
  <c r="K200" i="1" s="1"/>
  <c r="K201" i="1" a="1"/>
  <c r="K201" i="1" s="1"/>
  <c r="K202" i="1" a="1"/>
  <c r="K202" i="1" s="1"/>
  <c r="K205" i="1" a="1"/>
  <c r="K205" i="1" s="1"/>
  <c r="K208" i="1" a="1"/>
  <c r="K208" i="1" s="1"/>
  <c r="K211" i="1" a="1"/>
  <c r="K211" i="1" s="1"/>
  <c r="K214" i="1" a="1"/>
  <c r="K214" i="1" s="1"/>
  <c r="K218" i="1" a="1"/>
  <c r="K218" i="1" s="1"/>
  <c r="K219" i="1" s="1"/>
  <c r="K221" i="1" a="1"/>
  <c r="K221" i="1" s="1"/>
  <c r="K222" i="1" a="1"/>
  <c r="K222" i="1" s="1"/>
  <c r="K226" i="1" a="1"/>
  <c r="K226" i="1" s="1"/>
  <c r="K229" i="1" a="1"/>
  <c r="K229" i="1" s="1"/>
  <c r="K230" i="1" a="1"/>
  <c r="K230" i="1" s="1"/>
  <c r="K233" i="1" a="1"/>
  <c r="K233" i="1" s="1"/>
  <c r="K238" i="1" a="1"/>
  <c r="K238" i="1" s="1"/>
  <c r="K241" i="1" a="1"/>
  <c r="K241" i="1" s="1"/>
  <c r="K244" i="1" a="1"/>
  <c r="K244" i="1" s="1"/>
  <c r="K247" i="1" a="1"/>
  <c r="K247" i="1" s="1"/>
  <c r="K250" i="1" a="1"/>
  <c r="K250" i="1" s="1"/>
  <c r="K253" i="1" a="1"/>
  <c r="K253" i="1" s="1"/>
  <c r="K258" i="1" a="1"/>
  <c r="K258" i="1" s="1"/>
  <c r="K259" i="1" a="1"/>
  <c r="K259" i="1" s="1"/>
  <c r="K260" i="1" a="1"/>
  <c r="K260" i="1" s="1"/>
  <c r="K261" i="1" a="1"/>
  <c r="K261" i="1" s="1"/>
  <c r="K262" i="1" a="1"/>
  <c r="K262" i="1" s="1"/>
  <c r="K267" i="1" a="1"/>
  <c r="K267" i="1" s="1"/>
  <c r="K268" i="1" a="1"/>
  <c r="K268" i="1" s="1"/>
  <c r="K269" i="1" a="1"/>
  <c r="K269" i="1" s="1"/>
  <c r="K272" i="1" a="1"/>
  <c r="K272" i="1" s="1"/>
  <c r="K275" i="1" a="1"/>
  <c r="K275" i="1" s="1"/>
  <c r="K278" i="1" a="1"/>
  <c r="K278" i="1" s="1"/>
  <c r="K281" i="1" a="1"/>
  <c r="K281" i="1" s="1"/>
  <c r="K282" i="1" a="1"/>
  <c r="K282" i="1" s="1"/>
  <c r="K283" i="1" a="1"/>
  <c r="K283" i="1" s="1"/>
  <c r="K284" i="1" a="1"/>
  <c r="K284" i="1" s="1"/>
  <c r="K287" i="1" a="1"/>
  <c r="K287" i="1" s="1"/>
  <c r="K290" i="1" a="1"/>
  <c r="K290" i="1" s="1"/>
  <c r="K294" i="1" a="1"/>
  <c r="K294" i="1" s="1"/>
  <c r="K295" i="1" a="1"/>
  <c r="K295" i="1" s="1"/>
  <c r="K296" i="1" a="1"/>
  <c r="K296" i="1" s="1"/>
  <c r="K297" i="1" a="1"/>
  <c r="K297" i="1" s="1"/>
  <c r="K298" i="1" a="1"/>
  <c r="K298" i="1" s="1"/>
  <c r="K301" i="1" a="1"/>
  <c r="K301" i="1" s="1"/>
  <c r="K305" i="1" a="1"/>
  <c r="K305" i="1" s="1"/>
  <c r="K308" i="1" a="1"/>
  <c r="K308" i="1" s="1"/>
  <c r="K313" i="1" a="1"/>
  <c r="K313" i="1" s="1"/>
  <c r="K314" i="1" a="1"/>
  <c r="K314" i="1" s="1"/>
  <c r="K315" i="1" a="1"/>
  <c r="K315" i="1" s="1"/>
  <c r="K316" i="1" a="1"/>
  <c r="K316" i="1" s="1"/>
  <c r="K317" i="1" a="1"/>
  <c r="K317" i="1" s="1"/>
  <c r="K320" i="1" a="1"/>
  <c r="K320" i="1" s="1"/>
  <c r="K321" i="1" a="1"/>
  <c r="K321" i="1" s="1"/>
  <c r="K322" i="1" a="1"/>
  <c r="K322" i="1" s="1"/>
  <c r="K325" i="1" a="1"/>
  <c r="K325" i="1" s="1"/>
  <c r="K326" i="1" a="1"/>
  <c r="K326" i="1" s="1"/>
  <c r="K327" i="1" a="1"/>
  <c r="K327" i="1" s="1"/>
  <c r="K328" i="1" a="1"/>
  <c r="K328" i="1" s="1"/>
  <c r="K329" i="1" a="1"/>
  <c r="K329" i="1" s="1"/>
  <c r="K330" i="1" a="1"/>
  <c r="K330" i="1" s="1"/>
  <c r="K333" i="1" a="1"/>
  <c r="K333" i="1" s="1"/>
  <c r="K336" i="1" a="1"/>
  <c r="K336" i="1" s="1"/>
  <c r="K342" i="1" a="1"/>
  <c r="K342" i="1" s="1"/>
  <c r="K343" i="1" a="1"/>
  <c r="K343" i="1" s="1"/>
  <c r="K344" i="1" a="1"/>
  <c r="K344" i="1" s="1"/>
  <c r="K347" i="1" a="1"/>
  <c r="K347" i="1" s="1"/>
  <c r="K350" i="1" a="1"/>
  <c r="K350" i="1" s="1"/>
  <c r="K353" i="1" a="1"/>
  <c r="K353" i="1" s="1"/>
  <c r="K356" i="1" a="1"/>
  <c r="K356" i="1" s="1"/>
  <c r="K360" i="1" a="1"/>
  <c r="K360" i="1" s="1"/>
  <c r="K361" i="1" a="1"/>
  <c r="K361" i="1" s="1"/>
  <c r="K362" i="1" a="1"/>
  <c r="K362" i="1" s="1"/>
  <c r="K363" i="1" a="1"/>
  <c r="K363" i="1" s="1"/>
  <c r="K367" i="1" a="1"/>
  <c r="K367" i="1" s="1"/>
  <c r="K370" i="1" a="1"/>
  <c r="K370" i="1" s="1"/>
  <c r="K373" i="1" a="1"/>
  <c r="K373" i="1" s="1"/>
  <c r="K377" i="1" a="1"/>
  <c r="K377" i="1" s="1"/>
  <c r="K378" i="1" a="1"/>
  <c r="K378" i="1" s="1"/>
  <c r="K380" i="1" a="1"/>
  <c r="K380" i="1" s="1"/>
  <c r="K381" i="1" a="1"/>
  <c r="K381" i="1" s="1"/>
  <c r="K382" i="1" a="1"/>
  <c r="K382" i="1" s="1"/>
  <c r="K383" i="1" a="1"/>
  <c r="K383" i="1" s="1"/>
  <c r="K386" i="1" a="1"/>
  <c r="K386" i="1" s="1"/>
  <c r="K389" i="1" a="1"/>
  <c r="K389" i="1" s="1"/>
  <c r="K392" i="1" a="1"/>
  <c r="K392" i="1" s="1"/>
  <c r="K395" i="1" a="1"/>
  <c r="K395" i="1" s="1"/>
  <c r="K398" i="1" a="1"/>
  <c r="K398" i="1" s="1"/>
  <c r="K401" i="1" a="1"/>
  <c r="K401" i="1" s="1"/>
  <c r="K406" i="1" a="1"/>
  <c r="K406" i="1" s="1"/>
  <c r="K407" i="1" a="1"/>
  <c r="K407" i="1" s="1"/>
  <c r="K410" i="1" a="1"/>
  <c r="K410" i="1" s="1"/>
  <c r="K415" i="1" a="1"/>
  <c r="K415" i="1" s="1"/>
  <c r="K416" i="1" a="1"/>
  <c r="K416" i="1" s="1"/>
  <c r="K419" i="1" a="1"/>
  <c r="K419" i="1" s="1"/>
  <c r="K420" i="1" a="1"/>
  <c r="K420" i="1" s="1"/>
  <c r="K423" i="1" a="1"/>
  <c r="K423" i="1" s="1"/>
  <c r="K424" i="1" a="1"/>
  <c r="K424" i="1" s="1"/>
  <c r="K427" i="1" a="1"/>
  <c r="K427" i="1" s="1"/>
  <c r="K430" i="1" a="1"/>
  <c r="K430" i="1" s="1"/>
  <c r="K433" i="1" a="1"/>
  <c r="K433" i="1" s="1"/>
  <c r="K436" i="1" a="1"/>
  <c r="K436" i="1" s="1"/>
  <c r="K439" i="1" a="1"/>
  <c r="K439" i="1" s="1"/>
  <c r="K442" i="1" a="1"/>
  <c r="K442" i="1" s="1"/>
  <c r="K446" i="1" a="1"/>
  <c r="K446" i="1" s="1"/>
  <c r="K449" i="1" a="1"/>
  <c r="K449" i="1" s="1"/>
  <c r="K452" i="1" a="1"/>
  <c r="K452" i="1" s="1"/>
  <c r="K455" i="1" a="1"/>
  <c r="K455" i="1" s="1"/>
  <c r="K458" i="1" a="1"/>
  <c r="K458" i="1" s="1"/>
  <c r="K461" i="1" a="1"/>
  <c r="K461" i="1" s="1"/>
  <c r="K462" i="1" a="1"/>
  <c r="K462" i="1" s="1"/>
  <c r="K463" i="1" a="1"/>
  <c r="K463" i="1" s="1"/>
  <c r="K466" i="1" a="1"/>
  <c r="K466" i="1" s="1"/>
  <c r="K467" i="1" a="1"/>
  <c r="K467" i="1" s="1"/>
  <c r="K470" i="1" a="1"/>
  <c r="K470" i="1" s="1"/>
  <c r="K473" i="1" a="1"/>
  <c r="K473" i="1" s="1"/>
  <c r="K476" i="1" a="1"/>
  <c r="K476" i="1" s="1"/>
  <c r="K479" i="1" a="1"/>
  <c r="K479" i="1" s="1"/>
  <c r="K485" i="1" a="1"/>
  <c r="K485" i="1" s="1"/>
  <c r="K486" i="1" a="1"/>
  <c r="K486" i="1" s="1"/>
  <c r="K487" i="1" a="1"/>
  <c r="K487" i="1" s="1"/>
  <c r="K492" i="1" a="1"/>
  <c r="K492" i="1" s="1"/>
  <c r="K493" i="1" a="1"/>
  <c r="K493" i="1" s="1"/>
  <c r="K494" i="1" a="1"/>
  <c r="K494" i="1" s="1"/>
  <c r="K495" i="1" a="1"/>
  <c r="K495" i="1" s="1"/>
  <c r="K496" i="1" a="1"/>
  <c r="K496" i="1" s="1"/>
  <c r="K497" i="1" a="1"/>
  <c r="K497" i="1" s="1"/>
  <c r="K502" i="1" a="1"/>
  <c r="K502" i="1" s="1"/>
  <c r="K507" i="1" a="1"/>
  <c r="K507" i="1" s="1"/>
  <c r="K508" i="1" a="1"/>
  <c r="K508" i="1" s="1"/>
  <c r="K512" i="1" a="1"/>
  <c r="K512" i="1" s="1"/>
  <c r="K516" i="1" a="1"/>
  <c r="K516" i="1" s="1"/>
  <c r="K520" i="1" a="1"/>
  <c r="K520" i="1" s="1"/>
  <c r="K524" i="1" a="1"/>
  <c r="K524" i="1" s="1"/>
  <c r="K527" i="1" a="1"/>
  <c r="K527" i="1" s="1"/>
  <c r="K530" i="1" a="1"/>
  <c r="K530" i="1" s="1"/>
  <c r="K532" i="1" a="1"/>
  <c r="K532" i="1" s="1"/>
  <c r="K533" i="1" a="1"/>
  <c r="K533" i="1" s="1"/>
  <c r="K536" i="1" a="1"/>
  <c r="K536" i="1" s="1"/>
  <c r="K539" i="1" a="1"/>
  <c r="K539" i="1" s="1"/>
  <c r="K540" i="1" a="1"/>
  <c r="K540" i="1" s="1"/>
  <c r="K543" i="1" a="1"/>
  <c r="K543" i="1" s="1"/>
  <c r="K546" i="1" a="1"/>
  <c r="K546" i="1" s="1"/>
  <c r="K549" i="1" a="1"/>
  <c r="K549" i="1" s="1"/>
  <c r="K552" i="1" a="1"/>
  <c r="K552" i="1" s="1"/>
  <c r="K555" i="1" a="1"/>
  <c r="K555" i="1" s="1"/>
  <c r="K559" i="1" a="1"/>
  <c r="K559" i="1" s="1"/>
  <c r="K563" i="1" a="1"/>
  <c r="K563" i="1" s="1"/>
  <c r="K564" i="1" a="1"/>
  <c r="K564" i="1" s="1"/>
  <c r="K567" i="1" a="1"/>
  <c r="K567" i="1" s="1"/>
  <c r="K570" i="1" a="1"/>
  <c r="K570" i="1" s="1"/>
  <c r="K573" i="1" a="1"/>
  <c r="K573" i="1" s="1"/>
  <c r="K577" i="1" a="1"/>
  <c r="K577" i="1" s="1"/>
  <c r="K581" i="1" a="1"/>
  <c r="K581" i="1" s="1"/>
  <c r="K582" i="1" a="1"/>
  <c r="K582" i="1" s="1"/>
  <c r="K583" i="1" a="1"/>
  <c r="K583" i="1" s="1"/>
  <c r="K584" i="1" a="1"/>
  <c r="K584" i="1" s="1"/>
  <c r="K588" i="1" a="1"/>
  <c r="K588" i="1" s="1"/>
  <c r="K591" i="1" a="1"/>
  <c r="K591" i="1" s="1"/>
  <c r="K594" i="1" a="1"/>
  <c r="K594" i="1" s="1"/>
  <c r="K597" i="1" a="1"/>
  <c r="K597" i="1" s="1"/>
  <c r="K600" i="1" a="1"/>
  <c r="K600" i="1" s="1"/>
  <c r="K603" i="1" a="1"/>
  <c r="K603" i="1" s="1"/>
  <c r="K604" i="1" a="1"/>
  <c r="K604" i="1" s="1"/>
  <c r="K605" i="1" a="1"/>
  <c r="K605" i="1" s="1"/>
  <c r="K606" i="1" a="1"/>
  <c r="K606" i="1" s="1"/>
  <c r="K610" i="1" a="1"/>
  <c r="K610" i="1" s="1"/>
  <c r="K613" i="1" a="1"/>
  <c r="K613" i="1" s="1"/>
  <c r="K614" i="1" a="1"/>
  <c r="K614" i="1" s="1"/>
  <c r="K618" i="1" a="1"/>
  <c r="K618" i="1" s="1"/>
  <c r="K621" i="1" a="1"/>
  <c r="K621" i="1" s="1"/>
  <c r="K624" i="1" a="1"/>
  <c r="K624" i="1" s="1"/>
  <c r="K627" i="1" a="1"/>
  <c r="K627" i="1" s="1"/>
  <c r="K632" i="1" a="1"/>
  <c r="K632" i="1" s="1"/>
  <c r="K636" i="1" a="1"/>
  <c r="K636" i="1" s="1"/>
  <c r="K639" i="1" a="1"/>
  <c r="K639" i="1" s="1"/>
  <c r="K642" i="1" a="1"/>
  <c r="K642" i="1" s="1"/>
  <c r="K645" i="1" a="1"/>
  <c r="K645" i="1" s="1"/>
  <c r="K648" i="1" a="1"/>
  <c r="K648" i="1" s="1"/>
  <c r="K650" i="1" s="1"/>
  <c r="K649" i="1" a="1"/>
  <c r="K649" i="1" s="1"/>
  <c r="K651" i="1" a="1"/>
  <c r="K651" i="1" s="1"/>
  <c r="K652" i="1" a="1"/>
  <c r="K652" i="1" s="1"/>
  <c r="K655" i="1" a="1"/>
  <c r="K655" i="1" s="1"/>
  <c r="K658" i="1" a="1"/>
  <c r="K658" i="1" s="1"/>
  <c r="K661" i="1" a="1"/>
  <c r="K661" i="1" s="1"/>
  <c r="K664" i="1" a="1"/>
  <c r="K664" i="1" s="1"/>
  <c r="K665" i="1" a="1"/>
  <c r="K665" i="1" s="1"/>
  <c r="K668" i="1" a="1"/>
  <c r="K668" i="1" s="1"/>
  <c r="K671" i="1" a="1"/>
  <c r="K671" i="1" s="1"/>
  <c r="K674" i="1" a="1"/>
  <c r="K674" i="1" s="1"/>
  <c r="K677" i="1" a="1"/>
  <c r="K677" i="1" s="1"/>
  <c r="K680" i="1" a="1"/>
  <c r="K680" i="1" s="1"/>
  <c r="K683" i="1" a="1"/>
  <c r="K683" i="1" s="1"/>
  <c r="K686" i="1" a="1"/>
  <c r="K686" i="1" s="1"/>
  <c r="K688" i="1" a="1"/>
  <c r="K688" i="1" s="1"/>
  <c r="K689" i="1" a="1"/>
  <c r="K689" i="1" s="1"/>
  <c r="K691" i="1" a="1"/>
  <c r="K691" i="1" s="1"/>
  <c r="K692" i="1" a="1"/>
  <c r="K692" i="1" s="1"/>
  <c r="K695" i="1" a="1"/>
  <c r="K695" i="1" s="1"/>
  <c r="K698" i="1" a="1"/>
  <c r="K698" i="1" s="1"/>
  <c r="K700" i="1" a="1"/>
  <c r="K700" i="1" s="1"/>
  <c r="K701" i="1" a="1"/>
  <c r="K701" i="1" s="1"/>
  <c r="K704" i="1" a="1"/>
  <c r="K704" i="1" s="1"/>
  <c r="K707" i="1" a="1"/>
  <c r="K707" i="1" s="1"/>
  <c r="K712" i="1" a="1"/>
  <c r="K712" i="1" s="1"/>
  <c r="K715" i="1" a="1"/>
  <c r="K715" i="1" s="1"/>
  <c r="K716" i="1" a="1"/>
  <c r="K716" i="1" s="1"/>
  <c r="K717" i="1" a="1"/>
  <c r="K717" i="1" s="1"/>
  <c r="K718" i="1" a="1"/>
  <c r="K718" i="1" s="1"/>
  <c r="K719" i="1" a="1"/>
  <c r="K719" i="1" s="1"/>
  <c r="K722" i="1" a="1"/>
  <c r="K722" i="1" s="1"/>
  <c r="K725" i="1" a="1"/>
  <c r="K725" i="1" s="1"/>
  <c r="K728" i="1" a="1"/>
  <c r="K728" i="1" s="1"/>
  <c r="K729" i="1" a="1"/>
  <c r="K729" i="1" s="1"/>
  <c r="K732" i="1" a="1"/>
  <c r="K732" i="1" s="1"/>
  <c r="K735" i="1" a="1"/>
  <c r="K735" i="1" s="1"/>
  <c r="K738" i="1" a="1"/>
  <c r="K738" i="1" s="1"/>
  <c r="K739" i="1" a="1"/>
  <c r="K739" i="1" s="1"/>
  <c r="K740" i="1" a="1"/>
  <c r="K740" i="1" s="1"/>
  <c r="K741" i="1" a="1"/>
  <c r="K741" i="1" s="1"/>
  <c r="K742" i="1" a="1"/>
  <c r="K742" i="1" s="1"/>
  <c r="K745" i="1" a="1"/>
  <c r="K745" i="1" s="1"/>
  <c r="K748" i="1" a="1"/>
  <c r="K748" i="1" s="1"/>
  <c r="K750" i="1" a="1"/>
  <c r="K750" i="1" s="1"/>
  <c r="K752" i="1" s="1"/>
  <c r="K751" i="1" a="1"/>
  <c r="K751" i="1" s="1"/>
  <c r="K754" i="1" a="1"/>
  <c r="K754" i="1" s="1"/>
  <c r="K757" i="1" a="1"/>
  <c r="K757" i="1" s="1"/>
  <c r="K760" i="1" a="1"/>
  <c r="K760" i="1" s="1"/>
  <c r="K763" i="1" a="1"/>
  <c r="K763" i="1" s="1"/>
  <c r="K766" i="1" a="1"/>
  <c r="K766" i="1" s="1"/>
  <c r="K769" i="1" a="1"/>
  <c r="K769" i="1" s="1"/>
  <c r="K773" i="1" a="1"/>
  <c r="K773" i="1" s="1"/>
  <c r="K774" i="1" a="1"/>
  <c r="K774" i="1" s="1"/>
  <c r="K778" i="1" a="1"/>
  <c r="K778" i="1" s="1"/>
  <c r="K779" i="1" a="1"/>
  <c r="K779" i="1" s="1"/>
  <c r="K780" i="1" a="1"/>
  <c r="K780" i="1" s="1"/>
  <c r="K781" i="1" a="1"/>
  <c r="K781" i="1" s="1"/>
  <c r="K782" i="1" a="1"/>
  <c r="K782" i="1" s="1"/>
  <c r="K783" i="1" a="1"/>
  <c r="K783" i="1" s="1"/>
  <c r="K786" i="1" a="1"/>
  <c r="K786" i="1" s="1"/>
  <c r="K787" i="1" a="1"/>
  <c r="K787" i="1" s="1"/>
  <c r="K788" i="1" a="1"/>
  <c r="K788" i="1" s="1"/>
  <c r="K789" i="1" a="1"/>
  <c r="K789" i="1" s="1"/>
  <c r="K792" i="1" a="1"/>
  <c r="K792" i="1" s="1"/>
  <c r="K793" i="1" a="1"/>
  <c r="K793" i="1" s="1"/>
  <c r="K796" i="1" a="1"/>
  <c r="K796" i="1" s="1"/>
  <c r="K797" i="1" a="1"/>
  <c r="K797" i="1" s="1"/>
  <c r="K800" i="1" a="1"/>
  <c r="K800" i="1" s="1"/>
  <c r="K803" i="1" a="1"/>
  <c r="K803" i="1" s="1"/>
  <c r="K804" i="1" a="1"/>
  <c r="K804" i="1" s="1"/>
  <c r="K806" i="1" a="1"/>
  <c r="K806" i="1" s="1"/>
  <c r="K807" i="1" a="1"/>
  <c r="K807" i="1" s="1"/>
  <c r="K808" i="1" a="1"/>
  <c r="K808" i="1" s="1"/>
  <c r="K812" i="1" a="1"/>
  <c r="K812" i="1" s="1"/>
  <c r="K819" i="1" a="1"/>
  <c r="K819" i="1" s="1"/>
  <c r="K820" i="1" a="1"/>
  <c r="K820" i="1" s="1"/>
  <c r="K821" i="1" a="1"/>
  <c r="K821" i="1" s="1"/>
  <c r="K822" i="1" a="1"/>
  <c r="K822" i="1" s="1"/>
  <c r="K823" i="1" a="1"/>
  <c r="K823" i="1" s="1"/>
  <c r="K824" i="1" a="1"/>
  <c r="K824" i="1" s="1"/>
  <c r="K825" i="1" a="1"/>
  <c r="K825" i="1" s="1"/>
  <c r="K826" i="1" a="1"/>
  <c r="K826" i="1" s="1"/>
  <c r="K827" i="1" a="1"/>
  <c r="K827" i="1" s="1"/>
  <c r="K830" i="1" a="1"/>
  <c r="K830" i="1" s="1"/>
  <c r="K834" i="1" a="1"/>
  <c r="K834" i="1" s="1"/>
  <c r="K837" i="1" a="1"/>
  <c r="K837" i="1" s="1"/>
  <c r="K840" i="1" a="1"/>
  <c r="K840" i="1" s="1"/>
  <c r="K843" i="1" a="1"/>
  <c r="K843" i="1" s="1"/>
  <c r="K847" i="1" a="1"/>
  <c r="K847" i="1" s="1"/>
  <c r="K850" i="1" a="1"/>
  <c r="K850" i="1" s="1"/>
  <c r="K855" i="1" a="1"/>
  <c r="K855" i="1" s="1"/>
  <c r="K856" i="1" a="1"/>
  <c r="K856" i="1" s="1"/>
  <c r="K859" i="1" a="1"/>
  <c r="K859" i="1" s="1"/>
  <c r="K861" i="1" a="1"/>
  <c r="K861" i="1" s="1"/>
  <c r="K864" i="1" s="1"/>
  <c r="K862" i="1" a="1"/>
  <c r="K862" i="1" s="1"/>
  <c r="K863" i="1" a="1"/>
  <c r="K863" i="1" s="1"/>
  <c r="K866" i="1" a="1"/>
  <c r="K866" i="1" s="1"/>
  <c r="K870" i="1" a="1"/>
  <c r="K870" i="1" s="1"/>
  <c r="K871" i="1" a="1"/>
  <c r="K871" i="1" s="1"/>
  <c r="K874" i="1" a="1"/>
  <c r="K874" i="1" s="1"/>
  <c r="K876" i="1" a="1"/>
  <c r="K876" i="1" s="1"/>
  <c r="K878" i="1" s="1"/>
  <c r="K877" i="1" a="1"/>
  <c r="K877" i="1" s="1"/>
  <c r="K879" i="1" a="1"/>
  <c r="K879" i="1" s="1"/>
  <c r="K880" i="1" a="1"/>
  <c r="K880" i="1" s="1"/>
  <c r="K884" i="1" a="1"/>
  <c r="K884" i="1" s="1"/>
  <c r="K885" i="1" a="1"/>
  <c r="K885" i="1" s="1"/>
  <c r="K889" i="1" a="1"/>
  <c r="K889" i="1" s="1"/>
  <c r="K892" i="1" a="1"/>
  <c r="K892" i="1" s="1"/>
  <c r="K896" i="1" a="1"/>
  <c r="K896" i="1" s="1"/>
  <c r="K899" i="1" a="1"/>
  <c r="K899" i="1" s="1"/>
  <c r="K900" i="1" a="1"/>
  <c r="K900" i="1" s="1"/>
  <c r="K903" i="1" a="1"/>
  <c r="K903" i="1" s="1"/>
  <c r="K904" i="1" a="1"/>
  <c r="K904" i="1" s="1"/>
  <c r="K907" i="1" a="1"/>
  <c r="K907" i="1" s="1"/>
  <c r="K908" i="1" a="1"/>
  <c r="K908" i="1" s="1"/>
  <c r="K911" i="1" a="1"/>
  <c r="K911" i="1" s="1"/>
  <c r="K912" i="1" a="1"/>
  <c r="K912" i="1" s="1"/>
  <c r="K915" i="1" a="1"/>
  <c r="K915" i="1" s="1"/>
  <c r="K918" i="1" a="1"/>
  <c r="K918" i="1" s="1"/>
  <c r="K919" i="1" a="1"/>
  <c r="K919" i="1" s="1"/>
  <c r="K923" i="1" a="1"/>
  <c r="K923" i="1" s="1"/>
  <c r="K924" i="1" a="1"/>
  <c r="K924" i="1" s="1"/>
  <c r="K927" i="1" a="1"/>
  <c r="K927" i="1" s="1"/>
  <c r="K930" i="1" a="1"/>
  <c r="K930" i="1" s="1"/>
  <c r="K933" i="1" a="1"/>
  <c r="K933" i="1" s="1"/>
  <c r="K935" i="1" a="1"/>
  <c r="K935" i="1" s="1"/>
  <c r="K936" i="1" a="1"/>
  <c r="K936" i="1" s="1"/>
  <c r="K939" i="1" a="1"/>
  <c r="K939" i="1" s="1"/>
  <c r="K942" i="1" a="1"/>
  <c r="K942" i="1" s="1"/>
  <c r="K945" i="1" a="1"/>
  <c r="K945" i="1" s="1"/>
  <c r="K948" i="1" a="1"/>
  <c r="K948" i="1" s="1"/>
  <c r="K952" i="1" a="1"/>
  <c r="K952" i="1" s="1"/>
  <c r="K955" i="1" a="1"/>
  <c r="K955" i="1" s="1"/>
  <c r="K958" i="1" a="1"/>
  <c r="K958" i="1" s="1"/>
  <c r="K960" i="1" a="1"/>
  <c r="K960" i="1" s="1"/>
  <c r="K961" i="1" a="1"/>
  <c r="K961" i="1" s="1"/>
  <c r="K964" i="1" a="1"/>
  <c r="K964" i="1" s="1"/>
  <c r="K966" i="1" a="1"/>
  <c r="K966" i="1" s="1"/>
  <c r="K967" i="1" a="1"/>
  <c r="K967" i="1" s="1"/>
  <c r="K970" i="1" a="1"/>
  <c r="K970" i="1" s="1"/>
  <c r="K973" i="1" a="1"/>
  <c r="K973" i="1" s="1"/>
  <c r="K974" i="1" a="1"/>
  <c r="K974" i="1" s="1"/>
  <c r="K975" i="1" a="1"/>
  <c r="K975" i="1" s="1"/>
  <c r="K978" i="1" a="1"/>
  <c r="K978" i="1" s="1"/>
  <c r="K981" i="1" a="1"/>
  <c r="K981" i="1" s="1"/>
  <c r="K985" i="1" a="1"/>
  <c r="K985" i="1" s="1"/>
  <c r="K986" i="1" a="1"/>
  <c r="K986" i="1" s="1"/>
  <c r="K989" i="1" a="1"/>
  <c r="K989" i="1" s="1"/>
  <c r="K990" i="1" a="1"/>
  <c r="K990" i="1" s="1"/>
  <c r="K993" i="1" a="1"/>
  <c r="K993" i="1" s="1"/>
  <c r="K996" i="1" a="1"/>
  <c r="K996" i="1" s="1"/>
  <c r="K997" i="1" a="1"/>
  <c r="K997" i="1" s="1"/>
  <c r="K998" i="1" a="1"/>
  <c r="K998" i="1" s="1"/>
  <c r="K999" i="1" a="1"/>
  <c r="K999" i="1" s="1"/>
  <c r="K1000" i="1" a="1"/>
  <c r="K1000" i="1" s="1"/>
  <c r="K1001" i="1" a="1"/>
  <c r="K1001" i="1" s="1"/>
  <c r="K1004" i="1" a="1"/>
  <c r="K1004" i="1" s="1"/>
  <c r="K1005" i="1" a="1"/>
  <c r="K1005" i="1" s="1"/>
  <c r="K1008" i="1" a="1"/>
  <c r="K1008" i="1" s="1"/>
  <c r="K1009" i="1" a="1"/>
  <c r="K1009" i="1" s="1"/>
  <c r="K1012" i="1" a="1"/>
  <c r="K1012" i="1" s="1"/>
  <c r="K1013" i="1" a="1"/>
  <c r="K1013" i="1" s="1"/>
  <c r="K1014" i="1" a="1"/>
  <c r="K1014" i="1" s="1"/>
  <c r="K1017" i="1" a="1"/>
  <c r="K1017" i="1" s="1"/>
  <c r="K1020" i="1" a="1"/>
  <c r="K1020" i="1" s="1"/>
  <c r="K1023" i="1" a="1"/>
  <c r="K1023" i="1" s="1"/>
  <c r="K1030" i="1" a="1"/>
  <c r="K1030" i="1" s="1"/>
  <c r="K1031" i="1" a="1"/>
  <c r="K1031" i="1" s="1"/>
  <c r="K1032" i="1" a="1"/>
  <c r="K1032" i="1" s="1"/>
  <c r="K1035" i="1" a="1"/>
  <c r="K1035" i="1" s="1"/>
  <c r="K1038" i="1" a="1"/>
  <c r="K1038" i="1" s="1"/>
  <c r="K1041" i="1" a="1"/>
  <c r="K1041" i="1" s="1"/>
  <c r="K1044" i="1" a="1"/>
  <c r="K1044" i="1" s="1"/>
  <c r="K1047" i="1" a="1"/>
  <c r="K1047" i="1" s="1"/>
  <c r="K1048" i="1" a="1"/>
  <c r="K1048" i="1" s="1"/>
  <c r="K1049" i="1" a="1"/>
  <c r="K1049" i="1" s="1"/>
  <c r="K1051" i="1" a="1"/>
  <c r="K1051" i="1" s="1"/>
  <c r="K1052" i="1" a="1"/>
  <c r="K1052" i="1" s="1"/>
  <c r="K1056" i="1" a="1"/>
  <c r="K1056" i="1" s="1"/>
  <c r="K1057" i="1" a="1"/>
  <c r="K1057" i="1" s="1"/>
  <c r="K1058" i="1" a="1"/>
  <c r="K1058" i="1" s="1"/>
  <c r="K1059" i="1" a="1"/>
  <c r="K1059" i="1" s="1"/>
  <c r="K1062" i="1" a="1"/>
  <c r="K1062" i="1" s="1"/>
  <c r="K1065" i="1" a="1"/>
  <c r="K1065" i="1" s="1"/>
  <c r="K1068" i="1" a="1"/>
  <c r="K1068" i="1" s="1"/>
  <c r="K1073" i="1" a="1"/>
  <c r="K1073" i="1" s="1"/>
  <c r="K1076" i="1" a="1"/>
  <c r="K1076" i="1" s="1"/>
  <c r="K1077" i="1" a="1"/>
  <c r="K1077" i="1" s="1"/>
  <c r="K1080" i="1" a="1"/>
  <c r="K1080" i="1" s="1"/>
  <c r="K1081" i="1" a="1"/>
  <c r="K1081" i="1" s="1"/>
  <c r="K1084" i="1" a="1"/>
  <c r="K1084" i="1" s="1"/>
  <c r="K1087" i="1" a="1"/>
  <c r="K1087" i="1" s="1"/>
  <c r="K1091" i="1" a="1"/>
  <c r="K1091" i="1" s="1"/>
  <c r="K1094" i="1" a="1"/>
  <c r="K1094" i="1" s="1"/>
  <c r="K1097" i="1" a="1"/>
  <c r="K1097" i="1" s="1"/>
  <c r="K1100" i="1" a="1"/>
  <c r="K1100" i="1" s="1"/>
  <c r="K1103" i="1" a="1"/>
  <c r="K1103" i="1" s="1"/>
  <c r="K1104" i="1" a="1"/>
  <c r="K1104" i="1" s="1"/>
  <c r="K1107" i="1" a="1"/>
  <c r="K1107" i="1" s="1"/>
  <c r="K1110" i="1" a="1"/>
  <c r="K1110" i="1" s="1"/>
  <c r="K1114" i="1" a="1"/>
  <c r="K1114" i="1" s="1"/>
  <c r="K1115" i="1" a="1"/>
  <c r="K1115" i="1" s="1"/>
  <c r="K1116" i="1" a="1"/>
  <c r="K1116" i="1" s="1"/>
  <c r="K1119" i="1" a="1"/>
  <c r="K1119" i="1" s="1"/>
  <c r="K1120" i="1" a="1"/>
  <c r="K1120" i="1" s="1"/>
  <c r="K1123" i="1" a="1"/>
  <c r="K1123" i="1" s="1"/>
  <c r="K1127" i="1" a="1"/>
  <c r="K1127" i="1" s="1"/>
  <c r="K1131" i="1" a="1"/>
  <c r="K1131" i="1" s="1"/>
  <c r="K1132" i="1" a="1"/>
  <c r="K1132" i="1" s="1"/>
  <c r="K1134" i="1" a="1"/>
  <c r="K1134" i="1" s="1"/>
  <c r="K1135" i="1" a="1"/>
  <c r="K1135" i="1" s="1"/>
  <c r="K1136" i="1" a="1"/>
  <c r="K1136" i="1" s="1"/>
  <c r="K1137" i="1" a="1"/>
  <c r="K1137" i="1" s="1"/>
  <c r="K1138" i="1" a="1"/>
  <c r="K1138" i="1" s="1"/>
  <c r="K1141" i="1" a="1"/>
  <c r="K1141" i="1" s="1"/>
  <c r="K1142" i="1" a="1"/>
  <c r="K1142" i="1" s="1"/>
  <c r="K1148" i="1" a="1"/>
  <c r="K1148" i="1" s="1"/>
  <c r="K1151" i="1" a="1"/>
  <c r="K1151" i="1" s="1"/>
  <c r="K1154" i="1" a="1"/>
  <c r="K1154" i="1" s="1"/>
  <c r="K1157" i="1" a="1"/>
  <c r="K1157" i="1" s="1"/>
  <c r="K1160" i="1" a="1"/>
  <c r="K1160" i="1" s="1"/>
  <c r="K1161" i="1" a="1"/>
  <c r="K1161" i="1" s="1"/>
  <c r="K1164" i="1" a="1"/>
  <c r="K1164" i="1" s="1"/>
  <c r="K1166" i="1" a="1"/>
  <c r="K1166" i="1" s="1"/>
  <c r="K1167" i="1" a="1"/>
  <c r="K1167" i="1" s="1"/>
  <c r="K1169" i="1" a="1"/>
  <c r="K1169" i="1" s="1"/>
  <c r="K1170" i="1" a="1"/>
  <c r="K1170" i="1" s="1"/>
  <c r="K1172" i="1" a="1"/>
  <c r="K1172" i="1" s="1"/>
  <c r="K1173" i="1" a="1"/>
  <c r="K1173" i="1" s="1"/>
  <c r="K1177" i="1" a="1"/>
  <c r="K1177" i="1" s="1"/>
  <c r="K1180" i="1" a="1"/>
  <c r="K1180" i="1" s="1"/>
  <c r="K1181" i="1" a="1"/>
  <c r="K1181" i="1" s="1"/>
  <c r="K1182" i="1" a="1"/>
  <c r="K1182" i="1" s="1"/>
  <c r="K1183" i="1" a="1"/>
  <c r="K1183" i="1" s="1"/>
  <c r="K1184" i="1" a="1"/>
  <c r="K1184" i="1" s="1"/>
  <c r="K1187" i="1" a="1"/>
  <c r="K1187" i="1" s="1"/>
  <c r="K1190" i="1" a="1"/>
  <c r="K1190" i="1" s="1"/>
  <c r="K1193" i="1" a="1"/>
  <c r="K1193" i="1" s="1"/>
  <c r="K1195" i="1" a="1"/>
  <c r="K1195" i="1" s="1"/>
  <c r="K1196" i="1" a="1"/>
  <c r="K1196" i="1" s="1"/>
  <c r="K1199" i="1" a="1"/>
  <c r="K1199" i="1" s="1"/>
  <c r="K1200" i="1" a="1"/>
  <c r="K1200" i="1" s="1"/>
  <c r="K1203" i="1" a="1"/>
  <c r="K1203" i="1" s="1"/>
  <c r="K1206" i="1" a="1"/>
  <c r="K1206" i="1" s="1"/>
  <c r="K1209" i="1" a="1"/>
  <c r="K1209" i="1" s="1"/>
  <c r="K1213" i="1" a="1"/>
  <c r="K1213" i="1" s="1"/>
  <c r="K1216" i="1" a="1"/>
  <c r="K1216" i="1" s="1"/>
  <c r="K1219" i="1" a="1"/>
  <c r="K1219" i="1" s="1"/>
  <c r="K1226" i="1" a="1"/>
  <c r="K1226" i="1" s="1"/>
  <c r="K1227" i="1" a="1"/>
  <c r="K1227" i="1" s="1"/>
  <c r="K1228" i="1" a="1"/>
  <c r="K1228" i="1" s="1"/>
  <c r="K1229" i="1" a="1"/>
  <c r="K1229" i="1" s="1"/>
  <c r="K1230" i="1" a="1"/>
  <c r="K1230" i="1" s="1"/>
  <c r="K1231" i="1" a="1"/>
  <c r="K1231" i="1" s="1"/>
  <c r="K1234" i="1" a="1"/>
  <c r="K1234" i="1" s="1"/>
  <c r="K1237" i="1" a="1"/>
  <c r="K1237" i="1" s="1"/>
  <c r="K1238" i="1" a="1"/>
  <c r="K1238" i="1" s="1"/>
  <c r="K1241" i="1" a="1"/>
  <c r="K1241" i="1" s="1"/>
  <c r="K1242" i="1" a="1"/>
  <c r="K1242" i="1" s="1"/>
  <c r="K1245" i="1" a="1"/>
  <c r="K1245" i="1" s="1"/>
  <c r="K1246" i="1" a="1"/>
  <c r="K1246" i="1" s="1"/>
  <c r="K1247" i="1" a="1"/>
  <c r="K1247" i="1" s="1"/>
  <c r="K1248" i="1" a="1"/>
  <c r="K1248" i="1" s="1"/>
  <c r="K1251" i="1" a="1"/>
  <c r="K1251" i="1" s="1"/>
  <c r="K1252" i="1" a="1"/>
  <c r="K1252" i="1" s="1"/>
  <c r="K1256" i="1" a="1"/>
  <c r="K1256" i="1" s="1"/>
  <c r="K1257" i="1" a="1"/>
  <c r="K1257" i="1" s="1"/>
  <c r="K1264" i="1" a="1"/>
  <c r="K1264" i="1" s="1"/>
  <c r="K1265" i="1" a="1"/>
  <c r="K1265" i="1" s="1"/>
  <c r="K1268" i="1" a="1"/>
  <c r="K1268" i="1" s="1"/>
  <c r="K1269" i="1" a="1"/>
  <c r="K1269" i="1" s="1"/>
  <c r="K1272" i="1" a="1"/>
  <c r="K1272" i="1" s="1"/>
  <c r="K1276" i="1" a="1"/>
  <c r="K1276" i="1" s="1"/>
  <c r="K1277" i="1" a="1"/>
  <c r="K1277" i="1" s="1"/>
  <c r="K1278" i="1" a="1"/>
  <c r="K1278" i="1" s="1"/>
  <c r="K1284" i="1" a="1"/>
  <c r="K1284" i="1" s="1"/>
  <c r="K1288" i="1" a="1"/>
  <c r="K1288" i="1" s="1"/>
  <c r="K1289" i="1" a="1"/>
  <c r="K1289" i="1" s="1"/>
  <c r="K1291" i="1" a="1"/>
  <c r="K1291" i="1" s="1"/>
  <c r="K1292" i="1" a="1"/>
  <c r="K1292" i="1" s="1"/>
  <c r="K1293" i="1" a="1"/>
  <c r="K1293" i="1" s="1"/>
  <c r="K1296" i="1" a="1"/>
  <c r="K1296" i="1" s="1"/>
  <c r="K1299" i="1" a="1"/>
  <c r="K1299" i="1" s="1"/>
  <c r="K1300" i="1" a="1"/>
  <c r="K1300" i="1" s="1"/>
  <c r="K1303" i="1" a="1"/>
  <c r="K1303" i="1" s="1"/>
  <c r="K1304" i="1" a="1"/>
  <c r="K1304" i="1" s="1"/>
  <c r="K1307" i="1" a="1"/>
  <c r="K1307" i="1" s="1"/>
  <c r="K1311" i="1" a="1"/>
  <c r="K1311" i="1" s="1"/>
  <c r="K1314" i="1" a="1"/>
  <c r="K1314" i="1" s="1"/>
  <c r="K1318" i="1" a="1"/>
  <c r="K1318" i="1" s="1"/>
  <c r="K1319" i="1" a="1"/>
  <c r="K1319" i="1" s="1"/>
  <c r="K1322" i="1" a="1"/>
  <c r="K1322" i="1" s="1"/>
  <c r="K1325" i="1" a="1"/>
  <c r="K1325" i="1" s="1"/>
  <c r="K1326" i="1" a="1"/>
  <c r="K1326" i="1" s="1"/>
  <c r="K1327" i="1" a="1"/>
  <c r="K1327" i="1" s="1"/>
  <c r="K1329" i="1" a="1"/>
  <c r="K1329" i="1" s="1"/>
  <c r="K1330" i="1" a="1"/>
  <c r="K1330" i="1" s="1"/>
  <c r="K1331" i="1" a="1"/>
  <c r="K1331" i="1" s="1"/>
  <c r="K1334" i="1" a="1"/>
  <c r="K1334" i="1" s="1"/>
  <c r="K1337" i="1" a="1"/>
  <c r="K1337" i="1" s="1"/>
  <c r="K1338" i="1" a="1"/>
  <c r="K1338" i="1" s="1"/>
  <c r="K1339" i="1" a="1"/>
  <c r="K1339" i="1" s="1"/>
  <c r="K1340" i="1" a="1"/>
  <c r="K1340" i="1" s="1"/>
  <c r="K1343" i="1" a="1"/>
  <c r="K1343" i="1" s="1"/>
  <c r="K1344" i="1" a="1"/>
  <c r="K1344" i="1" s="1"/>
  <c r="K1348" i="1" a="1"/>
  <c r="K1348" i="1" s="1"/>
  <c r="K1351" i="1" a="1"/>
  <c r="K1351" i="1" s="1"/>
  <c r="K1354" i="1" a="1"/>
  <c r="K1354" i="1" s="1"/>
  <c r="K1360" i="1" a="1"/>
  <c r="K1360" i="1" s="1"/>
  <c r="K1361" i="1" a="1"/>
  <c r="K1361" i="1" s="1"/>
  <c r="K1362" i="1" a="1"/>
  <c r="K1362" i="1" s="1"/>
  <c r="K1363" i="1" a="1"/>
  <c r="K1363" i="1" s="1"/>
  <c r="K1364" i="1" a="1"/>
  <c r="K1364" i="1" s="1"/>
  <c r="K1365" i="1" a="1"/>
  <c r="K1365" i="1" s="1"/>
  <c r="K1366" i="1" a="1"/>
  <c r="K1366" i="1" s="1"/>
  <c r="K1367" i="1" a="1"/>
  <c r="K1367" i="1" s="1"/>
  <c r="K1368" i="1" a="1"/>
  <c r="K1368" i="1" s="1"/>
  <c r="K1369" i="1" a="1"/>
  <c r="K1369" i="1" s="1"/>
  <c r="K1372" i="1" a="1"/>
  <c r="K1372" i="1" s="1"/>
  <c r="K1373" i="1" a="1"/>
  <c r="K1373" i="1" s="1"/>
  <c r="K1374" i="1" a="1"/>
  <c r="K1374" i="1" s="1"/>
  <c r="K1377" i="1" a="1"/>
  <c r="K1377" i="1" s="1"/>
  <c r="K1379" i="1" a="1"/>
  <c r="K1379" i="1" s="1"/>
  <c r="K1380" i="1" a="1"/>
  <c r="K1380" i="1" s="1"/>
  <c r="K1383" i="1" a="1"/>
  <c r="K1383" i="1" s="1"/>
  <c r="K1384" i="1" a="1"/>
  <c r="K1384" i="1" s="1"/>
  <c r="K1388" i="1" a="1"/>
  <c r="K1388" i="1" s="1"/>
  <c r="K1390" i="1" a="1"/>
  <c r="K1390" i="1" s="1"/>
  <c r="K1391" i="1" a="1"/>
  <c r="K1391" i="1" s="1"/>
  <c r="K1393" i="1" a="1"/>
  <c r="K1393" i="1" s="1"/>
  <c r="K1394" i="1" a="1"/>
  <c r="K1394" i="1" s="1"/>
  <c r="K1397" i="1" a="1"/>
  <c r="K1397" i="1" s="1"/>
  <c r="K1400" i="1" a="1"/>
  <c r="K1400" i="1" s="1"/>
  <c r="K1403" i="1" a="1"/>
  <c r="K1403" i="1" s="1"/>
  <c r="K1409" i="1" a="1"/>
  <c r="K1409" i="1" s="1"/>
  <c r="K1415" i="1" a="1"/>
  <c r="K1415" i="1" s="1"/>
  <c r="K1416" i="1" a="1"/>
  <c r="K1416" i="1" s="1"/>
  <c r="K1417" i="1" a="1"/>
  <c r="K1417" i="1" s="1"/>
  <c r="K1418" i="1" a="1"/>
  <c r="K1418" i="1" s="1"/>
  <c r="K1419" i="1" a="1"/>
  <c r="K1419" i="1" s="1"/>
  <c r="K1422" i="1" a="1"/>
  <c r="K1422" i="1" s="1"/>
  <c r="K1426" i="1" a="1"/>
  <c r="K1426" i="1" s="1"/>
  <c r="K1427" i="1" a="1"/>
  <c r="K1427" i="1" s="1"/>
  <c r="K1428" i="1" a="1"/>
  <c r="K1428" i="1" s="1"/>
  <c r="K1429" i="1" a="1"/>
  <c r="K1429" i="1" s="1"/>
  <c r="K1432" i="1" a="1"/>
  <c r="K1432" i="1" s="1"/>
  <c r="K1433" i="1" a="1"/>
  <c r="K1433" i="1" s="1"/>
  <c r="K1434" i="1" a="1"/>
  <c r="K1434" i="1" s="1"/>
  <c r="K1435" i="1" a="1"/>
  <c r="K1435" i="1" s="1"/>
  <c r="K1443" i="1" a="1"/>
  <c r="K1443" i="1" s="1"/>
  <c r="K1444" i="1" a="1"/>
  <c r="K1444" i="1" s="1"/>
  <c r="K1445" i="1" a="1"/>
  <c r="K1445" i="1" s="1"/>
  <c r="K1446" i="1" a="1"/>
  <c r="K1446" i="1" s="1"/>
  <c r="K1455" i="1" a="1"/>
  <c r="K1455" i="1" s="1"/>
  <c r="K1459" i="1" a="1"/>
  <c r="K1459" i="1" s="1"/>
  <c r="K1462" i="1" a="1"/>
  <c r="K1462" i="1" s="1"/>
  <c r="K1467" i="1" a="1"/>
  <c r="K1467" i="1" s="1"/>
  <c r="K1468" i="1" a="1"/>
  <c r="K1468" i="1" s="1"/>
  <c r="K1471" i="1" a="1"/>
  <c r="K1471" i="1" s="1"/>
  <c r="K1475" i="1" a="1"/>
  <c r="K1475" i="1" s="1"/>
  <c r="K1476" i="1" a="1"/>
  <c r="K1476" i="1" s="1"/>
  <c r="K1479" i="1" a="1"/>
  <c r="K1479" i="1" s="1"/>
  <c r="K1483" i="1" a="1"/>
  <c r="K1483" i="1" s="1"/>
  <c r="K1484" i="1" a="1"/>
  <c r="K1484" i="1" s="1"/>
  <c r="K1487" i="1" a="1"/>
  <c r="K1487" i="1" s="1"/>
  <c r="K1488" i="1" a="1"/>
  <c r="K1488" i="1" s="1"/>
  <c r="K1491" i="1" a="1"/>
  <c r="K1491" i="1" s="1"/>
  <c r="K1492" i="1" a="1"/>
  <c r="K1492" i="1" s="1"/>
  <c r="K1496" i="1" a="1"/>
  <c r="K1496" i="1" s="1"/>
  <c r="K1499" i="1" a="1"/>
  <c r="K1499" i="1" s="1"/>
  <c r="K1502" i="1" a="1"/>
  <c r="K1502" i="1" s="1"/>
  <c r="K1503" i="1" a="1"/>
  <c r="K1503" i="1" s="1"/>
  <c r="K1504" i="1" a="1"/>
  <c r="K1504" i="1" s="1"/>
  <c r="K1507" i="1" a="1"/>
  <c r="K1507" i="1" s="1"/>
  <c r="K1510" i="1" a="1"/>
  <c r="K1510" i="1" s="1"/>
  <c r="K1513" i="1" a="1"/>
  <c r="K1513" i="1" s="1"/>
  <c r="K1518" i="1" a="1"/>
  <c r="K1518" i="1" s="1"/>
  <c r="K1521" i="1" a="1"/>
  <c r="K1521" i="1" s="1"/>
  <c r="K1524" i="1" a="1"/>
  <c r="K1524" i="1" s="1"/>
  <c r="K1526" i="1" a="1"/>
  <c r="K1526" i="1" s="1"/>
  <c r="K1527" i="1" a="1"/>
  <c r="K1527" i="1" s="1"/>
  <c r="K1530" i="1" a="1"/>
  <c r="K1530" i="1" s="1"/>
  <c r="K1533" i="1" a="1"/>
  <c r="K1533" i="1" s="1"/>
  <c r="K1536" i="1" a="1"/>
  <c r="K1536" i="1" s="1"/>
  <c r="K1539" i="1" a="1"/>
  <c r="K1539" i="1" s="1"/>
  <c r="K1540" i="1" a="1"/>
  <c r="K1540" i="1" s="1"/>
  <c r="K1544" i="1" a="1"/>
  <c r="K1544" i="1" s="1"/>
  <c r="K1547" i="1" a="1"/>
  <c r="K1547" i="1" s="1"/>
  <c r="K1550" i="1" a="1"/>
  <c r="K1550" i="1" s="1"/>
  <c r="K1553" i="1" a="1"/>
  <c r="K1553" i="1" s="1"/>
  <c r="K1556" i="1" a="1"/>
  <c r="K1556" i="1" s="1"/>
  <c r="K1561" i="1" a="1"/>
  <c r="K1561" i="1" s="1"/>
  <c r="K1564" i="1" a="1"/>
  <c r="K1564" i="1" s="1"/>
  <c r="K1567" i="1" a="1"/>
  <c r="K1567" i="1" s="1"/>
  <c r="K1570" i="1" a="1"/>
  <c r="K1570" i="1" s="1"/>
  <c r="K1573" i="1" a="1"/>
  <c r="K1573" i="1" s="1"/>
  <c r="K1576" i="1" a="1"/>
  <c r="K1576" i="1" s="1"/>
  <c r="K1579" i="1" a="1"/>
  <c r="K1579" i="1" s="1"/>
  <c r="K1582" i="1" a="1"/>
  <c r="K1582" i="1" s="1"/>
  <c r="K1583" i="1" a="1"/>
  <c r="K1583" i="1" s="1"/>
  <c r="K1586" i="1" a="1"/>
  <c r="K1586" i="1" s="1"/>
  <c r="K1591" i="1" a="1"/>
  <c r="K1591" i="1" s="1"/>
  <c r="K1592" i="1" a="1"/>
  <c r="K1592" i="1" s="1"/>
  <c r="K1596" i="1" a="1"/>
  <c r="K1596" i="1" s="1"/>
  <c r="K1597" i="1" a="1"/>
  <c r="K1597" i="1" s="1"/>
  <c r="K1598" i="1" a="1"/>
  <c r="K1598" i="1" s="1"/>
  <c r="K1601" i="1" a="1"/>
  <c r="K1601" i="1" s="1"/>
  <c r="K1605" i="1" a="1"/>
  <c r="K1605" i="1" s="1"/>
  <c r="K1608" i="1" a="1"/>
  <c r="K1608" i="1" s="1"/>
  <c r="K1609" i="1" a="1"/>
  <c r="K1609" i="1" s="1"/>
  <c r="K1613" i="1" a="1"/>
  <c r="K1613" i="1" s="1"/>
  <c r="K1617" i="1" a="1"/>
  <c r="K1617" i="1" s="1"/>
  <c r="K1618" i="1" a="1"/>
  <c r="K1618" i="1" s="1"/>
  <c r="K1622" i="1" a="1"/>
  <c r="K1622" i="1" s="1"/>
  <c r="K1627" i="1" a="1"/>
  <c r="K1627" i="1" s="1"/>
  <c r="K1628" i="1" a="1"/>
  <c r="K1628" i="1" s="1"/>
  <c r="K1629" i="1" a="1"/>
  <c r="K1629" i="1" s="1"/>
  <c r="K1630" i="1" a="1"/>
  <c r="K1630" i="1" s="1"/>
  <c r="K1633" i="1" a="1"/>
  <c r="K1633" i="1" s="1"/>
  <c r="K1634" i="1" a="1"/>
  <c r="K1634" i="1" s="1"/>
  <c r="K1637" i="1" a="1"/>
  <c r="K1637" i="1" s="1"/>
  <c r="K1640" i="1" a="1"/>
  <c r="K1640" i="1" s="1"/>
  <c r="K1643" i="1" a="1"/>
  <c r="K1643" i="1" s="1"/>
  <c r="K1646" i="1" a="1"/>
  <c r="K1646" i="1" s="1"/>
  <c r="K1651" i="1" a="1"/>
  <c r="K1651" i="1" s="1"/>
  <c r="K1652" i="1" a="1"/>
  <c r="K1652" i="1" s="1"/>
  <c r="K1655" i="1" a="1"/>
  <c r="K1655" i="1" s="1"/>
  <c r="K1656" i="1" a="1"/>
  <c r="K1656" i="1" s="1"/>
  <c r="K1659" i="1" a="1"/>
  <c r="K1659" i="1" s="1"/>
  <c r="K1660" i="1" a="1"/>
  <c r="K1660" i="1" s="1"/>
  <c r="K1663" i="1" a="1"/>
  <c r="K1663" i="1" s="1"/>
  <c r="K1666" i="1" a="1"/>
  <c r="K1666" i="1" s="1"/>
  <c r="K1667" i="1" a="1"/>
  <c r="K1667" i="1" s="1"/>
  <c r="K1670" i="1" a="1"/>
  <c r="K1670" i="1" s="1"/>
  <c r="K1673" i="1" a="1"/>
  <c r="K1673" i="1" s="1"/>
  <c r="K1676" i="1" a="1"/>
  <c r="K1676" i="1" s="1"/>
  <c r="K1679" i="1" a="1"/>
  <c r="K1679" i="1" s="1"/>
  <c r="K1683" i="1" a="1"/>
  <c r="K1683" i="1" s="1"/>
  <c r="K1686" i="1" a="1"/>
  <c r="K1686" i="1" s="1"/>
  <c r="K1689" i="1" a="1"/>
  <c r="K1689" i="1" s="1"/>
  <c r="K1692" i="1" a="1"/>
  <c r="K1692" i="1" s="1"/>
  <c r="K1693" i="1" a="1"/>
  <c r="K1693" i="1" s="1"/>
  <c r="K1696" i="1" a="1"/>
  <c r="K1696" i="1" s="1"/>
  <c r="K1699" i="1" a="1"/>
  <c r="K1699" i="1" s="1"/>
  <c r="K1700" i="1" a="1"/>
  <c r="K1700" i="1" s="1"/>
  <c r="K1704" i="1" a="1"/>
  <c r="K1704" i="1" s="1"/>
  <c r="K1707" i="1" a="1"/>
  <c r="K1707" i="1" s="1"/>
  <c r="K1710" i="1" a="1"/>
  <c r="K1710" i="1" s="1"/>
  <c r="K1713" i="1" a="1"/>
  <c r="K1713" i="1" s="1"/>
  <c r="K1722" i="1" a="1"/>
  <c r="K1722" i="1" s="1"/>
  <c r="K1723" i="1" a="1"/>
  <c r="K1723" i="1" s="1"/>
  <c r="K1727" i="1" a="1"/>
  <c r="K1727" i="1" s="1"/>
  <c r="K1728" i="1" a="1"/>
  <c r="K1728" i="1" s="1"/>
  <c r="K1734" i="1" a="1"/>
  <c r="K1734" i="1" s="1"/>
  <c r="K1735" i="1" a="1"/>
  <c r="K1735" i="1" s="1"/>
  <c r="K1736" i="1" a="1"/>
  <c r="K1736" i="1" s="1"/>
  <c r="K1737" i="1" a="1"/>
  <c r="K1737" i="1" s="1"/>
  <c r="K1744" i="1" a="1"/>
  <c r="K1744" i="1" s="1"/>
  <c r="K1745" i="1" a="1"/>
  <c r="K1745" i="1" s="1"/>
  <c r="K1748" i="1" a="1"/>
  <c r="K1748" i="1" s="1"/>
  <c r="K1751" i="1" a="1"/>
  <c r="K1751" i="1" s="1"/>
  <c r="K1755" i="1" a="1"/>
  <c r="K1755" i="1" s="1"/>
  <c r="K1756" i="1" a="1"/>
  <c r="K1756" i="1" s="1"/>
  <c r="K1757" i="1" a="1"/>
  <c r="K1757" i="1" s="1"/>
  <c r="K1758" i="1" a="1"/>
  <c r="K1758" i="1" s="1"/>
  <c r="K1759" i="1" a="1"/>
  <c r="K1759" i="1" s="1"/>
  <c r="K1762" i="1" a="1"/>
  <c r="K1762" i="1" s="1"/>
  <c r="K1763" i="1" a="1"/>
  <c r="K1763" i="1" s="1"/>
  <c r="K1764" i="1" a="1"/>
  <c r="K1764" i="1" s="1"/>
  <c r="K1765" i="1" a="1"/>
  <c r="K1765" i="1" s="1"/>
  <c r="K1766" i="1" a="1"/>
  <c r="K1766" i="1" s="1"/>
  <c r="K1769" i="1" a="1"/>
  <c r="K1769" i="1" s="1"/>
  <c r="K1770" i="1" a="1"/>
  <c r="K1770" i="1" s="1"/>
  <c r="K1771" i="1" a="1"/>
  <c r="K1771" i="1" s="1"/>
  <c r="K1772" i="1" a="1"/>
  <c r="K1772" i="1" s="1"/>
  <c r="K1775" i="1" a="1"/>
  <c r="K1775" i="1" s="1"/>
  <c r="K1776" i="1" a="1"/>
  <c r="K1776" i="1" s="1"/>
  <c r="K1777" i="1" a="1"/>
  <c r="K1777" i="1" s="1"/>
  <c r="K1778" i="1" a="1"/>
  <c r="K1778" i="1" s="1"/>
  <c r="K1779" i="1" a="1"/>
  <c r="K1779" i="1" s="1"/>
  <c r="K1780" i="1" a="1"/>
  <c r="K1780" i="1" s="1"/>
  <c r="K1783" i="1" a="1"/>
  <c r="K1783" i="1" s="1"/>
  <c r="K1784" i="1" a="1"/>
  <c r="K1784" i="1" s="1"/>
  <c r="K1785" i="1" a="1"/>
  <c r="K1785" i="1" s="1"/>
  <c r="K1786" i="1" a="1"/>
  <c r="K1786" i="1" s="1"/>
  <c r="K1787" i="1" a="1"/>
  <c r="K1787" i="1" s="1"/>
  <c r="K1790" i="1" a="1"/>
  <c r="K1790" i="1" s="1"/>
  <c r="K1791" i="1" a="1"/>
  <c r="K1791" i="1" s="1"/>
  <c r="K1793" i="1" a="1"/>
  <c r="K1793" i="1" s="1"/>
  <c r="K1794" i="1" a="1"/>
  <c r="K1794" i="1" s="1"/>
  <c r="G3" i="4"/>
  <c r="G4"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5" i="4"/>
  <c r="G136" i="4"/>
  <c r="G137" i="4"/>
  <c r="G138" i="4"/>
  <c r="G139" i="4"/>
  <c r="G140" i="4"/>
  <c r="G141" i="4"/>
  <c r="G142" i="4"/>
  <c r="G143" i="4"/>
  <c r="G144" i="4"/>
  <c r="G145" i="4"/>
  <c r="G146" i="4"/>
  <c r="G147" i="4"/>
  <c r="G148" i="4"/>
  <c r="G149" i="4"/>
  <c r="G150" i="4"/>
  <c r="G151" i="4"/>
  <c r="G152" i="4"/>
  <c r="G153" i="4"/>
  <c r="G154" i="4"/>
  <c r="G155" i="4"/>
  <c r="G156" i="4"/>
  <c r="G157" i="4"/>
  <c r="G158" i="4"/>
  <c r="G159" i="4"/>
  <c r="G160" i="4"/>
  <c r="G161" i="4"/>
  <c r="G162" i="4"/>
  <c r="G163" i="4"/>
  <c r="G164" i="4"/>
  <c r="G165" i="4"/>
  <c r="G166" i="4"/>
  <c r="G167" i="4"/>
  <c r="G168" i="4"/>
  <c r="G169" i="4"/>
  <c r="G170" i="4"/>
  <c r="G171" i="4"/>
  <c r="G172" i="4"/>
  <c r="G173" i="4"/>
  <c r="G174" i="4"/>
  <c r="G175" i="4"/>
  <c r="G176" i="4"/>
  <c r="G177" i="4"/>
  <c r="G178" i="4"/>
  <c r="G179" i="4"/>
  <c r="G180" i="4"/>
  <c r="G181" i="4"/>
  <c r="G182" i="4"/>
  <c r="G183" i="4"/>
  <c r="G184" i="4"/>
  <c r="G185" i="4"/>
  <c r="G186" i="4"/>
  <c r="G187" i="4"/>
  <c r="G188" i="4"/>
  <c r="G189" i="4"/>
  <c r="G190" i="4"/>
  <c r="G191" i="4"/>
  <c r="G192" i="4"/>
  <c r="G193" i="4"/>
  <c r="G194" i="4"/>
  <c r="G195" i="4"/>
  <c r="G196" i="4"/>
  <c r="G197" i="4"/>
  <c r="G198" i="4"/>
  <c r="G199" i="4"/>
  <c r="G200" i="4"/>
  <c r="G201" i="4"/>
  <c r="G202" i="4"/>
  <c r="G203" i="4"/>
  <c r="G204" i="4"/>
  <c r="G205" i="4"/>
  <c r="G206" i="4"/>
  <c r="G207" i="4"/>
  <c r="G208" i="4"/>
  <c r="G209" i="4"/>
  <c r="G210" i="4"/>
  <c r="G211" i="4"/>
  <c r="G212" i="4"/>
  <c r="G213" i="4"/>
  <c r="G214" i="4"/>
  <c r="G215" i="4"/>
  <c r="G216" i="4"/>
  <c r="G217" i="4"/>
  <c r="G218" i="4"/>
  <c r="G219" i="4"/>
  <c r="G220" i="4"/>
  <c r="G221" i="4"/>
  <c r="G222" i="4"/>
  <c r="G223" i="4"/>
  <c r="G224" i="4"/>
  <c r="G225" i="4"/>
  <c r="G226" i="4"/>
  <c r="G227" i="4"/>
  <c r="G228" i="4"/>
  <c r="G229" i="4"/>
  <c r="G230" i="4"/>
  <c r="G231" i="4"/>
  <c r="G232" i="4"/>
  <c r="G233" i="4"/>
  <c r="G234" i="4"/>
  <c r="G235" i="4"/>
  <c r="G236" i="4"/>
  <c r="G237" i="4"/>
  <c r="G238" i="4"/>
  <c r="G239" i="4"/>
  <c r="G240" i="4"/>
  <c r="G241" i="4"/>
  <c r="G242" i="4"/>
  <c r="G243" i="4"/>
  <c r="G244" i="4"/>
  <c r="G245" i="4"/>
  <c r="G246" i="4"/>
  <c r="G247" i="4"/>
  <c r="G248" i="4"/>
  <c r="G249" i="4"/>
  <c r="G250" i="4"/>
  <c r="G251" i="4"/>
  <c r="G252" i="4"/>
  <c r="G253" i="4"/>
  <c r="G254" i="4"/>
  <c r="G255" i="4"/>
  <c r="G256" i="4"/>
  <c r="G257" i="4"/>
  <c r="G258" i="4"/>
  <c r="G259" i="4"/>
  <c r="G260" i="4"/>
  <c r="G261" i="4"/>
  <c r="G262" i="4"/>
  <c r="G263" i="4"/>
  <c r="G264" i="4"/>
  <c r="G265" i="4"/>
  <c r="G266" i="4"/>
  <c r="G267" i="4"/>
  <c r="G268" i="4"/>
  <c r="G269" i="4"/>
  <c r="G270" i="4"/>
  <c r="G271" i="4"/>
  <c r="G272" i="4"/>
  <c r="G273" i="4"/>
  <c r="G274" i="4"/>
  <c r="G275" i="4"/>
  <c r="G276" i="4"/>
  <c r="G277" i="4"/>
  <c r="G278" i="4"/>
  <c r="G279" i="4"/>
  <c r="G280" i="4"/>
  <c r="G281" i="4"/>
  <c r="G282" i="4"/>
  <c r="G283" i="4"/>
  <c r="G284" i="4"/>
  <c r="G285" i="4"/>
  <c r="G286" i="4"/>
  <c r="G287" i="4"/>
  <c r="G288" i="4"/>
  <c r="G289" i="4"/>
  <c r="G290" i="4"/>
  <c r="G291" i="4"/>
  <c r="G292" i="4"/>
  <c r="G293" i="4"/>
  <c r="G294" i="4"/>
  <c r="G295" i="4"/>
  <c r="G296" i="4"/>
  <c r="G297" i="4"/>
  <c r="G298" i="4"/>
  <c r="G299" i="4"/>
  <c r="G300" i="4"/>
  <c r="G301" i="4"/>
  <c r="G302" i="4"/>
  <c r="G303" i="4"/>
  <c r="K1721" i="1" s="1" a="1"/>
  <c r="K1721" i="1" s="1"/>
  <c r="G304" i="4"/>
  <c r="G305" i="4"/>
  <c r="G306" i="4"/>
  <c r="G307" i="4"/>
  <c r="K1742" i="1" s="1" a="1"/>
  <c r="K1742" i="1" s="1"/>
  <c r="G308" i="4"/>
  <c r="G309" i="4"/>
  <c r="G310" i="4"/>
  <c r="G311" i="4"/>
  <c r="G312" i="4"/>
  <c r="G313" i="4"/>
  <c r="G314" i="4"/>
  <c r="G315" i="4"/>
  <c r="G316" i="4"/>
  <c r="G317" i="4"/>
  <c r="G318" i="4"/>
  <c r="G319" i="4"/>
  <c r="G320" i="4"/>
  <c r="G321" i="4"/>
  <c r="G322" i="4"/>
  <c r="G323" i="4"/>
  <c r="G324" i="4"/>
  <c r="G325" i="4"/>
  <c r="G326" i="4"/>
  <c r="G327" i="4"/>
  <c r="G328" i="4"/>
  <c r="G329" i="4"/>
  <c r="G330" i="4"/>
  <c r="G331" i="4"/>
  <c r="G332" i="4"/>
  <c r="G333" i="4"/>
  <c r="G334" i="4"/>
  <c r="G335" i="4"/>
  <c r="G336" i="4"/>
  <c r="G337" i="4"/>
  <c r="G338" i="4"/>
  <c r="G339" i="4"/>
  <c r="G340" i="4"/>
  <c r="G341" i="4"/>
  <c r="G342" i="4"/>
  <c r="G343" i="4"/>
  <c r="G344" i="4"/>
  <c r="G345" i="4"/>
  <c r="G346" i="4"/>
  <c r="G347" i="4"/>
  <c r="G348" i="4"/>
  <c r="G349" i="4"/>
  <c r="G350" i="4"/>
  <c r="G351" i="4"/>
  <c r="G352" i="4"/>
  <c r="G353" i="4"/>
  <c r="G354" i="4"/>
  <c r="G355" i="4"/>
  <c r="G356" i="4"/>
  <c r="G357" i="4"/>
  <c r="G358" i="4"/>
  <c r="G359" i="4"/>
  <c r="G360" i="4"/>
  <c r="G361" i="4"/>
  <c r="G362" i="4"/>
  <c r="G363" i="4"/>
  <c r="G364" i="4"/>
  <c r="G365" i="4"/>
  <c r="G366" i="4"/>
  <c r="G367" i="4"/>
  <c r="G368" i="4"/>
  <c r="G369" i="4"/>
  <c r="G370" i="4"/>
  <c r="G371" i="4"/>
  <c r="G372" i="4"/>
  <c r="G373" i="4"/>
  <c r="G374" i="4"/>
  <c r="G375" i="4"/>
  <c r="G376" i="4"/>
  <c r="G377" i="4"/>
  <c r="G378" i="4"/>
  <c r="G379" i="4"/>
  <c r="G380" i="4"/>
  <c r="G381" i="4"/>
  <c r="G382" i="4"/>
  <c r="G383" i="4"/>
  <c r="G384" i="4"/>
  <c r="G385" i="4"/>
  <c r="G386" i="4"/>
  <c r="G387" i="4"/>
  <c r="G388" i="4"/>
  <c r="G389" i="4"/>
  <c r="G390" i="4"/>
  <c r="G391" i="4"/>
  <c r="G392" i="4"/>
  <c r="G393" i="4"/>
  <c r="G394" i="4"/>
  <c r="G395" i="4"/>
  <c r="G396" i="4"/>
  <c r="G397" i="4"/>
  <c r="G398" i="4"/>
  <c r="G399" i="4"/>
  <c r="G400" i="4"/>
  <c r="G401" i="4"/>
  <c r="G402" i="4"/>
  <c r="G403" i="4"/>
  <c r="G404" i="4"/>
  <c r="G405" i="4"/>
  <c r="G406" i="4"/>
  <c r="G407" i="4"/>
  <c r="G408" i="4"/>
  <c r="G409" i="4"/>
  <c r="G410" i="4"/>
  <c r="G411" i="4"/>
  <c r="G412" i="4"/>
  <c r="G413" i="4"/>
  <c r="G414" i="4"/>
  <c r="G415" i="4"/>
  <c r="G416" i="4"/>
  <c r="G417" i="4"/>
  <c r="G418" i="4"/>
  <c r="G419" i="4"/>
  <c r="G420" i="4"/>
  <c r="G421" i="4"/>
  <c r="G422" i="4"/>
  <c r="G423" i="4"/>
  <c r="G424" i="4"/>
  <c r="G425" i="4"/>
  <c r="G426" i="4"/>
  <c r="G427" i="4"/>
  <c r="G428" i="4"/>
  <c r="G429" i="4"/>
  <c r="G430" i="4"/>
  <c r="G431" i="4"/>
  <c r="G432" i="4"/>
  <c r="G433" i="4"/>
  <c r="G434" i="4"/>
  <c r="G435" i="4"/>
  <c r="G436" i="4"/>
  <c r="G437" i="4"/>
  <c r="G438" i="4"/>
  <c r="G439" i="4"/>
  <c r="G440" i="4"/>
  <c r="G441" i="4"/>
  <c r="G442" i="4"/>
  <c r="G443" i="4"/>
  <c r="G444" i="4"/>
  <c r="G445" i="4"/>
  <c r="G446" i="4"/>
  <c r="G447" i="4"/>
  <c r="G448" i="4"/>
  <c r="G449" i="4"/>
  <c r="G450" i="4"/>
  <c r="G451" i="4"/>
  <c r="G452" i="4"/>
  <c r="G453" i="4"/>
  <c r="G454" i="4"/>
  <c r="G455" i="4"/>
  <c r="G456" i="4"/>
  <c r="G457" i="4"/>
  <c r="G458" i="4"/>
  <c r="G459" i="4"/>
  <c r="G460" i="4"/>
  <c r="G461" i="4"/>
  <c r="G462" i="4"/>
  <c r="G463" i="4"/>
  <c r="G464" i="4"/>
  <c r="G465" i="4"/>
  <c r="G466" i="4"/>
  <c r="G467" i="4"/>
  <c r="G468" i="4"/>
  <c r="G469" i="4"/>
  <c r="G470" i="4"/>
  <c r="G471" i="4"/>
  <c r="G472" i="4"/>
  <c r="G473" i="4"/>
  <c r="G474" i="4"/>
  <c r="G475" i="4"/>
  <c r="G476" i="4"/>
  <c r="G477" i="4"/>
  <c r="G478" i="4"/>
  <c r="G479" i="4"/>
  <c r="G480" i="4"/>
  <c r="G481" i="4"/>
  <c r="G482" i="4"/>
  <c r="G483" i="4"/>
  <c r="G484" i="4"/>
  <c r="G485" i="4"/>
  <c r="G486" i="4"/>
  <c r="G487" i="4"/>
  <c r="G488" i="4"/>
  <c r="G489" i="4"/>
  <c r="G490" i="4"/>
  <c r="G491" i="4"/>
  <c r="G492" i="4"/>
  <c r="G493" i="4"/>
  <c r="G494" i="4"/>
  <c r="G495" i="4"/>
  <c r="G496" i="4"/>
  <c r="G497" i="4"/>
  <c r="G498" i="4"/>
  <c r="G499" i="4"/>
  <c r="G500" i="4"/>
  <c r="G501" i="4"/>
  <c r="G502" i="4"/>
  <c r="G503" i="4"/>
  <c r="G504" i="4"/>
  <c r="G505" i="4"/>
  <c r="G506" i="4"/>
  <c r="G507" i="4"/>
  <c r="G508" i="4"/>
  <c r="G509" i="4"/>
  <c r="G510" i="4"/>
  <c r="G511" i="4"/>
  <c r="G512" i="4"/>
  <c r="G513" i="4"/>
  <c r="G514" i="4"/>
  <c r="G515" i="4"/>
  <c r="G516" i="4"/>
  <c r="G517" i="4"/>
  <c r="G518" i="4"/>
  <c r="G519" i="4"/>
  <c r="G520" i="4"/>
  <c r="G521" i="4"/>
  <c r="G522" i="4"/>
  <c r="G523" i="4"/>
  <c r="G524" i="4"/>
  <c r="G525" i="4"/>
  <c r="G526" i="4"/>
  <c r="G527" i="4"/>
  <c r="G528" i="4"/>
  <c r="G529" i="4"/>
  <c r="G530" i="4"/>
  <c r="G531" i="4"/>
  <c r="G532" i="4"/>
  <c r="G533" i="4"/>
  <c r="G534" i="4"/>
  <c r="G535" i="4"/>
  <c r="G536" i="4"/>
  <c r="G537" i="4"/>
  <c r="G538" i="4"/>
  <c r="G539" i="4"/>
  <c r="G540" i="4"/>
  <c r="G541" i="4"/>
  <c r="G2" i="4"/>
  <c r="K1071" i="1" s="1" a="1"/>
  <c r="K1071" i="1" s="1"/>
  <c r="K1485" i="5" l="1"/>
  <c r="K1078" i="5"/>
  <c r="K1120" i="5"/>
  <c r="K681" i="5"/>
  <c r="K1170" i="5"/>
  <c r="K1219" i="5"/>
  <c r="K1306" i="5"/>
  <c r="K1777" i="5"/>
  <c r="K1203" i="5"/>
  <c r="K1299" i="5"/>
  <c r="K1414" i="5"/>
  <c r="K1539" i="5"/>
  <c r="K1672" i="5"/>
  <c r="K1629" i="5"/>
  <c r="K1599" i="5"/>
  <c r="K1734" i="5"/>
  <c r="K699" i="5"/>
  <c r="K1050" i="5"/>
  <c r="K1209" i="5"/>
  <c r="K1346" i="5"/>
  <c r="K1642" i="5"/>
  <c r="K19" i="5"/>
  <c r="K337" i="5"/>
  <c r="K390" i="5"/>
  <c r="K399" i="5"/>
  <c r="K411" i="5"/>
  <c r="K875" i="5"/>
  <c r="K934" i="5"/>
  <c r="K943" i="5"/>
  <c r="K1021" i="5"/>
  <c r="K1081" i="5"/>
  <c r="K1091" i="5"/>
  <c r="K1123" i="5"/>
  <c r="K1164" i="5"/>
  <c r="K662" i="5"/>
  <c r="K730" i="5"/>
  <c r="K1656" i="5"/>
  <c r="K1758" i="5"/>
  <c r="K708" i="5"/>
  <c r="K28" i="5"/>
  <c r="K47" i="5"/>
  <c r="K88" i="5"/>
  <c r="K174" i="5"/>
  <c r="K1319" i="5"/>
  <c r="K354" i="5"/>
  <c r="K474" i="5"/>
  <c r="K547" i="5"/>
  <c r="K556" i="5"/>
  <c r="K568" i="5"/>
  <c r="K578" i="5"/>
  <c r="K646" i="5"/>
  <c r="K893" i="5"/>
  <c r="K979" i="5"/>
  <c r="K1042" i="5"/>
  <c r="K1154" i="5"/>
  <c r="K25" i="5"/>
  <c r="K44" i="5"/>
  <c r="K85" i="5"/>
  <c r="K191" i="5"/>
  <c r="K231" i="5"/>
  <c r="K242" i="5"/>
  <c r="K251" i="5"/>
  <c r="K348" i="5"/>
  <c r="K357" i="5"/>
  <c r="K477" i="5"/>
  <c r="K550" i="5"/>
  <c r="K560" i="5"/>
  <c r="K571" i="5"/>
  <c r="K640" i="5"/>
  <c r="K650" i="5"/>
  <c r="K798" i="5"/>
  <c r="K897" i="5"/>
  <c r="K909" i="5"/>
  <c r="K982" i="5"/>
  <c r="K994" i="5"/>
  <c r="K1036" i="5"/>
  <c r="K1045" i="5"/>
  <c r="K1138" i="5"/>
  <c r="K1206" i="5"/>
  <c r="K1314" i="5"/>
  <c r="K1343" i="5"/>
  <c r="K1542" i="5"/>
  <c r="K1646" i="5"/>
  <c r="K1737" i="5"/>
  <c r="K331" i="5"/>
  <c r="K379" i="5"/>
  <c r="K421" i="5"/>
  <c r="K450" i="5"/>
  <c r="K459" i="5"/>
  <c r="K622" i="5"/>
  <c r="K1261" i="5"/>
  <c r="K1336" i="5"/>
  <c r="K1184" i="5"/>
  <c r="K1190" i="5"/>
  <c r="K1200" i="5"/>
  <c r="K1241" i="5"/>
  <c r="K1251" i="5"/>
  <c r="K1296" i="5"/>
  <c r="K1326" i="5"/>
  <c r="K1369" i="5"/>
  <c r="K1465" i="5"/>
  <c r="K1572" i="5"/>
  <c r="K1595" i="5"/>
  <c r="K1626" i="5"/>
  <c r="K1265" i="5"/>
  <c r="K607" i="5"/>
  <c r="K1233" i="5"/>
  <c r="K1288" i="5"/>
  <c r="K1478" i="5"/>
  <c r="K1496" i="5"/>
  <c r="K1556" i="5"/>
  <c r="K1587" i="5"/>
  <c r="K1659" i="5"/>
  <c r="K669" i="5"/>
  <c r="K678" i="5"/>
  <c r="K687" i="5"/>
  <c r="K696" i="5"/>
  <c r="K705" i="5"/>
  <c r="K736" i="5"/>
  <c r="K746" i="5"/>
  <c r="K755" i="5"/>
  <c r="K764" i="5"/>
  <c r="K775" i="5"/>
  <c r="K867" i="5"/>
  <c r="K1015" i="5"/>
  <c r="K1094" i="5"/>
  <c r="K1104" i="5"/>
  <c r="K1187" i="5"/>
  <c r="K1196" i="5"/>
  <c r="K1623" i="5"/>
  <c r="K1632" i="5"/>
  <c r="K1693" i="5"/>
  <c r="K831" i="5"/>
  <c r="K878" i="5"/>
  <c r="K928" i="5"/>
  <c r="K937" i="5"/>
  <c r="K946" i="5"/>
  <c r="K1024" i="5"/>
  <c r="K1386" i="5"/>
  <c r="K1395" i="5"/>
  <c r="K1474" i="5"/>
  <c r="K1513" i="5"/>
  <c r="K1522" i="5"/>
  <c r="K1686" i="5"/>
  <c r="K1766" i="5"/>
  <c r="K1493" i="5"/>
  <c r="K1553" i="5"/>
  <c r="K1562" i="5"/>
  <c r="K1665" i="5"/>
  <c r="K743" i="5"/>
  <c r="K758" i="5"/>
  <c r="K767" i="5"/>
  <c r="K851" i="5"/>
  <c r="K1097" i="5"/>
  <c r="K1002" i="5"/>
  <c r="K1745" i="5"/>
  <c r="K234" i="5"/>
  <c r="K309" i="5"/>
  <c r="K371" i="5"/>
  <c r="K453" i="5"/>
  <c r="K464" i="5"/>
  <c r="K525" i="5"/>
  <c r="K625" i="5"/>
  <c r="K801" i="5"/>
  <c r="K881" i="5"/>
  <c r="K913" i="5"/>
  <c r="K931" i="5"/>
  <c r="K949" i="5"/>
  <c r="K1018" i="5"/>
  <c r="K1087" i="5"/>
  <c r="K1110" i="5"/>
  <c r="K1389" i="5"/>
  <c r="K1457" i="5"/>
  <c r="K1507" i="5"/>
  <c r="K1516" i="5"/>
  <c r="K1526" i="5"/>
  <c r="K1649" i="5"/>
  <c r="Z60" i="5"/>
  <c r="Z65" i="5" s="1"/>
  <c r="Z92" i="5" s="1"/>
  <c r="Z97" i="5" s="1"/>
  <c r="Z141" i="5" s="1"/>
  <c r="Z153" i="5" s="1"/>
  <c r="Z192" i="5" s="1"/>
  <c r="Z197" i="5" s="1"/>
  <c r="Z216" i="5" s="1"/>
  <c r="Z219" i="5" s="1"/>
  <c r="Z224" i="5" s="1"/>
  <c r="Z227" i="5" s="1"/>
  <c r="Z235" i="5" s="1"/>
  <c r="Z239" i="5" s="1"/>
  <c r="Z255" i="5" s="1"/>
  <c r="Z263" i="5" s="1"/>
  <c r="Z303" i="5" s="1"/>
  <c r="Z306" i="5" s="1"/>
  <c r="Z338" i="5" s="1"/>
  <c r="Z345" i="5" s="1"/>
  <c r="Z375" i="5" s="1"/>
  <c r="Z379" i="5" s="1"/>
  <c r="Z403" i="5" s="1"/>
  <c r="Z408" i="5" s="1"/>
  <c r="Z444" i="5" s="1"/>
  <c r="Z447" i="5" s="1"/>
  <c r="Z481" i="5" s="1"/>
  <c r="Z488" i="5" s="1"/>
  <c r="Z522" i="5" s="1"/>
  <c r="Z525" i="5" s="1"/>
  <c r="Z557" i="5" s="1"/>
  <c r="Z560" i="5" s="1"/>
  <c r="Z575" i="5" s="1"/>
  <c r="Z578" i="5" s="1"/>
  <c r="Z647" i="5" s="1"/>
  <c r="Z650" i="5" s="1"/>
  <c r="Z709" i="5" s="1"/>
  <c r="Z713" i="5" s="1"/>
  <c r="Z771" i="5" s="1"/>
  <c r="Z775" i="5" s="1"/>
  <c r="Z810" i="5" s="1"/>
  <c r="Z813" i="5" s="1"/>
  <c r="Z894" i="5" s="1"/>
  <c r="Z897" i="5" s="1"/>
  <c r="Z983" i="5" s="1"/>
  <c r="Z987" i="5" s="1"/>
  <c r="Z1025" i="5" s="1"/>
  <c r="Z1033" i="5" s="1"/>
  <c r="Z1088" i="5" s="1"/>
  <c r="Z1091" i="5" s="1"/>
  <c r="Z1101" i="5" s="1"/>
  <c r="Z1104" i="5" s="1"/>
  <c r="Z1143" i="5" s="1"/>
  <c r="Z1148" i="5" s="1"/>
  <c r="Z1174" i="5" s="1"/>
  <c r="Z1177" i="5" s="1"/>
  <c r="Z1220" i="5" s="1"/>
  <c r="Z1230" i="5" s="1"/>
  <c r="Z1257" i="5" s="1"/>
  <c r="Z1261" i="5" s="1"/>
  <c r="Z1269" i="5" s="1"/>
  <c r="Z1274" i="5" s="1"/>
  <c r="Z1307" i="5" s="1"/>
  <c r="Z1311" i="5" s="1"/>
  <c r="Z1347" i="5" s="1"/>
  <c r="Z1361" i="5" s="1"/>
  <c r="Z1396" i="5" s="1"/>
  <c r="Z1401" i="5" s="1"/>
  <c r="Z1435" i="5" s="1"/>
  <c r="Z1441" i="5" s="1"/>
  <c r="Z1449" i="5" s="1"/>
  <c r="Z1454" i="5" s="1"/>
  <c r="Z1500" i="5" s="1"/>
  <c r="Z1504" i="5" s="1"/>
  <c r="Z1527" i="5" s="1"/>
  <c r="Z1530" i="5" s="1"/>
  <c r="Z1573" i="5" s="1"/>
  <c r="Z1578" i="5" s="1"/>
  <c r="Z1596" i="5" s="1"/>
  <c r="Z1599" i="5" s="1"/>
  <c r="Z1633" i="5" s="1"/>
  <c r="Z1638" i="5" s="1"/>
  <c r="Z1666" i="5" s="1"/>
  <c r="Z1669" i="5" s="1"/>
  <c r="Z1700" i="5" s="1"/>
  <c r="Z1709" i="5" s="1"/>
  <c r="Z1738" i="5" s="1"/>
  <c r="Z1745" i="5" s="1"/>
  <c r="Z1781" i="5" s="1"/>
  <c r="Z1782" i="5" s="1"/>
  <c r="K59" i="5"/>
  <c r="K223" i="5"/>
  <c r="K224" i="5" s="1"/>
  <c r="K288" i="5"/>
  <c r="K393" i="5"/>
  <c r="K402" i="5"/>
  <c r="K425" i="5"/>
  <c r="K656" i="5"/>
  <c r="K666" i="5"/>
  <c r="K723" i="5"/>
  <c r="K844" i="5"/>
  <c r="K959" i="5"/>
  <c r="K968" i="5"/>
  <c r="K1565" i="5"/>
  <c r="K41" i="5"/>
  <c r="K279" i="5"/>
  <c r="K323" i="5"/>
  <c r="K434" i="5"/>
  <c r="K443" i="5"/>
  <c r="K528" i="5"/>
  <c r="K537" i="5"/>
  <c r="K598" i="5"/>
  <c r="K675" i="5"/>
  <c r="K684" i="5"/>
  <c r="K693" i="5"/>
  <c r="K733" i="5"/>
  <c r="K752" i="5"/>
  <c r="K761" i="5"/>
  <c r="K770" i="5"/>
  <c r="K794" i="5"/>
  <c r="K813" i="5"/>
  <c r="K905" i="5"/>
  <c r="K991" i="5"/>
  <c r="K1100" i="5"/>
  <c r="K1142" i="5"/>
  <c r="K1193" i="5"/>
  <c r="K1332" i="5"/>
  <c r="K1699" i="5"/>
  <c r="K32" i="5"/>
  <c r="K1247" i="5"/>
  <c r="K1427" i="5"/>
  <c r="K1490" i="5"/>
  <c r="K14" i="5"/>
  <c r="K73" i="5"/>
  <c r="K125" i="5"/>
  <c r="K134" i="5"/>
  <c r="K374" i="5"/>
  <c r="K456" i="5"/>
  <c r="K1173" i="5"/>
  <c r="K1311" i="5"/>
  <c r="K1392" i="5"/>
  <c r="K1448" i="5"/>
  <c r="K1510" i="5"/>
  <c r="K1519" i="5"/>
  <c r="K1682" i="5"/>
  <c r="K5" i="5"/>
  <c r="K227" i="5"/>
  <c r="K291" i="5"/>
  <c r="K334" i="5"/>
  <c r="K387" i="5"/>
  <c r="K396" i="5"/>
  <c r="K659" i="5"/>
  <c r="K720" i="5"/>
  <c r="K838" i="5"/>
  <c r="K916" i="5"/>
  <c r="K971" i="5"/>
  <c r="K1053" i="5"/>
  <c r="K1063" i="5"/>
  <c r="K1237" i="5"/>
  <c r="K1292" i="5"/>
  <c r="K1499" i="5"/>
  <c r="K1530" i="5"/>
  <c r="K1550" i="5"/>
  <c r="K1559" i="5"/>
  <c r="K1569" i="5"/>
  <c r="K1662" i="5"/>
  <c r="K1773" i="5"/>
  <c r="K384" i="5"/>
  <c r="K105" i="5"/>
  <c r="K805" i="5"/>
  <c r="K702" i="5"/>
  <c r="K790" i="5"/>
  <c r="K1620" i="5"/>
  <c r="K1675" i="5"/>
  <c r="K440" i="5"/>
  <c r="K809" i="5"/>
  <c r="K1383" i="5"/>
  <c r="K987" i="5"/>
  <c r="K726" i="5"/>
  <c r="K1533" i="5"/>
  <c r="L60" i="5"/>
  <c r="L92" i="5" s="1"/>
  <c r="L141" i="5" s="1"/>
  <c r="L192" i="5" s="1"/>
  <c r="L216" i="5" s="1"/>
  <c r="L224" i="5" s="1"/>
  <c r="L235" i="5" s="1"/>
  <c r="L255" i="5" s="1"/>
  <c r="L303" i="5" s="1"/>
  <c r="L338" i="5" s="1"/>
  <c r="L375" i="5" s="1"/>
  <c r="L403" i="5" s="1"/>
  <c r="L444" i="5" s="1"/>
  <c r="L481" i="5" s="1"/>
  <c r="L522" i="5" s="1"/>
  <c r="L557" i="5" s="1"/>
  <c r="L575" i="5" s="1"/>
  <c r="L647" i="5" s="1"/>
  <c r="L709" i="5" s="1"/>
  <c r="L771" i="5" s="1"/>
  <c r="L810" i="5" s="1"/>
  <c r="L894" i="5" s="1"/>
  <c r="L983" i="5" s="1"/>
  <c r="L1025" i="5" s="1"/>
  <c r="L1088" i="5" s="1"/>
  <c r="L1101" i="5" s="1"/>
  <c r="L1143" i="5" s="1"/>
  <c r="L1174" i="5" s="1"/>
  <c r="L1220" i="5" s="1"/>
  <c r="L1257" i="5" s="1"/>
  <c r="L1269" i="5" s="1"/>
  <c r="L1307" i="5" s="1"/>
  <c r="L1347" i="5" s="1"/>
  <c r="L1396" i="5" s="1"/>
  <c r="L1435" i="5" s="1"/>
  <c r="L1449" i="5" s="1"/>
  <c r="L1500" i="5" s="1"/>
  <c r="L1527" i="5" s="1"/>
  <c r="L1573" i="5" s="1"/>
  <c r="L1596" i="5" s="1"/>
  <c r="L1633" i="5" s="1"/>
  <c r="L1666" i="5" s="1"/>
  <c r="L1700" i="5" s="1"/>
  <c r="L1738" i="5" s="1"/>
  <c r="L1781" i="5" s="1"/>
  <c r="K1274" i="5"/>
  <c r="K1006" i="5"/>
  <c r="K480" i="5"/>
  <c r="K481" i="5" s="1"/>
  <c r="K1376" i="5"/>
  <c r="K203" i="5"/>
  <c r="K690" i="5"/>
  <c r="K1372" i="5"/>
  <c r="K1323" i="5"/>
  <c r="K235" i="5"/>
  <c r="K1653" i="5"/>
  <c r="K1010" i="5"/>
  <c r="K749" i="5"/>
  <c r="K841" i="5"/>
  <c r="K137" i="5"/>
  <c r="K1780" i="5"/>
  <c r="K1069" i="5"/>
  <c r="K285" i="5"/>
  <c r="K534" i="5"/>
  <c r="K557" i="5" s="1"/>
  <c r="K368" i="5"/>
  <c r="K1669" i="5"/>
  <c r="K940" i="5"/>
  <c r="K517" i="5"/>
  <c r="K653" i="5"/>
  <c r="K619" i="5"/>
  <c r="K565" i="5"/>
  <c r="K575" i="5" s="1"/>
  <c r="K521" i="5"/>
  <c r="K513" i="5"/>
  <c r="K509" i="5"/>
  <c r="K503" i="5"/>
  <c r="K408" i="5"/>
  <c r="K364" i="5"/>
  <c r="K70" i="5"/>
  <c r="K585" i="5"/>
  <c r="K611" i="5"/>
  <c r="K589" i="5"/>
  <c r="K498" i="5"/>
  <c r="K488" i="5"/>
  <c r="K417" i="5"/>
  <c r="K864" i="5"/>
  <c r="K1101" i="5"/>
  <c r="K1269" i="5"/>
  <c r="K633" i="5"/>
  <c r="K628" i="5"/>
  <c r="K345" i="5"/>
  <c r="K263" i="5"/>
  <c r="K318" i="5"/>
  <c r="K338" i="5" s="1"/>
  <c r="K299" i="5"/>
  <c r="K197" i="5"/>
  <c r="K1127" i="5"/>
  <c r="K1033" i="5"/>
  <c r="K1366" i="5"/>
  <c r="K1116" i="5"/>
  <c r="K637" i="5"/>
  <c r="K270" i="5"/>
  <c r="K239" i="5"/>
  <c r="K255" i="5" s="1"/>
  <c r="K925" i="5"/>
  <c r="K857" i="5"/>
  <c r="K828" i="5"/>
  <c r="K784" i="5"/>
  <c r="K153" i="5"/>
  <c r="K171" i="5"/>
  <c r="K1411" i="5"/>
  <c r="K1303" i="5"/>
  <c r="K1230" i="5"/>
  <c r="K713" i="5"/>
  <c r="K82" i="5"/>
  <c r="K1421" i="5"/>
  <c r="K1285" i="5"/>
  <c r="K1280" i="5"/>
  <c r="K1148" i="5"/>
  <c r="K1174" i="5" s="1"/>
  <c r="K962" i="5"/>
  <c r="K166" i="5"/>
  <c r="K110" i="5"/>
  <c r="K55" i="5"/>
  <c r="K1434" i="5"/>
  <c r="K1401" i="5"/>
  <c r="K953" i="5"/>
  <c r="K835" i="5"/>
  <c r="K1380" i="5"/>
  <c r="K1340" i="5"/>
  <c r="K890" i="5"/>
  <c r="K886" i="5"/>
  <c r="K872" i="5"/>
  <c r="K184" i="5"/>
  <c r="K117" i="5"/>
  <c r="K97" i="5"/>
  <c r="K37" i="5"/>
  <c r="K1256" i="5"/>
  <c r="K1132" i="5"/>
  <c r="K1361" i="5"/>
  <c r="K1213" i="5"/>
  <c r="K1060" i="5"/>
  <c r="K1074" i="5"/>
  <c r="K848" i="5"/>
  <c r="K1690" i="5"/>
  <c r="K1504" i="5"/>
  <c r="K1527" i="5" s="1"/>
  <c r="K1578" i="5"/>
  <c r="K1638" i="5"/>
  <c r="K1462" i="5"/>
  <c r="K1752" i="5"/>
  <c r="K1709" i="5"/>
  <c r="K1470" i="5"/>
  <c r="K1731" i="5"/>
  <c r="K1723" i="5"/>
  <c r="K1714" i="5"/>
  <c r="K1482" i="5"/>
  <c r="K1584" i="5"/>
  <c r="K1454" i="5"/>
  <c r="K1608" i="5"/>
  <c r="K1591" i="5"/>
  <c r="K1616" i="5"/>
  <c r="K1547" i="5"/>
  <c r="K1604" i="5"/>
  <c r="K1445" i="5"/>
  <c r="K1441" i="5"/>
  <c r="K178" i="5"/>
  <c r="K881" i="1"/>
  <c r="K1528" i="1"/>
  <c r="Z1259" i="1"/>
  <c r="Z1266" i="1" s="1"/>
  <c r="Z1274" i="1" s="1"/>
  <c r="Z1279" i="1" s="1"/>
  <c r="Z1316" i="1" s="1"/>
  <c r="Z1320" i="1" s="1"/>
  <c r="Z1356" i="1" s="1"/>
  <c r="Z1370" i="1" s="1"/>
  <c r="Z1405" i="1" s="1"/>
  <c r="Z1410" i="1" s="1"/>
  <c r="Z1448" i="1" s="1"/>
  <c r="Z1456" i="1" s="1"/>
  <c r="Z1464" i="1" s="1"/>
  <c r="Z1469" i="1" s="1"/>
  <c r="Z1515" i="1" s="1"/>
  <c r="Z1519" i="1" s="1"/>
  <c r="Z1542" i="1" s="1"/>
  <c r="Z1545" i="1" s="1"/>
  <c r="Z1588" i="1" s="1"/>
  <c r="Z1593" i="1" s="1"/>
  <c r="Z1611" i="1" s="1"/>
  <c r="Z1614" i="1" s="1"/>
  <c r="Z1648" i="1" s="1"/>
  <c r="Z1653" i="1" s="1"/>
  <c r="Z1681" i="1" s="1"/>
  <c r="Z1684" i="1" s="1"/>
  <c r="Z1715" i="1" s="1"/>
  <c r="Z1724" i="1" s="1"/>
  <c r="Z1753" i="1" s="1"/>
  <c r="Z1760" i="1" s="1"/>
  <c r="Z1796" i="1" s="1"/>
  <c r="Z1797" i="1" s="1"/>
  <c r="K1105" i="1"/>
  <c r="K937" i="1"/>
  <c r="K962" i="1"/>
  <c r="K968" i="1"/>
  <c r="K1053" i="1"/>
  <c r="K1381" i="1"/>
  <c r="K1392" i="1"/>
  <c r="K702" i="1"/>
  <c r="K690" i="1"/>
  <c r="K693" i="1"/>
  <c r="K653" i="1"/>
  <c r="K1395" i="1"/>
  <c r="K1139" i="1"/>
  <c r="K1168" i="1"/>
  <c r="K1171" i="1"/>
  <c r="K1174" i="1"/>
  <c r="K1197" i="1"/>
  <c r="K384" i="1"/>
  <c r="K534" i="1"/>
  <c r="K1332" i="1"/>
  <c r="K809" i="1"/>
  <c r="K1294" i="1"/>
  <c r="K1795" i="1"/>
  <c r="L60" i="1"/>
  <c r="L65" i="1" s="1"/>
  <c r="L92" i="1" s="1"/>
  <c r="L97" i="1" s="1"/>
  <c r="L141" i="1" s="1"/>
  <c r="L153" i="1" s="1"/>
  <c r="L192" i="1" s="1"/>
  <c r="L197" i="1" s="1"/>
  <c r="L216" i="1" s="1"/>
  <c r="L219" i="1" s="1"/>
  <c r="L224" i="1" s="1"/>
  <c r="L227" i="1" s="1"/>
  <c r="L235" i="1" s="1"/>
  <c r="L239" i="1" s="1"/>
  <c r="L255" i="1" s="1"/>
  <c r="L263" i="1" s="1"/>
  <c r="L303" i="1" s="1"/>
  <c r="L306" i="1" s="1"/>
  <c r="L338" i="1" s="1"/>
  <c r="L345" i="1" s="1"/>
  <c r="L375" i="1" s="1"/>
  <c r="L379" i="1" s="1"/>
  <c r="L403" i="1" s="1"/>
  <c r="L408" i="1" s="1"/>
  <c r="L444" i="1" s="1"/>
  <c r="L447" i="1" s="1"/>
  <c r="L481" i="1" s="1"/>
  <c r="L488" i="1" s="1"/>
  <c r="L522" i="1" s="1"/>
  <c r="L525" i="1" s="1"/>
  <c r="L557" i="1" s="1"/>
  <c r="L560" i="1" s="1"/>
  <c r="L575" i="1" s="1"/>
  <c r="L578" i="1" s="1"/>
  <c r="L647" i="1" s="1"/>
  <c r="L650" i="1" s="1"/>
  <c r="L709" i="1" s="1"/>
  <c r="L713" i="1" s="1"/>
  <c r="L771" i="1" s="1"/>
  <c r="L775" i="1" s="1"/>
  <c r="L810" i="1" s="1"/>
  <c r="L813" i="1" s="1"/>
  <c r="L894" i="1" s="1"/>
  <c r="L897" i="1" s="1"/>
  <c r="L983" i="1" s="1"/>
  <c r="L987" i="1" s="1"/>
  <c r="L1025" i="1" s="1"/>
  <c r="L1033" i="1" s="1"/>
  <c r="L1089" i="1" s="1"/>
  <c r="L1092" i="1" s="1"/>
  <c r="L1102" i="1" s="1"/>
  <c r="L1105" i="1" s="1"/>
  <c r="L1144" i="1" s="1"/>
  <c r="L1149" i="1" s="1"/>
  <c r="L1175" i="1" s="1"/>
  <c r="L1178" i="1" s="1"/>
  <c r="L1221" i="1" s="1"/>
  <c r="L1232" i="1" s="1"/>
  <c r="L1259" i="1" s="1"/>
  <c r="L1266" i="1" s="1"/>
  <c r="L1274" i="1" s="1"/>
  <c r="L1279" i="1" s="1"/>
  <c r="L1316" i="1" s="1"/>
  <c r="L1320" i="1" s="1"/>
  <c r="L1356" i="1" s="1"/>
  <c r="L1370" i="1" s="1"/>
  <c r="L1405" i="1" s="1"/>
  <c r="L1410" i="1" s="1"/>
  <c r="L1448" i="1" s="1"/>
  <c r="L1456" i="1" s="1"/>
  <c r="L1464" i="1" s="1"/>
  <c r="L1469" i="1" s="1"/>
  <c r="L1515" i="1" s="1"/>
  <c r="L1519" i="1" s="1"/>
  <c r="L1542" i="1" s="1"/>
  <c r="L1545" i="1" s="1"/>
  <c r="L1588" i="1" s="1"/>
  <c r="L1593" i="1" s="1"/>
  <c r="L1611" i="1" s="1"/>
  <c r="L1614" i="1" s="1"/>
  <c r="L1648" i="1" s="1"/>
  <c r="L1653" i="1" s="1"/>
  <c r="L1681" i="1" s="1"/>
  <c r="L1684" i="1" s="1"/>
  <c r="L1715" i="1" s="1"/>
  <c r="L1724" i="1" s="1"/>
  <c r="L1753" i="1" s="1"/>
  <c r="L1760" i="1" s="1"/>
  <c r="L1796" i="1" s="1"/>
  <c r="K102" i="1"/>
  <c r="K212" i="1"/>
  <c r="K249" i="1" a="1"/>
  <c r="K249" i="1" s="1"/>
  <c r="K251" i="1" s="1"/>
  <c r="K274" i="1" a="1"/>
  <c r="K274" i="1" s="1"/>
  <c r="K276" i="1" s="1"/>
  <c r="K289" i="1" a="1"/>
  <c r="K289" i="1" s="1"/>
  <c r="K291" i="1" s="1"/>
  <c r="K292" i="1" a="1"/>
  <c r="K292" i="1" s="1"/>
  <c r="K300" i="1" a="1"/>
  <c r="K300" i="1" s="1"/>
  <c r="K302" i="1" s="1"/>
  <c r="K310" i="1" a="1"/>
  <c r="K310" i="1" s="1"/>
  <c r="K312" i="1" a="1"/>
  <c r="K312" i="1" s="1"/>
  <c r="K372" i="1" a="1"/>
  <c r="K372" i="1" s="1"/>
  <c r="K374" i="1" s="1"/>
  <c r="K385" i="1" a="1"/>
  <c r="K385" i="1" s="1"/>
  <c r="K387" i="1" s="1"/>
  <c r="K391" i="1" a="1"/>
  <c r="K391" i="1" s="1"/>
  <c r="K393" i="1" s="1"/>
  <c r="K397" i="1" a="1"/>
  <c r="K397" i="1" s="1"/>
  <c r="K399" i="1" s="1"/>
  <c r="K409" i="1" a="1"/>
  <c r="K409" i="1" s="1"/>
  <c r="K411" i="1" s="1"/>
  <c r="K418" i="1" a="1"/>
  <c r="K418" i="1" s="1"/>
  <c r="K421" i="1" s="1"/>
  <c r="K426" i="1" a="1"/>
  <c r="K426" i="1" s="1"/>
  <c r="K428" i="1" s="1"/>
  <c r="K435" i="1" a="1"/>
  <c r="K435" i="1" s="1"/>
  <c r="K437" i="1" s="1"/>
  <c r="K441" i="1" a="1"/>
  <c r="K441" i="1" s="1"/>
  <c r="K443" i="1" s="1"/>
  <c r="K472" i="1" a="1"/>
  <c r="K472" i="1" s="1"/>
  <c r="K474" i="1" s="1"/>
  <c r="K475" i="1" a="1"/>
  <c r="K475" i="1" s="1"/>
  <c r="K477" i="1" s="1"/>
  <c r="K482" i="1" a="1"/>
  <c r="K482" i="1" s="1"/>
  <c r="K491" i="1" a="1"/>
  <c r="K491" i="1" s="1"/>
  <c r="K572" i="1" a="1"/>
  <c r="K572" i="1" s="1"/>
  <c r="K574" i="1" s="1"/>
  <c r="K586" i="1" a="1"/>
  <c r="K586" i="1" s="1"/>
  <c r="K602" i="1" a="1"/>
  <c r="K602" i="1" s="1"/>
  <c r="K607" i="1" s="1"/>
  <c r="K617" i="1" a="1"/>
  <c r="K617" i="1" s="1"/>
  <c r="K853" i="1" a="1"/>
  <c r="K853" i="1" s="1"/>
  <c r="K1179" i="1" a="1"/>
  <c r="K1179" i="1" s="1"/>
  <c r="K1185" i="1" s="1"/>
  <c r="K1208" i="1" a="1"/>
  <c r="K1208" i="1" s="1"/>
  <c r="K1210" i="1" s="1"/>
  <c r="K1218" i="1" a="1"/>
  <c r="K1218" i="1" s="1"/>
  <c r="K1220" i="1" s="1"/>
  <c r="K1286" i="1" a="1"/>
  <c r="K1286" i="1" s="1"/>
  <c r="K1287" i="1" a="1"/>
  <c r="K1287" i="1" s="1"/>
  <c r="K1478" i="1" a="1"/>
  <c r="K1478" i="1" s="1"/>
  <c r="K1480" i="1" s="1"/>
  <c r="K1481" i="1" a="1"/>
  <c r="K1481" i="1" s="1"/>
  <c r="K727" i="1" a="1"/>
  <c r="K727" i="1" s="1"/>
  <c r="K730" i="1" s="1"/>
  <c r="K762" i="1" a="1"/>
  <c r="K762" i="1" s="1"/>
  <c r="K764" i="1" s="1"/>
  <c r="K802" i="1" a="1"/>
  <c r="K802" i="1" s="1"/>
  <c r="K805" i="1" s="1"/>
  <c r="K818" i="1" a="1"/>
  <c r="K818" i="1" s="1"/>
  <c r="K1075" i="1" a="1"/>
  <c r="K1075" i="1" s="1"/>
  <c r="K1078" i="1" s="1"/>
  <c r="K1083" i="1" a="1"/>
  <c r="K1083" i="1" s="1"/>
  <c r="K1085" i="1" s="1"/>
  <c r="K1090" i="1" a="1"/>
  <c r="K1090" i="1" s="1"/>
  <c r="K1092" i="1" s="1"/>
  <c r="K1109" i="1" a="1"/>
  <c r="K1109" i="1" s="1"/>
  <c r="K1111" i="1" s="1"/>
  <c r="K1118" i="1" a="1"/>
  <c r="K1118" i="1" s="1"/>
  <c r="K1121" i="1" s="1"/>
  <c r="K1122" i="1" a="1"/>
  <c r="K1122" i="1" s="1"/>
  <c r="K1124" i="1" s="1"/>
  <c r="K1126" i="1" a="1"/>
  <c r="K1126" i="1" s="1"/>
  <c r="K1413" i="1" a="1"/>
  <c r="K1413" i="1" s="1"/>
  <c r="K1466" i="1" a="1"/>
  <c r="K1466" i="1" s="1"/>
  <c r="K1620" i="1" a="1"/>
  <c r="K1620" i="1" s="1"/>
  <c r="K1621" i="1" a="1"/>
  <c r="K1621" i="1" s="1"/>
  <c r="K1732" i="1" a="1"/>
  <c r="K1732" i="1" s="1"/>
  <c r="K11" i="1" a="1"/>
  <c r="K11" i="1" s="1"/>
  <c r="K14" i="1" s="1"/>
  <c r="K33" i="1" a="1"/>
  <c r="K33" i="1" s="1"/>
  <c r="K42" i="1" a="1"/>
  <c r="K42" i="1" s="1"/>
  <c r="K44" i="1" s="1"/>
  <c r="K676" i="1" a="1"/>
  <c r="K676" i="1" s="1"/>
  <c r="K678" i="1" s="1"/>
  <c r="K663" i="1" a="1"/>
  <c r="K663" i="1" s="1"/>
  <c r="K666" i="1" s="1"/>
  <c r="K51" i="1" a="1"/>
  <c r="K51" i="1" s="1"/>
  <c r="K74" i="1" a="1"/>
  <c r="K74" i="1" s="1"/>
  <c r="K76" i="1" s="1"/>
  <c r="K641" i="1" a="1"/>
  <c r="K641" i="1" s="1"/>
  <c r="K643" i="1" s="1"/>
  <c r="K638" i="1" a="1"/>
  <c r="K638" i="1" s="1"/>
  <c r="K640" i="1" s="1"/>
  <c r="K511" i="1" a="1"/>
  <c r="K511" i="1" s="1"/>
  <c r="K93" i="1" a="1"/>
  <c r="K93" i="1" s="1"/>
  <c r="K510" i="1" a="1"/>
  <c r="K510" i="1" s="1"/>
  <c r="K265" i="1" a="1"/>
  <c r="K265" i="1" s="1"/>
  <c r="K256" i="1" a="1"/>
  <c r="K256" i="1" s="1"/>
  <c r="K107" i="1" a="1"/>
  <c r="K107" i="1" s="1"/>
  <c r="K246" i="1" a="1"/>
  <c r="K246" i="1" s="1"/>
  <c r="K248" i="1" s="1"/>
  <c r="K138" i="1" a="1"/>
  <c r="K138" i="1" s="1"/>
  <c r="K140" i="1" s="1"/>
  <c r="K157" i="1" a="1"/>
  <c r="K157" i="1" s="1"/>
  <c r="K172" i="1" a="1"/>
  <c r="K172" i="1" s="1"/>
  <c r="K174" i="1" s="1"/>
  <c r="K240" i="1" a="1"/>
  <c r="K240" i="1" s="1"/>
  <c r="K242" i="1" s="1"/>
  <c r="K179" i="1" a="1"/>
  <c r="K179" i="1" s="1"/>
  <c r="K228" i="1" a="1"/>
  <c r="K228" i="1" s="1"/>
  <c r="K231" i="1" s="1"/>
  <c r="K198" i="1" a="1"/>
  <c r="K198" i="1" s="1"/>
  <c r="K203" i="1" s="1"/>
  <c r="K185" i="1" a="1"/>
  <c r="K185" i="1" s="1"/>
  <c r="K187" i="1" s="1"/>
  <c r="K215" i="1"/>
  <c r="K143" i="1" a="1"/>
  <c r="K143" i="1" s="1"/>
  <c r="K94" i="1" a="1"/>
  <c r="K94" i="1" s="1"/>
  <c r="K236" i="1" a="1"/>
  <c r="K236" i="1" s="1"/>
  <c r="K77" i="1" a="1"/>
  <c r="K77" i="1" s="1"/>
  <c r="K66" i="1" a="1"/>
  <c r="K66" i="1" s="1"/>
  <c r="K70" i="1" s="1"/>
  <c r="K15" i="1" a="1"/>
  <c r="K15" i="1" s="1"/>
  <c r="K19" i="1" s="1"/>
  <c r="K1604" i="1" a="1"/>
  <c r="K1604" i="1" s="1"/>
  <c r="K264" i="1" a="1"/>
  <c r="K264" i="1" s="1"/>
  <c r="K1603" i="1" a="1"/>
  <c r="K1603" i="1" s="1"/>
  <c r="K1600" i="1" a="1"/>
  <c r="K1600" i="1" s="1"/>
  <c r="K1602" i="1" s="1"/>
  <c r="K271" i="1" a="1"/>
  <c r="K271" i="1" s="1"/>
  <c r="K273" i="1" s="1"/>
  <c r="K277" i="1" a="1"/>
  <c r="K277" i="1" s="1"/>
  <c r="K279" i="1" s="1"/>
  <c r="K280" i="1" a="1"/>
  <c r="K280" i="1" s="1"/>
  <c r="K285" i="1" s="1"/>
  <c r="K1594" i="1" a="1"/>
  <c r="K1594" i="1" s="1"/>
  <c r="K286" i="1" a="1"/>
  <c r="K286" i="1" s="1"/>
  <c r="K288" i="1" s="1"/>
  <c r="K293" i="1" a="1"/>
  <c r="K293" i="1" s="1"/>
  <c r="K349" i="1" a="1"/>
  <c r="K349" i="1" s="1"/>
  <c r="K351" i="1" s="1"/>
  <c r="K1589" i="1" a="1"/>
  <c r="K1589" i="1" s="1"/>
  <c r="K355" i="1" a="1"/>
  <c r="K355" i="1" s="1"/>
  <c r="K357" i="1" s="1"/>
  <c r="K1585" i="1" a="1"/>
  <c r="K1585" i="1" s="1"/>
  <c r="K1587" i="1" s="1"/>
  <c r="K358" i="1" a="1"/>
  <c r="K358" i="1" s="1"/>
  <c r="K366" i="1" a="1"/>
  <c r="K366" i="1" s="1"/>
  <c r="K1581" i="1" a="1"/>
  <c r="K1581" i="1" s="1"/>
  <c r="K1584" i="1" s="1"/>
  <c r="K454" i="1" a="1"/>
  <c r="K454" i="1" s="1"/>
  <c r="K456" i="1" s="1"/>
  <c r="K1578" i="1" a="1"/>
  <c r="K1578" i="1" s="1"/>
  <c r="K1580" i="1" s="1"/>
  <c r="K490" i="1" a="1"/>
  <c r="K490" i="1" s="1"/>
  <c r="K1575" i="1" a="1"/>
  <c r="K1575" i="1" s="1"/>
  <c r="K1577" i="1" s="1"/>
  <c r="K1569" i="1" a="1"/>
  <c r="K1569" i="1" s="1"/>
  <c r="K1571" i="1" s="1"/>
  <c r="K579" i="1" a="1"/>
  <c r="K579" i="1" s="1"/>
  <c r="K587" i="1" a="1"/>
  <c r="K587" i="1" s="1"/>
  <c r="K644" i="1" a="1"/>
  <c r="K644" i="1" s="1"/>
  <c r="K646" i="1" s="1"/>
  <c r="K799" i="1" a="1"/>
  <c r="K799" i="1" s="1"/>
  <c r="K801" i="1" s="1"/>
  <c r="K816" i="1" a="1"/>
  <c r="K816" i="1" s="1"/>
  <c r="K938" i="1" a="1"/>
  <c r="K938" i="1" s="1"/>
  <c r="K940" i="1" s="1"/>
  <c r="K950" i="1" a="1"/>
  <c r="K950" i="1" s="1"/>
  <c r="K954" i="1" a="1"/>
  <c r="K954" i="1" s="1"/>
  <c r="K956" i="1" s="1"/>
  <c r="K992" i="1" a="1"/>
  <c r="K992" i="1" s="1"/>
  <c r="K994" i="1" s="1"/>
  <c r="K1016" i="1" a="1"/>
  <c r="K1016" i="1" s="1"/>
  <c r="K1018" i="1" s="1"/>
  <c r="K1037" i="1" a="1"/>
  <c r="K1037" i="1" s="1"/>
  <c r="K1039" i="1" s="1"/>
  <c r="K1043" i="1" a="1"/>
  <c r="K1043" i="1" s="1"/>
  <c r="K1045" i="1" s="1"/>
  <c r="K1054" i="1" a="1"/>
  <c r="K1054" i="1" s="1"/>
  <c r="K1061" i="1" a="1"/>
  <c r="K1061" i="1" s="1"/>
  <c r="K1063" i="1" s="1"/>
  <c r="K1067" i="1" a="1"/>
  <c r="K1067" i="1" s="1"/>
  <c r="K1069" i="1" s="1"/>
  <c r="K26" i="1" a="1"/>
  <c r="K26" i="1" s="1"/>
  <c r="K28" i="1" s="1"/>
  <c r="K48" i="1" a="1"/>
  <c r="K48" i="1" s="1"/>
  <c r="K50" i="1" s="1"/>
  <c r="K1566" i="1" a="1"/>
  <c r="K1566" i="1" s="1"/>
  <c r="K1568" i="1" s="1"/>
  <c r="K1563" i="1" a="1"/>
  <c r="K1563" i="1" s="1"/>
  <c r="K1565" i="1" s="1"/>
  <c r="K1558" i="1" a="1"/>
  <c r="K1558" i="1" s="1"/>
  <c r="K1546" i="1" a="1"/>
  <c r="K1546" i="1" s="1"/>
  <c r="K1548" i="1" s="1"/>
  <c r="K1532" i="1" a="1"/>
  <c r="K1532" i="1" s="1"/>
  <c r="K1534" i="1" s="1"/>
  <c r="K123" i="1" a="1"/>
  <c r="K123" i="1" s="1"/>
  <c r="K125" i="1" s="1"/>
  <c r="K1520" i="1" a="1"/>
  <c r="K1520" i="1" s="1"/>
  <c r="K1522" i="1" s="1"/>
  <c r="K129" i="1" a="1"/>
  <c r="K129" i="1" s="1"/>
  <c r="K131" i="1" s="1"/>
  <c r="K135" i="1" a="1"/>
  <c r="K135" i="1" s="1"/>
  <c r="K137" i="1" s="1"/>
  <c r="K155" i="1" a="1"/>
  <c r="K155" i="1" s="1"/>
  <c r="K1501" i="1" a="1"/>
  <c r="K1501" i="1" s="1"/>
  <c r="K1505" i="1" s="1"/>
  <c r="K223" i="1"/>
  <c r="K232" i="1" a="1"/>
  <c r="K232" i="1" s="1"/>
  <c r="K234" i="1" s="1"/>
  <c r="K1451" i="1" a="1"/>
  <c r="K1451" i="1" s="1"/>
  <c r="K243" i="1" a="1"/>
  <c r="K243" i="1" s="1"/>
  <c r="K245" i="1" s="1"/>
  <c r="K252" i="1" a="1"/>
  <c r="K252" i="1" s="1"/>
  <c r="K254" i="1" s="1"/>
  <c r="K257" i="1" a="1"/>
  <c r="K257" i="1" s="1"/>
  <c r="K1412" i="1" a="1"/>
  <c r="K1412" i="1" s="1"/>
  <c r="K307" i="1" a="1"/>
  <c r="K307" i="1" s="1"/>
  <c r="K309" i="1" s="1"/>
  <c r="K311" i="1" a="1"/>
  <c r="K311" i="1" s="1"/>
  <c r="K1411" i="1" a="1"/>
  <c r="K1411" i="1" s="1"/>
  <c r="K346" i="1" a="1"/>
  <c r="K346" i="1" s="1"/>
  <c r="K348" i="1" s="1"/>
  <c r="K6" i="1" a="1"/>
  <c r="K6" i="1" s="1"/>
  <c r="K10" i="1" s="1"/>
  <c r="K352" i="1" a="1"/>
  <c r="K352" i="1" s="1"/>
  <c r="K354" i="1" s="1"/>
  <c r="K359" i="1" a="1"/>
  <c r="K359" i="1" s="1"/>
  <c r="K1302" i="1" a="1"/>
  <c r="K1302" i="1" s="1"/>
  <c r="K1305" i="1" s="1"/>
  <c r="K1298" i="1" a="1"/>
  <c r="K1298" i="1" s="1"/>
  <c r="K1301" i="1" s="1"/>
  <c r="K1295" i="1" a="1"/>
  <c r="K1295" i="1" s="1"/>
  <c r="K1297" i="1" s="1"/>
  <c r="K432" i="1" a="1"/>
  <c r="K432" i="1" s="1"/>
  <c r="K434" i="1" s="1"/>
  <c r="K38" i="1" a="1"/>
  <c r="K38" i="1" s="1"/>
  <c r="K41" i="1" s="1"/>
  <c r="K1255" i="1" a="1"/>
  <c r="K1255" i="1" s="1"/>
  <c r="K445" i="1" a="1"/>
  <c r="K445" i="1" s="1"/>
  <c r="K447" i="1" s="1"/>
  <c r="K61" i="1" a="1"/>
  <c r="K61" i="1" s="1"/>
  <c r="K65" i="1" s="1"/>
  <c r="K1146" i="1" a="1"/>
  <c r="K1146" i="1" s="1"/>
  <c r="K457" i="1" a="1"/>
  <c r="K457" i="1" s="1"/>
  <c r="K459" i="1" s="1"/>
  <c r="K1145" i="1" a="1"/>
  <c r="K1145" i="1" s="1"/>
  <c r="K1140" i="1" a="1"/>
  <c r="K1140" i="1" s="1"/>
  <c r="K1143" i="1" s="1"/>
  <c r="K71" i="1" a="1"/>
  <c r="K71" i="1" s="1"/>
  <c r="K73" i="1" s="1"/>
  <c r="K1028" i="1" a="1"/>
  <c r="K1028" i="1" s="1"/>
  <c r="K469" i="1" a="1"/>
  <c r="K469" i="1" s="1"/>
  <c r="K471" i="1" s="1"/>
  <c r="K83" i="1" a="1"/>
  <c r="K83" i="1" s="1"/>
  <c r="K85" i="1" s="1"/>
  <c r="K478" i="1" a="1"/>
  <c r="K478" i="1" s="1"/>
  <c r="K480" i="1" s="1"/>
  <c r="K1019" i="1" a="1"/>
  <c r="K1019" i="1" s="1"/>
  <c r="K1021" i="1" s="1"/>
  <c r="K489" i="1" a="1"/>
  <c r="K489" i="1" s="1"/>
  <c r="K498" i="1" s="1"/>
  <c r="K89" i="1" a="1"/>
  <c r="K89" i="1" s="1"/>
  <c r="K91" i="1" s="1"/>
  <c r="K98" i="1" a="1"/>
  <c r="K98" i="1" s="1"/>
  <c r="K105" i="1" s="1"/>
  <c r="K106" i="1" a="1"/>
  <c r="K106" i="1" s="1"/>
  <c r="K110" i="1" s="1"/>
  <c r="K501" i="1" a="1"/>
  <c r="K501" i="1" s="1"/>
  <c r="K526" i="1" a="1"/>
  <c r="K526" i="1" s="1"/>
  <c r="K528" i="1" s="1"/>
  <c r="K112" i="1" a="1"/>
  <c r="K112" i="1" s="1"/>
  <c r="K995" i="1" a="1"/>
  <c r="K995" i="1" s="1"/>
  <c r="K1002" i="1" s="1"/>
  <c r="K159" i="1" a="1"/>
  <c r="K159" i="1" s="1"/>
  <c r="K545" i="1" a="1"/>
  <c r="K545" i="1" s="1"/>
  <c r="K547" i="1" s="1"/>
  <c r="K988" i="1" a="1"/>
  <c r="K988" i="1" s="1"/>
  <c r="K991" i="1" s="1"/>
  <c r="K194" i="1" a="1"/>
  <c r="K194" i="1" s="1"/>
  <c r="K580" i="1" a="1"/>
  <c r="K580" i="1" s="1"/>
  <c r="K266" i="1" a="1"/>
  <c r="K266" i="1" s="1"/>
  <c r="K791" i="1" a="1"/>
  <c r="K791" i="1" s="1"/>
  <c r="K794" i="1" s="1"/>
  <c r="K319" i="1" a="1"/>
  <c r="K319" i="1" s="1"/>
  <c r="K323" i="1" s="1"/>
  <c r="K335" i="1" a="1"/>
  <c r="K335" i="1" s="1"/>
  <c r="K337" i="1" s="1"/>
  <c r="K339" i="1" a="1"/>
  <c r="K339" i="1" s="1"/>
  <c r="K341" i="1" a="1"/>
  <c r="K341" i="1" s="1"/>
  <c r="K832" i="1" a="1"/>
  <c r="K832" i="1" s="1"/>
  <c r="K394" i="1" a="1"/>
  <c r="K394" i="1" s="1"/>
  <c r="K396" i="1" s="1"/>
  <c r="K846" i="1" a="1"/>
  <c r="K846" i="1" s="1"/>
  <c r="K1055" i="1" a="1"/>
  <c r="K1055" i="1" s="1"/>
  <c r="K1267" i="1" a="1"/>
  <c r="K1267" i="1" s="1"/>
  <c r="K1270" i="1" s="1"/>
  <c r="K1273" i="1"/>
  <c r="K1275" i="1" a="1"/>
  <c r="K1275" i="1" s="1"/>
  <c r="K1279" i="1" s="1"/>
  <c r="K1280" i="1" a="1"/>
  <c r="K1280" i="1" s="1"/>
  <c r="K1281" i="1" a="1"/>
  <c r="K1281" i="1" s="1"/>
  <c r="K1452" i="1" a="1"/>
  <c r="K1452" i="1" s="1"/>
  <c r="K404" i="1" a="1"/>
  <c r="K404" i="1" s="1"/>
  <c r="K412" i="1" a="1"/>
  <c r="K412" i="1" s="1"/>
  <c r="K422" i="1" a="1"/>
  <c r="K422" i="1" s="1"/>
  <c r="K425" i="1" s="1"/>
  <c r="K1538" i="1" a="1"/>
  <c r="K1538" i="1" s="1"/>
  <c r="K1541" i="1" s="1"/>
  <c r="K1543" i="1" a="1"/>
  <c r="K1543" i="1" s="1"/>
  <c r="K1545" i="1" s="1"/>
  <c r="K1552" i="1" a="1"/>
  <c r="K1552" i="1" s="1"/>
  <c r="K1554" i="1" s="1"/>
  <c r="K1560" i="1" a="1"/>
  <c r="K1560" i="1" s="1"/>
  <c r="K429" i="1" a="1"/>
  <c r="K429" i="1" s="1"/>
  <c r="K431" i="1" s="1"/>
  <c r="K438" i="1" a="1"/>
  <c r="K438" i="1" s="1"/>
  <c r="K440" i="1" s="1"/>
  <c r="K1649" i="1" a="1"/>
  <c r="K1649" i="1" s="1"/>
  <c r="K448" i="1" a="1"/>
  <c r="K448" i="1" s="1"/>
  <c r="K450" i="1" s="1"/>
  <c r="K1662" i="1" a="1"/>
  <c r="K1662" i="1" s="1"/>
  <c r="K1664" i="1" s="1"/>
  <c r="K451" i="1" a="1"/>
  <c r="K451" i="1" s="1"/>
  <c r="K453" i="1" s="1"/>
  <c r="K1665" i="1" a="1"/>
  <c r="K1665" i="1" s="1"/>
  <c r="K1668" i="1" s="1"/>
  <c r="K460" i="1" a="1"/>
  <c r="K460" i="1" s="1"/>
  <c r="K464" i="1" s="1"/>
  <c r="K465" i="1" a="1"/>
  <c r="K465" i="1" s="1"/>
  <c r="K468" i="1" s="1"/>
  <c r="K1669" i="1" a="1"/>
  <c r="K1669" i="1" s="1"/>
  <c r="K1671" i="1" s="1"/>
  <c r="K483" i="1" a="1"/>
  <c r="K483" i="1" s="1"/>
  <c r="K1675" i="1" a="1"/>
  <c r="K1675" i="1" s="1"/>
  <c r="K1677" i="1" s="1"/>
  <c r="K518" i="1" a="1"/>
  <c r="K518" i="1" s="1"/>
  <c r="K1682" i="1" a="1"/>
  <c r="K1682" i="1" s="1"/>
  <c r="K1684" i="1" s="1"/>
  <c r="K523" i="1" a="1"/>
  <c r="K523" i="1" s="1"/>
  <c r="K525" i="1" s="1"/>
  <c r="K1688" i="1" a="1"/>
  <c r="K1688" i="1" s="1"/>
  <c r="K1690" i="1" s="1"/>
  <c r="K529" i="1" a="1"/>
  <c r="K529" i="1" s="1"/>
  <c r="K531" i="1" s="1"/>
  <c r="K1695" i="1" a="1"/>
  <c r="K1695" i="1" s="1"/>
  <c r="K1697" i="1" s="1"/>
  <c r="K535" i="1" a="1"/>
  <c r="K535" i="1" s="1"/>
  <c r="K537" i="1" s="1"/>
  <c r="K548" i="1" a="1"/>
  <c r="K548" i="1" s="1"/>
  <c r="K550" i="1" s="1"/>
  <c r="K1709" i="1" a="1"/>
  <c r="K1709" i="1" s="1"/>
  <c r="K1711" i="1" s="1"/>
  <c r="K562" i="1" a="1"/>
  <c r="K562" i="1" s="1"/>
  <c r="K785" i="1" a="1"/>
  <c r="K785" i="1" s="1"/>
  <c r="K790" i="1" s="1"/>
  <c r="K1717" i="1" a="1"/>
  <c r="K1717" i="1" s="1"/>
  <c r="K817" i="1" a="1"/>
  <c r="K817" i="1" s="1"/>
  <c r="K1022" i="1" a="1"/>
  <c r="K1022" i="1" s="1"/>
  <c r="K1024" i="1" s="1"/>
  <c r="K977" i="1" a="1"/>
  <c r="K977" i="1" s="1"/>
  <c r="K979" i="1" s="1"/>
  <c r="K484" i="1" a="1"/>
  <c r="K484" i="1" s="1"/>
  <c r="K519" i="1" a="1"/>
  <c r="K519" i="1" s="1"/>
  <c r="K631" i="1" a="1"/>
  <c r="K631" i="1" s="1"/>
  <c r="K1029" i="1" a="1"/>
  <c r="K1029" i="1" s="1"/>
  <c r="K888" i="1" a="1"/>
  <c r="K888" i="1" s="1"/>
  <c r="K670" i="1" a="1"/>
  <c r="K670" i="1" s="1"/>
  <c r="K672" i="1" s="1"/>
  <c r="K679" i="1" a="1"/>
  <c r="K679" i="1" s="1"/>
  <c r="K681" i="1" s="1"/>
  <c r="K887" i="1" a="1"/>
  <c r="K887" i="1" s="1"/>
  <c r="K815" i="1" a="1"/>
  <c r="K815" i="1" s="1"/>
  <c r="K694" i="1" a="1"/>
  <c r="K694" i="1" s="1"/>
  <c r="K696" i="1" s="1"/>
  <c r="K795" i="1" a="1"/>
  <c r="K795" i="1" s="1"/>
  <c r="K798" i="1" s="1"/>
  <c r="K1506" i="1" a="1"/>
  <c r="K1506" i="1" s="1"/>
  <c r="K1508" i="1" s="1"/>
  <c r="K1512" i="1" a="1"/>
  <c r="K1512" i="1" s="1"/>
  <c r="K1514" i="1" s="1"/>
  <c r="K724" i="1" a="1"/>
  <c r="K724" i="1" s="1"/>
  <c r="K726" i="1" s="1"/>
  <c r="K747" i="1" a="1"/>
  <c r="K747" i="1" s="1"/>
  <c r="K749" i="1" s="1"/>
  <c r="K1517" i="1" a="1"/>
  <c r="K1517" i="1" s="1"/>
  <c r="K753" i="1" a="1"/>
  <c r="K753" i="1" s="1"/>
  <c r="K755" i="1" s="1"/>
  <c r="K772" i="1" a="1"/>
  <c r="K772" i="1" s="1"/>
  <c r="K775" i="1" s="1"/>
  <c r="K1632" i="1" a="1"/>
  <c r="K1632" i="1" s="1"/>
  <c r="K1635" i="1" s="1"/>
  <c r="K1636" i="1" a="1"/>
  <c r="K1636" i="1" s="1"/>
  <c r="K1638" i="1" s="1"/>
  <c r="K1639" i="1" a="1"/>
  <c r="K1639" i="1" s="1"/>
  <c r="K1641" i="1" s="1"/>
  <c r="K1642" i="1" a="1"/>
  <c r="K1642" i="1" s="1"/>
  <c r="K1644" i="1" s="1"/>
  <c r="K1645" i="1" a="1"/>
  <c r="K1645" i="1" s="1"/>
  <c r="K1647" i="1" s="1"/>
  <c r="K1650" i="1" a="1"/>
  <c r="K1650" i="1" s="1"/>
  <c r="K814" i="1" a="1"/>
  <c r="K814" i="1" s="1"/>
  <c r="K828" i="1" s="1"/>
  <c r="K1739" i="1" a="1"/>
  <c r="K1739" i="1" s="1"/>
  <c r="K1740" i="1" a="1"/>
  <c r="K1740" i="1" s="1"/>
  <c r="K1306" i="1" a="1"/>
  <c r="K1306" i="1" s="1"/>
  <c r="K1308" i="1" s="1"/>
  <c r="K1309" i="1" a="1"/>
  <c r="K1309" i="1" s="1"/>
  <c r="K829" i="1" a="1"/>
  <c r="K829" i="1" s="1"/>
  <c r="K831" i="1" s="1"/>
  <c r="K836" i="1" a="1"/>
  <c r="K836" i="1" s="1"/>
  <c r="K838" i="1" s="1"/>
  <c r="K1310" i="1" a="1"/>
  <c r="K1310" i="1" s="1"/>
  <c r="K839" i="1" a="1"/>
  <c r="K839" i="1" s="1"/>
  <c r="K841" i="1" s="1"/>
  <c r="K842" i="1" a="1"/>
  <c r="K842" i="1" s="1"/>
  <c r="K844" i="1" s="1"/>
  <c r="K1313" i="1" a="1"/>
  <c r="K1313" i="1" s="1"/>
  <c r="K1315" i="1" s="1"/>
  <c r="K1317" i="1" a="1"/>
  <c r="K1317" i="1" s="1"/>
  <c r="K1320" i="1" s="1"/>
  <c r="K849" i="1" a="1"/>
  <c r="K849" i="1" s="1"/>
  <c r="K851" i="1" s="1"/>
  <c r="K852" i="1" a="1"/>
  <c r="K852" i="1" s="1"/>
  <c r="K854" i="1" a="1"/>
  <c r="K854" i="1" s="1"/>
  <c r="K891" i="1" a="1"/>
  <c r="K891" i="1" s="1"/>
  <c r="K893" i="1" s="1"/>
  <c r="K895" i="1" a="1"/>
  <c r="K895" i="1" s="1"/>
  <c r="K897" i="1" s="1"/>
  <c r="K898" i="1" a="1"/>
  <c r="K898" i="1" s="1"/>
  <c r="K901" i="1" s="1"/>
  <c r="K902" i="1" a="1"/>
  <c r="K902" i="1" s="1"/>
  <c r="K905" i="1" s="1"/>
  <c r="K906" i="1" a="1"/>
  <c r="K906" i="1" s="1"/>
  <c r="K909" i="1" s="1"/>
  <c r="K910" i="1" a="1"/>
  <c r="K910" i="1" s="1"/>
  <c r="K913" i="1" s="1"/>
  <c r="K1321" i="1" a="1"/>
  <c r="K1321" i="1" s="1"/>
  <c r="K1323" i="1" s="1"/>
  <c r="K914" i="1" a="1"/>
  <c r="K914" i="1" s="1"/>
  <c r="K916" i="1" s="1"/>
  <c r="K1324" i="1" a="1"/>
  <c r="K1324" i="1" s="1"/>
  <c r="K1328" i="1" s="1"/>
  <c r="K917" i="1" a="1"/>
  <c r="K917" i="1" s="1"/>
  <c r="K920" i="1" s="1"/>
  <c r="K1333" i="1" a="1"/>
  <c r="K1333" i="1" s="1"/>
  <c r="K1335" i="1" s="1"/>
  <c r="K921" i="1" a="1"/>
  <c r="K921" i="1" s="1"/>
  <c r="K926" i="1" a="1"/>
  <c r="K926" i="1" s="1"/>
  <c r="K928" i="1" s="1"/>
  <c r="K929" i="1" a="1"/>
  <c r="K929" i="1" s="1"/>
  <c r="K931" i="1" s="1"/>
  <c r="K1336" i="1" a="1"/>
  <c r="K1336" i="1" s="1"/>
  <c r="K1341" i="1" s="1"/>
  <c r="K932" i="1" a="1"/>
  <c r="K932" i="1" s="1"/>
  <c r="K934" i="1" s="1"/>
  <c r="K941" i="1" a="1"/>
  <c r="K941" i="1" s="1"/>
  <c r="K943" i="1" s="1"/>
  <c r="K944" i="1" a="1"/>
  <c r="K944" i="1" s="1"/>
  <c r="K946" i="1" s="1"/>
  <c r="K1342" i="1" a="1"/>
  <c r="K1342" i="1" s="1"/>
  <c r="K1345" i="1" s="1"/>
  <c r="K947" i="1" a="1"/>
  <c r="K947" i="1" s="1"/>
  <c r="K949" i="1" s="1"/>
  <c r="K951" i="1" a="1"/>
  <c r="K951" i="1" s="1"/>
  <c r="K1346" i="1" a="1"/>
  <c r="K1346" i="1" s="1"/>
  <c r="K1125" i="1" a="1"/>
  <c r="K1125" i="1" s="1"/>
  <c r="K1129" i="1" a="1"/>
  <c r="K1129" i="1" s="1"/>
  <c r="K1130" i="1" a="1"/>
  <c r="K1130" i="1" s="1"/>
  <c r="K1233" i="1" a="1"/>
  <c r="K1233" i="1" s="1"/>
  <c r="K1235" i="1" s="1"/>
  <c r="K1236" i="1" a="1"/>
  <c r="K1236" i="1" s="1"/>
  <c r="K1239" i="1" s="1"/>
  <c r="K1240" i="1" a="1"/>
  <c r="K1240" i="1" s="1"/>
  <c r="K1243" i="1" s="1"/>
  <c r="K1244" i="1" a="1"/>
  <c r="K1244" i="1" s="1"/>
  <c r="K1249" i="1" s="1"/>
  <c r="K1250" i="1" a="1"/>
  <c r="K1250" i="1" s="1"/>
  <c r="K1253" i="1" s="1"/>
  <c r="K1347" i="1" a="1"/>
  <c r="K1347" i="1" s="1"/>
  <c r="K1254" i="1" a="1"/>
  <c r="K1254" i="1" s="1"/>
  <c r="K1261" i="1" a="1"/>
  <c r="K1261" i="1" s="1"/>
  <c r="K1408" i="1" a="1"/>
  <c r="K1408" i="1" s="1"/>
  <c r="K1350" i="1" a="1"/>
  <c r="K1350" i="1" s="1"/>
  <c r="K1352" i="1" s="1"/>
  <c r="K1353" i="1" a="1"/>
  <c r="K1353" i="1" s="1"/>
  <c r="K1355" i="1" s="1"/>
  <c r="K1486" i="1" a="1"/>
  <c r="K1486" i="1" s="1"/>
  <c r="K1489" i="1" s="1"/>
  <c r="K1357" i="1" a="1"/>
  <c r="K1357" i="1" s="1"/>
  <c r="K1490" i="1" a="1"/>
  <c r="K1490" i="1" s="1"/>
  <c r="K1493" i="1" s="1"/>
  <c r="K1358" i="1" a="1"/>
  <c r="K1358" i="1" s="1"/>
  <c r="K1494" i="1" a="1"/>
  <c r="K1494" i="1" s="1"/>
  <c r="K1359" i="1" a="1"/>
  <c r="K1359" i="1" s="1"/>
  <c r="K1498" i="1" a="1"/>
  <c r="K1498" i="1" s="1"/>
  <c r="K1500" i="1" s="1"/>
  <c r="K1371" i="1" a="1"/>
  <c r="K1371" i="1" s="1"/>
  <c r="K1375" i="1" s="1"/>
  <c r="K1376" i="1" a="1"/>
  <c r="K1376" i="1" s="1"/>
  <c r="K1378" i="1" s="1"/>
  <c r="K1382" i="1" a="1"/>
  <c r="K1382" i="1" s="1"/>
  <c r="K1385" i="1" s="1"/>
  <c r="K1509" i="1" a="1"/>
  <c r="K1509" i="1" s="1"/>
  <c r="K1511" i="1" s="1"/>
  <c r="K1386" i="1" a="1"/>
  <c r="K1386" i="1" s="1"/>
  <c r="K1387" i="1" a="1"/>
  <c r="K1387" i="1" s="1"/>
  <c r="K1516" i="1" a="1"/>
  <c r="K1516" i="1" s="1"/>
  <c r="K1396" i="1" a="1"/>
  <c r="K1396" i="1" s="1"/>
  <c r="K1398" i="1" s="1"/>
  <c r="K1399" i="1" a="1"/>
  <c r="K1399" i="1" s="1"/>
  <c r="K1401" i="1" s="1"/>
  <c r="K1523" i="1" a="1"/>
  <c r="K1523" i="1" s="1"/>
  <c r="K1525" i="1" s="1"/>
  <c r="K1402" i="1" a="1"/>
  <c r="K1402" i="1" s="1"/>
  <c r="K1404" i="1" s="1"/>
  <c r="K1406" i="1" a="1"/>
  <c r="K1406" i="1" s="1"/>
  <c r="K1529" i="1" a="1"/>
  <c r="K1529" i="1" s="1"/>
  <c r="K1531" i="1" s="1"/>
  <c r="K1407" i="1" a="1"/>
  <c r="K1407" i="1" s="1"/>
  <c r="K1535" i="1" a="1"/>
  <c r="K1535" i="1" s="1"/>
  <c r="K1537" i="1" s="1"/>
  <c r="K1421" i="1" a="1"/>
  <c r="K1421" i="1" s="1"/>
  <c r="K1423" i="1" s="1"/>
  <c r="K1424" i="1" a="1"/>
  <c r="K1424" i="1" s="1"/>
  <c r="K1549" i="1" a="1"/>
  <c r="K1549" i="1" s="1"/>
  <c r="K1551" i="1" s="1"/>
  <c r="K1559" i="1" a="1"/>
  <c r="K1559" i="1" s="1"/>
  <c r="K1654" i="1" a="1"/>
  <c r="K1654" i="1" s="1"/>
  <c r="K1657" i="1" s="1"/>
  <c r="K1425" i="1" a="1"/>
  <c r="K1425" i="1" s="1"/>
  <c r="K1658" i="1" a="1"/>
  <c r="K1658" i="1" s="1"/>
  <c r="K1661" i="1" s="1"/>
  <c r="K1453" i="1" a="1"/>
  <c r="K1453" i="1" s="1"/>
  <c r="K1672" i="1" a="1"/>
  <c r="K1672" i="1" s="1"/>
  <c r="K1674" i="1" s="1"/>
  <c r="K1555" i="1" a="1"/>
  <c r="K1555" i="1" s="1"/>
  <c r="K1557" i="1" s="1"/>
  <c r="K1572" i="1" a="1"/>
  <c r="K1572" i="1" s="1"/>
  <c r="K1574" i="1" s="1"/>
  <c r="K1590" i="1" a="1"/>
  <c r="K1590" i="1" s="1"/>
  <c r="K1685" i="1" a="1"/>
  <c r="K1685" i="1" s="1"/>
  <c r="K1687" i="1" s="1"/>
  <c r="K1691" i="1" a="1"/>
  <c r="K1691" i="1" s="1"/>
  <c r="K1694" i="1" s="1"/>
  <c r="K1698" i="1" a="1"/>
  <c r="K1698" i="1" s="1"/>
  <c r="K1701" i="1" s="1"/>
  <c r="K1706" i="1" a="1"/>
  <c r="K1706" i="1" s="1"/>
  <c r="K1708" i="1" s="1"/>
  <c r="K1702" i="1" a="1"/>
  <c r="K1702" i="1" s="1"/>
  <c r="K1712" i="1" a="1"/>
  <c r="K1712" i="1" s="1"/>
  <c r="K1714" i="1" s="1"/>
  <c r="K1716" i="1" a="1"/>
  <c r="K1716" i="1" s="1"/>
  <c r="K1718" i="1" a="1"/>
  <c r="K1718" i="1" s="1"/>
  <c r="K1743" i="1" a="1"/>
  <c r="K1743" i="1" s="1"/>
  <c r="K1719" i="1" a="1"/>
  <c r="K1719" i="1" s="1"/>
  <c r="K365" i="1" a="1"/>
  <c r="K365" i="1" s="1"/>
  <c r="K368" i="1" s="1"/>
  <c r="K1741" i="1" a="1"/>
  <c r="K1741" i="1" s="1"/>
  <c r="K657" i="1" a="1"/>
  <c r="K657" i="1" s="1"/>
  <c r="K659" i="1" s="1"/>
  <c r="K673" i="1" a="1"/>
  <c r="K673" i="1" s="1"/>
  <c r="K675" i="1" s="1"/>
  <c r="K765" i="1" a="1"/>
  <c r="K765" i="1" s="1"/>
  <c r="K767" i="1" s="1"/>
  <c r="K682" i="1" a="1"/>
  <c r="K682" i="1" s="1"/>
  <c r="K684" i="1" s="1"/>
  <c r="K703" i="1" a="1"/>
  <c r="K703" i="1" s="1"/>
  <c r="K705" i="1" s="1"/>
  <c r="K711" i="1" a="1"/>
  <c r="K711" i="1" s="1"/>
  <c r="K400" i="1" a="1"/>
  <c r="K400" i="1" s="1"/>
  <c r="K402" i="1" s="1"/>
  <c r="K414" i="1" a="1"/>
  <c r="K414" i="1" s="1"/>
  <c r="K756" i="1" a="1"/>
  <c r="K756" i="1" s="1"/>
  <c r="K758" i="1" s="1"/>
  <c r="K504" i="1" a="1"/>
  <c r="K504" i="1" s="1"/>
  <c r="K506" i="1" a="1"/>
  <c r="K506" i="1" s="1"/>
  <c r="K744" i="1" a="1"/>
  <c r="K744" i="1" s="1"/>
  <c r="K746" i="1" s="1"/>
  <c r="K737" i="1" a="1"/>
  <c r="K737" i="1" s="1"/>
  <c r="K743" i="1" s="1"/>
  <c r="K554" i="1" a="1"/>
  <c r="K554" i="1" s="1"/>
  <c r="K556" i="1" s="1"/>
  <c r="K858" i="1" a="1"/>
  <c r="K858" i="1" s="1"/>
  <c r="K860" i="1" s="1"/>
  <c r="K561" i="1" a="1"/>
  <c r="K561" i="1" s="1"/>
  <c r="K569" i="1" a="1"/>
  <c r="K569" i="1" s="1"/>
  <c r="K571" i="1" s="1"/>
  <c r="K865" i="1" a="1"/>
  <c r="K865" i="1" s="1"/>
  <c r="K867" i="1" s="1"/>
  <c r="K868" i="1" a="1"/>
  <c r="K868" i="1" s="1"/>
  <c r="K714" i="1" a="1"/>
  <c r="K714" i="1" s="1"/>
  <c r="K720" i="1" s="1"/>
  <c r="K706" i="1" a="1"/>
  <c r="K706" i="1" s="1"/>
  <c r="K708" i="1" s="1"/>
  <c r="K590" i="1" a="1"/>
  <c r="K590" i="1" s="1"/>
  <c r="K592" i="1" s="1"/>
  <c r="K697" i="1" a="1"/>
  <c r="K697" i="1" s="1"/>
  <c r="K699" i="1" s="1"/>
  <c r="K667" i="1" a="1"/>
  <c r="K667" i="1" s="1"/>
  <c r="K669" i="1" s="1"/>
  <c r="K660" i="1" a="1"/>
  <c r="K660" i="1" s="1"/>
  <c r="K662" i="1" s="1"/>
  <c r="K654" i="1" a="1"/>
  <c r="K654" i="1" s="1"/>
  <c r="K656" i="1" s="1"/>
  <c r="K612" i="1" a="1"/>
  <c r="K612" i="1" s="1"/>
  <c r="K615" i="1" s="1"/>
  <c r="K630" i="1" a="1"/>
  <c r="K630" i="1" s="1"/>
  <c r="K620" i="1" a="1"/>
  <c r="K620" i="1" s="1"/>
  <c r="K622" i="1" s="1"/>
  <c r="K629" i="1" a="1"/>
  <c r="K629" i="1" s="1"/>
  <c r="K634" i="1" a="1"/>
  <c r="K634" i="1" s="1"/>
  <c r="K635" i="1" a="1"/>
  <c r="K635" i="1" s="1"/>
  <c r="K626" i="1" a="1"/>
  <c r="K626" i="1" s="1"/>
  <c r="K628" i="1" s="1"/>
  <c r="K685" i="1" a="1"/>
  <c r="K685" i="1" s="1"/>
  <c r="K687" i="1" s="1"/>
  <c r="K623" i="1" a="1"/>
  <c r="K623" i="1" s="1"/>
  <c r="K625" i="1" s="1"/>
  <c r="K721" i="1" a="1"/>
  <c r="K721" i="1" s="1"/>
  <c r="K723" i="1" s="1"/>
  <c r="K869" i="1" a="1"/>
  <c r="K869" i="1" s="1"/>
  <c r="K731" i="1" a="1"/>
  <c r="K731" i="1" s="1"/>
  <c r="K733" i="1" s="1"/>
  <c r="K922" i="1" a="1"/>
  <c r="K922" i="1" s="1"/>
  <c r="K1079" i="1" a="1"/>
  <c r="K1079" i="1" s="1"/>
  <c r="K1082" i="1" s="1"/>
  <c r="K1086" i="1" a="1"/>
  <c r="K1086" i="1" s="1"/>
  <c r="K1088" i="1" s="1"/>
  <c r="K777" i="1" a="1"/>
  <c r="K777" i="1" s="1"/>
  <c r="K873" i="1" a="1"/>
  <c r="K873" i="1" s="1"/>
  <c r="K875" i="1" s="1"/>
  <c r="K882" i="1" a="1"/>
  <c r="K882" i="1" s="1"/>
  <c r="K883" i="1" a="1"/>
  <c r="K883" i="1" s="1"/>
  <c r="K1093" i="1" a="1"/>
  <c r="K1093" i="1" s="1"/>
  <c r="K1095" i="1" s="1"/>
  <c r="K957" i="1" a="1"/>
  <c r="K957" i="1" s="1"/>
  <c r="K959" i="1" s="1"/>
  <c r="K963" i="1" a="1"/>
  <c r="K963" i="1" s="1"/>
  <c r="K965" i="1" s="1"/>
  <c r="K969" i="1" a="1"/>
  <c r="K969" i="1" s="1"/>
  <c r="K971" i="1" s="1"/>
  <c r="K1096" i="1" a="1"/>
  <c r="K1096" i="1" s="1"/>
  <c r="K1098" i="1" s="1"/>
  <c r="K1099" i="1" a="1"/>
  <c r="K1099" i="1" s="1"/>
  <c r="K1101" i="1" s="1"/>
  <c r="K1106" i="1" a="1"/>
  <c r="K1106" i="1" s="1"/>
  <c r="K1108" i="1" s="1"/>
  <c r="K845" i="1" a="1"/>
  <c r="K845" i="1" s="1"/>
  <c r="K848" i="1" s="1"/>
  <c r="K1112" i="1" a="1"/>
  <c r="K1112" i="1" s="1"/>
  <c r="K1113" i="1" a="1"/>
  <c r="K1113" i="1" s="1"/>
  <c r="K1192" i="1" a="1"/>
  <c r="K1192" i="1" s="1"/>
  <c r="K1194" i="1" s="1"/>
  <c r="K1011" i="1" a="1"/>
  <c r="K1011" i="1" s="1"/>
  <c r="K1015" i="1" s="1"/>
  <c r="K1026" i="1" a="1"/>
  <c r="K1026" i="1" s="1"/>
  <c r="K1202" i="1" a="1"/>
  <c r="K1202" i="1" s="1"/>
  <c r="K1204" i="1" s="1"/>
  <c r="K1211" i="1" a="1"/>
  <c r="K1211" i="1" s="1"/>
  <c r="K1224" i="1" a="1"/>
  <c r="K1224" i="1" s="1"/>
  <c r="K1034" i="1" a="1"/>
  <c r="K1034" i="1" s="1"/>
  <c r="K1036" i="1" s="1"/>
  <c r="K1040" i="1" a="1"/>
  <c r="K1040" i="1" s="1"/>
  <c r="K1042" i="1" s="1"/>
  <c r="K1046" i="1" a="1"/>
  <c r="K1046" i="1" s="1"/>
  <c r="K1050" i="1" s="1"/>
  <c r="K1282" i="1" a="1"/>
  <c r="K1282" i="1" s="1"/>
  <c r="K1431" i="1" a="1"/>
  <c r="K1431" i="1" s="1"/>
  <c r="K1436" i="1" s="1"/>
  <c r="K1437" i="1" a="1"/>
  <c r="K1437" i="1" s="1"/>
  <c r="K1064" i="1" a="1"/>
  <c r="K1064" i="1" s="1"/>
  <c r="K1066" i="1" s="1"/>
  <c r="K1070" i="1" a="1"/>
  <c r="K1070" i="1" s="1"/>
  <c r="K1072" i="1" a="1"/>
  <c r="K1072" i="1" s="1"/>
  <c r="K1150" i="1" a="1"/>
  <c r="K1150" i="1" s="1"/>
  <c r="K1152" i="1" s="1"/>
  <c r="K1153" i="1" a="1"/>
  <c r="K1153" i="1" s="1"/>
  <c r="K1155" i="1" s="1"/>
  <c r="K1156" i="1" a="1"/>
  <c r="K1156" i="1" s="1"/>
  <c r="K1158" i="1" s="1"/>
  <c r="K1159" i="1" a="1"/>
  <c r="K1159" i="1" s="1"/>
  <c r="K1162" i="1" s="1"/>
  <c r="K1457" i="1" a="1"/>
  <c r="K1457" i="1" s="1"/>
  <c r="K1163" i="1" a="1"/>
  <c r="K1163" i="1" s="1"/>
  <c r="K1165" i="1" s="1"/>
  <c r="K1461" i="1" a="1"/>
  <c r="K1461" i="1" s="1"/>
  <c r="K1463" i="1" s="1"/>
  <c r="K1465" i="1" a="1"/>
  <c r="K1465" i="1" s="1"/>
  <c r="K1469" i="1" s="1"/>
  <c r="K1176" i="1" a="1"/>
  <c r="K1176" i="1" s="1"/>
  <c r="K1178" i="1" s="1"/>
  <c r="K1470" i="1" a="1"/>
  <c r="K1470" i="1" s="1"/>
  <c r="K1472" i="1" s="1"/>
  <c r="K1186" i="1" a="1"/>
  <c r="K1186" i="1" s="1"/>
  <c r="K1188" i="1" s="1"/>
  <c r="K1473" i="1" a="1"/>
  <c r="K1473" i="1" s="1"/>
  <c r="K1198" i="1" a="1"/>
  <c r="K1198" i="1" s="1"/>
  <c r="K1201" i="1" s="1"/>
  <c r="K1205" i="1" a="1"/>
  <c r="K1205" i="1" s="1"/>
  <c r="K1207" i="1" s="1"/>
  <c r="K1474" i="1" a="1"/>
  <c r="K1474" i="1" s="1"/>
  <c r="K1624" i="1" a="1"/>
  <c r="K1624" i="1" s="1"/>
  <c r="K1215" i="1" a="1"/>
  <c r="K1215" i="1" s="1"/>
  <c r="K1217" i="1" s="1"/>
  <c r="K1625" i="1" a="1"/>
  <c r="K1625" i="1" s="1"/>
  <c r="K1222" i="1" a="1"/>
  <c r="K1222" i="1" s="1"/>
  <c r="K1225" i="1" a="1"/>
  <c r="K1225" i="1" s="1"/>
  <c r="K1283" i="1" a="1"/>
  <c r="K1283" i="1" s="1"/>
  <c r="K1726" i="1" a="1"/>
  <c r="K1726" i="1" s="1"/>
  <c r="K1438" i="1" a="1"/>
  <c r="K1438" i="1" s="1"/>
  <c r="K1458" i="1" a="1"/>
  <c r="K1458" i="1" s="1"/>
  <c r="K1607" i="1" a="1"/>
  <c r="K1607" i="1" s="1"/>
  <c r="K1610" i="1" s="1"/>
  <c r="K1612" i="1" a="1"/>
  <c r="K1612" i="1" s="1"/>
  <c r="K1614" i="1" s="1"/>
  <c r="K1615" i="1" a="1"/>
  <c r="K1615" i="1" s="1"/>
  <c r="K1616" i="1" a="1"/>
  <c r="K1616" i="1" s="1"/>
  <c r="K1789" i="1" a="1"/>
  <c r="K1789" i="1" s="1"/>
  <c r="K1792" i="1" s="1"/>
  <c r="K1725" i="1" a="1"/>
  <c r="K1725" i="1" s="1"/>
  <c r="K1730" i="1" a="1"/>
  <c r="K1730" i="1" s="1"/>
  <c r="K1731" i="1" a="1"/>
  <c r="K1731" i="1" s="1"/>
  <c r="K2" i="1" a="1"/>
  <c r="K2" i="1" s="1"/>
  <c r="K5" i="1" s="1"/>
  <c r="K29" i="1" a="1"/>
  <c r="K29" i="1" s="1"/>
  <c r="K32" i="1" s="1"/>
  <c r="K1782" i="1" a="1"/>
  <c r="K1782" i="1" s="1"/>
  <c r="K1788" i="1" s="1"/>
  <c r="K52" i="1" a="1"/>
  <c r="K52" i="1" s="1"/>
  <c r="K126" i="1" a="1"/>
  <c r="K126" i="1" s="1"/>
  <c r="K128" i="1" s="1"/>
  <c r="K156" i="1" a="1"/>
  <c r="K156" i="1" s="1"/>
  <c r="K616" i="1" a="1"/>
  <c r="K616" i="1" s="1"/>
  <c r="K619" i="1" s="1"/>
  <c r="K20" i="1" a="1"/>
  <c r="K20" i="1" s="1"/>
  <c r="K22" i="1" s="1"/>
  <c r="K608" i="1" a="1"/>
  <c r="K608" i="1" s="1"/>
  <c r="K34" i="1" a="1"/>
  <c r="K34" i="1" s="1"/>
  <c r="K599" i="1" a="1"/>
  <c r="K599" i="1" s="1"/>
  <c r="K601" i="1" s="1"/>
  <c r="K593" i="1" a="1"/>
  <c r="K593" i="1" s="1"/>
  <c r="K595" i="1" s="1"/>
  <c r="K576" i="1" a="1"/>
  <c r="K576" i="1" s="1"/>
  <c r="K578" i="1" s="1"/>
  <c r="K86" i="1" a="1"/>
  <c r="K86" i="1" s="1"/>
  <c r="K88" i="1" s="1"/>
  <c r="K566" i="1" a="1"/>
  <c r="K566" i="1" s="1"/>
  <c r="K568" i="1" s="1"/>
  <c r="K111" i="1" a="1"/>
  <c r="K111" i="1" s="1"/>
  <c r="K118" i="1" a="1"/>
  <c r="K118" i="1" s="1"/>
  <c r="K122" i="1" s="1"/>
  <c r="K558" i="1" a="1"/>
  <c r="K558" i="1" s="1"/>
  <c r="K560" i="1" s="1"/>
  <c r="K132" i="1" a="1"/>
  <c r="K132" i="1" s="1"/>
  <c r="K134" i="1" s="1"/>
  <c r="K142" i="1" a="1"/>
  <c r="K142" i="1" s="1"/>
  <c r="K153" i="1" s="1"/>
  <c r="K158" i="1" a="1"/>
  <c r="K158" i="1" s="1"/>
  <c r="K175" i="1" a="1"/>
  <c r="K175" i="1" s="1"/>
  <c r="K178" i="1" s="1"/>
  <c r="K551" i="1" a="1"/>
  <c r="K551" i="1" s="1"/>
  <c r="K553" i="1" s="1"/>
  <c r="K542" i="1" a="1"/>
  <c r="K542" i="1" s="1"/>
  <c r="K544" i="1" s="1"/>
  <c r="K188" i="1" a="1"/>
  <c r="K188" i="1" s="1"/>
  <c r="K191" i="1" s="1"/>
  <c r="K538" i="1" a="1"/>
  <c r="K538" i="1" s="1"/>
  <c r="K541" i="1" s="1"/>
  <c r="K500" i="1" a="1"/>
  <c r="K500" i="1" s="1"/>
  <c r="K405" i="1" a="1"/>
  <c r="K405" i="1" s="1"/>
  <c r="K388" i="1" a="1"/>
  <c r="K388" i="1" s="1"/>
  <c r="K390" i="1" s="1"/>
  <c r="K209" i="1"/>
  <c r="K376" i="1" a="1"/>
  <c r="K376" i="1" s="1"/>
  <c r="K379" i="1" s="1"/>
  <c r="K369" i="1" a="1"/>
  <c r="K369" i="1" s="1"/>
  <c r="K371" i="1" s="1"/>
  <c r="K225" i="1" a="1"/>
  <c r="K225" i="1" s="1"/>
  <c r="K227" i="1" s="1"/>
  <c r="K340" i="1" a="1"/>
  <c r="K340" i="1" s="1"/>
  <c r="K237" i="1" a="1"/>
  <c r="K237" i="1" s="1"/>
  <c r="K332" i="1" a="1"/>
  <c r="K332" i="1" s="1"/>
  <c r="K334" i="1" s="1"/>
  <c r="K499" i="1" a="1"/>
  <c r="K499" i="1" s="1"/>
  <c r="K324" i="1" a="1"/>
  <c r="K324" i="1" s="1"/>
  <c r="K331" i="1" s="1"/>
  <c r="K505" i="1" a="1"/>
  <c r="K505" i="1" s="1"/>
  <c r="K304" i="1" a="1"/>
  <c r="K304" i="1" s="1"/>
  <c r="K306" i="1" s="1"/>
  <c r="K1733" i="1" a="1"/>
  <c r="K1733" i="1" s="1"/>
  <c r="K596" i="1" a="1"/>
  <c r="K596" i="1" s="1"/>
  <c r="K598" i="1" s="1"/>
  <c r="K609" i="1" a="1"/>
  <c r="K609" i="1" s="1"/>
  <c r="K1626" i="1" a="1"/>
  <c r="K1626" i="1" s="1"/>
  <c r="K1495" i="1" a="1"/>
  <c r="K1495" i="1" s="1"/>
  <c r="K710" i="1" a="1"/>
  <c r="K710" i="1" s="1"/>
  <c r="K734" i="1" a="1"/>
  <c r="K734" i="1" s="1"/>
  <c r="K736" i="1" s="1"/>
  <c r="K180" i="1" a="1"/>
  <c r="K180" i="1" s="1"/>
  <c r="K413" i="1" a="1"/>
  <c r="K413" i="1" s="1"/>
  <c r="K759" i="1" a="1"/>
  <c r="K759" i="1" s="1"/>
  <c r="K761" i="1" s="1"/>
  <c r="K514" i="1" a="1"/>
  <c r="K514" i="1" s="1"/>
  <c r="K515" i="1" a="1"/>
  <c r="K515" i="1" s="1"/>
  <c r="K768" i="1" a="1"/>
  <c r="K768" i="1" s="1"/>
  <c r="K770" i="1" s="1"/>
  <c r="K1189" i="1" a="1"/>
  <c r="K1189" i="1" s="1"/>
  <c r="K1191" i="1" s="1"/>
  <c r="K776" i="1" a="1"/>
  <c r="K776" i="1" s="1"/>
  <c r="K1212" i="1" a="1"/>
  <c r="K1212" i="1" s="1"/>
  <c r="K811" i="1" a="1"/>
  <c r="K811" i="1" s="1"/>
  <c r="K813" i="1" s="1"/>
  <c r="K1482" i="1" a="1"/>
  <c r="K1482" i="1" s="1"/>
  <c r="K1678" i="1" a="1"/>
  <c r="K1678" i="1" s="1"/>
  <c r="K1680" i="1" s="1"/>
  <c r="K833" i="1" a="1"/>
  <c r="K833" i="1" s="1"/>
  <c r="K1703" i="1" a="1"/>
  <c r="K1703" i="1" s="1"/>
  <c r="K1747" i="1" a="1"/>
  <c r="K1747" i="1" s="1"/>
  <c r="K1749" i="1" s="1"/>
  <c r="K1750" i="1" a="1"/>
  <c r="K1750" i="1" s="1"/>
  <c r="K1752" i="1" s="1"/>
  <c r="K1754" i="1" a="1"/>
  <c r="K1754" i="1" s="1"/>
  <c r="K1760" i="1" s="1"/>
  <c r="K972" i="1" a="1"/>
  <c r="K972" i="1" s="1"/>
  <c r="K976" i="1" s="1"/>
  <c r="K1761" i="1" a="1"/>
  <c r="K1761" i="1" s="1"/>
  <c r="K1767" i="1" s="1"/>
  <c r="K980" i="1" a="1"/>
  <c r="K980" i="1" s="1"/>
  <c r="K982" i="1" s="1"/>
  <c r="K23" i="1" a="1"/>
  <c r="K23" i="1" s="1"/>
  <c r="K25" i="1" s="1"/>
  <c r="K45" i="1" a="1"/>
  <c r="K45" i="1" s="1"/>
  <c r="K47" i="1" s="1"/>
  <c r="K1003" i="1" a="1"/>
  <c r="K1003" i="1" s="1"/>
  <c r="K1006" i="1" s="1"/>
  <c r="K1007" i="1" a="1"/>
  <c r="K1007" i="1" s="1"/>
  <c r="K1010" i="1" s="1"/>
  <c r="K56" i="1" a="1"/>
  <c r="K56" i="1" s="1"/>
  <c r="K59" i="1" s="1"/>
  <c r="K78" i="1" a="1"/>
  <c r="K78" i="1" s="1"/>
  <c r="K113" i="1" a="1"/>
  <c r="K113" i="1" s="1"/>
  <c r="K1027" i="1" a="1"/>
  <c r="K1027" i="1" s="1"/>
  <c r="K1147" i="1" a="1"/>
  <c r="K1147" i="1" s="1"/>
  <c r="K1414" i="1" a="1"/>
  <c r="K1414" i="1" s="1"/>
  <c r="K1454" i="1" a="1"/>
  <c r="K1454" i="1" s="1"/>
  <c r="K1595" i="1" a="1"/>
  <c r="K1595" i="1" s="1"/>
  <c r="K1720" i="1" a="1"/>
  <c r="K1720" i="1" s="1"/>
  <c r="K1768" i="1" a="1"/>
  <c r="K1768" i="1" s="1"/>
  <c r="K1773" i="1" s="1"/>
  <c r="K1774" i="1" a="1"/>
  <c r="K1774" i="1" s="1"/>
  <c r="K1781" i="1" s="1"/>
  <c r="K154" i="1" a="1"/>
  <c r="K154" i="1" s="1"/>
  <c r="K166" i="1" s="1"/>
  <c r="K167" i="1" a="1"/>
  <c r="K167" i="1" s="1"/>
  <c r="K168" i="1" a="1"/>
  <c r="K168" i="1" s="1"/>
  <c r="K193" i="1" a="1"/>
  <c r="K193" i="1" s="1"/>
  <c r="K197" i="1" s="1"/>
  <c r="K204" i="1" a="1"/>
  <c r="K204" i="1" s="1"/>
  <c r="K206" i="1" s="1"/>
  <c r="K984" i="1" a="1"/>
  <c r="K984" i="1" s="1"/>
  <c r="K987" i="1" s="1"/>
  <c r="K403" i="5" l="1"/>
  <c r="K1220" i="5"/>
  <c r="K1025" i="5"/>
  <c r="K1666" i="5"/>
  <c r="K216" i="5"/>
  <c r="K709" i="5"/>
  <c r="K1573" i="5"/>
  <c r="K1781" i="5"/>
  <c r="K771" i="5"/>
  <c r="K810" i="5"/>
  <c r="K1143" i="5"/>
  <c r="K1347" i="5"/>
  <c r="K141" i="5"/>
  <c r="K60" i="5"/>
  <c r="K1307" i="5"/>
  <c r="K1500" i="5"/>
  <c r="K1396" i="5"/>
  <c r="K1449" i="5"/>
  <c r="K1435" i="5"/>
  <c r="K1738" i="5"/>
  <c r="K192" i="5"/>
  <c r="K92" i="5"/>
  <c r="K1700" i="5"/>
  <c r="K522" i="5"/>
  <c r="K647" i="5"/>
  <c r="K444" i="5"/>
  <c r="K375" i="5"/>
  <c r="K1088" i="5"/>
  <c r="K303" i="5"/>
  <c r="K983" i="5"/>
  <c r="K1257" i="5"/>
  <c r="K894" i="5"/>
  <c r="K1596" i="5"/>
  <c r="K1633" i="5"/>
  <c r="K263" i="1"/>
  <c r="K239" i="1"/>
  <c r="K713" i="1"/>
  <c r="K784" i="1"/>
  <c r="K1266" i="1"/>
  <c r="K1370" i="1"/>
  <c r="K1519" i="1"/>
  <c r="K1410" i="1"/>
  <c r="K1232" i="1"/>
  <c r="K1149" i="1"/>
  <c r="K1593" i="1"/>
  <c r="K1456" i="1"/>
  <c r="K1033" i="1"/>
  <c r="K345" i="1"/>
  <c r="K1653" i="1"/>
  <c r="K97" i="1"/>
  <c r="K408" i="1"/>
  <c r="K1724" i="1"/>
  <c r="K488" i="1"/>
  <c r="K565" i="1"/>
  <c r="K1128" i="1"/>
  <c r="K1258" i="1"/>
  <c r="K503" i="1"/>
  <c r="K953" i="1"/>
  <c r="K318" i="1"/>
  <c r="K1290" i="1"/>
  <c r="K1485" i="1"/>
  <c r="K513" i="1"/>
  <c r="K1349" i="1"/>
  <c r="K1133" i="1"/>
  <c r="K1497" i="1"/>
  <c r="K509" i="1"/>
  <c r="K872" i="1"/>
  <c r="K637" i="1"/>
  <c r="K1117" i="1"/>
  <c r="K589" i="1"/>
  <c r="K37" i="1"/>
  <c r="K1623" i="1"/>
  <c r="K55" i="1"/>
  <c r="K1285" i="1"/>
  <c r="K1746" i="1"/>
  <c r="K633" i="1"/>
  <c r="K1460" i="1"/>
  <c r="K1477" i="1"/>
  <c r="K1631" i="1"/>
  <c r="K1738" i="1"/>
  <c r="K117" i="1"/>
  <c r="K141" i="1" s="1"/>
  <c r="K1729" i="1"/>
  <c r="K171" i="1"/>
  <c r="K299" i="1"/>
  <c r="K270" i="1"/>
  <c r="K1606" i="1"/>
  <c r="K585" i="1"/>
  <c r="K890" i="1"/>
  <c r="K1389" i="1"/>
  <c r="K1214" i="1"/>
  <c r="K1619" i="1"/>
  <c r="K517" i="1"/>
  <c r="K1562" i="1"/>
  <c r="K1420" i="1"/>
  <c r="K1312" i="1"/>
  <c r="K925" i="1"/>
  <c r="K1430" i="1"/>
  <c r="K184" i="1"/>
  <c r="K82" i="1"/>
  <c r="K92" i="1" s="1"/>
  <c r="K835" i="1"/>
  <c r="K417" i="1"/>
  <c r="K886" i="1"/>
  <c r="K1599" i="1"/>
  <c r="K364" i="1"/>
  <c r="K1060" i="1"/>
  <c r="K521" i="1"/>
  <c r="K857" i="1"/>
  <c r="K1705" i="1"/>
  <c r="K1447" i="1"/>
  <c r="K1074" i="1"/>
  <c r="K611" i="1"/>
  <c r="K60" i="1"/>
  <c r="K192" i="1" s="1"/>
  <c r="K216" i="1" s="1"/>
  <c r="K224" i="1" s="1"/>
  <c r="K235" i="1" s="1"/>
  <c r="K255" i="1" s="1"/>
  <c r="K303" i="1" s="1"/>
  <c r="K338" i="1" s="1"/>
  <c r="K375" i="1" s="1"/>
  <c r="K403" i="1" s="1"/>
  <c r="K444" i="1" s="1"/>
  <c r="K481" i="1" s="1"/>
  <c r="K522" i="1" s="1"/>
  <c r="K557" i="1" s="1"/>
  <c r="K575" i="1" s="1"/>
  <c r="K647" i="1" s="1"/>
  <c r="K709" i="1" s="1"/>
  <c r="K771" i="1" s="1"/>
  <c r="K810" i="1" s="1"/>
  <c r="K894" i="1" s="1"/>
  <c r="K983" i="1" s="1"/>
  <c r="K1025" i="1" s="1"/>
  <c r="K1089" i="1" s="1"/>
  <c r="K1102" i="1" s="1"/>
  <c r="K1144" i="1" s="1"/>
  <c r="K1175" i="1" s="1"/>
  <c r="K1221" i="1" s="1"/>
  <c r="K1259" i="1" s="1"/>
  <c r="K1274" i="1" s="1"/>
  <c r="K1356" i="1" s="1"/>
  <c r="K1405" i="1" s="1"/>
  <c r="K1448" i="1" s="1"/>
  <c r="K1464" i="1" s="1"/>
  <c r="K1515" i="1" s="1"/>
  <c r="K1542" i="1" s="1"/>
  <c r="K1588" i="1" s="1"/>
  <c r="K1611" i="1" s="1"/>
  <c r="K1648" i="1" s="1"/>
  <c r="K1681" i="1" s="1"/>
  <c r="K1715" i="1" s="1"/>
  <c r="K1753" i="1" s="1"/>
  <c r="K1796" i="1" s="1"/>
  <c r="K1782" i="5" l="1"/>
  <c r="K1316" i="1"/>
  <c r="K179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<sst xmlns="http://schemas.openxmlformats.org/spreadsheetml/2006/main" count="54686" uniqueCount="5143">
  <si>
    <t>Cod_CEGE</t>
  </si>
  <si>
    <t>Unidad ejecutora</t>
  </si>
  <si>
    <t>Centro Gestor</t>
  </si>
  <si>
    <t>ID_Objetivo</t>
  </si>
  <si>
    <t>Nombre objetivo</t>
  </si>
  <si>
    <t>ID_producto</t>
  </si>
  <si>
    <t>Descripción de producto</t>
  </si>
  <si>
    <t>Codigo proyecto inversion</t>
  </si>
  <si>
    <t>BPIN</t>
  </si>
  <si>
    <t>Nombre proyecto inversion</t>
  </si>
  <si>
    <t>Apropiacion disponible 2026(ejecucion 05/2026)</t>
  </si>
  <si>
    <t xml:space="preserve">Proyeccion presupuesto 2027  </t>
  </si>
  <si>
    <t>ID_Indicador de producto</t>
  </si>
  <si>
    <t>Nombre indicador producto</t>
  </si>
  <si>
    <t>Naturaleza de Producto</t>
  </si>
  <si>
    <t>Periodicidad de Producto</t>
  </si>
  <si>
    <t>Unidad de medida de Producto</t>
  </si>
  <si>
    <t>Territorializable de Producto</t>
  </si>
  <si>
    <t>Línea base de Producto</t>
  </si>
  <si>
    <t>Meta Total de Producto</t>
  </si>
  <si>
    <t xml:space="preserve">Meta Anual 2026 </t>
  </si>
  <si>
    <t>Meta programada 2027</t>
  </si>
  <si>
    <t>Estado Indicador 2024</t>
  </si>
  <si>
    <t>Estado Indicador 2025</t>
  </si>
  <si>
    <t>Estado Indicador 2026</t>
  </si>
  <si>
    <t xml:space="preserve">Valor por  indicador de producto </t>
  </si>
  <si>
    <t>SECRETARÍA DISTRITAL DEL HÁBITAT</t>
  </si>
  <si>
    <t>Contribuir al acceso a una vivienda adecuada y asequible para los hogares de Bogotá</t>
  </si>
  <si>
    <t>Servicio de asistencia técnica para la planeación y gestión del conocimiento</t>
  </si>
  <si>
    <t>008125</t>
  </si>
  <si>
    <t>2024110010213</t>
  </si>
  <si>
    <t>Implementación de las estrategias de generación y difusión del conocimiento e innovación para la toma de decisiones en política pública sobre las dinámicas del hábitat en Bogotá D.C.</t>
  </si>
  <si>
    <t/>
  </si>
  <si>
    <t>Número de herramientas incorporadas en el sistema de información del sector Hábitat</t>
  </si>
  <si>
    <t>Flujo</t>
  </si>
  <si>
    <t>Mensual</t>
  </si>
  <si>
    <t>VAL</t>
  </si>
  <si>
    <t>N</t>
  </si>
  <si>
    <t>A</t>
  </si>
  <si>
    <t>Porcentaje de avance en la implementación de la política pública de gestión integral del hábitat</t>
  </si>
  <si>
    <t>Acumulado</t>
  </si>
  <si>
    <t>%</t>
  </si>
  <si>
    <t xml:space="preserve"> </t>
  </si>
  <si>
    <t>I</t>
  </si>
  <si>
    <t>subtotal</t>
  </si>
  <si>
    <t xml:space="preserve">Subtotal </t>
  </si>
  <si>
    <t>Asistencia técnica para el fortalecimiento técnico y organizacional a los prestadores de los sistemas de abastecimiento de agua potable en zona rural del Distrito</t>
  </si>
  <si>
    <t>008091</t>
  </si>
  <si>
    <t>2024110010218</t>
  </si>
  <si>
    <t>Mejoramiento de la prestación y acceso de los servicios públicos domiciliarios, en especial en suelo rural y hogares en condición de vulnerabilidad de Bogotá D.C.</t>
  </si>
  <si>
    <t>Porcentaje de avance en fortalecimiento técnico y organizacional a los prestadores de los sistemas de abastecimiento de agua potable en zona rural del distrito</t>
  </si>
  <si>
    <t>Número de hogares rurales con cobertura, calidad y continuidad de la prestación de los Servicios Públicos domiciliarios y TIC mejorada</t>
  </si>
  <si>
    <t>Número de instrumentos desarrollados, enfocados en la mejora de la transición tecnológica en los servicios públicos domiciliarios y TIC en hogares urbanos</t>
  </si>
  <si>
    <t>Subsidios para el Mejoramiento y habitabilidad urbana rural y progresiva</t>
  </si>
  <si>
    <t>008090</t>
  </si>
  <si>
    <t>2024110010222</t>
  </si>
  <si>
    <t>Subsidio Distrital de Vivienda para el acceso a soluciones habitacionales por parte de hogares vulnerables en Bogotá D.C.</t>
  </si>
  <si>
    <t>Número de subsidios entregados de mejoramiento de vivienda modalidad habitabilidad urbana y rural</t>
  </si>
  <si>
    <t>S</t>
  </si>
  <si>
    <t>Adecuaciones habitacionales realizadas para el mejoramiento de viviendas urbana y rural.</t>
  </si>
  <si>
    <t>NE</t>
  </si>
  <si>
    <t>Subsidio para adquisición de vivienda nueva urbana y rural</t>
  </si>
  <si>
    <t>Subsidios asignados para adquisición de vivienda nueva urbana y rural</t>
  </si>
  <si>
    <t>N.E</t>
  </si>
  <si>
    <t>Número de subsidios entregados de mejoramiento de vivienda modalidad progresiva</t>
  </si>
  <si>
    <t>Val</t>
  </si>
  <si>
    <t>Viviendas rurales nuevas construidas y entregadas a hogares vulnerables</t>
  </si>
  <si>
    <t>Subsidios para arrendamiento de vivienda</t>
  </si>
  <si>
    <t>Número de subsidios entregados para arrendamiento de vivienda</t>
  </si>
  <si>
    <t>Hectáreas de suelo útil gestionadas para el desarrollo de vivienda social y usos complementarios</t>
  </si>
  <si>
    <t>008084</t>
  </si>
  <si>
    <t>2024110010215</t>
  </si>
  <si>
    <t>Asistencia técnica para la habilitación de suelo y la gestión de los trámites de los proyectos que promuevan la generación e iniciación de viviendas VIS y VIP en Bogotá D.C.</t>
  </si>
  <si>
    <t>Número de hectareas de suelo útil gestionadas para el desarrollo de vivienda social y usos complementarios</t>
  </si>
  <si>
    <t>Servicios de promoción para la iniciación de viviendas VIS y VIP</t>
  </si>
  <si>
    <t>Número de unidades de vivienda VIS y VIP promovidas para su iniciación en Bogotá</t>
  </si>
  <si>
    <t>Capacidad</t>
  </si>
  <si>
    <t>Contribuir a una mejor calidad de vida de la ciudadanía, a través del mejoramiento del espacio público priorizado</t>
  </si>
  <si>
    <t>Servicios de asistencia técnica y jurídica para el saneamiento, legalización de los bienes inmuebles</t>
  </si>
  <si>
    <t>008132</t>
  </si>
  <si>
    <t>2024110010226</t>
  </si>
  <si>
    <t>Implementación de acciones y estrategias que garanticen el desarrollo formal de vivienda, la legalización urbanística y la prevención frente a la urbanización ilegal en Bogotá D.C.</t>
  </si>
  <si>
    <t>Número de expedientes de legalización conformados y radicados en SDP</t>
  </si>
  <si>
    <t>Número de expedientes urbanos de regularización conformados y radicados en SDP</t>
  </si>
  <si>
    <t>Espacio público intervenido</t>
  </si>
  <si>
    <t>007883</t>
  </si>
  <si>
    <t>2024110010214</t>
  </si>
  <si>
    <t>Adecuación de entornos urbanos y/o rurales con déficit de infraestructura y espacio público de Bogotá D.C.</t>
  </si>
  <si>
    <t>007575</t>
  </si>
  <si>
    <t>2020110010320</t>
  </si>
  <si>
    <t>Estudios y diseños de proyecto para el mejoramiento integral de Barrios - Bogotá 2020-2024</t>
  </si>
  <si>
    <t>Número de metros cuadrados de espacio público con intervenciones</t>
  </si>
  <si>
    <t>Estudios y/o lineamientos realizados para intervenir espacio público</t>
  </si>
  <si>
    <t>Servicio de gestión catastral para los servicios públicos</t>
  </si>
  <si>
    <t>Número de hogares ubicados en centros poblados rurales y ruralidad dispersa con relación a la prestación de servicios públicos domiciliarios caracterizados</t>
  </si>
  <si>
    <t>Semestral</t>
  </si>
  <si>
    <t>Porcentaje de avance en la construcción del catastro de servicios públicos</t>
  </si>
  <si>
    <t>Adelantar las acciones tendientes a la defensa y protección de las normas de enajenación y arrendamiento de vivienda urbana así­ como el registro de personas naturales y jurídicas que ejerzan estas actividades</t>
  </si>
  <si>
    <t>Servicios de orientación y gestión frente a los requerimientos allegados a la entidad, relacionados con la enajenación, arrendamiento y desarrollo de vivienda</t>
  </si>
  <si>
    <t>Porcentaje de cumplimiento de las acciones de orientación y gestión frente a los requerimientos allegados a la entidad, relacionados con la enajenación, arrendamiento y desarrollo de vivienda</t>
  </si>
  <si>
    <t>Stock</t>
  </si>
  <si>
    <t>Proteger y preservar las áreas de importancia ambiental y prevenir el desarrollo de viviendas en zonas de riesgo o donde no existan condiciones de habitabilidad, a través de acciones que contribuyan a la prevención frente a ocupaciones y asentamientos de origen informal en la ciudad</t>
  </si>
  <si>
    <t>Servicio de prevención, vigilancia y seguimiento de los desarrollos urbanísticos ilegales</t>
  </si>
  <si>
    <t>Porcentaje de cumplimiento de las acciones de prevención, vigilancia y seguimiento de los desarrollos urbanísticos ilegales</t>
  </si>
  <si>
    <t>Garantizar la prestación de servicios y entrega de productos a la ciudadanía en condiciones de calidad, oportunidad, pertinencia y transparencia</t>
  </si>
  <si>
    <t>Estrategias de gestión institucional y de la cultura de la transparencia y la integridad</t>
  </si>
  <si>
    <t>008148</t>
  </si>
  <si>
    <t>2024110010250</t>
  </si>
  <si>
    <t>Fortalecimiento en la gestión pública integral en la SDHT a través del modelo de gestión institucional de la entidad. Bogotá D.C.</t>
  </si>
  <si>
    <t>Número de estrategias realizadas para fortalecer la gestión institucional y la cultura de la transparencia</t>
  </si>
  <si>
    <t>Informes con resultados de encuesta de satisfacción ciudadana</t>
  </si>
  <si>
    <t>008085</t>
  </si>
  <si>
    <t>2024110010209</t>
  </si>
  <si>
    <t>Desarrollo de estrategias que promuevan la participación ciudadana en la revitalización y resiliencia de espacios públicos mediante gobernanza colaborativa, gestión e innovación social en Bogotá D.C.</t>
  </si>
  <si>
    <t>Número de informes publicados con resultados de encuesta de satisfacción ciudadana</t>
  </si>
  <si>
    <t>Anual</t>
  </si>
  <si>
    <t>Número de estrategias realizadas para el fortalecimiento de la comunicación y participación ciudadana</t>
  </si>
  <si>
    <t>Fortalecimiento de capacidad institucional a nivel MESO que mejore los procesos misionales de la entidad</t>
  </si>
  <si>
    <t>Infraestructura Tecnológica y documental (Sistemas de Información y Tecnologia y Gestión documental)</t>
  </si>
  <si>
    <t>Hardware y software adquirido</t>
  </si>
  <si>
    <t>Sistema de gestión documental actualizado</t>
  </si>
  <si>
    <t>Total</t>
  </si>
  <si>
    <t>CAJA DE VIVIENDA POPULAR</t>
  </si>
  <si>
    <t>Contribuir en los procesos de ocupación y urbanización ordenada del territorio para salvaguardar la vida de hogares localizados en zonas de alto riesgo no mitigable, con su reasentamiento en zonas seguras.</t>
  </si>
  <si>
    <t>Viviendas de reposición definitiva entregadas e Instrumentos financieros entregados para vivienda definitiva, adquisición predios y/o mejoras, y relocalización transitoria, a hogares trasladados de zonas de alto riesgo no mitigable.</t>
  </si>
  <si>
    <t>008071</t>
  </si>
  <si>
    <t>2024110010134</t>
  </si>
  <si>
    <t>Traslado de hogares localizados en zonas de alto riesgo no mitigable en Bogotá D.C.</t>
  </si>
  <si>
    <t>Número de viviendas de reposición definitivas entregadas</t>
  </si>
  <si>
    <t>Número de instrumentos financieros entregados para viviendas definitivas</t>
  </si>
  <si>
    <t>Hogares beneficiarios que ingresan al programa de Reasentamientos para relocalización transitoria</t>
  </si>
  <si>
    <t>Trimestral</t>
  </si>
  <si>
    <t>Contribuir a la formalización de la propiedad a través de la entrega gratuita de tí­tulos de propiedad predios estrato 1 y 2 en barrios de origen informal.</t>
  </si>
  <si>
    <t>Tí­tulos de propiedad de predios estratos 1 y 2 entregados a hogares beneficiarios del programa de titulación.</t>
  </si>
  <si>
    <t>008040</t>
  </si>
  <si>
    <t>2024110010174</t>
  </si>
  <si>
    <t>Titulación de predios e iniciación de viviendas nuevas Bogotá D.C.</t>
  </si>
  <si>
    <t>Número de tí­tulos de predios de estrato 1 y 2 entregados a hogares beneficiados del programa de titulación</t>
  </si>
  <si>
    <t>Modelaciones elaboradas de predios viabilizados</t>
  </si>
  <si>
    <t>Predios  viabilizados adquiridos</t>
  </si>
  <si>
    <t>Contribuir a elevar la calidad de vida de los sectores populares, contrarrestar la segregación socioespacial y garantizar la apropiación ciudadana y sostenibilidad de los entornos barriales.</t>
  </si>
  <si>
    <t>Espacio público construido y/o mejorado a escala barrial con participación ciudadana.</t>
  </si>
  <si>
    <t>007984</t>
  </si>
  <si>
    <t>2024110010066</t>
  </si>
  <si>
    <t>Mejoramiento Integral de Barrios con Entornos Seguros Bogotá D.C.</t>
  </si>
  <si>
    <t>Metros cuadrados de espacio público construido y/o mejorado a escala barrial con participación ciudadana</t>
  </si>
  <si>
    <t>Contribuir al reconocimiento, consolidación y dignificación de la vivienda y el hábitat popular.</t>
  </si>
  <si>
    <t>Actos de reconocimiento y/o licencias expedidas por la Curaduría Pública Social</t>
  </si>
  <si>
    <t>008013</t>
  </si>
  <si>
    <t>2024110010090</t>
  </si>
  <si>
    <t>Contribución en la formalización de vivienda de barrios legalizados y mejora en la conformación y apropiación del espacio público en Bogotá D.C.</t>
  </si>
  <si>
    <t>Número de actos de reconocimiento y/o licencias expedidas por la Curaduría Pública Social</t>
  </si>
  <si>
    <t>Proyectos de mejoramiento y/o reforzamiento estructural de vivienda estructurados, y viviendas intervenidas.</t>
  </si>
  <si>
    <t>008005</t>
  </si>
  <si>
    <t>2024110010094</t>
  </si>
  <si>
    <t>Mejoramiento integral de vivienda a familias en condiciones de vulnerabilidad en Bogotá D.C.</t>
  </si>
  <si>
    <t>Número de proyectos de mejoramiento y/o reforzamiento estructural de vivienda estructurados</t>
  </si>
  <si>
    <t>Número de viviendas intervenidas y entregadas</t>
  </si>
  <si>
    <t>Número de obras ejecutadas con utilización del banco distrital de materiales.</t>
  </si>
  <si>
    <t>Fortalecimiento de la capacidad institucional a nivel meso que mejore los procesos misionales de la entidad.</t>
  </si>
  <si>
    <t>Servicios para la planeación, sistema de gestión y comunicación estratégica</t>
  </si>
  <si>
    <t>008039</t>
  </si>
  <si>
    <t>2024110010191</t>
  </si>
  <si>
    <t>Fortalecimiento de la capacidad institucional para la modernización de la Caja de la Vivienda Popular de la ciudad de Bogotá D.C.</t>
  </si>
  <si>
    <t>Porcentaje de avance de la formulación y/o implementación del sistema de gestión.</t>
  </si>
  <si>
    <t>Infraestructura física, mantenimiento y dotación.</t>
  </si>
  <si>
    <t>Porcentaje de avance en los servicios administrativos que aseguren la operatividad y el funcionamiento eficiente de la entidad.</t>
  </si>
  <si>
    <t>Infraestructura tecnológica (sistemas de Información y tecnología).</t>
  </si>
  <si>
    <t>Porcentaje de avance en el desarrollo del sistema de información misional y de la infraestuctura tecnológica.</t>
  </si>
  <si>
    <t>SECRETARÍA DISTRITAL DE PLANEACIÓN</t>
  </si>
  <si>
    <t>Formular y viabilizar un modelo de ordenamiento territorial del Distrito Capital para mejorar la calidad de vida y construir una ciudad equitativa, sostenible y competitiva</t>
  </si>
  <si>
    <t>Instrumentos de gestión territorial y planificación urbanística y rural</t>
  </si>
  <si>
    <t>008023</t>
  </si>
  <si>
    <t>2024110010153</t>
  </si>
  <si>
    <t>Desarrollo de un modelo de gobernanza colaborativa y multinivel que favorezca la planeación y gestión articulada del Aeropuerto El Dorado y su entorno urbano - regional. Bogotá D.C.</t>
  </si>
  <si>
    <t>008043</t>
  </si>
  <si>
    <t>2024110010156</t>
  </si>
  <si>
    <t>Contribución a la concreción del modelo de ordenamiento territorial mediante la generación de condiciones técnicas, normativas y de gestión en Bogotá D.C.</t>
  </si>
  <si>
    <t>Porcentaje de la reglamentación del Plan de Ordenamiento Territorial</t>
  </si>
  <si>
    <t>Número de hectáreas de suelo viabilizadas</t>
  </si>
  <si>
    <t>Producir información y estudios estratégicos de Bogotá Región como insumo para la toma de decisiones, la orientación del gasto público y la ciudadanía en general</t>
  </si>
  <si>
    <t>Bases de datos para focalización del gasto público, actualizadas</t>
  </si>
  <si>
    <t>008034</t>
  </si>
  <si>
    <t>2024110010157</t>
  </si>
  <si>
    <t>Fortalecimiento de los procesos de información para la toma de decisiones en Bogotá D.C.</t>
  </si>
  <si>
    <t>Base de datos Sisbén actualizada</t>
  </si>
  <si>
    <t>Base Maestra de registros sociales actualizados</t>
  </si>
  <si>
    <t>Base de datos de estratificación actualizada</t>
  </si>
  <si>
    <t>Número de Estudios de carácter urbano, rural, socioeconómico y ambiental realizados</t>
  </si>
  <si>
    <t>Número de Encuestas Multipropósito realizadas</t>
  </si>
  <si>
    <t>Base de datos de información geográfica actualizada</t>
  </si>
  <si>
    <t>Servicio de orientación a la formulación y seguimiento a las inversiones estratégicas</t>
  </si>
  <si>
    <t>008074</t>
  </si>
  <si>
    <t>2024110010211</t>
  </si>
  <si>
    <t>Fortalecimiento de la información oportuna, clara y confiable para un seguimiento integral de los proyectos de inversión y los planes de desarrollo distrital y local Bogotá D.C.</t>
  </si>
  <si>
    <t>Número de Informes de seguimiento al Plan de Desarrollo</t>
  </si>
  <si>
    <t>Número de informes de seguimiento de la implementación del Plan Estadístico elaborados.</t>
  </si>
  <si>
    <t>Orientar la visión del Distrito Capital en el ciclo de las Políticas Públicas, para generar transformaciones y cambios de las condiciones y situaciones sociales que configuran los problemas públicos más estratégicos y complejos de la ciudad</t>
  </si>
  <si>
    <t>Informes y documentos técnicos de seguimiento y evaluación de las Políticas públicas</t>
  </si>
  <si>
    <t>008134</t>
  </si>
  <si>
    <t>2024110010185</t>
  </si>
  <si>
    <t>Asistencia técnica para Generar información cualitativa y cuantitativa articulada sobre la implementación de intervenciones públicas en la ciudad para toma de decisiones basadas en evidencias Bogotá</t>
  </si>
  <si>
    <t>008133</t>
  </si>
  <si>
    <t>2024110010239</t>
  </si>
  <si>
    <t>Fortalecimiento para el desarrollo de mecanismos e instrumentos de coordinación y rectoría para las PP dirigidas a la población en condiciones de vulnerabilidad y el desarrollo rural de Bogotá D.C.</t>
  </si>
  <si>
    <t>008130</t>
  </si>
  <si>
    <t>2024110010243</t>
  </si>
  <si>
    <t>Asistencia Técnica para el fortalecimiento de la PP LGBTI y sus componentes, hacia la garantía de los derechos de las personas LGBTI y otras orientaciones sexuales e identidades de género Bogotá D.C.</t>
  </si>
  <si>
    <t>Número de informes de seguimiento a la ejecución del plan de acción de la Política Pública LGBTI</t>
  </si>
  <si>
    <t>Número de informes de seguimiento a las Políticas públicas adoptadas</t>
  </si>
  <si>
    <t>Número de documentos de evaluación a las Políticas públicas priorizadas por el CONPES Distrital elaborados</t>
  </si>
  <si>
    <t>Fortalecimiento de capacidad institucional que mejore los procesos misionales de la entidad</t>
  </si>
  <si>
    <t>Servicios para la planeación e implementación de las Políticas de gestión y desempeño institucional</t>
  </si>
  <si>
    <t>008052</t>
  </si>
  <si>
    <t>2024110010162</t>
  </si>
  <si>
    <t>Fortalecimiento del modelo de operación de la SDP a través del desarrollo de estrategias que mejoren la capacidad institucional y atiendan las necesidades de la ciudadanía Bogotá D.C.</t>
  </si>
  <si>
    <t>Porcentaje de implementación del Plan Institucional de Participación Ciuidadana (PICP)</t>
  </si>
  <si>
    <t>Porcentaje de Implementación del plan de acción para el cumplimiento de Políticas y dimensiones del MIPG</t>
  </si>
  <si>
    <t>Indice de capacidad en la prestación de servicios de tecnología</t>
  </si>
  <si>
    <t>Documentos y/o instrumentos de actualización de escenarios de prospectiva territorial</t>
  </si>
  <si>
    <t>008045</t>
  </si>
  <si>
    <t>2024110010160</t>
  </si>
  <si>
    <t>Implementación de retos y uso de metodologías de innovación abierta, basadas en información estratégica para la generación de mayor valor público en procesos de planeación de Bogotá D.C.</t>
  </si>
  <si>
    <t>Documentos y/o instrumentos de actualización de escenarios de prospectiva territorial, elaborados</t>
  </si>
  <si>
    <t>N/E</t>
  </si>
  <si>
    <t>Servicios para la generación de soluciones a retos de ciudad en el marco de la innovación para el Distrito de Bogotá</t>
  </si>
  <si>
    <t>Soluciones a retos de ciudad en el marco de la innovación para el Distrito de Bogotá, implementadas</t>
  </si>
  <si>
    <t>Estudios y documentos de análisis elaborados en el marco de las instancias de integración regional en las que Bogotá participa.</t>
  </si>
  <si>
    <t>008123</t>
  </si>
  <si>
    <t>2024110010164</t>
  </si>
  <si>
    <t>Desarrollo de las acciones requeridas para implementar el plan estratégico de articulación interna distrital y externa multinivel para la integración territorial en el entorno funcional de Bogotá D.C.</t>
  </si>
  <si>
    <t>Estudios y documentos de análisis, elaborados</t>
  </si>
  <si>
    <t>Infraestructura física, con mantenimiento y dotación (Sedes mantenidas)</t>
  </si>
  <si>
    <t>Porcentaje de Implementación del plan de acción para el mantenimiento de la infraestructura física de la SDP</t>
  </si>
  <si>
    <t>Servicios para la modernización, gestión y mantenimiento de la plataforma tecnológica institucional</t>
  </si>
  <si>
    <t>N.E.</t>
  </si>
  <si>
    <t>Asegurar la participación de la ciudadanía en las estrategias de participación de la SDP que logren incorporar sus visiones, necesidades, expectativas por medio de la transversalización de enfoques.</t>
  </si>
  <si>
    <t>Servicios para la planeación e implementación del plan institucional de participación ciudadana</t>
  </si>
  <si>
    <t>008057</t>
  </si>
  <si>
    <t>2024110010158</t>
  </si>
  <si>
    <t>Implementación del Modelo Colaborativo para la Participación Ciudadana en los Instrumentos de Planeación, en el Marco de la Transparencia, la deliberación y el Control Social en Bogotá D.C.</t>
  </si>
  <si>
    <t>Porcentaje de implementación del Plan Institucional de Participación Ciudadana (PIPC)</t>
  </si>
  <si>
    <t>SECRETARÍA DISTRITAL DE LA MUJER</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</si>
  <si>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</si>
  <si>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</si>
  <si>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008205</t>
  </si>
  <si>
    <t>2024110010298</t>
  </si>
  <si>
    <t>Fortalecimiento de la estrategia de acogida, atención y prevención de violencias contra las mujeres en el espacio público y privado en Bogotá D.C.</t>
  </si>
  <si>
    <t>008210</t>
  </si>
  <si>
    <t>2024110010300</t>
  </si>
  <si>
    <t>Consolidación de la Estrategia de Justicia de Género como mecanismo para promover los derechos de las mujeres a una vida libre de violencias en Bogotá D.C.</t>
  </si>
  <si>
    <t>Número de casos nuevos de violencias contra las mujeres con representación jurídica en instancias judiciales y administrativas</t>
  </si>
  <si>
    <t>Número de atenciones efectivas a situaciones de violencias contra las mujeres a través de la Línea Púrpura Distrital</t>
  </si>
  <si>
    <t>Número de personas informadas a partir de la implementación de estrategias de divulgación pedagógica con enfoques de género y derechos</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</si>
  <si>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</si>
  <si>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</si>
  <si>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Número de mujeres victímas de violencias y su sistema familiar, acogidas y atendidas a través del modelo de Casas Refugio incluyendo modalidad intermedia de acogida y ruralidad</t>
  </si>
  <si>
    <t>Número de atenciones a mujeres victímas de violencias, a través de las Duplas de atención psicosocial</t>
  </si>
  <si>
    <t>Número de atenciones (asesorías y orientaciones) a través de la Estrategia intersectorial para la prevención y atención a victímas de violencia de género con énfasis en violencia sexual y feminicidio</t>
  </si>
  <si>
    <t>Mujeres atendidas en Casas de Justicia, escenarios de fiscalía y sede central</t>
  </si>
  <si>
    <t>Promover el desarrollo y fortalecimiento de las capacidades y habilidades de las mujeres, con el fin de lograr el ejercicio real y efectivo de sus derechos y la igualdad de oportunidades</t>
  </si>
  <si>
    <t>Servicio de promoción de la garantía de derechos</t>
  </si>
  <si>
    <t>008198</t>
  </si>
  <si>
    <t>2024110010289</t>
  </si>
  <si>
    <t>Implementación de la estrategia de transformación cultural de la Secretaría Distrital de la Mujer en Bogotá D.C.</t>
  </si>
  <si>
    <t>008200</t>
  </si>
  <si>
    <t>2024110010297</t>
  </si>
  <si>
    <t>Implementación de las políticas públicas PPMYEG y PPASP para la garantía de los derechos de las mujeres, la transversalización del enfoque de género y la igualdad en Bogotá D.C.</t>
  </si>
  <si>
    <t>008207</t>
  </si>
  <si>
    <t>2024110010299</t>
  </si>
  <si>
    <t>Implementación de una estrategia de comunicación para la promoción de los derechos de las mujeres, la prevención y atención de las violencias de género en Bogotá D.C.</t>
  </si>
  <si>
    <t>008221</t>
  </si>
  <si>
    <t>2024110010308</t>
  </si>
  <si>
    <t>Ampliación de los servicios con enfoque diferencial para la atención a mujeres que ejercen actividades sexuales pagadas (ASP) en Bogotá D.C.</t>
  </si>
  <si>
    <t>008223</t>
  </si>
  <si>
    <t>2024110010310</t>
  </si>
  <si>
    <t>Implementación de estrategias de participación, territorialización y transversalización de la Política Pública de Mujeres y Equidad de Género a nivel local en Bogotá D.C.</t>
  </si>
  <si>
    <t>008222</t>
  </si>
  <si>
    <t>2024110010311</t>
  </si>
  <si>
    <t>Fortalecimiento de los servicios y estrategias con enfoque diferencial en el sector público y privado que vinculen a la ciudadanía y a las mujeres en sus diferencias y diversidad en Bogotá D.C.</t>
  </si>
  <si>
    <t>Número de orientaciones y acompañamientos psicosociales a mujeres a través de las Casas de Igualdad de Oportunidades para las Mujeres</t>
  </si>
  <si>
    <t>Número de mujeres vinculadas a procesos de las Casas de Igualdad de Oportunidades</t>
  </si>
  <si>
    <t>Número de orientaciones y asesorías socio jurídicas con enfoque de derechos de las mujeres y enfoque de género a través de las Casas de Igualdad de Oportunidades para las Mujeres</t>
  </si>
  <si>
    <t>Atenciones socio jurídicas brindadas a través de la Estrategia Casa de Todas, a mujeres que realizan actividades sexuales pagadas</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</si>
  <si>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</si>
  <si>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</si>
  <si>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</si>
  <si>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008190</t>
  </si>
  <si>
    <t>2024110010313</t>
  </si>
  <si>
    <t>Desarrollo de capacidades digitales para potenciar la inclusión social de las mujeres en zonas urbanas y rurales en Bogotá D.C.</t>
  </si>
  <si>
    <t>008232</t>
  </si>
  <si>
    <t>2024110010318</t>
  </si>
  <si>
    <t>Implementación de estrategias para el empoderamiento económico de las mujeres en toda su diversidad en Bogotá D.C.</t>
  </si>
  <si>
    <t>Número de Mujeres formadas en derechos a través de procesos de desarrollo de capacidades en los Centros de Inclusión Digital</t>
  </si>
  <si>
    <t>Número de contenidos diseñados para el desarrollo de capacidades socioemocionales, ocupacionales, técnicas y educación financiera para las mujeres.</t>
  </si>
  <si>
    <t>Valor</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</si>
  <si>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</si>
  <si>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</si>
  <si>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</si>
  <si>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Contribuir a la igualdad de oportunidades para las mujeres a través de la implementación de un Sistema Distrital de Cuidado</t>
  </si>
  <si>
    <t>Servicio de coordinación del Sistema Distrital de Cuidado y servicios complementarios.</t>
  </si>
  <si>
    <t>008219</t>
  </si>
  <si>
    <t>2024110010309</t>
  </si>
  <si>
    <t>Fortalecimiento a la implementación, seguimiento y coordinación del Sistema Distrital de Cuidado en Bogotá D.C.</t>
  </si>
  <si>
    <t>Número de mujeres formadas en cuidados, en el marco de la estrategia cuidado a cuidadoras</t>
  </si>
  <si>
    <t>Número de personas vinculadas a los talleres de cambio cultutal</t>
  </si>
  <si>
    <t>Estudios y/o investigaciones producidas sobre la situación en derechos de las mujes, actualizados, publicados y divulgados en el OMEG</t>
  </si>
  <si>
    <t>Servicio de información estadística en temas de género.</t>
  </si>
  <si>
    <t>008225</t>
  </si>
  <si>
    <t>2024110010316</t>
  </si>
  <si>
    <t>Mejoramiento del modelo de operación por procesos de la Secretaría Distrital de la Mujer en Bogotá D.C.</t>
  </si>
  <si>
    <t>008181</t>
  </si>
  <si>
    <t>2024110010317</t>
  </si>
  <si>
    <t>Producción de información sobre los derechos de las mujeres para potenciar la toma de decisiones en Bogotá D.C.</t>
  </si>
  <si>
    <t>Número de Estudios y/o investigaciones producidas por el Observatorio de Mujer y Equidad de Género</t>
  </si>
  <si>
    <t>Número de Estudios y/o investigaciones divulgadas por el Observatorio de Mujer y Equidad de Género</t>
  </si>
  <si>
    <t>Sistema de Información Misional (SIMISIONAL) fortalecido y actualizado  en la SDMUJER</t>
  </si>
  <si>
    <t>Fortalecimiento de capacidad institucional a nivel meso que mejore los procesos misionales de la entidad</t>
  </si>
  <si>
    <t>Servicios para la planeación y sistemas de gestión y comunicación estratégica</t>
  </si>
  <si>
    <t>Porcentanje de avance de la formulación y/o implementación planeación y sistemas de gestión</t>
  </si>
  <si>
    <t>Porcentaje de avance en el desarrollo, mantenimiento o adquisión de hardware o software</t>
  </si>
  <si>
    <t>SECRETARÍA DISTRITAL DE HACIENDA</t>
  </si>
  <si>
    <t>Mejorar el recaudo de ingresos tributarios distritales​</t>
  </si>
  <si>
    <t>Recaudo Oportuno</t>
  </si>
  <si>
    <t>008067</t>
  </si>
  <si>
    <t>2024110010188</t>
  </si>
  <si>
    <t>Fortalecimiento de la experiencia ciudadana con los servicios de la Secretaria Distrital de Hacienda Bogotá D.C.</t>
  </si>
  <si>
    <t>007986</t>
  </si>
  <si>
    <t>2024110010106</t>
  </si>
  <si>
    <t>Mejoramiento de los Ingresos Tributarios Bogotá D.C.</t>
  </si>
  <si>
    <t>Número de contribuyentes intervenidos en obligaciones tributarias</t>
  </si>
  <si>
    <t>Porcentaje de contribuyentes atendidos en materia tributaria</t>
  </si>
  <si>
    <t>Billones de pesos por recaudo oportuno</t>
  </si>
  <si>
    <t>Recaudo por gestión</t>
  </si>
  <si>
    <t>008059</t>
  </si>
  <si>
    <t>2024110010155</t>
  </si>
  <si>
    <t>Recuperación y gestión de la cartera morosa Bogotá D.C.</t>
  </si>
  <si>
    <t>Millones de pesos de recaudo por Control Extensivo</t>
  </si>
  <si>
    <t>Millones de pesos de recaudo por control intensivo determinación</t>
  </si>
  <si>
    <t>Millones de pesos de recaudo por control persuasivo</t>
  </si>
  <si>
    <t>Millones de pesos de Recaudo por cobro coactivo</t>
  </si>
  <si>
    <t>Servicios tecnológicos implementados</t>
  </si>
  <si>
    <t>008003</t>
  </si>
  <si>
    <t>2024110010105</t>
  </si>
  <si>
    <t>Fortalecimiento de la capacidad tecnológica de la Secretaría Distrital de Hacienda Bogotá D.C.</t>
  </si>
  <si>
    <t>Porcentaje de solicitudes internas resueltas en servicios de tecnología</t>
  </si>
  <si>
    <t>Sedes de la SDH mantenidas</t>
  </si>
  <si>
    <t>0199</t>
  </si>
  <si>
    <t>008082</t>
  </si>
  <si>
    <t>Fortalecimiento Institucional de la Secretaría Distrital de Hacienda Bogotá D.C</t>
  </si>
  <si>
    <t>Porcentaje de avance en el mantenimiento de las sedes de la SDH</t>
  </si>
  <si>
    <t>Servicios para la planeación y sistemas de gestión</t>
  </si>
  <si>
    <t>Porcentaje de avance  en el fortalecimiento del sistema de gestión de la SDH</t>
  </si>
  <si>
    <t>Contribuir con el mejoramiento de la calidad y eficiencia del gasto público​</t>
  </si>
  <si>
    <t>Servicios de información implementados para mejorar la calidad del gasto</t>
  </si>
  <si>
    <t>0325</t>
  </si>
  <si>
    <t>007542</t>
  </si>
  <si>
    <t>Fortalecimiento  de los criterios de calidad del gasto para el análisis y toma de decisiones en las finanzas públicas de Bogotá D.C.</t>
  </si>
  <si>
    <t>Número de servicios de información implementados y/o mantenidos para mejorar la calidad del gasto</t>
  </si>
  <si>
    <t>Infraestructura física, mantenimiento y dotación del Concejo de Bogotá (Sedes construidas, mantenidas reforzadas)</t>
  </si>
  <si>
    <t>0219</t>
  </si>
  <si>
    <t>008088</t>
  </si>
  <si>
    <t>Fortalecimiento de la capacidad institucional para responder a los retos que demandan los grupos de interés del Concejo de Bogotá D.C.</t>
  </si>
  <si>
    <t>Porcentaje de Sedes adecuadas del Concejo de Bogotá</t>
  </si>
  <si>
    <t>Infraestructura Tecnológica y documental del Concejo de Bogotá (Sistemas de Información y Tecnologia y Gestión documental)</t>
  </si>
  <si>
    <t>Porcentaje de mantenimiento o adquisión de hardware o software</t>
  </si>
  <si>
    <t>Porcentaje Sistema de gestión documental actualizado</t>
  </si>
  <si>
    <t>FONDO DE PRESTACIONES ECONÓMICAS, CESANTÍAS Y PENSIONES - FONCEP</t>
  </si>
  <si>
    <t>Mejorar efectividad de la gestión pensional del distrito capital</t>
  </si>
  <si>
    <t>Servicio de información para la Gestión Pensional del Distrito</t>
  </si>
  <si>
    <t>008030</t>
  </si>
  <si>
    <t>2024110010151</t>
  </si>
  <si>
    <t>Fortalecimiento de la gestión de derechos prestacionales y de la política de atención al pensionado en Bogotá D.C</t>
  </si>
  <si>
    <t>Porcentaje de implementación e intregración de los sistemas de información para la gestión pensional del distrito</t>
  </si>
  <si>
    <t>NO</t>
  </si>
  <si>
    <t>Porcentaje de avance en el desarrollo, mantenimiento o adquisición de hardware o software</t>
  </si>
  <si>
    <t>Porcentaje de avance en la actualización del sistema de gestión documentaL</t>
  </si>
  <si>
    <t>Servicio de divulgación y fomento de programas distritales de bienestar social a personas pensionadas por Foncep</t>
  </si>
  <si>
    <t>Número espacios de integración de la oferta pública generados</t>
  </si>
  <si>
    <t>UNIDAD ADMINISTRATIVA ESPECIAL DE CATASTRO DISTRITAL</t>
  </si>
  <si>
    <t>Fortalecer el proceso de toma de decisiones en la ciudad y entidades territoriales mediante la gestión de información georreferenciada, integral e interoperable con enfoque multipropósito tanto en Bogotá D.C. como en resto del país en su calidad de gestor y operador catastral en el territorio nacional.</t>
  </si>
  <si>
    <t>Servicio de actualización catastral con enfoque multipropósito</t>
  </si>
  <si>
    <t>007966</t>
  </si>
  <si>
    <t>2024110010065</t>
  </si>
  <si>
    <t>Optimización de la gestión catastral mediante la interoperabilidad, automatización de actividades y captura oportuna de cambios en los predios de la ciudad de Bogotá D.C</t>
  </si>
  <si>
    <t>008103</t>
  </si>
  <si>
    <t>2024110010068</t>
  </si>
  <si>
    <t>Fortalecimiento del acceso y cobertura de los servicios y trámites digitales de la UAECD en Bogotá D.C.</t>
  </si>
  <si>
    <t>Porcentaje de predios actualizados con enfoque multipropósito en el Distrito Capital</t>
  </si>
  <si>
    <t>Servicios de Investigación, Desarrollo e Innovación geoespacial</t>
  </si>
  <si>
    <t>008092</t>
  </si>
  <si>
    <t>2024110010063</t>
  </si>
  <si>
    <t>Fortalecimiento de la infraestructura de datos espaciales para facilitar la producción, integración, explotación de información geográfica y catastral para potenciar la toma de decisiones en Bogotá</t>
  </si>
  <si>
    <t>Número de capas actualizadas y nuevas de información geográfica de las entidades miembros de la infraestructura de datos espaciales de Bogotá D.C.</t>
  </si>
  <si>
    <t>008099</t>
  </si>
  <si>
    <t>2024110010001</t>
  </si>
  <si>
    <t>Fortalecimiento tecnológico e institucional orientado a la mejora en la prestación de los servicios a la ciudadanía en Bogotá D.C.</t>
  </si>
  <si>
    <t>Porcentaje de avance de la formulación y/o implementación, planeación y sistemas de gestión de los planes estratégicos y operativos de la entidad.</t>
  </si>
  <si>
    <t>Infraestructura tecnológica y documental</t>
  </si>
  <si>
    <t>Porcentaje de avance en la ejecución del PETI con el fin de satisfacer las necesidades tecnológicas de la entidad</t>
  </si>
  <si>
    <t>Sistemas de Información y Tecnología y Gestión documental</t>
  </si>
  <si>
    <t>Porcentaje de implementación del Sistema de gestión documental</t>
  </si>
  <si>
    <t>Servicios de apoyo para el fortalecimiento institucional para la prestación de los servicios</t>
  </si>
  <si>
    <t>Porcentaje de avance en la ejecución de la estrategia de servicio al ciudadano</t>
  </si>
  <si>
    <t>SECRETARÍA DISTRITAL DE GOBIERNO</t>
  </si>
  <si>
    <t>Contribuir al fortalecimiento de la capacidad de la institucionalidad y de los actores sociales para la garantía, promoción y protección de los derechos humanos de los habitantes de Bogotá.</t>
  </si>
  <si>
    <t>Servicios de asistencia, orientación, acompañamiento y aplicación de enfoques diferenciales orientados a la promoción y garantía de Derechos Humanos de los habitantes de Bogotá.</t>
  </si>
  <si>
    <t>007988</t>
  </si>
  <si>
    <t>2024110010110</t>
  </si>
  <si>
    <t>Fortalecimiento de la capacidad institucional y de los actores sociales para la garantía, promoción y protección de los derechos humanos y de libertad religiosa y de conciencia en Bogotá D.C.</t>
  </si>
  <si>
    <t>008010</t>
  </si>
  <si>
    <t>2024110010148</t>
  </si>
  <si>
    <t>Fortalecimiento de la capacidad institucional y de los actores sociales para la garantía, promoción y protección de los derechos de las comunidades étnicas en Bogotá D.C.</t>
  </si>
  <si>
    <t>Número de personas orientadas y/o atendidas en el marco de las rutas de promoción, prevención, atención y protección de los derechos a la vida, libertad, seguridad e integridad</t>
  </si>
  <si>
    <t>Número de personas sensibilizadas y/o formadas en derechos humanos en el marco del Programa Distrital de Educación en Derechos Humanos para la Paz y la Reconciliación</t>
  </si>
  <si>
    <t>Número de orientaciones y/o acompañamientos a personas de las comunidades étnicas residentes en Bogotá en los espacios de atención diferenciada</t>
  </si>
  <si>
    <t>Acompañamientos técnicos realizados a Procesos de Consulta Previa</t>
  </si>
  <si>
    <t>Acompañamientos en diálogos y concertaciones realizados para los procesos de retorno, reubicación, integración local, reparación y atenciones humanitarias a comunidades y/o pueblos étnicos..</t>
  </si>
  <si>
    <t>Servicio de producción y gestión de conocimiento en temas de gestión local, derechos humanos y asuntos Políticos</t>
  </si>
  <si>
    <t>007952</t>
  </si>
  <si>
    <t>2024110010070</t>
  </si>
  <si>
    <t>Fortalecimiento institucional de la gestión local en las localidades de Bogotá D.C.</t>
  </si>
  <si>
    <t>007999</t>
  </si>
  <si>
    <t>2024110010115</t>
  </si>
  <si>
    <t>Implementación de estrategias de innovación publica y social para el fomento de la gestión del conocimiento en Bogotá D.C.</t>
  </si>
  <si>
    <t>008020</t>
  </si>
  <si>
    <t>2024110010121</t>
  </si>
  <si>
    <t>Fortalecimiento de las relaciones estratégicas de los actores políticos de los diferentes niveles que influyan en la implementación de los programas de la administración Distrital Bogotá D.C.</t>
  </si>
  <si>
    <t>Número de investigaciones en materia de conflictividad social y vulneraciones de los derechos humanos</t>
  </si>
  <si>
    <t>Número de estudios y/o investigaciones en temas de asuntos Políticos de ciudad</t>
  </si>
  <si>
    <t>Número de Estudios y/o investigaciones producidas por el Observatorio de Gestión Local</t>
  </si>
  <si>
    <t>Contribuir al fortalecimiento gobernabilidad democrática local</t>
  </si>
  <si>
    <t>Servicio de promoción a la participación ciudadana</t>
  </si>
  <si>
    <t>008004</t>
  </si>
  <si>
    <t>2024110010145</t>
  </si>
  <si>
    <t>Implementación de la estrategia de participación ciudadana en espacios de toma de decisiones públicas en Bogotá D.C.</t>
  </si>
  <si>
    <t>Número de ciudadanos que participan en la estrategia de presupuestos participativos</t>
  </si>
  <si>
    <t>Estrategia de intervención territorial en las localidades, en temas de participación, planeación, contratación, presupuesto y territorialización de la inversión.</t>
  </si>
  <si>
    <t>Porcentaje de implementación de la estrategia de intervención territorial en las localidades</t>
  </si>
  <si>
    <t>Servicio de asistencia técnica para el fortalecimiento de las relaciones Políticas de la administración distrital y los actores que componen las corporaciones de elección popular de los niveles nacional, regional, distrital y local</t>
  </si>
  <si>
    <t>Número de asistencias brindadas</t>
  </si>
  <si>
    <t>Servicio de atención a conflictividades</t>
  </si>
  <si>
    <t>007993</t>
  </si>
  <si>
    <t>2024110010120</t>
  </si>
  <si>
    <t>Fortalecimiento del tejido social y la reconstrucción de la confianza con la ciudadanía para promover la cultura de la convivencia basada en el diálogo</t>
  </si>
  <si>
    <t>Número de acompañamientos a protestas y movilizaciones sociales pací­ficas que requieran apoyo, identificadas mediante monitoreo e informados para garantizar el diálogo social y la convivencia</t>
  </si>
  <si>
    <t>Acompañamientos realizados a eventos de aglomeración de alta complejidad garantizando el ejercicio de coordinación interinstitucional</t>
  </si>
  <si>
    <t>Mesas de Trabajo y Diálogo realizadas para la identificación y abordaje de conflictividades sociales en las localidades</t>
  </si>
  <si>
    <t>Acompañamientos realizados  para la prevención de las violencias asociadas al fútbol en los Estadios y Entornos de la ciudad.</t>
  </si>
  <si>
    <t>Fortalecer la gestión del ejercicio policivo a cargo de la Secretaría Distrital de Gobierno de Bogotá</t>
  </si>
  <si>
    <t>Servicio de inspección, vigilancia y control</t>
  </si>
  <si>
    <t>007983</t>
  </si>
  <si>
    <t>2024110010069</t>
  </si>
  <si>
    <t>Fortalecimiento de la gestión policiva en Bogotá D.C.</t>
  </si>
  <si>
    <t>Número de diligencias realizadas en inspección vigilancia y control</t>
  </si>
  <si>
    <t>Servicio de apoyo para el acceso a la justicia policiva</t>
  </si>
  <si>
    <t>Número de fallos proferidos por las inspecciones de policía a cargo de la Secretaría Distrital de Gobierno</t>
  </si>
  <si>
    <t>Fortalecimiento de capacidades institucionales que mejoren los procesos misionales de la entidad</t>
  </si>
  <si>
    <t>Servicios para la planeación y sistema de gestión y comunicación estratégica</t>
  </si>
  <si>
    <t>008037</t>
  </si>
  <si>
    <t>2024110010173</t>
  </si>
  <si>
    <t>Implementacion de acciones orientadas a la gestion publica efectiva y transparente en la Secretaria Distrital de Gobierno de Bogota D.C</t>
  </si>
  <si>
    <t>008179</t>
  </si>
  <si>
    <t>2024110010262</t>
  </si>
  <si>
    <t>Fortalecimiento de la gestión administrativa y operativa de la Secretaria Distrital de Gobierno Bogotá D.C.</t>
  </si>
  <si>
    <t>Porcentaje de avance en la actualización del sistema de gestión de la Entidad</t>
  </si>
  <si>
    <t>Porcentaje de Implementación de estrategias para el fortalecimiento de sistema  de archivo y del patrimonio documental de la SDG</t>
  </si>
  <si>
    <t>Porcentaje de diseño e Implementación de estrategias internas y externas, para el desarrollo de acciones de información y comunicación en la SDG</t>
  </si>
  <si>
    <t>Porcentaje de Implementación de estrategias para el mejoramiento de la calidad del Servicio a la Ciudadanía.</t>
  </si>
  <si>
    <t>Porcentaje de avance en la implementación de acciones orientadas a la Transparencia, integridad y no corrupción; garantizando el acceso de la información a la ciudadanía a través de los canales de comunicación establecidos</t>
  </si>
  <si>
    <t>Infraestructura Tecnológica y documental</t>
  </si>
  <si>
    <t>008048</t>
  </si>
  <si>
    <t>2024110010180</t>
  </si>
  <si>
    <t>Fortalecimiento Tecnológico para una Administración Más Eficiente en la Secretaría Distrital de Gobierno Bogotá D.C.</t>
  </si>
  <si>
    <t>Índice de Capacidad de la infraestructura TI (CPU, memoria, almacenamiento y conectividad)</t>
  </si>
  <si>
    <t>DEPARTAMENTO ADMINISTRATIVO DE LA DEFENSORÍA DEL ESPACIO PÚBLICO - DADEP</t>
  </si>
  <si>
    <t>Contribuir al incremento del uso, goce y disfrute del espacio público por la ciudadanía, mediante la admiistración del inventario del patrimonio inmobiliario distrital y de los bienes a cargo del DADEP</t>
  </si>
  <si>
    <t>Bienes fiscales y de uso público saneados y/o titulados</t>
  </si>
  <si>
    <t>008026</t>
  </si>
  <si>
    <t>2024110010059</t>
  </si>
  <si>
    <t>Fortalecimiento del proceso de actualización del inventario de uso Público y Bienes Fiscales en Bogotá D.C.</t>
  </si>
  <si>
    <t>Número de metros cuadrados de bienes fiscales y de uso público saneados y/o titulados</t>
  </si>
  <si>
    <t>Inventario general de los bienes fiscales y de uso público actualizado</t>
  </si>
  <si>
    <t>Número de metros cuadrados de bienes fiscales y de uso público incorporados al inventario general</t>
  </si>
  <si>
    <t>Servicio de generación de conocimiento en temas de espacio público.</t>
  </si>
  <si>
    <t>007928</t>
  </si>
  <si>
    <t>2024110010010</t>
  </si>
  <si>
    <t>Consolidación de la defensa del espacio público y la apropiación del patrimonio inmobiliario de Bogotá D.C.</t>
  </si>
  <si>
    <t>007935</t>
  </si>
  <si>
    <t>2024110010022</t>
  </si>
  <si>
    <t>Generación de proyectos de bienestar con enfoque de género, poblacional y diferencial en espacios públicos de Bogotá D.C.</t>
  </si>
  <si>
    <t>Número documentos de generación de conocimiento en temas del espacio público</t>
  </si>
  <si>
    <t>Número de comunidades beneficiadas con las campañas cí­vicas y educativas en tema del espacio público desarrolladas e implementadas</t>
  </si>
  <si>
    <t>Documentos de generación de conocimiento en temas del espacio público elaborados por el Observatorio del Espacio Público</t>
  </si>
  <si>
    <t>Documentos técnicos de revitalización del espacio público elaborados</t>
  </si>
  <si>
    <t>Documentos técnicos del Portal Inmobiliario elaborados</t>
  </si>
  <si>
    <t>Servicios de asistencia técnica para la recuperación de bienes de uso público y de bienes fiscales</t>
  </si>
  <si>
    <t>Porcentaje de solicitudes para la recuperación de espacio público atendidas técnicamente</t>
  </si>
  <si>
    <t>Actividades desarrolladas por los defensores para la estragegia de revitalización del espacio público</t>
  </si>
  <si>
    <t>Solicitudes atendidas técnicamente para la recuperación de espacio público de competencia de la entidad</t>
  </si>
  <si>
    <t>Servicio de administración y mantenimiento de bienes a cargo de DADEP</t>
  </si>
  <si>
    <t>Porcentaje de solicitudes públicas y privadas de los instrumentos de administración del espacio público atendidas</t>
  </si>
  <si>
    <t>Porcentaje de metros cuadrados de bienes a cargo del DADEP administrados</t>
  </si>
  <si>
    <t>Número de metros cuadrados de bienes a cargo del dadep con mantenimiento</t>
  </si>
  <si>
    <t>Instrumentos suscritos para la administración y gestión del espacio público</t>
  </si>
  <si>
    <t>Predios amparados de competencia de la entidad sin instrumento de entrega o que estén bajo el control de otra entidad</t>
  </si>
  <si>
    <t>Predios con administración directa y control del DADEP</t>
  </si>
  <si>
    <t>007987</t>
  </si>
  <si>
    <t>2024110010108</t>
  </si>
  <si>
    <t>Implementación de la estrategia de fortalecimiento de la gestión institucional y operativa para mejorar el servicio a la ciudadanía en Bogotá D.C.</t>
  </si>
  <si>
    <t>Porcentaje de avance de la formulación y/o implementación planeación y sistemas de gestión</t>
  </si>
  <si>
    <t>Infraestructura tecnológica y documental (sistemas de información y tecnologia y gestión documental)</t>
  </si>
  <si>
    <t>008038</t>
  </si>
  <si>
    <t>2024110010168</t>
  </si>
  <si>
    <t>Fortalecimiento de las TIC para apalancar la capacidad institucional del espacio público en Bogotá D.C.</t>
  </si>
  <si>
    <t>INSTITUTO DISTRITAL DE LA PARTICIPACIÓN Y ACCIÓN COMUNAL - IDPAC</t>
  </si>
  <si>
    <t>Promover la participación organizaciones sociales, comunales, de medios comunitarios y alternativos, organizaciones de propiedad horizontal e instancias de participación del distrito capital</t>
  </si>
  <si>
    <t>Servicio de apoyo en la implementación del modelo de fortalecimiento para las organizaciones sociales, comunales, de medios comunitarios y alternativos, organizaciones de propiedad horizontal e instancias de participación de distrito capital</t>
  </si>
  <si>
    <t>008025</t>
  </si>
  <si>
    <t>2024110010079</t>
  </si>
  <si>
    <t>Implementación del aprovechamiento en bienes fiscales y en zonas de cesión de carácter comunitario en Bogotá D.C.</t>
  </si>
  <si>
    <t>008131</t>
  </si>
  <si>
    <t>2024110010238</t>
  </si>
  <si>
    <t>Implementación de mecanismos de participación que potencian el desarrollo territorial Bogotá D.C.</t>
  </si>
  <si>
    <t>008146</t>
  </si>
  <si>
    <t>2024110010254</t>
  </si>
  <si>
    <t>Construcción de Ciudadanía Activa Crece La Participación en el Territorio con Promoción, Información e Innovación en Bogotá D.C.</t>
  </si>
  <si>
    <t>Número de Juntas de Acción Comunal de primer y segundo grado fortalecidas</t>
  </si>
  <si>
    <t>Número de instancias de participación fortalecidas</t>
  </si>
  <si>
    <t>Número de organizaciones sociales y medios comunitarios y alternativos fortalecidos</t>
  </si>
  <si>
    <t>Servicio de formación ciudadana en capacidades democráticas</t>
  </si>
  <si>
    <t>008080</t>
  </si>
  <si>
    <t>2024110010212</t>
  </si>
  <si>
    <t>Formación en capacidades democráticas en interrelación con la cualificación de la participación incidente con enfoques de cultura ciudadana, democrática y de paz Bogotá D.C.</t>
  </si>
  <si>
    <t>Número de Ciudadanos formados en capacidades democráticas</t>
  </si>
  <si>
    <t>Servicio de innovación y gestión del conocimiento en participación ciudadana</t>
  </si>
  <si>
    <t>008238</t>
  </si>
  <si>
    <t>2024110010322</t>
  </si>
  <si>
    <t>Implementación de acciones de innovación social que promuevan la participación incidente y la solución de problemas públicos Bogotá D.C.</t>
  </si>
  <si>
    <t>Porcentaje de implementación de una estrategia de innovación y gestión del conocimiento</t>
  </si>
  <si>
    <t>Servicio de recolección, análisis, producción de datos e intercambio de conocimiento sobre participación ciudadana</t>
  </si>
  <si>
    <t>Porcentaje de implementación de documentos de gestión e intercambio de conocimiento sobre participación ciudadana divulgados.</t>
  </si>
  <si>
    <t>Servicio de apoyo en la realización de obras con saldo pedagógico</t>
  </si>
  <si>
    <t>Obras con saldo pedagógico realizadas</t>
  </si>
  <si>
    <t>Servicio de asesoría técnica en presupuestos participativos y procesos de mediación de conflictos para la convivencia ciudadana</t>
  </si>
  <si>
    <t>Número de asesorías a Alcaldías Locales y Entidades Distritales</t>
  </si>
  <si>
    <t>Incentivos  otorgados a grupos de valor para la participación incidente del Distrito</t>
  </si>
  <si>
    <t>Pactos suscritos  vinculados a procesos de participación ciudadana o convivencia del Distrito.</t>
  </si>
  <si>
    <t>Productos comucacionales  realizados en el marco de la estrategia de comunicación para la participación ciudadana</t>
  </si>
  <si>
    <t>008066</t>
  </si>
  <si>
    <t>2024110010194</t>
  </si>
  <si>
    <t>Fortalecimiento de la gestión institucional del IDPAC en el marco de la ejecución del Plan de Desarrollo de Bogotá D.C.</t>
  </si>
  <si>
    <t>Infraestructura física, mantenimiento y dotación (Sedes construidas, mantenidas reforzadas)</t>
  </si>
  <si>
    <t>Porcentaje de sedes construidas, ampliadas, adecuadas, modificadas, restauradas, reforzadas</t>
  </si>
  <si>
    <t>SECRETARÍA JURÍDICA DISTRITAL</t>
  </si>
  <si>
    <t>Mejorar el quehacer de la gestión jurídica y disciplinaria</t>
  </si>
  <si>
    <t>Servicio de orientación en aspectos jurídicos, financieros y de inspección, vigilancia y control, a la ciudadanía y miembros de Entidades Sin ánimo de Lucro - ESAL</t>
  </si>
  <si>
    <t>008195</t>
  </si>
  <si>
    <t>2024110010278</t>
  </si>
  <si>
    <t>Fortalecimiento de la capacidad institucional y operativa de la Secretaría Jurídica para gestionar los aspectos jurídicos. Bogotá D.C.</t>
  </si>
  <si>
    <t>Número de ciudadanos orientados en derechos, obligaciones y control ciudadano de las entidades sin ánimo de lucro</t>
  </si>
  <si>
    <t>Numero de ESAL asesoradas en aspectos jurídicos, financieros y de inspección, vigilancia y control</t>
  </si>
  <si>
    <t>Servicio de Gestión del conocimiento en temas jurí</t>
  </si>
  <si>
    <t>Número de estudios y/o investigaciones jurídicas realizadas para el Distrito Capital</t>
  </si>
  <si>
    <t>Número de orientaciones realizadas  al cuerpo de abogados del Distrito Capital</t>
  </si>
  <si>
    <t>Porcentaje de normas actualizadas en el sistema de información Régimen Legal</t>
  </si>
  <si>
    <t>Mejorar la Gestión judicial y extrajudicial del Distrito Capital</t>
  </si>
  <si>
    <t>Servicios de representación judicial y extrajudicial en el Distrito Capital</t>
  </si>
  <si>
    <t>008187</t>
  </si>
  <si>
    <t>2024110010274</t>
  </si>
  <si>
    <t>Fortalecimiento del modelo de gestión jurídica y prevención del daño antijurídico en Bogotá D.C.</t>
  </si>
  <si>
    <t>Nivel de éxito procesal en el Distrito Capital</t>
  </si>
  <si>
    <t>Servicio de orientación a servidores públicos del Distrito Capital en materia disciplinaria</t>
  </si>
  <si>
    <t>008193</t>
  </si>
  <si>
    <t>2024110010287</t>
  </si>
  <si>
    <t>Fortalecimiento institucional para optimizar la gestión jurídica y normativa en la Secretaría Jurídica Distrital Bogotá D.C.</t>
  </si>
  <si>
    <t>Número de servidores públicos orientados en materia disciplinaria</t>
  </si>
  <si>
    <t>Servicio de pronunciamiento acerca de la legalidad de los proyectos de actos administrativos y contractuales.</t>
  </si>
  <si>
    <t>008186</t>
  </si>
  <si>
    <t>2024110010277</t>
  </si>
  <si>
    <t>Fortalecimiento de la participación ciudadana en el ciclo de gobernanza regulatoria del Distrito Capital. Bogotá D.C.</t>
  </si>
  <si>
    <t>Porcentaje de solicitudes de legalidad de proyectos de actos administrativos revisadas para firma del (a) alcalde(sa) mayor</t>
  </si>
  <si>
    <t>Infraestructura Tecnológica de la SJD</t>
  </si>
  <si>
    <t>008176</t>
  </si>
  <si>
    <t>2024110010149</t>
  </si>
  <si>
    <t>Modernización integral de la Infraestructura TIC de la Secretaria Jurídica Distrital. Bogotá D.C.</t>
  </si>
  <si>
    <t>Porcentaje del funcionamiento de los sistemas de información de la Entidad</t>
  </si>
  <si>
    <t>008175</t>
  </si>
  <si>
    <t>2024110010181</t>
  </si>
  <si>
    <t>Fortalecimiento estratégico institucional y mejora de la gestión de la Secretaría Jurídica Distrital. Bogotá D.C.</t>
  </si>
  <si>
    <t>Porcentanje de avance de la implementación de las capacidades institucionales de la Secretaría jurídica Distrital</t>
  </si>
  <si>
    <t>Infraestructura Tecnológica y documental (Sistemas de Información y Tecnología y Gestión documental)</t>
  </si>
  <si>
    <t>Porcentaje de los archivos de gestión organizados en la Secretaría jurídica Distrital</t>
  </si>
  <si>
    <t>SECRETARÍA GENERAL DE LA ALCALDÍA MAYOR DE BOGOTÁ</t>
  </si>
  <si>
    <t>Contribuir al fortalecimiento de una gestión pública eficiente y transparente en el Distrito</t>
  </si>
  <si>
    <t>Servicio misional de apoyo para el fortalecimiento de la gestión de las entidades públicas Distritales</t>
  </si>
  <si>
    <t>008112</t>
  </si>
  <si>
    <t>2024110010201</t>
  </si>
  <si>
    <t>Fortalecimiento de la internacionalización de Bogotá D.C.</t>
  </si>
  <si>
    <t>008111</t>
  </si>
  <si>
    <t>2024110010224</t>
  </si>
  <si>
    <t>Fortalecimiento de la gestión y articulación institucional para la generación de valor público en Bogotá D.C.</t>
  </si>
  <si>
    <t>Número de entidades públicas asistidas técnicamente</t>
  </si>
  <si>
    <t>Porcentaje de avance de las acciones para el fortalecimiento y desempeño institucional distrital</t>
  </si>
  <si>
    <t>Servicio misional de gestión del sistema de archivo y del patrimonio documental distrital</t>
  </si>
  <si>
    <t>008118</t>
  </si>
  <si>
    <t>2024110010225</t>
  </si>
  <si>
    <t>Fortalecimiento del acceso y difusión de la memoria histórica y del patrimonio documental de Bogotá D.C.</t>
  </si>
  <si>
    <t>Porcentaje de avance en el desarrollo de la estrategia para la recuperación, preservación, difusión y apropiación del patrimonio documental y la memoria histórica de Bogotá</t>
  </si>
  <si>
    <t>Servicios de apoyo para el desarrollo de acciones de Política TIC en el Distrito Capital.</t>
  </si>
  <si>
    <t>008110</t>
  </si>
  <si>
    <t>2024110010184</t>
  </si>
  <si>
    <t>Fortalecimiento de las tecnologías de la información y las comunicaciones en el sector gestión pública de Bogotá D.C.</t>
  </si>
  <si>
    <t>008109</t>
  </si>
  <si>
    <t>2024110010229</t>
  </si>
  <si>
    <t>Implementación de la estrategia de ciudad inteligente para mejorar la calidad de vida de la ciudadanía en Bogotá D.C.</t>
  </si>
  <si>
    <t>008117</t>
  </si>
  <si>
    <t>2024110010230</t>
  </si>
  <si>
    <t>Fortalecimiento del Ecosistema de Innovación Pública de Bogotá para mejorar la confianza ciudadana, el valor público y el gobierno colaborativo en Bogotá D.C.</t>
  </si>
  <si>
    <t>Porcentaje de avance de las acciones de Política TIC en el Distrito Capital</t>
  </si>
  <si>
    <t>Número de entidades públicas asistidas técnicamente en acciones TIC</t>
  </si>
  <si>
    <t>L</t>
  </si>
  <si>
    <t>Servicios de apoyo para el desarrollo de acciones de Política de Servicio a la Ciudadanía</t>
  </si>
  <si>
    <t>008129</t>
  </si>
  <si>
    <t>2024110010193</t>
  </si>
  <si>
    <t>Optimización del servicio a la ciudadanía para aumentar la confianza en la administración distrital de Bogotá D.C.</t>
  </si>
  <si>
    <t>Porcentaje de avance de las acciones de Política de Servicio a la Ciudadanía en el Distrito Capital</t>
  </si>
  <si>
    <t>Número de entidades públicas asistidas técnicamente en acciones de Servicio a la Ciudadanía</t>
  </si>
  <si>
    <t>Servicios de apoyo para el desarrollo de acciones de Política de Transparencia, integridad y no corrupción</t>
  </si>
  <si>
    <t>008115</t>
  </si>
  <si>
    <t>2024110010231</t>
  </si>
  <si>
    <t>Fortalecimiento de la cultura en los actores públicos y privados en integridad y estado abierto que mejore la gobernanza en Bogotá D.C</t>
  </si>
  <si>
    <t>Porcentaje de avance de las acciones de Política de Transparencia, integridad y no corrupción en el Distrito Capital</t>
  </si>
  <si>
    <t>Número de entidades públicas asistidas técnicamente en acciones de Transparencia, integridad y no corrupción</t>
  </si>
  <si>
    <t>Servicios de apoyo en el desarrollo de acciones de información y comunicación a nivel distrital</t>
  </si>
  <si>
    <t>008116</t>
  </si>
  <si>
    <t>2024110010235</t>
  </si>
  <si>
    <t>Fortalecimiento de la comunicación pública para que la ciudadanía conozca las acciones, planes, programas y proyectos que adelanta la administración distrital Bogotá D.C.</t>
  </si>
  <si>
    <t>Número de documentos de información y comunicación a nivel distrital generados</t>
  </si>
  <si>
    <t>Contribuir a la construcción de la paz, la reparación, la memoria y la reconciliación en Bogotá Región</t>
  </si>
  <si>
    <t>Servicio de ayuda y atención humanitaria a la población victíma del conflicto armado</t>
  </si>
  <si>
    <t>008094</t>
  </si>
  <si>
    <t>2024110010220</t>
  </si>
  <si>
    <t>Fortalecimiento de capacidades institucionales y de la sociedad civil para la implementación del acuerdo de paz, la memoria, y los derechos de las víctimas del conflicto armado en Bogotá D.C.</t>
  </si>
  <si>
    <t>Porcentaje de ayuda humanitaria otorgadas en los términos establecidos en la ley vigente</t>
  </si>
  <si>
    <t>Servicio de asistencia técnica a comunidades en temas de fortalecimiento del tejido social y construcción de escenarios comunitarios protectores de derechos en el marco de la ruta de reparación integral</t>
  </si>
  <si>
    <t>Porcentaje de acciones ejecutadas con las comunidades en el marco de la ruta de reparación integral</t>
  </si>
  <si>
    <t>Servicios de asistencia para el desarrollo de acciones que aporten a la construcción de paz, reparación, memoria y reconciliación en Bogotá Región.</t>
  </si>
  <si>
    <t>Porcentaje de acciones que aporten a la construcción de paz, reparación, memoria y reconciliación desarrolladas</t>
  </si>
  <si>
    <t>Fortalecimiento de la capacidad institucional que soporta la misionalidad de la entidad</t>
  </si>
  <si>
    <t>Servicios para la planeación y gestión estratégica</t>
  </si>
  <si>
    <t>008098</t>
  </si>
  <si>
    <t>2024110010223</t>
  </si>
  <si>
    <t>Optimización de la gestión integral de la Secretaría General de la Alcaldía Mayor de Bogotá D.C.</t>
  </si>
  <si>
    <t>Porcentaje de avance de las acciones para la formulación e implementación de la planeación estratégica</t>
  </si>
  <si>
    <t>Número de Sedes Mantenidas</t>
  </si>
  <si>
    <t>DEPARTAMENTO ADMINISTRATIVO DEL SERVICIO CIVIL - DASCD</t>
  </si>
  <si>
    <t>Fortalecer la Gestión Integral del Talento Humano para contribuir al desarrollo de entidades y organismos distritales más modernas y eficientes al servicio de la ciudadanía</t>
  </si>
  <si>
    <t>Servicio de asistencia y apoyo tecnológico para la planificación y gestión de información del talento humano distrital</t>
  </si>
  <si>
    <t>007971</t>
  </si>
  <si>
    <t>2024110010147</t>
  </si>
  <si>
    <t>Desarrollo de capacidades para una gestión innovadora e incluyente del talento humano, fomentando la confianza ciudadana en el gobierno de Bogotá D.C.</t>
  </si>
  <si>
    <t>Número de módulos y funcionalidades desarrolladas , mantenidas y optimizadas en el Sistema de Información Distrital del Empleo y la Administración Pública (SIDEAP)</t>
  </si>
  <si>
    <t>Servicio de información sobre las principales variables de gestión del talento humano distrital.</t>
  </si>
  <si>
    <t>Porcentaje de avance del desarrollo y actualización del Sistema de Analí­tica de datos del Talento Humano Distrital</t>
  </si>
  <si>
    <t>Servicio de capacitación, formación y desarrollo de competencias y habilidades del Talento Humano Distrital y la ciudadanía en general</t>
  </si>
  <si>
    <t>Número de servidoras, servidores y/o colaboradores distritales capacitados y formados</t>
  </si>
  <si>
    <t>Servicio de apoyo a la gestión del Bienestar Laboral en el marco del Modelo de Bienestar para la Felicidad Laboral Distrital.</t>
  </si>
  <si>
    <t>Número de servidoras, servidores, colaboradores distritales y/o familiares beneficiados de los programas de bienestar en el marco del Modelo de Bienestar para la Felicidad Laboral</t>
  </si>
  <si>
    <t>Servicio de acompañamiento técnico y orientación en la implementación y desarrollo del Sistema de gestión de seguridad y salud en el trabajo.</t>
  </si>
  <si>
    <t>Número de entidades y/o organismos distritales que cuentan con lineamientos y herramientas para la implementación y desarrollo del Sistema de gestión de seguridad y salud en el trabajo SST</t>
  </si>
  <si>
    <t>Servicio de apoyo a la financiación de educación formal a través del Programa de Fondos Educativos distritales.</t>
  </si>
  <si>
    <t>Número de servidoras y servidores públicos distritales beneficiados con apoyos financieros a la educación formal</t>
  </si>
  <si>
    <t>Número de hijos de servidoras y servidores públicos distritales beneficiados con apoyos financieros a la educación formal</t>
  </si>
  <si>
    <t>Seguimientos realizados a los fondos educativos distritales y sus beneficiarios con créditos condonables para la educación formal.</t>
  </si>
  <si>
    <t>N/A</t>
  </si>
  <si>
    <t>Servicio de asistencia técnica en la implementación del Sistema de Gestión del Rendimiento y la Productividad Distrital</t>
  </si>
  <si>
    <t>Número de asesorías técnicas en la implementación de sistemas de gestión de rendimiento distrital</t>
  </si>
  <si>
    <t>Número de gerentes públicos evaluados bajo el Modelo propio de Evaluación de Gerentes Públicos para el Distrito Capital</t>
  </si>
  <si>
    <t>Servicio de asesoría técnica, conceptualización y asesoría jurídica a las entidades, organismos distritales, servidoras, servidores distritales, colaboradores y ciudadanía en general</t>
  </si>
  <si>
    <t>Porcentaje de solicitudes de asesorías técnicas, conceptualizaciones y asesorías jurídica atendidas</t>
  </si>
  <si>
    <t>Servicio de asistencia técnica para la gestión de cambio organizacional.</t>
  </si>
  <si>
    <t>Porcentaje de conceptos técnicos emitidos relacionados con la gestión de cambio organizacional</t>
  </si>
  <si>
    <t>007891</t>
  </si>
  <si>
    <t>2024110010177</t>
  </si>
  <si>
    <t>Fortalecimiento institucional del DASCD: Hacia una gestión pública centrada en la ciudadanía. Bogotá D.C.</t>
  </si>
  <si>
    <t>Avance en el desarrollo, mantenimiento o adquisión de infraestructura tecnológica.</t>
  </si>
  <si>
    <t>Número de personas contratadas en el marco de los proyecto de los proyectos de inversión</t>
  </si>
  <si>
    <t>PERSONERÍA DE BOGOTÁ, D.C.</t>
  </si>
  <si>
    <t>Fortalecer la protección de los derechos humanos, el derecho internacional humanitario y el interés público en el Distrito Capital</t>
  </si>
  <si>
    <t>Servicio de intervención en defensa de los derechos y el interés público</t>
  </si>
  <si>
    <t>008199</t>
  </si>
  <si>
    <t>2024110010285</t>
  </si>
  <si>
    <t>Modernización institucional de la Personería de Bogotá D.C.</t>
  </si>
  <si>
    <t>008209</t>
  </si>
  <si>
    <t>2024110010286</t>
  </si>
  <si>
    <t>Fortalecimiento del ejercicio de protección de los derechos humanos y el derecho internacional humanitario en la Personería de Bogotá D.C.</t>
  </si>
  <si>
    <t>008204</t>
  </si>
  <si>
    <t>2024110010288</t>
  </si>
  <si>
    <t>Fortalecimiento del ejercicio de prevención y control a la función pública en la Personería de Bogotá D.C.</t>
  </si>
  <si>
    <t>Número de Intervenciones y actuaciones a petición de partes adelantadas en defensa de los derechos</t>
  </si>
  <si>
    <t>Número de intervenciones y actuaciones de oficio adelantadas en defensa de los derechos</t>
  </si>
  <si>
    <t>Número de enteramientos y notificaciones en el ejercicio del ministerio público</t>
  </si>
  <si>
    <t>Servicio de asistencia técnica para atención, orientación y asesoría en defensa de los Derechos y el interés público</t>
  </si>
  <si>
    <t>Número de personas asistidas en defensa de los derechos e interés de lo público</t>
  </si>
  <si>
    <t>Número de personas orientadas en defensa de los derechos e interés de lo público</t>
  </si>
  <si>
    <t>Número de requerimientos ciudadanos de intervención finalizados</t>
  </si>
  <si>
    <t>Número de acciones realizadas en favor de las victímas del conflicto armado Interno</t>
  </si>
  <si>
    <t>Número de acciones constitucionales elaboradas en defensa de los derechos y el interés de lo público</t>
  </si>
  <si>
    <t>Número de asistencias en mecanismos alternativos de solución de conflictos realizadas</t>
  </si>
  <si>
    <t>Servicio de sensibilización en derechos de participación ciudadana y prevención y control de la función pública</t>
  </si>
  <si>
    <t>Número de personas sensibilizadas en derechos, deberes, participación ciudadana, prevención y control a la función pública</t>
  </si>
  <si>
    <t>Identificar los riesgos y hechos que afectan la gestión pública y la garantía de los derechos, incluyendo mecanismos de participación ciudadana</t>
  </si>
  <si>
    <t>Servicio de acciones de prevención y control a la función pública</t>
  </si>
  <si>
    <t>Número de acciones realizadas de prevención y control a la función pública y seguimientos a sus observaciones</t>
  </si>
  <si>
    <t>Número de traslados para investigaciones disciplinarias, fiscales o penales realizados</t>
  </si>
  <si>
    <t>Servicio de control fiscal participativo</t>
  </si>
  <si>
    <t>Número de actividades con participación ciudadana</t>
  </si>
  <si>
    <t>Fortalecer la gestión disciplinaria de la Personería de Bogotá</t>
  </si>
  <si>
    <t>Servicio de educación informal de la cultura de la legalidad y la integridad</t>
  </si>
  <si>
    <t>008201</t>
  </si>
  <si>
    <t>2024110010272</t>
  </si>
  <si>
    <t>Fortalecimiento de la gestión de la potestad disciplinaria en la Personería de Bogotá D.C.</t>
  </si>
  <si>
    <t>Número de personas sensibilizadas en materia de prevención disciplinaria</t>
  </si>
  <si>
    <t>Servicio de investigación disciplinaria para los funcionarios públicos</t>
  </si>
  <si>
    <t>Número de certificados de antecedentes disciplinarios expedidos</t>
  </si>
  <si>
    <t>VEEDURÍA DISTRITAL</t>
  </si>
  <si>
    <t>Contribuir con la eficiencia en la gestión pública y la generación de valor público de las entidades del Distrito Capital a partir del análisis y seguimiento a los planes, programas y proyectos de la administración distrital, identificando las posibles ineficiencias administrativas y oportunidades de mejora</t>
  </si>
  <si>
    <t>Servicio de Implementación del Índice de Innovación Pública - IIP</t>
  </si>
  <si>
    <t>007944</t>
  </si>
  <si>
    <t>2024110010023</t>
  </si>
  <si>
    <t>Contribución a una cultura de innovación pública para la eficiencia y el control de carácter preventivo en las entidades del distrito - LABCAPITAL en Bogotá D.C</t>
  </si>
  <si>
    <t>Número de mediciones realizadas del Índice de Innovación Pública - IIP</t>
  </si>
  <si>
    <t>Promover el mejoramiento continuo y fomentar una cultura de transparencia y eficiencia en la gestión contractual</t>
  </si>
  <si>
    <t>Servicio de evaluación de la gestión contractual de las entidades distritales</t>
  </si>
  <si>
    <t>007981</t>
  </si>
  <si>
    <t>2024110010046</t>
  </si>
  <si>
    <t>Fortalecimiento de capacidades institucionales y tecnológicas para el control y la vigilancia de carácter preventivo en Bogotá D.C.</t>
  </si>
  <si>
    <t>Número de informes elaborados de evaluación de la gestión contractual de las entidades distritales</t>
  </si>
  <si>
    <t>Servicios de diagnósticos contractuales y de transparencia del Distrito Capital</t>
  </si>
  <si>
    <t>007978</t>
  </si>
  <si>
    <t>2024110010031</t>
  </si>
  <si>
    <t>Control Social para la promoción de la Cultura de Integridad, Transparencia y Anticorrupción en las Entidades y Empresas en las que el Distrito tiene participación en Bogotá D.C.</t>
  </si>
  <si>
    <t>Número de diagnósticos contractuales y de transparencia realizados</t>
  </si>
  <si>
    <t>Contribuir al fortalecimiento de la gestión de servicio a la ciudadanía, a través de acciones de prevención, control, seguimiento, así­ como la investigación de conductas contrarias a la probidad y la normatividad vigente de las entidades distritales</t>
  </si>
  <si>
    <t>Servicio de seguimiento a los requerimientos ciudadanos de "Bogotá Te Escucha"</t>
  </si>
  <si>
    <t>Número de Informes elaborados de análisis de requerimientos ciudadanos del Sistema "Bogotá Te Escucha"</t>
  </si>
  <si>
    <t>Servicio de diseño e implementación del Índice Distrital de Servicio al Ciudadano - IDSC</t>
  </si>
  <si>
    <t>Número de mediciones realizadas del Índice Distrital de Servicio al Ciudadano - IDSC</t>
  </si>
  <si>
    <t>Promover el control social por parte de la ciudadanía y hacer el seguimiento a la garantía de la participación ciudadana en las Entidades del Distrito</t>
  </si>
  <si>
    <t>Servicio de asistencia técnica en ejercicios de participación y control social</t>
  </si>
  <si>
    <t>Número de Ciudadanos asistidos técnicamente en procesos de control social</t>
  </si>
  <si>
    <t>Número de Servidores públicos y colaboradores asistidos técnicamente para la promoción de los ejercicios de control social por parte de los ciudadanos</t>
  </si>
  <si>
    <t>Servicio de diseño e implementación del Índice Institucional de Participación Ciudadana - IIPC aplicado a las entidades del Distrito</t>
  </si>
  <si>
    <t>Número de mediciones realizadas del Índice Institucional de Participación Ciudadana - IIPC</t>
  </si>
  <si>
    <t>Servicio de diseño e implementación de la Encuesta de percepción ciudadana sobre Participación y Control social</t>
  </si>
  <si>
    <t>Número de encuestas de percepción ciudadana realizadas sobre Participación y Control social</t>
  </si>
  <si>
    <t>Servicio de información para el ejercicio del control público</t>
  </si>
  <si>
    <t>Porcentaje de implementación de la herramienta del control público</t>
  </si>
  <si>
    <t>Servicio de Implementación Sistemas de Gestión</t>
  </si>
  <si>
    <t>Porcentaje del Sistema de gestión implementado</t>
  </si>
  <si>
    <t>Servicio de implementación de estrategias para la vigilancia y monitoreo a la gestión pública</t>
  </si>
  <si>
    <t>Número de Estrategias implementadas</t>
  </si>
  <si>
    <t>CONTRALORÍA DE BOGOTÁ, D.C.</t>
  </si>
  <si>
    <t>Mejorar la capacidad de gestión, calidad, oportunidad y efectividad del control fiscal distrital</t>
  </si>
  <si>
    <t>Servicio de control fiscal a las entidades del distrito capital</t>
  </si>
  <si>
    <t>008021</t>
  </si>
  <si>
    <t>2024110010130</t>
  </si>
  <si>
    <t>Fortalecimiento de la capacidad Institucional de la Contraloia de Bogota</t>
  </si>
  <si>
    <t>Porcentaje de ejecución del Plan de Auditoria Distrital (PAD)</t>
  </si>
  <si>
    <t>Servicio de divulgacion para fortalecer el control fiscal</t>
  </si>
  <si>
    <t>008019</t>
  </si>
  <si>
    <t>2024110010050</t>
  </si>
  <si>
    <t>Implementación del Control Fiscal Digital al servicio del ciudadano. Bogotá D.C.</t>
  </si>
  <si>
    <t>008051</t>
  </si>
  <si>
    <t>2024110010196</t>
  </si>
  <si>
    <t>Fortalecimiento del Control Social como Insumo para el Control Fiscal Bogotá D.C.</t>
  </si>
  <si>
    <t>Porcentaje de implementación de la estrategia de comunicación y posicionamiento institucional implementadas</t>
  </si>
  <si>
    <t>Porcentaje de acciones de control social ejecutadas</t>
  </si>
  <si>
    <t>Procesos de responsabilidad fiscal y jurisdicción coactiva</t>
  </si>
  <si>
    <t>Valor de la cuantía recaudada en la vigencia por procesos de responsabilidad fiscal y jurisdicción coactiva</t>
  </si>
  <si>
    <t>008046</t>
  </si>
  <si>
    <t>2024110010109</t>
  </si>
  <si>
    <t>Fortalecimiento de la Infraestructura Física y Dotación de Mobiliario de la Contraloría de Bogotá D.C.</t>
  </si>
  <si>
    <t>Porcentaje de ejecución del plan de trabajo de adecuación, mantenimiento y dotación de mobiliario de las sedes de la Contraloría</t>
  </si>
  <si>
    <t>Infraestructura Tecnológica (Sistemas de Información y Tecnologia)</t>
  </si>
  <si>
    <t>008044</t>
  </si>
  <si>
    <t>2024110010044</t>
  </si>
  <si>
    <t>Fortalecimiento de la gestión y la infraestructura de TI que soporte el modelo de operación e innovación tecnológica para el cumplimiento de los objetivos de la Contraloría de Bogotá D.C.</t>
  </si>
  <si>
    <t>Porcentaje de ejecución de infraestructura tecnológica implementada</t>
  </si>
  <si>
    <t>SECRETARÍA DISTRITAL DE AMBIENTE</t>
  </si>
  <si>
    <t>Mejorar la relación entre la población y el entorno natural mediante el mantenimiento, recuperación, rehabilitación, conservación y uso sostenible de los bienes y servicios ambientales del Distrito Capital</t>
  </si>
  <si>
    <t>Servicio de evaluación, control y seguimiento al arbolado urbano de la ciudad.</t>
  </si>
  <si>
    <t>008011</t>
  </si>
  <si>
    <t>2024110010060</t>
  </si>
  <si>
    <t>Fortalecimiento en la evaluación, seguimiento y control ambiental a los recursos naturales y la estructura ecologica principal en Bogotá D.C</t>
  </si>
  <si>
    <t>Número de actuaciones de evaluación, control, seguimiento y prevención ejecutadas sobre el arbolado urbano de Bogotá D.C.</t>
  </si>
  <si>
    <t>Servicio de asistencia técnica para la protección de la fauna y flora silvestre</t>
  </si>
  <si>
    <t>008086</t>
  </si>
  <si>
    <t>2024110010074</t>
  </si>
  <si>
    <t>Incremento de las acciones que contribuyen a la adaptación de los socioecosistemas de Bogotá Región ante los fenómenos de variabilidad y cambio climático Bogotá D.C.</t>
  </si>
  <si>
    <t>Número de actuaciones de evaluación, control, seguimiento y prevención ejecutadas sobre el recurso flora en Bogotá D.C.</t>
  </si>
  <si>
    <t>Número de actuaciones de evaluación, control, seguimiento y prevención ejecutadas sobre el recurso fauna silvestre en Bogotá D.C.</t>
  </si>
  <si>
    <t>Número de acciones para el mantenimiento de áreas (hectáreas) restauradas, rehabilitadas y recuperadas</t>
  </si>
  <si>
    <t>Porcentaje de avance del manejo y gestión de las áreas protegidas y de interés ambiental priorizadas</t>
  </si>
  <si>
    <t>Contribuir con el mejoramiento de la salud y calidad de vida de los habitantes de Bogotá, a través del desarrollo de estrategias de monitoreo, reconocimiento, protección y promoción de crecimiento verde y el uso eficiente de los recursos naturales</t>
  </si>
  <si>
    <t>Servicio de protección del recurso hídrico</t>
  </si>
  <si>
    <t>Número de monitoreos de calidad de agua</t>
  </si>
  <si>
    <t>Servicio de monitoreo y seguimiento de la biodiversidad y los servicios ecosistémicos</t>
  </si>
  <si>
    <t>Número de predios afectados por actividad extractiva que cuentan con instrumento administrativo de manejo y control ambiental controlados mediante seguimiento y evaluación ambiental</t>
  </si>
  <si>
    <t>Centros de Atención y Valoración de animales domésticos</t>
  </si>
  <si>
    <t>008007</t>
  </si>
  <si>
    <t>2024110010048</t>
  </si>
  <si>
    <t>Fortalecimiento Institucional para la gestión ambiental Bogotá D.C.</t>
  </si>
  <si>
    <t>Porcentaje de avance en la construcción de la casa ecológica de los animales</t>
  </si>
  <si>
    <t>Centros de Atención y Valoración de fauna silvestre en operación.</t>
  </si>
  <si>
    <t>Porcentaje de animales vivos silvestres ingresados al cavrffs de la Secretaría atendidos integral y especializadamente</t>
  </si>
  <si>
    <t>Sedes de infraestructura ambiental mantenidas</t>
  </si>
  <si>
    <t>Número de sedes de infraestructura ambiental mantenidas</t>
  </si>
  <si>
    <t>Servicio de seguimiento y evaluación de los programas de recolección de residuos pos consumo</t>
  </si>
  <si>
    <t>Número de toneladas de residuos de construcción y demolición dispuestas adecuadamente por las obras de construcción controladas por la Secretaría</t>
  </si>
  <si>
    <t>Número de toneladas de residuos de construcción y demolición reutilizados o aprovechados por las obras de construcción controladas por la Secretaría</t>
  </si>
  <si>
    <t>Número de toneladas de residuos peligrosos gestionadas externamente por establecimientos de salud humana y afines (veterinarias, moteles, peluquerias, entre otros) controlados por la Secretaría</t>
  </si>
  <si>
    <t>Toneladas de llantas usadas aprovechadas controladas por la Secretaría</t>
  </si>
  <si>
    <t>Servicio sancionatorio ambiental</t>
  </si>
  <si>
    <t>008121</t>
  </si>
  <si>
    <t>2024110010078</t>
  </si>
  <si>
    <t>Mejoramiento de la calidad del Aire, Auditiva y Visual, construyendo una ciudad más justa y saludable en Bogotá D.C</t>
  </si>
  <si>
    <t>Actuaciones de evaluación, control y seguimiento ambiental</t>
  </si>
  <si>
    <t>Servicio de asistencia técnica para la consolidación de negocios verdes</t>
  </si>
  <si>
    <t>008017</t>
  </si>
  <si>
    <t>2024110010013</t>
  </si>
  <si>
    <t>Incorporación de criterios de ecourbanismo, producción y consumo sostenible en Bogotá D.C.</t>
  </si>
  <si>
    <t>Número de negocios verdes consolidados</t>
  </si>
  <si>
    <t>Número de proyectos relacionados con estilos de vida sostenibles en Bogotá</t>
  </si>
  <si>
    <t>Servicios tecnológicos para el sistema de información ambiental</t>
  </si>
  <si>
    <t>008061</t>
  </si>
  <si>
    <t>2024110010067</t>
  </si>
  <si>
    <t>Fortalecimiento de la gestión de TI en la Secretaría Distrital de Ambiente Bogotá D.C.</t>
  </si>
  <si>
    <t>Porcentaje de avance en el fortalecimiento de gestión de la información ambiental de Bogotá priorizada</t>
  </si>
  <si>
    <t>Fortalecer los procesos de participación ciudadana, responsabilidad social y acción pública incidente para una efectiva gestión ambiental en el Distrito Capital</t>
  </si>
  <si>
    <t>Servicios de acompañamiento a la implementación del programa institucional de capacitación</t>
  </si>
  <si>
    <t>Porcentaje de avance en el seguimiento al programa del componente institucional de capacitación de los servidores públicos de la Secretaría Distrital de Ambiente</t>
  </si>
  <si>
    <t>Servicio de educación informal en el marco de la conservación de la biodiversidad y los Servicio ecostémicos</t>
  </si>
  <si>
    <t>007961</t>
  </si>
  <si>
    <t>2024110010032</t>
  </si>
  <si>
    <t>Fortalecimiento de la apropiación social del conocimiento para la resiliencia climática en Bogotá D.C.</t>
  </si>
  <si>
    <t>Número de personas vinculadas en las estrategias de educación ambiental</t>
  </si>
  <si>
    <t>Procesos Judiciales y Extrajudiciales atendidos</t>
  </si>
  <si>
    <t>007977</t>
  </si>
  <si>
    <t>2024110010084</t>
  </si>
  <si>
    <t>Fortalecimiento de la capacidad en la Gestión Legal Ambiental de la SDA. Bogotá D.C.</t>
  </si>
  <si>
    <t>Porcentaje de procesos judiciales y extrajudiciales atendidos en los que la entidad es parte o interviniente como autoridad ambiental</t>
  </si>
  <si>
    <t>Servicio de asistencia técnica para la incorporación de variables ambientales en la planificación sectorial</t>
  </si>
  <si>
    <t>008054</t>
  </si>
  <si>
    <t>2024110010058</t>
  </si>
  <si>
    <t>Fortalecimiento de la planeación y gestión del conocimiento ambiental Bogotá D.C</t>
  </si>
  <si>
    <t>Número de proyectos acompañados técnicamente para la incorporación de criterios de ecourbanismo y construcción sostenible</t>
  </si>
  <si>
    <t>Servicio de articulación para la gestión del cambio climático en la toma de decisiones sectoriales y territoriales</t>
  </si>
  <si>
    <t>Número de instrumentos de planeación ambiental formulados o actualizados</t>
  </si>
  <si>
    <t>Servicio de modelamiento y análisis de datos ambientales para la conservación de la biodiversidad.</t>
  </si>
  <si>
    <t>Número de estudios ambientales realizados</t>
  </si>
  <si>
    <t>Servicio de acompañamiento a la implementación de estrategias de participación ciudadana en la gestión ambiental</t>
  </si>
  <si>
    <t>Número de procesos de participación ciudadana realizados con organizaciones ambientales y comunidad en general</t>
  </si>
  <si>
    <t>Servicios de planeación y sistemas de gestión y comuniación estratégica.</t>
  </si>
  <si>
    <t>Sistema de gestión – MIPG actualizado e implementado, para la mejora continua de los procesos y Políticas de gestión y desempeño institucional.</t>
  </si>
  <si>
    <t>INSTITUTO DISTRITAL DE GESTIÓN DE RIESGOS Y CAMBIO CLIMÁTICO - IDIGER</t>
  </si>
  <si>
    <t>Reducir las condiciones de amenaza y vulnerabilidad de la población y sus bienes</t>
  </si>
  <si>
    <t>Documentos técnicos de amenaza y/o riesgo.</t>
  </si>
  <si>
    <t>Número de documentos técnicos para la identificación y consulta de las condiciones de amenaza y/o riesgo atendidos oportunamente</t>
  </si>
  <si>
    <t>Documentos especializados de Estudios y/o evaluación para la identificación de condiciones de amenaza y/o riesgo, y de soluciones para la Reduccion del riesgo por diferentes fenómenos amenazantes</t>
  </si>
  <si>
    <t>Número de documentos priorizados de estudios y/o evaluación para la identificación de condiciones de amenaza y/o riesgo y de soluciones para la Reduccion del riesgo por diferentes fenómenos amenazantes</t>
  </si>
  <si>
    <t>Servicio de análisis de y procesamiento de los datos capturados por la red de monitoreo, representados en boletines, reportes y avisos para la toma de decisiones previas a la respuesta y generación de niveles de alerta.</t>
  </si>
  <si>
    <t>008076</t>
  </si>
  <si>
    <t>2024110010208</t>
  </si>
  <si>
    <t>Generación de Conocimiento del Riesgo de Desastres y los Efectos del Cambio Climático en Bogotá D.C.</t>
  </si>
  <si>
    <t>Reportes con los datos hidrometeorológicos capturados por la red de monitoreo analizados y procesados, disponibles para la toma de decisiones  en relación con la línea base anual.</t>
  </si>
  <si>
    <t>Servicio de actualización de escenarios de riesgo</t>
  </si>
  <si>
    <t>Escenarios de riesgo actualizados</t>
  </si>
  <si>
    <t>Servicio de gestión en la implementación de procesos de conocimiento y Reduccion del riesgo y de manejo de desastres en instancias locales.</t>
  </si>
  <si>
    <t>008235</t>
  </si>
  <si>
    <t>2024110010319</t>
  </si>
  <si>
    <t>Fortalecimiento de la capacidad institucional de la entidad coordinadora del Sistema Distrital de Gestión de Riesgos y Cambio Climático en las instancias locales de Bogotá D.C.</t>
  </si>
  <si>
    <t>Porcentaje (%) de avance en la implementación de los planes locales de gestión de riesgo y cambio climático.</t>
  </si>
  <si>
    <t>Servicio de apoyo para el desarrollo de actividades en materia de Educación para la Gestión de Riesgos y Adaptación al Cambio Climático</t>
  </si>
  <si>
    <t>008065</t>
  </si>
  <si>
    <t>2024110010189</t>
  </si>
  <si>
    <t>Fortalecimiento de la gobernanza del Riesgo y Adaptación al Cambio Climático en la Ciudad de Bogotá D.C.</t>
  </si>
  <si>
    <t>Número de actividades de educación para la Gestión de Riesgos y Adaptación al Cambio Climático</t>
  </si>
  <si>
    <t>Personas vinculadas en actividades de educación para la Gestión de Riesgos y Adaptación al Cambio Climático</t>
  </si>
  <si>
    <t>Acciones para la Reduccion del riesgo.</t>
  </si>
  <si>
    <t>008049</t>
  </si>
  <si>
    <t>2024110010129</t>
  </si>
  <si>
    <t>Incremento de las acciones de reducción del riesgo y adaptación al cambio climático en las unidades de Planeamiento Local UPL, que cuenten con análisis de riesgo en Bogotá D.C.</t>
  </si>
  <si>
    <t>Acciones gestionadas para la mitigación y recuperación de zonas en riesgo</t>
  </si>
  <si>
    <t>Reasentamiento de familias en alto riesgo a través de adquisición predial.</t>
  </si>
  <si>
    <t>008056</t>
  </si>
  <si>
    <t>2024110010150</t>
  </si>
  <si>
    <t>Generación de acciones para la reducción de la condición de vulnerabilidad de las familias ubicadas en zona de alto riesgo no mitigable en la ciudad de Bogotá D.C</t>
  </si>
  <si>
    <t>Familias beneficiadas a través del programa de reasentamiento</t>
  </si>
  <si>
    <t>Documentos de Lineamientos técnicos e instrumentos de preparativos para el manejo de emergencias y desastres.</t>
  </si>
  <si>
    <t>008062</t>
  </si>
  <si>
    <t>2024110010166</t>
  </si>
  <si>
    <t>Optimización del proceso de manejo de emergencias y desastres en Bogotá D.C.</t>
  </si>
  <si>
    <t>Documentos de lineamientos técnicos e instrumentos de preparativos elaborados conforme a la programación establecida</t>
  </si>
  <si>
    <t>Servicios de Capacitación, entrenamientos y actividades de preparación para respuesta a emergencias, recuperación y resiliencia.</t>
  </si>
  <si>
    <t>Número de participaciones en capacitaciones, entrenamientos y actividades de preparación para respuesta a emergencias, recuperación y resiliencia</t>
  </si>
  <si>
    <t>Servicios para la Evaluación y emisión de concepto técnico de Planes de Emergencia y Contingencia - PEC para aglomeraciones de público o para el registro de parques de diversiones, atracciones y dispositivos de entretenimiento en el Distrito Capital.</t>
  </si>
  <si>
    <t>Número de PEC evaluados y conceptuados para actividades de aglomeraciones de público, parques de diversiones, atracciones y dispositivos de entretenimiento</t>
  </si>
  <si>
    <t>Servicios de Atención de incidentes , emergencias, calamidades y desastres con respuesta integral y coordinada.</t>
  </si>
  <si>
    <t>Número de familias con ayudas humanitarias entregadas</t>
  </si>
  <si>
    <t>Implementación de las Políticas de Gestión y Desempeño Institucional MIPG</t>
  </si>
  <si>
    <t>008079</t>
  </si>
  <si>
    <t>2024110010216</t>
  </si>
  <si>
    <t>Implementación de acciones de fortalecimiento institucional para mejorar el desempeño institucional del IDIGER en el Distrito Capital Bogotá D.C.</t>
  </si>
  <si>
    <t>Porcentaje de Avance del Plan de Acción MIPG</t>
  </si>
  <si>
    <t>Mejoramiento de las instalaciones físicas de la entidad</t>
  </si>
  <si>
    <t>Porcentaje de Avance del Plan de acción</t>
  </si>
  <si>
    <t>Modernización tecnológica de las TIC's para la entidad.</t>
  </si>
  <si>
    <t>Documentos técnicos para la identificación y consulta de las condiciones de amenaza y/o riesgo atendidos.</t>
  </si>
  <si>
    <t>Documentos técnicos para la identificación y consulta  de las condiciones de amenaza y/o riesgo atendidos.</t>
  </si>
  <si>
    <t>Servicios para la planeación y sistemas de gestión y comunicación estratégica.</t>
  </si>
  <si>
    <t>Plan de acción MIPG implementado  en la vigencia</t>
  </si>
  <si>
    <t>Infraestructura física, mantenimiento y dotación de sedes administrativas (Construidas, mantenidas reforzadas).</t>
  </si>
  <si>
    <t>Plan táctico implementado en la vigencia</t>
  </si>
  <si>
    <t>Infraestructura Tecnológica y documental (Sistemas de Información y Tecnologia y Gestión documental).</t>
  </si>
  <si>
    <t>Hardware y software desarrollado , adquirido y mantenido</t>
  </si>
  <si>
    <t>Servicios de apoyo para el fortalecimiento institucional parala prestación de los servicios.</t>
  </si>
  <si>
    <t>Personas contratadas en el marco de los proyectos de inversión.</t>
  </si>
  <si>
    <t>JARDÍN BOTÁNICO JOSÉ CELESTINO MUTIS -JBJCM</t>
  </si>
  <si>
    <t>Consolidar al jardín botánico José Celestino Mutis como centro líder, en investigación, gestión del conocimiento y desarrollo cientí­fico de los ecosistemas altoandinos y de páramo.</t>
  </si>
  <si>
    <t>Documentos de generación de conocimiento sobre los ecosistemas y flora del d.c, para la gestión ambiental</t>
  </si>
  <si>
    <t>008087</t>
  </si>
  <si>
    <t>2024110010006</t>
  </si>
  <si>
    <t>Investigación para la conservación de los ecosistemas y la flora de Bogotá D.C.</t>
  </si>
  <si>
    <t>008073</t>
  </si>
  <si>
    <t>2024110010008</t>
  </si>
  <si>
    <t>Investigación fortalecimiento del tropicario del Jardín Botánico de Bogotá como estrategia para la conservación ex situ de la flora colombiana. Bogotá D.C.</t>
  </si>
  <si>
    <t>Porcentaje de avance de los procesos de investigación, adelantados por la subdirección cientí­fica.</t>
  </si>
  <si>
    <t>Servicio de educación informal ambiental para la apropiación del conocimiento e innovación.</t>
  </si>
  <si>
    <t>008096</t>
  </si>
  <si>
    <t>2024110010007</t>
  </si>
  <si>
    <t>Consolidación de acciones y procesos de educación ambiental y de participación para la comprensión de la conservación, el uso sostenible de la biodiversidad y los retos del cambio climático en Bogotá</t>
  </si>
  <si>
    <t>Número de participantes en los procesos y/o agendas temáticas y culturales</t>
  </si>
  <si>
    <t>Número de personas involucradas en procesos y/o acciones de educación ambiental y participación ciudadana</t>
  </si>
  <si>
    <t>Número de personas formadas como dinamizadores ambientales</t>
  </si>
  <si>
    <t>Número de procesos de formación ambiental con enfoque territorial y diferencial implementados.</t>
  </si>
  <si>
    <t>Número de beneficiarios de formación ambiental con enfoque territorial y diferencial implementados.</t>
  </si>
  <si>
    <t>Servicios de acciones y procesos ambientales para el fortalecimiento del tejido social y la apropiación del territorio</t>
  </si>
  <si>
    <t>Número de acciones ambientales para la participación ciudadana y la apropiación del territorio.</t>
  </si>
  <si>
    <t>Consolidar al jardín botánico José Celestino Mutis como centro líder, en investigación y gestión de coberturas vegetales urbanas y rurales</t>
  </si>
  <si>
    <t>Servicio de capacitación para el establecimiento de huertas urbanas y periurbanas.</t>
  </si>
  <si>
    <t>008018</t>
  </si>
  <si>
    <t>2024110010002</t>
  </si>
  <si>
    <t>Fortalecimiento de la agricultura urbana en el Distrito Capital como estrategia de adaptación al cambio climático y dinamización económica Bogotá D.C.</t>
  </si>
  <si>
    <t>Número de personas capacitadas en técnicas y tecnologías agroecológicas para la producción en huertas urbanas y periurbanas y promoción del consumo de alimentos sanos e inocuos.</t>
  </si>
  <si>
    <t>Servicio de asistencia técnica para la producción y sostenibilidad de las huertas urbanas y periurabanas</t>
  </si>
  <si>
    <t>Número de personas asistidas técnicamente y/o con transferencias tecnológicas para la producción en huertas urbanas y periurbanas</t>
  </si>
  <si>
    <t>Número de huertas fortalecidas</t>
  </si>
  <si>
    <t>Servicio de operación mantenimiento y actualizacion del sistema de información para la planificación del arbolado urbano de Bogotá d.c. - SIGAU</t>
  </si>
  <si>
    <t>007992</t>
  </si>
  <si>
    <t>2024110010004</t>
  </si>
  <si>
    <t>Consolidación de las coberturas vegetales como estrategia de adaptación y mitigación al cambio climático en el Distrito Capital. Bogotá D.C.</t>
  </si>
  <si>
    <t>Porcentaje de avance en la actualización de la base de datos del sistema de información para la gestión del arbolado urbano de Bogota D.C.- SIGAU de acuerdo con las competencias del JBB</t>
  </si>
  <si>
    <t>Servicio de producción de material vegetal.</t>
  </si>
  <si>
    <t>Número de individuos vegetales producidos para los proyectos de colecciones vivas y del Distrito.</t>
  </si>
  <si>
    <t>Servicio de gestión y manejo de las coberturas vegetales.</t>
  </si>
  <si>
    <t>Número de arboles plantados en el Distrito Capital.</t>
  </si>
  <si>
    <t>Porcentaje de avance en el mantenimiento de las colecciones vivas del Jardin Botánico de Bogotá José Celestino Mutis.</t>
  </si>
  <si>
    <t>Metros cuadrados de jardínes mantenidos incluidos los metros cuadrados de jardínes plantados.</t>
  </si>
  <si>
    <t>Número de arboles mantenidos en el Distrito Capital.</t>
  </si>
  <si>
    <t>Documentos técnicos generados en el marco de la gestión de coberturas vegetales para la innovación y transferencia tecnológica.</t>
  </si>
  <si>
    <t>Consolidar el Tropicario del jardín Botánico José Celestino Mutis como escenario de conservación e investigación sobre ecosistemas prioritarios del país</t>
  </si>
  <si>
    <t>Colecciones biológicas accesadas en el tropicario del jardín botánico José Celestino Mutis, para la conservación</t>
  </si>
  <si>
    <t>Número de especies accesadas a la colección viva del tropicario.</t>
  </si>
  <si>
    <t>Servicio de mantenimiento de la infraestructura en el tropicario del jardín botánico José Celestino Mutis, para la conservación.</t>
  </si>
  <si>
    <t>Porcentaje de desarrollo del plan de mantenimiento de la infraestructura en el tropicario del jardín Botánico José Celestino Mutis, para la conservación.</t>
  </si>
  <si>
    <t>Porcentaje de avance de los planes de acción de los procesos de apoyo, para el fortalecimiento institucional para la prestación de los servicios</t>
  </si>
  <si>
    <t>Paquetes tecnológicos desarrollados para el manejo y aprovechamiento innovador y sustentable de especies alimenticias aptas para la producción en agricultura urbana y periurbana</t>
  </si>
  <si>
    <t>Porcentaje de avance del cluster entorno a huertas con base a los paquetes tecnológicos desarrollados para el manejo y aprovechamiento innovador y sustentable de especies alimenticias aptas para la producción en agricultura urbana y periurbana</t>
  </si>
  <si>
    <t>Servicios para la Planeación y Sistemas de Gestión y Comunicación Estratégica</t>
  </si>
  <si>
    <t>008100</t>
  </si>
  <si>
    <t>2024110010005</t>
  </si>
  <si>
    <t>Fortalecimiento de las capacidades organizacionales, físicas y tecnológicas del Jardín Botánico José Celestino Mutis Bogotá D.C.</t>
  </si>
  <si>
    <t>Planes de acción de la planeación estratégica, MIPG, comunicaciones y mercadeo ejecutados mediante actividades y que aportan a nivel meso</t>
  </si>
  <si>
    <t>Infraestructura del Jardín Botánico José Celestino Mutis mantenida en el marco del Plan de mantenimiento y mejoramiento ejecutado mediante actividades</t>
  </si>
  <si>
    <t>Plan de acción de Sistemas y Tecnología del JBJCM ejecutado mediante actividades</t>
  </si>
  <si>
    <t>Plan de Gestión documental ejecutado mediente actividades</t>
  </si>
  <si>
    <t>Renovar la infraestructura física del JBJCM ejecutado mediente actividades</t>
  </si>
  <si>
    <t>INSTITUTO DISTRITAL DE PROTECCION Y BIENESTAR ANIMAL - IDPYBA</t>
  </si>
  <si>
    <t>Velar por la protección, bienestar, el mejoramiento de la calidad de vida y mitigación del abandono, maltrato y reproducción indiscriminada de las especies</t>
  </si>
  <si>
    <t>Servicio de esterilización a caninos y felinos</t>
  </si>
  <si>
    <t>007933</t>
  </si>
  <si>
    <t>2024110010036</t>
  </si>
  <si>
    <t>Optimización de los servicios para la atención integral y bienestar de animales domésticos, de granja y especies no convencionales en Bogotá D.C.</t>
  </si>
  <si>
    <t>Jornadas de esterilización de caninos y felinos realizadas para contribuir con el control poblacional</t>
  </si>
  <si>
    <t>Número de animales (caninos y felinos) esterilizados por el Instituto</t>
  </si>
  <si>
    <t>Servicio de sanidad animal</t>
  </si>
  <si>
    <t>007951</t>
  </si>
  <si>
    <t>2024110010061</t>
  </si>
  <si>
    <t>Mejoramiento de la gestión pública y administrativa del Instituto Distrital de Protección y Bienestar Animal en Bogotá D.C.</t>
  </si>
  <si>
    <t>Número de animales atendidos en el distrito capital por los diferentes programas del instituto</t>
  </si>
  <si>
    <t>Número de animales atendidos en servicios de urgencias</t>
  </si>
  <si>
    <t>Número de animales atendidos por medio de brigadas</t>
  </si>
  <si>
    <t>Número de animales entregados en adopción</t>
  </si>
  <si>
    <t>Infraestructura física intervenida en metros cuadrados para el cuidado y protección animal</t>
  </si>
  <si>
    <t>Sistema de información misional implementado</t>
  </si>
  <si>
    <t>Contribuir a una promoción cultural y social a través de prácticas de relacionamiento humano-animal</t>
  </si>
  <si>
    <t>Servicio de sensibilización, educación y formación para la apropiación cultural y la promoción de la participación incidente en protección y bienestar animal.</t>
  </si>
  <si>
    <t>007936</t>
  </si>
  <si>
    <t>2024110010030</t>
  </si>
  <si>
    <t>Fortalecimiento de la apropiación de la cultura ciudadana para la convivencia interespecie armónica, la protección y el bienestar de los animales en Bogotá D.C.</t>
  </si>
  <si>
    <t>Número de alianzas interinstitucionales, intersectoriales y de ciudad región realizadas entorno a la protección y bienestar animal</t>
  </si>
  <si>
    <t>Número de prestadores de servicios vinculados a la estrategia de regulación</t>
  </si>
  <si>
    <t>Número de ciudadanos y ciudadanas vinculados a la estrategia de educación en protección y bienestar animal</t>
  </si>
  <si>
    <t>Número de ciudadanos y ciudadanas vinculados a la estrategia de participación ciudadana y movilización social en favor de la protección y bienestar animal</t>
  </si>
  <si>
    <t>Servicio de investigación y gestión del conocimiento para la protección y bienestar animal</t>
  </si>
  <si>
    <t>007930</t>
  </si>
  <si>
    <t>2024110010034</t>
  </si>
  <si>
    <t>Desarrollo de un proceso institucional de gestión del conocimiento para el fortalecimiento de la politica pública de protección y bienestar animal en Bogota D.C.</t>
  </si>
  <si>
    <t>Número de semilleros de investigación implementados para la protección y bienestar animal</t>
  </si>
  <si>
    <t>Número de productos de investigación para la protección y bienestar animal</t>
  </si>
  <si>
    <t>Fortalecimiento de capacidad institucional a nivel meso que mejore los procesos misionales del Instituto Distrital de Protección y Bienestar Animal</t>
  </si>
  <si>
    <t>Servicios para la planeación y sistemas de gestión y comunicación estratégica del Instituto Distrital de Protección y Bienestar Animal</t>
  </si>
  <si>
    <t>Sistema de gestión implementado</t>
  </si>
  <si>
    <t>Infraestructura física, mantenimiento y dotación (Sedes construidas, mantenidas reforzadas) del Instituto Distrital de Protección y Bienestar Animal</t>
  </si>
  <si>
    <t>Sedes del Instituto Distrital de Protección y Bienestar Animal mantenidas</t>
  </si>
  <si>
    <t>Infraestructura Tecnológica y documental (Sistemas de Información y Tecnologia y Gestión documental) del Instituto Distrital de Protección y Bienestar Animal</t>
  </si>
  <si>
    <t>Porcentaje de avance en el mantenimiento software del Instituto Distrital de Protección y Bienestar Animal</t>
  </si>
  <si>
    <t>Hardware y Software mantenido y adquirido</t>
  </si>
  <si>
    <t>Servicios de apoyo para el fortalecimiento institucional para la prestación de los servicios Instituto Distrital de Protección y Bienestar Animal</t>
  </si>
  <si>
    <t>FONDO FINANCIERO DISTRITAL DE SALUD - FFDS</t>
  </si>
  <si>
    <t>Mejorar el acceso y cobertura de los servicios de salud con estandares de calidad, eficiencia y acorde a las necesidades diferenciales de la población del Distrito Capital</t>
  </si>
  <si>
    <t>Servicio de atención en salud prestado a población pobre no asegurada [Vinculados]</t>
  </si>
  <si>
    <t>008124</t>
  </si>
  <si>
    <t>2024110010203</t>
  </si>
  <si>
    <t>Implementación Aseguramiento y prestación integral de servicios de salud Bogotá D.C.</t>
  </si>
  <si>
    <t>Porcentaje de atenciones en salud a la población pobre y vulnerable no afiliada al SGSSS a cargo del Distrito Capital.</t>
  </si>
  <si>
    <t>SI</t>
  </si>
  <si>
    <t>Mejorar el acceso y cobertura de los servicios de salud con estandares de calidad, eficiencia y acorde a las necesidades diferenciales de la población del Distrito Capital.</t>
  </si>
  <si>
    <t>Intervenciones Promocionales de Calidad de Vida y Salud.</t>
  </si>
  <si>
    <t>007919</t>
  </si>
  <si>
    <t>2022011010002</t>
  </si>
  <si>
    <t>Generación de capacidades para la creación del centro de desarrollo tecnológico de producción de biológicos. Bogotá</t>
  </si>
  <si>
    <t>008127</t>
  </si>
  <si>
    <t>2024110010197</t>
  </si>
  <si>
    <t>Transformación de la Participación social para el Bien-Estar Bogotá D.C</t>
  </si>
  <si>
    <t>008145</t>
  </si>
  <si>
    <t>2024110010233</t>
  </si>
  <si>
    <t>Implementación de procesos de atención psicosocial en las diferentes modalidades para la población víctima de conflicto armado. Bogotá D.C</t>
  </si>
  <si>
    <t>008147</t>
  </si>
  <si>
    <t>2024110010237</t>
  </si>
  <si>
    <t>Implementación de acciones del sector salud para la prevención y atención de diferentes formas de violencia intrafamiliar y de género a través de un plan de acción Bogotá D.C.</t>
  </si>
  <si>
    <t>008141</t>
  </si>
  <si>
    <t>2024110010242</t>
  </si>
  <si>
    <t>Fortalecimiento de la Gobernanza y Gobernabilidad de la Salud Pública en el marco de la atención primaria social Bogotá D.C.</t>
  </si>
  <si>
    <t>Numero de personas con discapacidad y cuidadoras/es vinculadas a las acciones individuales y colectivas para la atención integral a las necesidades diferenciales en salud.</t>
  </si>
  <si>
    <t>Porcentaje de cobertura de vacunacion</t>
  </si>
  <si>
    <t>Número de personas victímas del Conflicto Armado con atención psicosocial</t>
  </si>
  <si>
    <t>Porcentaje de Personas vinculadas con enfoque diferencial y por momento de curso de vida, genero, orientaciones, identidades diversas y por condiciones o situaciones</t>
  </si>
  <si>
    <t>Numero de redes intersectoriales de salud ambiental operando en las localidades</t>
  </si>
  <si>
    <t>Numero de servicios amigables en salud para las mujeres en sus diversidades en funcionamiento</t>
  </si>
  <si>
    <t>Número de personas victímas de violencia con acceso efectivo a atención en salud.</t>
  </si>
  <si>
    <t>Porcentaje de avance de la creación del centro de desarrollo tecnológico de producción de biológicos</t>
  </si>
  <si>
    <t>Número de personas beneficiadas con acciones de fortalecimiento en el cuidado de las salud mental y la convivencia social.</t>
  </si>
  <si>
    <t>Mejorar las capacidades institucionales en el marco de la transparencia institucional a través de la participación ciudadana, la actualización y modernización de la infraestructura física, la transformación digital, la arquitectura empresarial y el fortalecimiento de las competencias del talento humano.</t>
  </si>
  <si>
    <t>Servicio de control y aseguramiento de la calidad a los bienes y servicios de interés para la salud pública</t>
  </si>
  <si>
    <t>008149</t>
  </si>
  <si>
    <t>2024110010200</t>
  </si>
  <si>
    <t>Mejoramiento del sistema de Emergencias Médicas en el nuevo Modelo de atención en salud más Bien-estar Bogotá D.C.</t>
  </si>
  <si>
    <t>Proporción de incidentes en salud gestionados en el marco del Sistema de Emergencias Médicas-SEM</t>
  </si>
  <si>
    <t>Disminuir la morbilidad, mortalidad y discapacidad evitable a través de la atención integral y oportuna en Salud</t>
  </si>
  <si>
    <t>Servicio de atención de brotes y eventos de emergencias en salud pública</t>
  </si>
  <si>
    <t>Porcentaje de atención oportuna durante las primeras 24 horas de brotes y emergencias en salud pública</t>
  </si>
  <si>
    <t>Servicio de afiliación al SGSSS en Bogotá D.C. en el periodo</t>
  </si>
  <si>
    <t>Porcentaje de Población de Bogotá D.C. asegurada en el Sistema General de Seguridad Social en Salud.</t>
  </si>
  <si>
    <t>Servicio para la prevención de muertes por desnutrición aguda como causa básica en menores de 5 años</t>
  </si>
  <si>
    <t>Reducir la prevalencia de retraso en talla en niños y niñas menores de 2 años</t>
  </si>
  <si>
    <t>Reduccion</t>
  </si>
  <si>
    <t>Servicio de promoción y control para enfremedades trasnmisbles</t>
  </si>
  <si>
    <t>Numero de visitas para investigaciones epidemiológicas de campo (IEC) de eventos prevenibles por vacuna.</t>
  </si>
  <si>
    <t>Jornadas y/o estrategias para la promoción de hábitos saludables</t>
  </si>
  <si>
    <t>008143</t>
  </si>
  <si>
    <t>2024110010227</t>
  </si>
  <si>
    <t>Implementación de intervenciones colectivas que promuevan conductas de cuidado priorizando la movilidad segura y saludable. Bogotá D.C.</t>
  </si>
  <si>
    <t>Porcentaje de cumplimiento de jornadas anuales para el abordaje integral de la población expuesta y afectada por condiciones cronicas en Bogotá</t>
  </si>
  <si>
    <t>Servicio de promoción de los derechos sexuales y reproductivos en niñas, adolescentes y jovenes del distrito.</t>
  </si>
  <si>
    <t>Porcentaje de implementación de la estrategia para la promoción y garantia de los derechos sexuales y los derechos reproductivos con enfoque poblacional, diferencial y de genero, incluyendo la gestión menstrual y el acceso a la IVE.</t>
  </si>
  <si>
    <t>Servicio de asistencia técnica para el fortalecimiento de Autoridades sanitarias distritales y municipales fortalecidas en la elaboración de planes y proyectos, ejecución y control del Plan Territorial de salud</t>
  </si>
  <si>
    <t>008105</t>
  </si>
  <si>
    <t>2024110010135</t>
  </si>
  <si>
    <t>Fortalecimiento de la Red Integrada de Servicios de Salud y Capital Salud Bogotá D.C.</t>
  </si>
  <si>
    <t>008113</t>
  </si>
  <si>
    <t>2024110010187</t>
  </si>
  <si>
    <t>Implementación del Modelo de salud centrado en atención primaria social para el bienestar de la población Bogotá D.C.</t>
  </si>
  <si>
    <t>Porcentaje de implementación del Plan de Asesoría y Asistencia Técnica a la EPS Capital Salud y las Subredes</t>
  </si>
  <si>
    <t>Porcentaje de actualización del Modelo de Salud implementado para Bogotá D.C</t>
  </si>
  <si>
    <t>Servicio de gestión del conocimiento</t>
  </si>
  <si>
    <t>008069</t>
  </si>
  <si>
    <t>2024110010195</t>
  </si>
  <si>
    <t>Fortalecimiento del ecosistema de CTeI para la salud pública de Bogotá D.C.</t>
  </si>
  <si>
    <t>Porcentaje de cumplimiento del programa de educación, toma de desiciones, producción y apropiación social del conocimiento</t>
  </si>
  <si>
    <t>Servicio de apoyo para la dotación hospitalaria</t>
  </si>
  <si>
    <t>Porcentaje de mantenimiento de la Arquitectura empresarial en la Dirección Territorial de Salud.</t>
  </si>
  <si>
    <t>Porcentaje de desempeño de la estrategia de trasformación digital en salud</t>
  </si>
  <si>
    <t>Servicio de Inspección, Vigilancia y Control [IVC] del Sistema de Salud</t>
  </si>
  <si>
    <t>008140</t>
  </si>
  <si>
    <t>2024110010137</t>
  </si>
  <si>
    <t>Fortalecimiento para el acceso a los servicios de salud con calidad en la población Bogotá D.C.</t>
  </si>
  <si>
    <t>Número de visitas de inspección, vigilancia y control (IVC) en Bogotá D.C.</t>
  </si>
  <si>
    <t>Servicio de apoyo mediante mecanismos de participación social en materia de salud y de seguridad social en salud</t>
  </si>
  <si>
    <t>008120</t>
  </si>
  <si>
    <t>2024110010167</t>
  </si>
  <si>
    <t>Servicio Integral y Buen Gobierno para ciudadanías dignificadas Bogotá D.C.</t>
  </si>
  <si>
    <t>Número de equipos locales acompañados en los territorios que fortalezcan la intersectorialidad y transectorialidad en el ejercicio de la gobernanza y gobernabilidad</t>
  </si>
  <si>
    <t>Numero de solicitudes atendias a través de los diferentes canales de atención a la ciudadanía.</t>
  </si>
  <si>
    <t>Infraestructura hospitalaria de nivel 3 construida</t>
  </si>
  <si>
    <t>007790</t>
  </si>
  <si>
    <t>2020110010149</t>
  </si>
  <si>
    <t>Fortalecimiento de la infraestructura y dotación del sector salud Bogotá</t>
  </si>
  <si>
    <t>Porcentaje de avance en estructuración, diseño, construcción y dotación de instalaciones en salud nivel 3 priorizadas y viabilizadas del D.C.</t>
  </si>
  <si>
    <t>Infraestructura hospitalaria de nivel 1 construida</t>
  </si>
  <si>
    <t>Porcentaje de avance en estructuración, diseño, construcción y dotación de instalaciones en salud nivel 1 priorizadas y viabilizadas del D.C.</t>
  </si>
  <si>
    <t>Infraestructura hospitalaria de nivel 2 construida</t>
  </si>
  <si>
    <t>Porcentaje de avance en estructuración, diseño, construcción y dotación de instalaciones en salud nivel 2 priorizadas y viabilizadas del D.C.</t>
  </si>
  <si>
    <t>Fortalecimiento de capacidades institucionales a nivel meso que mejore los procesos misionales de la entidad SDS</t>
  </si>
  <si>
    <t>008108</t>
  </si>
  <si>
    <t>2024110010154</t>
  </si>
  <si>
    <t>Actualización e implementación de la arquitectura empresarial y modernización de la infraestructura tecnológica en la Secretaria Distrital de Salud. Bogotá D.C.</t>
  </si>
  <si>
    <t>008119</t>
  </si>
  <si>
    <t>2024110010178</t>
  </si>
  <si>
    <t>Implementación de Salud Digital para Bogotá D.C.</t>
  </si>
  <si>
    <t>Numero y/o porcentaje de avance en el desarrollo, mantenimiento o adquisición de hardware o software</t>
  </si>
  <si>
    <t>Servicio de apoyo financiero para dotar con bienes y Servicio de interés para la salud</t>
  </si>
  <si>
    <t>008114</t>
  </si>
  <si>
    <t>2024110010141</t>
  </si>
  <si>
    <t>Modernización y desarrollo administrativo de la Secretaria Distrital de Salud Bogotá D.C.</t>
  </si>
  <si>
    <t>Porcentaje de cumplimiento en la modernización de la infrestructura del centro distrital de salud</t>
  </si>
  <si>
    <t>Servicio de promoción de la salud y gestión del riesgo en torno a la salud y el desarrollo integral infantil.</t>
  </si>
  <si>
    <t>Porcentaje de cumplimiento de la atención integral para la primera infancia fortaleciendo la atención integral e integrada desde el nacimiento y durante la primera infancia</t>
  </si>
  <si>
    <t>SECRETARÍA DISTRITAL DE INTEGRACIÓN SOCIAL</t>
  </si>
  <si>
    <t>Contribuir a la mejora en la calidad de vida de la población en mayor condición de vulnerabilidad, con un enfoque territorial a través de la prestación de los servicios sociales.</t>
  </si>
  <si>
    <t>Transferencias monetarias ordinarias a hogares pobres y vulnerables</t>
  </si>
  <si>
    <t>007938</t>
  </si>
  <si>
    <t>2024110010018</t>
  </si>
  <si>
    <t>Implementación de Transferencias monetarias para hogares en condición de pobreza o vulnerabilidad en Bogotá D.C.</t>
  </si>
  <si>
    <t>Porcentaje de recursos girados a hogares pobres y vulnerables en Bogotá para transferencias monetarias ordinarias de Ingreso Mí­nimo Garantizado</t>
  </si>
  <si>
    <t>Servicio de alimentación integral que contribuya a la Reduccion del riesgo de inseguridad alimentaria</t>
  </si>
  <si>
    <t>007953</t>
  </si>
  <si>
    <t>2024110010071</t>
  </si>
  <si>
    <t>Generación del bien-estar alimentario y nutricional en Bogotá D.C.</t>
  </si>
  <si>
    <t>Porcentaje de apoyos alimentarios entregados a través de los comedores comunitarios en sus diferentes modalidades</t>
  </si>
  <si>
    <t>Porcentaje de apoyos alimentarios entregados a población beneficiaria de los servicios sociales</t>
  </si>
  <si>
    <t>Servicio de atención integral a niños, niñas, adolescentes y mujeres gestantes en los servicios dirigidos a la población desde la gestación hasta los 17 años.</t>
  </si>
  <si>
    <t>007939</t>
  </si>
  <si>
    <t>2024110010042</t>
  </si>
  <si>
    <t>Desarrollo de capacidades para las gestantes, niñas, niños, adolescentes y sus familias que promuevan su desarrollo integral en Bogotá D.C.</t>
  </si>
  <si>
    <t>Número de niños y niñas en primera infancia, infancia, adolescencia y mujeres gestantes, atendidos integralmente en el marco de la Ruta Integral de Atenciones desde la gestión hasta a la adolescencia (RIAGA)</t>
  </si>
  <si>
    <t>Número de niños, niñas y adolescentes afectados por el conflicto armado atendidos</t>
  </si>
  <si>
    <t>Servicios de atención integral para jóvenes en situación de alta vulnerabilidad</t>
  </si>
  <si>
    <t>007940</t>
  </si>
  <si>
    <t>2024110010043</t>
  </si>
  <si>
    <t>Implementación de estrategias de inclusión social y productiva para la población joven en situación de pobreza y vulnerabilidad en Bogotá D.C.</t>
  </si>
  <si>
    <t>Número de Jóvenes beneficiados con Transferencias Monetarias condicionadas</t>
  </si>
  <si>
    <t>Número de Jóvenes atendidos por la Secretaría de Integración Social</t>
  </si>
  <si>
    <t>Servicio de atención a personas mayores en condiciones de fragilidad social en Bogotá.</t>
  </si>
  <si>
    <t>007937</t>
  </si>
  <si>
    <t>2024110010017</t>
  </si>
  <si>
    <t>Generación de oportunidades para la inclusión social y productiva de las personas mayores en Bogotá D.C.</t>
  </si>
  <si>
    <t>Número de atenciones a personas mayores (no personas únicas) en condición de fragilidad social .</t>
  </si>
  <si>
    <t>Número de personas únicas mayores que reciben apoyos económicos</t>
  </si>
  <si>
    <t>Servicio de atención e inclusión a población en condición de discapacidad.</t>
  </si>
  <si>
    <t>008047</t>
  </si>
  <si>
    <t>2024110010103</t>
  </si>
  <si>
    <t>Generación de respuestas integradoras para la Inclusión social y productiva, y la prevención de todas las formas de violencia y discriminación en Bogotá D.C</t>
  </si>
  <si>
    <t>Número de personas con discapacidad atendidas en centros crecer, centros renacer y centros integrarte.</t>
  </si>
  <si>
    <t>Servicios de atención e inclusión social para ciudadanos habitante de calle</t>
  </si>
  <si>
    <t>007948</t>
  </si>
  <si>
    <t>2024110010057</t>
  </si>
  <si>
    <t>Desarrollo del abordaje integral del fenómeno de habitabilidad en calle para contribuir a la reducción de formas extremas de exclusión en Bogotá D.C</t>
  </si>
  <si>
    <t>Número de ciudadanos habitantes de calle atendidos en comunidades de vida, centros de atención transitoria, en procesos de enlace social o estrategia de abordaje en calle</t>
  </si>
  <si>
    <t>Censos de Habitante de Calle de Bogotá realizados</t>
  </si>
  <si>
    <t>Número</t>
  </si>
  <si>
    <t>Servicio de apoyo para la atención en las Comisarías de familia</t>
  </si>
  <si>
    <t>007942</t>
  </si>
  <si>
    <t>2024110010045</t>
  </si>
  <si>
    <t>Fortalecimiento de las Comisarías de Familia para el mejoramiento en el acceso a la justicia de víctimas de violencias por razones de género y otras violencias en el contexto familiar en Bogotá D.C</t>
  </si>
  <si>
    <t>007946</t>
  </si>
  <si>
    <t>2024110010056</t>
  </si>
  <si>
    <t>Fortalecimiento de la Gestión Pública Institucional en Bogotá D.C.</t>
  </si>
  <si>
    <t>Porcentaje de Comisarías de Familia fortalecidas</t>
  </si>
  <si>
    <t>Índice de oportunidad de la atención en las Comisarías de familia</t>
  </si>
  <si>
    <t>Servicio de sensibilización en la prevención de la maternidad y paternidad temprana</t>
  </si>
  <si>
    <t>Número de niñas, niños, adolescentes y jóvenes informados y sensibilizados en derechos sexuales y derechos reproductivos</t>
  </si>
  <si>
    <t>Servicios de atención a población LGBTI</t>
  </si>
  <si>
    <t>Número de personas atendidas de los sectores LGBTI, sus familias y redes de apoyo</t>
  </si>
  <si>
    <t>Servicio de atención y protección integral a niños, niñas para el restablecimiento de derechos</t>
  </si>
  <si>
    <t>Porcentaje de niños y niñas atendidos integralmente para el restablecimiento de sus derechos</t>
  </si>
  <si>
    <t>Servicio de atención y acompañamiento a hogares con pobreza histórica o emergente</t>
  </si>
  <si>
    <t>Número de hogares con pobreza histórica o emergente con acompañamiento</t>
  </si>
  <si>
    <t>Servicio integral de atención a población proveniente de flujos migratorios mixtos</t>
  </si>
  <si>
    <t>007947</t>
  </si>
  <si>
    <t>2024110010049</t>
  </si>
  <si>
    <t>Fortalecimiento de la gestión territorial para la promoción de la gobernanza, inclusión y movilidad social en los territorios urbanos y rurales de Bogotá D.C.</t>
  </si>
  <si>
    <t>Número de personas atendidas provenientes de flujos migratorios mixtos.</t>
  </si>
  <si>
    <t>Servicio de atención integral a personas en emergencia y exclusión social</t>
  </si>
  <si>
    <t>Número de personas atendidas en emergencia social, natural, antrópica, sanitaria y de vulnerabilidad inminente</t>
  </si>
  <si>
    <t>Servicios de atención a través de los centros de desarrollo comunitario</t>
  </si>
  <si>
    <t>Número de personas atendidas a través de los centros de desarrollo comunitario</t>
  </si>
  <si>
    <t>Servicios sociales con inspección y vigilancia para el cumplimiento de los estándares de calidad</t>
  </si>
  <si>
    <t>007943</t>
  </si>
  <si>
    <t>2024110010012</t>
  </si>
  <si>
    <t>Fortalecimiento técnico de la política social y de la calidad en la prestación de los servicios de la SDIS en Bogotá D.C.</t>
  </si>
  <si>
    <t>Porcentaje de servicios sociales verificados en sus condiciones de operación</t>
  </si>
  <si>
    <t>Servicios transversales para la atención de la población vulnerable</t>
  </si>
  <si>
    <t>007955</t>
  </si>
  <si>
    <t>2024110010073</t>
  </si>
  <si>
    <t>Generación de la información, gestión del conocimiento y la innovación para la transformación social en Bogotá</t>
  </si>
  <si>
    <t>Servicios transversales para la atención de la población vulnerable implementados</t>
  </si>
  <si>
    <t>Servicio de apoyo financiero para el funcionamiento del talento humano</t>
  </si>
  <si>
    <t>Planta provista para atender población vulnerable</t>
  </si>
  <si>
    <t>Garantizar espacios físicos adecuados y seguros para la población beneficiaria de los servicios sociales de la SDIS</t>
  </si>
  <si>
    <t>Sedes sociales construidas</t>
  </si>
  <si>
    <t>007945</t>
  </si>
  <si>
    <t>2024110010021</t>
  </si>
  <si>
    <t>Fortalecimiento de la infraestructura de los servicios sociales en Bogotá D.C.</t>
  </si>
  <si>
    <t>Número de espacios de integración social que garanticen la prestación de los servicios sociales construidos</t>
  </si>
  <si>
    <t>Sedes con reforzamiento estructural</t>
  </si>
  <si>
    <t>Número de equipamientos de la sdis reforzados</t>
  </si>
  <si>
    <t>1,00</t>
  </si>
  <si>
    <t>Sedes con adecuación de equipamientos sociales</t>
  </si>
  <si>
    <t>Porcentaje de sedes adecuadas</t>
  </si>
  <si>
    <t>Sedes con mantenimiento</t>
  </si>
  <si>
    <t>Porcentaje de unidades operativas con mantenimiento</t>
  </si>
  <si>
    <t>Generar información oportuna y con calidad para la toma de decisiones.</t>
  </si>
  <si>
    <t>Servicios de mantenimiento para la infraestructura tecnológica</t>
  </si>
  <si>
    <t>Porcentaje de mantenimiento de la infraestructura tecnológica para la operación de la secretaría</t>
  </si>
  <si>
    <t>Fortalecer la capacidad institucional de la Secretaría Distrital de Integración Social (SDIS), a nivel MESO, que mejore los procesos misionales</t>
  </si>
  <si>
    <t>Porcentaje de implementación de las soluciones en materia de servicios logísticos, operativos, de gestión ambiental y documental</t>
  </si>
  <si>
    <t>Porcentaje de implementación de la Política pública de gestión integral del talento humano</t>
  </si>
  <si>
    <t>Soluciones en materia de servicios administrativos, de gestión ambiental y documental implementadas</t>
  </si>
  <si>
    <t>Porcentaje de avance de las acciones definidas en cumplimiento de la plataforma estratégica</t>
  </si>
  <si>
    <t>Servicios de apoyo en la comunicación estratégica</t>
  </si>
  <si>
    <t>Porcentaje de avance de la Política de comunicaciones de la entidad</t>
  </si>
  <si>
    <t>INSTITUTO DISTRITAL PARA LA PROTECCIÓN DE LA NIí‘EZ Y LA JUVENTUD - IDIPRON</t>
  </si>
  <si>
    <t>Reestablecer los derechos de niñez, adolescencia y juventud en situación de vida en calle, en riesgo de habitabilidad en calle y en fragilidad social.</t>
  </si>
  <si>
    <t>Sedes de infraestructura social mantenidas</t>
  </si>
  <si>
    <t>007968</t>
  </si>
  <si>
    <t>2024110010039</t>
  </si>
  <si>
    <t>Optimización de la Infraestructura Física de Unidades de Protección Integral y dependencias del IDIPRON Bogotá D.C</t>
  </si>
  <si>
    <t>Número de sedes de infraestructura social con mantenimiento correctivo</t>
  </si>
  <si>
    <t>Número de sedes de infraestructura social con mantenimiento integral</t>
  </si>
  <si>
    <t>Sedes de Infraestructura social dotadas</t>
  </si>
  <si>
    <t>007973</t>
  </si>
  <si>
    <t>2024110010041</t>
  </si>
  <si>
    <t>Prestación de servicios de apoyo y gestión administrativa e institucional del IDIPRON Bogotá D.C.</t>
  </si>
  <si>
    <t>Número de sedes de infraestructura social dotadas.</t>
  </si>
  <si>
    <t>Porcentaje de avance en la operación de las sedes de infraestructura social</t>
  </si>
  <si>
    <t>Servicios tecnologicos</t>
  </si>
  <si>
    <t>007972</t>
  </si>
  <si>
    <t>2024110010040</t>
  </si>
  <si>
    <t>Fortalecimiento de la infraestructura tecnológica y de comunicaciones del IDIPRON Bogotá D.C</t>
  </si>
  <si>
    <t>Número de sedes provistas con servicios tecnológicos</t>
  </si>
  <si>
    <t>Servicio de prevención, atención y protección integral de niñas, niños; adolescentes y jóvenes en situación de vida en calle o alta permanencia en calle</t>
  </si>
  <si>
    <t>007755</t>
  </si>
  <si>
    <t>2024110010037</t>
  </si>
  <si>
    <t>Prevención, Atención y Protección integral a Niñez, Adolescencia y Juventud en formas de exclusión extrema asociados al Fenómeno de habitabilidad en calle Bogotá D.C.</t>
  </si>
  <si>
    <t>Número de niños y niñas en situación de vida en calle, en riesgo de habitabilidad en calle y en fragilidad social atendidos</t>
  </si>
  <si>
    <t>Número de atenciones en los diferentes componentes de Modelo pedagógico a niños y niñas en situación de vida en calle, en riesgo de habitabilidad en calle y en fragilidad social</t>
  </si>
  <si>
    <t>Número de adolescentes en situación de vida en calle, en riesgo de habitabilidad en calle y en fragilidad social atendidos</t>
  </si>
  <si>
    <t>Número de atenciones en los diferentes componentes de Modelo pedagógico a adolescentes  en situación de vida en calle, en riesgo de habitabilidad en calle y en fragilidad social</t>
  </si>
  <si>
    <t>Número de jóvenes en situación de vida en calle, en riesgo de habitabilidad en calle y en fragilidad social atendidos</t>
  </si>
  <si>
    <t>Número de atenciones en los diferentes componentes de Modelo pedagógico a jóvenes  en situación de vida en calle, en riesgo de habitabilidad en calle y en fragilidad social</t>
  </si>
  <si>
    <t>servicio de prevención y atención integral a niñas, niños y adolescentes víctimas o en riesgo de explotación sexual comercial (ESCNNA)</t>
  </si>
  <si>
    <t>Número de nna victíma o en riesgo de explotación sexual comercial atendidos</t>
  </si>
  <si>
    <t>Número de atenciones en los diferentes componentes de Modelo pedagógico a nna víctima o en riesgo de explotación sexual comercial</t>
  </si>
  <si>
    <t>servicio de prevención y atención sociolegal a niñas, niños y adolescentes  en conflicto con la ley</t>
  </si>
  <si>
    <t>Número de nna en conflicto con la ley atendidos</t>
  </si>
  <si>
    <t>Número de atenciones en los diferentes componentes de Modelo pedagógico a nna en conflicto con la ley</t>
  </si>
  <si>
    <t>Desarrollar capacidades y generar oportunidades para la adodescencia y juventud en vulnerabilidad y fragilidad social.</t>
  </si>
  <si>
    <t>servicio de desarrollo de capacidades y oportunidades para la inclusión social y económica de jóvenes en vulnerabilidad o en fragilidad social</t>
  </si>
  <si>
    <t>007967</t>
  </si>
  <si>
    <t>2024110010038</t>
  </si>
  <si>
    <t>Mejoramiento de capacidades y oportunidades a jóvenes inmersos en formas extremas de exclusión, asociados al fenómeno de habitabilidad en calle, para su integración productiva y social. Bogotá D.C.</t>
  </si>
  <si>
    <t>Número de jóvenes atendidos en la estrategía de formación de capacidades</t>
  </si>
  <si>
    <t>Número de jóvenes atendidos en la estrategía de empleabilidad</t>
  </si>
  <si>
    <t>Número de jóvenes atendidos en la estrategia de emprendimiento</t>
  </si>
  <si>
    <t>Número de personas contratadas para el apoyo institucional</t>
  </si>
  <si>
    <t>Sedes administrativas mantenidas</t>
  </si>
  <si>
    <t>Número de sedes administrativas mantenidas</t>
  </si>
  <si>
    <t>SECRETARÍA DE EDUCACIÓN DEL DISTRITO</t>
  </si>
  <si>
    <t>Lograr cobertura total del sistema educativo de la ciudad</t>
  </si>
  <si>
    <t>Servicio educativo</t>
  </si>
  <si>
    <t>007624</t>
  </si>
  <si>
    <t>2020110010007</t>
  </si>
  <si>
    <t>Servicio educativo de Cobertura con Equidad en Bogotá D.C.</t>
  </si>
  <si>
    <t>007701</t>
  </si>
  <si>
    <t>2024110010118</t>
  </si>
  <si>
    <t xml:space="preserve">Prestación de los servicios administrativos para la operación del sistema educativo oficial y divulgación de la oferta educativa de Bogotá D.C.					</t>
  </si>
  <si>
    <t>008033</t>
  </si>
  <si>
    <t>2024110010169</t>
  </si>
  <si>
    <t xml:space="preserve">Administración y gestión del Talento Humano para garantizar el servicio educativo oficial de Bogotá D.C.					</t>
  </si>
  <si>
    <t>008102</t>
  </si>
  <si>
    <t>2024110010240</t>
  </si>
  <si>
    <t xml:space="preserve">Fortalecimiento de los aprendizajes de los estudiantes matriculados en los colegios oficiales en el marco de una educación de calidad, inclusiva y equitativa en Bogotá D.C.					</t>
  </si>
  <si>
    <t>Número de estudiantes matri­culados en establecimientos educativos oficiales</t>
  </si>
  <si>
    <t>Establecimientos educativos rurales beneficiados con politica de educación rural</t>
  </si>
  <si>
    <t>Obligaciones salariales, prestaciones sociales y mesadas pensionales derivados de ellos, padagos a los funcionarios administrativos, docentes y directivos docentes de la SED</t>
  </si>
  <si>
    <t>Elevar el nivel de calidad de la educación</t>
  </si>
  <si>
    <t>Servicios de información implementados</t>
  </si>
  <si>
    <t>007949</t>
  </si>
  <si>
    <t>2024110010062</t>
  </si>
  <si>
    <t>Modernización y fortalecimiento de los sistemas de información, incluyendo innovación tecnológica, al servicio de la calidad educativa en los colegios públicos de la ciudad de Bogotá D.C.</t>
  </si>
  <si>
    <t>Número de soluciones de conectividad, WIFI implementadas y modernización y soporte plataforma tecnológica</t>
  </si>
  <si>
    <t>Infraestructura educativa construida</t>
  </si>
  <si>
    <t>007638</t>
  </si>
  <si>
    <t>2020110010008</t>
  </si>
  <si>
    <t>Fortalecimiento de la infraestructura y dotación de ambientes de aprendizaje y sedes administrativas a cargo de la Secretaría de Educación de Bogotá D.C.</t>
  </si>
  <si>
    <t>Número de colegios oficiales nuevos construidos y/o restituidos</t>
  </si>
  <si>
    <t>Infraestructura educativa mantenida</t>
  </si>
  <si>
    <t>Número de sedes mejoradas</t>
  </si>
  <si>
    <t>Infraestructura educativa dotada</t>
  </si>
  <si>
    <t>Número de sedes dotadas</t>
  </si>
  <si>
    <t>Servicio de atención integral para la primera infancia</t>
  </si>
  <si>
    <t>008053</t>
  </si>
  <si>
    <t>2024110010139</t>
  </si>
  <si>
    <t xml:space="preserve">Fortalecimiento de la atención integral a la primera infancia en los colegios de Bogotá D.C.					</t>
  </si>
  <si>
    <t>Número de colegios públicos distritales que ofrecen grado de transición</t>
  </si>
  <si>
    <t>Número de colegios públicos distritales que ofrecen grado de prejardín</t>
  </si>
  <si>
    <t>Número de colegios públicos distritales que ofrecen grado de jardín.</t>
  </si>
  <si>
    <t>Número de cupos en educación superior promovidos</t>
  </si>
  <si>
    <t>Servicio de fortalecimiento a las capacidades de los docentes de educación Inicial, preescolar, básica y media</t>
  </si>
  <si>
    <t>008075</t>
  </si>
  <si>
    <t>2024110010210</t>
  </si>
  <si>
    <t xml:space="preserve">Desarrollo y fortalecimiento de las habilidades comunicativas en lengua extranjera de los estudiantes matriculados en los colegios oficiales en el marco de una educación de calidad. Bogotá D.C.					</t>
  </si>
  <si>
    <t>Número de docentes y directivos docentes con programas de formación inicial, permanente y posgradual</t>
  </si>
  <si>
    <t>Docentes beneficiados con estrategias de promoción del bilinguismo</t>
  </si>
  <si>
    <t>Instituciones educativas distritales con estrategias para  el fortalecimiento de las habilidades comunicativas en lengua extranjera</t>
  </si>
  <si>
    <t>Número de docentes y orientadores en procesos de formación en servicio y acompañamiento que participan en la implementación de metodologías que favorecen los aprendizajes, el desarrollo de los estudiantes y las habilidades socioemocionales</t>
  </si>
  <si>
    <t>Servicio de apoyo pedagógico para la oferta de educación inclusiva para preescolar, básica y media</t>
  </si>
  <si>
    <t>Porcentaje de los estudiantes del sistema educativo oficial, beneficiados de estrategias en el marco de los lineamientos de Política de inclusión y equidad en la educación</t>
  </si>
  <si>
    <t>Mejorar la permanencia en el sistema educativo</t>
  </si>
  <si>
    <t>Servicio de apoyo a la permanencia con alimentación escolar</t>
  </si>
  <si>
    <t>008060</t>
  </si>
  <si>
    <t>2024110010202</t>
  </si>
  <si>
    <t xml:space="preserve">Mejoramiento del bienestar integral de los estudiantes matrículados en los colegios Oficiales de Bogotá D.C.					</t>
  </si>
  <si>
    <t>Número de estudiantes de colegios oficiales y en concesión atendidos con alimentación escolar</t>
  </si>
  <si>
    <t>Servicio de apoyo a la permanencia con transporte escolar</t>
  </si>
  <si>
    <t>Estudiantes pertenecientes a la matrí­cula oficial del Distrito, beneficiados con alguna de las estrategias de movilidad escolar</t>
  </si>
  <si>
    <t>Servicio de evaluación de las estrategias educativas implementadas en la educación inicial, preescolar, básica y media</t>
  </si>
  <si>
    <t>008042</t>
  </si>
  <si>
    <t>2024110010138</t>
  </si>
  <si>
    <t xml:space="preserve">Consolidación de las trayectorias educativas en condiciones de calidad de las niñas, niños, adolescentes, jóvenes y adultos para una educación que te responde en Bogotá D.C.					</t>
  </si>
  <si>
    <t>Número de estudiantes de colegios oficiales beneficiados con estrategias de ampliación del tiempo escolar</t>
  </si>
  <si>
    <t>Servicio de apoyo a la atención integral para la convivencia escolar</t>
  </si>
  <si>
    <t>008031</t>
  </si>
  <si>
    <t>2024110010143</t>
  </si>
  <si>
    <t xml:space="preserve">Implementación del programa de convivencia y salud mental en las comunidades educativas y entornos priorizados en Bogotá D.C.					</t>
  </si>
  <si>
    <t>Número de entornos educativos consolidados con estrategias para la prevención de riesgos sociales</t>
  </si>
  <si>
    <t>Número de colegios que implementan educación socioemocional</t>
  </si>
  <si>
    <t>Número de colegios con fortalecimiento familiar</t>
  </si>
  <si>
    <t>Servicio de gestión doumental y servicio al ciudadano</t>
  </si>
  <si>
    <t>Porcentaje de implementación y cumplimiento de las actividades establecidas para el fortalecimiento y mantenimiento de la Política de servicio al ciudadano y gestión documental.</t>
  </si>
  <si>
    <t>Servicios para la planeación, sistemas de gestión o comunicación estratégica</t>
  </si>
  <si>
    <t>Porcentaje de implementación de la estrategia de comunicación y prensa de la SED</t>
  </si>
  <si>
    <t>INSTITUTO PARA LA INVESTIGACIÓN EDUCATIVA Y EL DESARROLLO PEDAGí“GICO - IDEP</t>
  </si>
  <si>
    <t>Promover la transformación pedagógica de los docentes y directivos docentes en investigación, innovación educativa, procesos de formación y gestión del conocimiento cientí­fico y del saber pedagógico</t>
  </si>
  <si>
    <t>Documentos de investigación socioeducativa y pedagógica</t>
  </si>
  <si>
    <t>008196</t>
  </si>
  <si>
    <t>2024110010307</t>
  </si>
  <si>
    <t>Generación y divulgación de conocimiento para el desarrollo y la transformación educativa en Bogotá D.C.</t>
  </si>
  <si>
    <t>Número de investigaciones socioeducativas y pedagógicas desarrolladas</t>
  </si>
  <si>
    <t>Servicio de implementación de estrategias en innovación e investigación educativa</t>
  </si>
  <si>
    <t>Número de estrategias de innovación e investigación educativa implementadas</t>
  </si>
  <si>
    <t>Servicio de fortalecimiento de las capacidades de docentes y directivos docentes a través de la gestión del conocimiento y reconocimiento del saber pedagógico.</t>
  </si>
  <si>
    <t>Número de estrategias de formación para el fortalecimiento de las capacidades, gestión del conocimiento y reconocimiento del saber pedagógico de docentes y directivos docentes implementadas</t>
  </si>
  <si>
    <t>Servicio de fortalecimiento institucional</t>
  </si>
  <si>
    <t>Número de estrategias de fortalecimiento a la gestión institucional</t>
  </si>
  <si>
    <t>UNIVERSIDAD DISTRITAL FRANCISCO JOSE DE CALDAS</t>
  </si>
  <si>
    <t>Aumentar la cobertura de la educación en la ciudad</t>
  </si>
  <si>
    <t>Sedes construidas</t>
  </si>
  <si>
    <t>Número de metros cuadrados construidos</t>
  </si>
  <si>
    <t>Sedes adecuadas</t>
  </si>
  <si>
    <t>008153</t>
  </si>
  <si>
    <t>2024110010257</t>
  </si>
  <si>
    <t>Ampliación y mejoramiento de la infraestructura física de las sedes de la Universidad Distrital Francisco Jóse de Caldas Bogotá D.C</t>
  </si>
  <si>
    <t>Número de metros cuadrados adecuados</t>
  </si>
  <si>
    <t>Servicio de acompañamiento para el apoyo financiero para el acceso a la educación superior o terciaria</t>
  </si>
  <si>
    <t>008213</t>
  </si>
  <si>
    <t>2024110010280</t>
  </si>
  <si>
    <t>Incremento del Acceso y el impacto Socio-cultural de los resultados de conocimientos generados por los Doctorados de la universidad Francisco José de Caldas Bogotá D.C.</t>
  </si>
  <si>
    <t>Número de estudiantes matriculados beneficiados con apoyo financieros en programas de pregrado</t>
  </si>
  <si>
    <t>Servicio de fomento y divulgacion para el acceso a la educación superior o terciaria</t>
  </si>
  <si>
    <t>008202</t>
  </si>
  <si>
    <t>2024110010281</t>
  </si>
  <si>
    <t>Fortalecimiento del Uso y Apropiación De TIC Como Soporte de Propuestas de formación hibridas, virtuales o con incorporación tecnológica en la UD. Bogotá D.C.</t>
  </si>
  <si>
    <t>008194</t>
  </si>
  <si>
    <t>2024110010283</t>
  </si>
  <si>
    <t>Fortalecimiento de los componentes tecnológicos para lograr la Transformación Digital en la institución, especialmente en los procesos respaldados por las áreas de tecnología. Bogotá D.C.</t>
  </si>
  <si>
    <t>Número de eventos de divulgacion para el acceso a la educación superior o terciaria</t>
  </si>
  <si>
    <t>Número de solicitudes de ingreso a los Proyectos Curriculares de Pregrado</t>
  </si>
  <si>
    <t>Número de solicitudes de ingreso a los Proyectos Curriculares de Posgrado</t>
  </si>
  <si>
    <t>Asegurar la permanencia de la educación en la ciudad</t>
  </si>
  <si>
    <t>Servicio de apoyo para la permanencia a la educación superior o terciaria</t>
  </si>
  <si>
    <t>008170</t>
  </si>
  <si>
    <t>2024110010261</t>
  </si>
  <si>
    <t>Fortalecimiento de estrategias para disminuir la tasa de riesgo de deserción, promoción de la permanencia y bienestar de los estudiantes de pregrado de la Universidad Distrital Bogotá D.C</t>
  </si>
  <si>
    <t>Número de estudiantes beneficiarios de programas para la permanencia</t>
  </si>
  <si>
    <t>Número de talleres/ o eventos realizados para la permanencia en la educación superior o terciaria</t>
  </si>
  <si>
    <t>Servicio de atención psicosocial a estudiantes</t>
  </si>
  <si>
    <t>Número de atenciones realizadas a través de servicios de psicología</t>
  </si>
  <si>
    <t>Elevar la calidad de la Educación Superior</t>
  </si>
  <si>
    <t>Servicio de acreditación de la calidad de la educación superior o terciaria</t>
  </si>
  <si>
    <t>008174</t>
  </si>
  <si>
    <t>2024110010256</t>
  </si>
  <si>
    <t>Desarrollo y modernización de los procesos relacionados con la gestión institucional de la Universidad Distrital Francisco José de Caldas Bogotá D.C</t>
  </si>
  <si>
    <t>008217</t>
  </si>
  <si>
    <t>2024110010282</t>
  </si>
  <si>
    <t>Fortalecimiento de la capacidad para la prestación del servicio en las Unidades Académicas de laboratorio en la docencia, investigación, extensión y proyección social de la U D F J C Bogotá D.C</t>
  </si>
  <si>
    <t>Número de Programas Académicos con Registro Calificado o renovación del mismo por el Ministerio de Educación Nacional</t>
  </si>
  <si>
    <t>Documentos de investigación</t>
  </si>
  <si>
    <t>008216</t>
  </si>
  <si>
    <t>2024110010279</t>
  </si>
  <si>
    <t>Fortalecimiento de las capacidades del sistema de investigaciones frente a los retos de CTeI a nivel regional, nacional e internacional en la UDFJC. Bogotá D.C.</t>
  </si>
  <si>
    <t>Número de publicaciones en revistas indexadas u homologadas</t>
  </si>
  <si>
    <t>Número de Libros y revistas editadas</t>
  </si>
  <si>
    <t>Servicios de apoyo a la investigación, proyección social e internacionalización</t>
  </si>
  <si>
    <t>Número de Semilleros de investigación</t>
  </si>
  <si>
    <t>Número de Grupos de Investigación institucionalizados</t>
  </si>
  <si>
    <t>Número de Proyectos de Investigación apoyados</t>
  </si>
  <si>
    <t>Número de Grupos de Investigación categorizados en MINCIENCIAS</t>
  </si>
  <si>
    <t>Servicio de divulgación de la Producción Académica</t>
  </si>
  <si>
    <t>008212</t>
  </si>
  <si>
    <t>2024110010284</t>
  </si>
  <si>
    <t>Fortalecimiento de las líneas de servicios CRAI que conforman el portafolio de servicios y recursos de las bibliotecas y unidades de información de la UDFJC, Bogotá DC</t>
  </si>
  <si>
    <t>Número de participantes en eventos Académicos y Culturales a los que asiste la UD</t>
  </si>
  <si>
    <t>Número de participantes en eventos Académicos y Culturales que organiza la UD</t>
  </si>
  <si>
    <t>AGENCIA DISTRITAL PARA LA EDUCACIÓN SUPERIOR, LA CIENCIA Y LA TECNOLOGÍA"ATENEA"</t>
  </si>
  <si>
    <t>Fomentar el acceso y permanencia en el sistema de educación postmedia de Bogotá.</t>
  </si>
  <si>
    <t>Servicio de fomento para el acceso a la educación superior o terciaria</t>
  </si>
  <si>
    <t>007913</t>
  </si>
  <si>
    <t>2021110010007</t>
  </si>
  <si>
    <t>Implementación del sistema de educación postmedia para Bogotá D.C.</t>
  </si>
  <si>
    <t>008138</t>
  </si>
  <si>
    <t>2024110010192</t>
  </si>
  <si>
    <t>Implementación de estrategias de formación a través de ciclos cortos y/o certificaciones que permitan adquirir las habilidades y competencias necesarias para mejorar la empleabilidad en Bogotá D.C.</t>
  </si>
  <si>
    <t>008122</t>
  </si>
  <si>
    <t>2024110010205</t>
  </si>
  <si>
    <t>Fortalecimiento e implementación de estrategias de acceso y permanencia en programas de educación posmedia pertinentes y acordes con las demandas sociales y productivas de Bogotá D.C.</t>
  </si>
  <si>
    <t>Número de cupos nuevos y renovados a beneficiarios con apoyo financiero de matrícula para el acceso a programas de educación posmedia</t>
  </si>
  <si>
    <t>Servicio de apoyo financiero para el acceso a la educación superior o terciaria</t>
  </si>
  <si>
    <t>Número de apoyos financieros entregados para la permanencia en programas de educación posmedia</t>
  </si>
  <si>
    <t>Promover, articular y financiar estrategias y proyectos de investigación, para el desarrollo de la ciencia, la tecnología y la innovación.</t>
  </si>
  <si>
    <t>Estrategias de investigación e innovación apoyadas</t>
  </si>
  <si>
    <t>008041</t>
  </si>
  <si>
    <t>2024110010165</t>
  </si>
  <si>
    <t>Consolidación del ecosistema de ciencia, tecnología e innovación para facilitar la resolución de necesidades y retos de Bogotá D.C</t>
  </si>
  <si>
    <t>Número de estrategias de investigación e innovación apoyadas</t>
  </si>
  <si>
    <t>Proyectos financiados para el desarrollo tecnológico y la innovación</t>
  </si>
  <si>
    <t>Número de Proyectos financiados para el desarrollo tecnológico y para el uso de tecnologías emergentes</t>
  </si>
  <si>
    <t>008029</t>
  </si>
  <si>
    <t>2024110010159</t>
  </si>
  <si>
    <t>Fortalecimiento institucional para la gestión de la educación posmedia, la ciencia y la tecnología en Bogotá.</t>
  </si>
  <si>
    <t>Número de documentos de planeación, investigación y de lineamientos técnicos realizados</t>
  </si>
  <si>
    <t>Porcentaje de avance de actualización del sistemas de gestión</t>
  </si>
  <si>
    <t>Porcentaje de capacidad en la prestación de servicios de tecnología</t>
  </si>
  <si>
    <t>Documentos de Planeación</t>
  </si>
  <si>
    <t>Documentos de linemientos de política en educación universitaria</t>
  </si>
  <si>
    <t>Servicio de información implementado</t>
  </si>
  <si>
    <t>Sistemas de información implementados</t>
  </si>
  <si>
    <t>"Estrategias de las tecnologías de la in</t>
  </si>
  <si>
    <t>Número de estrategias de las tecnologías de la información y las comunicaciones para el desarrollo de la innovación y el desarrollo tecnológico apoyadas</t>
  </si>
  <si>
    <t>UNIDAD ADMINISTRATIVA ESPECIAL CUERPO OFICIAL DE BOMBEROS</t>
  </si>
  <si>
    <t>Fortalecer los procesos de atención a incidentes y emergencias.</t>
  </si>
  <si>
    <t>Servicio de atención a incidentes y emergencias.</t>
  </si>
  <si>
    <t>008173</t>
  </si>
  <si>
    <t>2024110010255</t>
  </si>
  <si>
    <t>Modernización de las capacidades del Cuerpo Oficial de Bomberos Bogotá D.C.</t>
  </si>
  <si>
    <t>Número de incidentes y emergencias atendidos</t>
  </si>
  <si>
    <t>Servicio de mantenimiento, dotación (HEAS y equipo menor) y adquisición de vehiculos especializados para la atención de emergencias.</t>
  </si>
  <si>
    <t>Número de vehiculos con mantenimiento</t>
  </si>
  <si>
    <t>Porcentaje de implementación del mantenimiento y dotación de HEAS  y equipo menor</t>
  </si>
  <si>
    <t>Número de vehiculos adquiridos</t>
  </si>
  <si>
    <t>Porcentaje de vehiculos especializados adquiridos</t>
  </si>
  <si>
    <t>Número de mantenimientos a vehí­culos</t>
  </si>
  <si>
    <t>Servicio de dotación y equipamento para el personal operativo</t>
  </si>
  <si>
    <t>Porcentaje de la adquisición de dotación y equipos de protección operativo -EPP</t>
  </si>
  <si>
    <t>Servicio de apoyo logístico en eventos operativos y/o emergencias</t>
  </si>
  <si>
    <t>Número de eventos operativos y/o emergencias apoyados.</t>
  </si>
  <si>
    <t>Infraestructura física misional construida mantenida y dotada</t>
  </si>
  <si>
    <t>Porcentaje de avance de la adecuación y construcción estructural de infraestructura de sedes.</t>
  </si>
  <si>
    <t>Infraestructura Tecnológica misional (Sistemas de Información y Tecnología)</t>
  </si>
  <si>
    <t>Porcentaje de avance de la adquisición e implementación de tecnología institucional especializada para la gestión misional.</t>
  </si>
  <si>
    <t>Fortalecer los proceso de conocimiento y Reduccion del riesgo de incendios, para hacer de Bogotá una ciudad segura.</t>
  </si>
  <si>
    <t>Servicio de capacitaciones en gestión del riesgo de incendios a la ciudadania.</t>
  </si>
  <si>
    <t>Número de eventos de capacitaciones realizadas en prevención del riesgo a la ciudadania</t>
  </si>
  <si>
    <t>Número de registros en la herramienta virtual de capacitación en prevención del riesgo a la ciudadanía</t>
  </si>
  <si>
    <t>Servicio de Inspecciones técnicas realizadas</t>
  </si>
  <si>
    <t>Número de inspecciones técnicas realizadas</t>
  </si>
  <si>
    <t>Servicio de formación en gestión del riesgo de incendios para el personal UAECOB</t>
  </si>
  <si>
    <t>Número de eventos de capacitaciones realizadas en prevención del riesgo al personal</t>
  </si>
  <si>
    <t>Servicio de monitoreo y seguimiento para la gestión del riesgo</t>
  </si>
  <si>
    <t>Documentos  técnicos generados para la gestión y divulgación del conocimiento del riesgo</t>
  </si>
  <si>
    <t>Fortalecimiento de capacidad institucional a nivel MESO que mejore los procesos misionales de la entidad.</t>
  </si>
  <si>
    <t>008126</t>
  </si>
  <si>
    <t>2024110010207</t>
  </si>
  <si>
    <t>Fortalecimiento institucional de la UAECOB para un gobierno confiable Bogotá D.C.</t>
  </si>
  <si>
    <t>Porcentaje de ejecución del plan de mantenimiento y dotación de sedes</t>
  </si>
  <si>
    <t>Infraestructura Tecnológica (Sistemas de Información y Tecnologia )</t>
  </si>
  <si>
    <t>SECRETARÍA DISTRITAL DE SEGURIDAD, CONVIVENCIA Y JUSTICIA</t>
  </si>
  <si>
    <t>Potenciar las capacidades institucionales para la protección de los derechos y libertades ciudadanas, la prevención de violencias, afectaciones a la vida, control del delito y la promoción de la convivencia y la participación ciudadana</t>
  </si>
  <si>
    <t>Servicio para el diseño e implementación de estrategias en prevención de la violencia, la prevención y el control del delito, promoción de la convivencia y la participación ciudadana para el mejoramiento de las condiciones de seguridad y convivencia.</t>
  </si>
  <si>
    <t>008180</t>
  </si>
  <si>
    <t>2024110010292</t>
  </si>
  <si>
    <t>Fortalecimiento de la Gestión Integral de la Seguridad en la Región Metropolitana Bogotá D.C</t>
  </si>
  <si>
    <t>008189</t>
  </si>
  <si>
    <t>2024110010294</t>
  </si>
  <si>
    <t>Recuperación de la seguridad de los entornos comerciales, industriales y residenciales a partir de la articulación de esfuerzos de seguridad pública en Bogotá D.C</t>
  </si>
  <si>
    <t>008229</t>
  </si>
  <si>
    <t>2024110010312</t>
  </si>
  <si>
    <t xml:space="preserve">Fortalecimiento del pie de fuerza policial y de la gestión territorial para la Convivencia y Seguridad en Bogotá D.C.			</t>
  </si>
  <si>
    <t>Planes territoriales implementados para mejorar las condiciones de seguridad y convivencia en la ciudad.</t>
  </si>
  <si>
    <t>Grupos ciudadanos activos  y fortalecidos para la convivencia y seguridad</t>
  </si>
  <si>
    <t>Gestores vinculados para el acompañamiento a acciones territoriales de seguridad y convivencia en la ciudad.</t>
  </si>
  <si>
    <t>Intervenciones institucionales conjuntas realizadas en áreas priorizadas por la presencia de estructuras criminales</t>
  </si>
  <si>
    <t>Personas vinculadas a grupos de ciudadanos fortalecidos por la SDSCJ</t>
  </si>
  <si>
    <t>Acciones realizadas para mitigar factores de riesgos de violencia y delitos contra poblaciones vulnerables.</t>
  </si>
  <si>
    <t>Implementar acciones institucionales para el acceso a la justicia, la resolución pací­fica de conflictos y el restablecimiento de los derechos vulnerados</t>
  </si>
  <si>
    <t>Servicio de atención a jóvenes y adolescentes del Sistema de Responsabilidad Penal Adolescente - SRPA vinculados al Programa de Justicia Restaurativa</t>
  </si>
  <si>
    <t>008231</t>
  </si>
  <si>
    <t>2024110010306</t>
  </si>
  <si>
    <t>Ampliación de las capacidades del Programa Distrital de Justicia Juvenil Restaurativa en Bogotá D.C.</t>
  </si>
  <si>
    <t>Adolescentes y jóvenes ofensores en riesgo de vinculación al delito atendidos a través del Programa Distrital de Justicia Juvenil Restaurativa</t>
  </si>
  <si>
    <t>Servicios institucionales para el acceso a la justicia y la resolución de conflictos</t>
  </si>
  <si>
    <t>008226</t>
  </si>
  <si>
    <t>2024110010295</t>
  </si>
  <si>
    <t>Modernización del Sistema Distrital de Justicia para el establecimiento de servicios funcionales de acceso a la justicia y de resolución de conflictos en Bogotá D.C.</t>
  </si>
  <si>
    <t>Orientaciones realizadas a ciudadanos (as) del Distrito que lo requieran</t>
  </si>
  <si>
    <t>Sistemas Locales de Justicia implementados y funcionando en localidades del Distrito, en el marco del Sistema Distrital de Justicia.</t>
  </si>
  <si>
    <t>Servicios de atención integral a personas privadas de la libertad que se encuentran a cargo del Distrito</t>
  </si>
  <si>
    <t>008234</t>
  </si>
  <si>
    <t>2024110010305</t>
  </si>
  <si>
    <t>Implementación de un modelo de gestión carcelario y de detención con enfoque restaurativo para la población privada de la libertad y pospenada en Bogotá D.C.</t>
  </si>
  <si>
    <t>Personas privadas de la libertad atendidas por parte del Distrito</t>
  </si>
  <si>
    <t>Personas atendidas a través del Programa Distrital de Justicia Restaurativa para Adultos</t>
  </si>
  <si>
    <t>Infraestructura construida de equipamientos de seguridad defensa y justicia</t>
  </si>
  <si>
    <t>008233</t>
  </si>
  <si>
    <t>2024110010304</t>
  </si>
  <si>
    <t>Ampliación de equipamientos de justicia con enfoque territorial para la garantía y protección de derechos en Bogotá D.C.</t>
  </si>
  <si>
    <t>Equipamientos de seguridad y justicia en funcionamiento para la atención a la ciudadanía</t>
  </si>
  <si>
    <t>Cárcel Distrital 2 construida y en operación.</t>
  </si>
  <si>
    <t>Infraestructura  para el deshacinamiento de personas privadas de la libertad construida y en operación</t>
  </si>
  <si>
    <t>Centros Integrales de Justicia construidos y en operación.</t>
  </si>
  <si>
    <t>Mejorar el nivel de eficiencia y oportunidad en la respuesta a los eventos de seguridad y emergencia</t>
  </si>
  <si>
    <t>Servicios de respuesta coordinada, eficiente y oportuna a los eventos de seguridad y emergencia que ocurren en la ciudad, a través de organismos y entidades que están articuladas con el centro de comando, control, comunicaciones y computo C4</t>
  </si>
  <si>
    <t>008214</t>
  </si>
  <si>
    <t>2024110010296</t>
  </si>
  <si>
    <t>Fortalecimiento de las capacidades del Sistema de operación y Tecnológico del C4 en Bogotá D.C.</t>
  </si>
  <si>
    <t>Cobertura del sistema de video vigilancia en el territorio urbano Distrital</t>
  </si>
  <si>
    <t>Subsistemas del Sistema de Comando, Control, Comunicaciones y Computo Operando</t>
  </si>
  <si>
    <t>008230</t>
  </si>
  <si>
    <t>2024110010314</t>
  </si>
  <si>
    <t>Fortalecimiento de la Gestión Administrativa y Operativa de la Secretaría Distrital de Seguridad, Convivencia y Justicia en Bogotá D.C.</t>
  </si>
  <si>
    <t>008227</t>
  </si>
  <si>
    <t>2024110010315</t>
  </si>
  <si>
    <t>Desarrollo de un sistema de información integrado y de gestión del conocimiento para el análisis estratégico en el Sector Seguridad, Convivencia y Justicia en Bogotá D.C.</t>
  </si>
  <si>
    <t>Avance de la gestión institucional en los procesos de planeación de la Entidad</t>
  </si>
  <si>
    <t>Sistema de Información Integrado diseñado e implementado</t>
  </si>
  <si>
    <t>008224</t>
  </si>
  <si>
    <t>2024110010293</t>
  </si>
  <si>
    <t>Desarrollo de las Estrategias para la Implementación del Sistema Distrital de Apropiación del Código Nacional de Seguridad y Convivencia Ciudadana en Bogotá D.C.</t>
  </si>
  <si>
    <t>Intervenciones interinstitucionales en clave de control de los delitos contra la vida y la integridad.</t>
  </si>
  <si>
    <t>Intervenciones formativas que fortalecen la autorregulación, la solidaridad y la corresponsabilidad, para la transformación de comportamientos que afectan la convivencia</t>
  </si>
  <si>
    <t>Servicio de dotación y sostenibilidad de elementos y equipos para el fortalecimiento de los organismos de seguridad, defensa y justicia.</t>
  </si>
  <si>
    <t>008177</t>
  </si>
  <si>
    <t>2024110010290</t>
  </si>
  <si>
    <t>Fortalecimiento de capacidades operativas de vigilancia policial, funciones militares y otras de apoyo a la seguridad la convivencia y la justicia en Bogotá D.C.</t>
  </si>
  <si>
    <t>Plan de dotación de los organismos de seguridad y justicia</t>
  </si>
  <si>
    <t>Equipamientos de seguridad y justicia de los organismos de seguridad en funcionamiento para la atención</t>
  </si>
  <si>
    <t>Centros de monitoreo de la Policía Nacional implementados con sistema de visualización integrados al sistema video vigilancia del C4</t>
  </si>
  <si>
    <t>SECRETARÍA DISTRITAL DE DESARROLLO ECONÓMICO</t>
  </si>
  <si>
    <t>Contribuir en la Reduccion del desempleo y la pobreza monetaria en Bogotá</t>
  </si>
  <si>
    <t>Servicio de formación e intermediación para el trabajo</t>
  </si>
  <si>
    <t>008163</t>
  </si>
  <si>
    <t>2024110010271</t>
  </si>
  <si>
    <t>Fortalecimiento de la ruta integral de empleo y formación en Bogotá D.C</t>
  </si>
  <si>
    <t>Número personas inscritas en el Servicio Público de Empleo</t>
  </si>
  <si>
    <t>Certificaciones en formación para el trabajo y/o competencias en habilidades laborales</t>
  </si>
  <si>
    <t>Número de personas formadas en habilidades blandas</t>
  </si>
  <si>
    <t>Fortalecer el Tejido Empresarial de las Unidades Productivas de Bogotá</t>
  </si>
  <si>
    <t>Servicio de Fortalecimiento y desarrollo empresarial de unidades productivas consolidadas (Competitividad)</t>
  </si>
  <si>
    <t>008158</t>
  </si>
  <si>
    <t>2024110010267</t>
  </si>
  <si>
    <t>Generación y articulación de la información sobre el desarrollo económico de Bogotá D.C.</t>
  </si>
  <si>
    <t>008156</t>
  </si>
  <si>
    <t>2024110010268</t>
  </si>
  <si>
    <t>Diseño de la estrategia para incrementar la productividad del Distrito Aeroportuario de Bogotá D.C.</t>
  </si>
  <si>
    <t>008157</t>
  </si>
  <si>
    <t>2024110010270</t>
  </si>
  <si>
    <t>Mejoramiento de las capacidades de innovación, productividad e internacionalización del tejido empresarial de Bogotá Región para acceder a mercados locales, regionales e internacionales. Bogotá D.C.</t>
  </si>
  <si>
    <t>008070</t>
  </si>
  <si>
    <t>2020110010275</t>
  </si>
  <si>
    <t>Fortalecimiento de la articulación del ecosistema CTEI, en torno a servicios y equipamientos para el desarrollo de iniciativas que impulsen la productividad y el desarrollo económico de Bogotá D.C.</t>
  </si>
  <si>
    <t>Número de Unidades productivas consolidadas fortalecidas</t>
  </si>
  <si>
    <t>Servicio de Fortalecimiento y desarrollo empresarial de unidades productivas de base</t>
  </si>
  <si>
    <t>008164</t>
  </si>
  <si>
    <t>2024110010266</t>
  </si>
  <si>
    <t>Fortalecimiento de los negocios locales de la ciudad de Bogotá D.C.</t>
  </si>
  <si>
    <t>Numero de unidades productivas con apoyo financiero</t>
  </si>
  <si>
    <t>Número de Eventos realizados para fomentar las conexiones comerciales con el mercado</t>
  </si>
  <si>
    <t>Contribuir al fortalecimiento de la sostenibilidad del sistema de abastecimiento y la seguridad alimentaria de Bogotá</t>
  </si>
  <si>
    <t>Servicio de Fortalecimiento y desarrollo empresarial de unidades productivas rurales</t>
  </si>
  <si>
    <t>008172</t>
  </si>
  <si>
    <t>2024110010265</t>
  </si>
  <si>
    <t>Fortalecimiento de los sistemas productivos acorde a la vocación y potencial económico del territorio mediante la reconversión, innovación y diversificación productiva de la Ruralidad de Bogotá D.C.</t>
  </si>
  <si>
    <t>Número hogares y/o unidades productivas rurales fortalecidas</t>
  </si>
  <si>
    <t>Servicio de mejoramiento de las capacidades de los actores del Sistema de Abastecimiento y Distribución de Alimentos (SADA)</t>
  </si>
  <si>
    <t>008178</t>
  </si>
  <si>
    <t>2024110010273</t>
  </si>
  <si>
    <t>Consolidación del Sistema de Abastecimiento y Distribución de Alimentos de Bogotá D.C</t>
  </si>
  <si>
    <t>Número de actores del SADA vinculados al programa de Fortalecimiento</t>
  </si>
  <si>
    <t>Número de Mercados campesinos organizados</t>
  </si>
  <si>
    <t>Fortalecer la capacidad institucional a nivel meso que mejore los procesos misionales de la entidad</t>
  </si>
  <si>
    <t>008160</t>
  </si>
  <si>
    <t>2024110010269</t>
  </si>
  <si>
    <t>Fortalecimiento de la capacidad administrativa y técnica de la SDDE para afrontar los desafíos institucionales en Bogotá D.C.</t>
  </si>
  <si>
    <t>Porcentaje de sedes adecuadas y/o mantenidas</t>
  </si>
  <si>
    <t>Nivel de cumplimiento de hitos para apoyar la construcción y dotación del Campus de Ciencia, Tecnología e Innovación de Bogotá (CTIB)</t>
  </si>
  <si>
    <t>008166</t>
  </si>
  <si>
    <t>2024110010264</t>
  </si>
  <si>
    <t>Fortalecimiento de las capacidades institucionales para mejorar la sostenibilidad del sistema integrado de gestión, bajo estándares del MIPG en Bogotá D.C</t>
  </si>
  <si>
    <t>Número de personas contratadas en el marco de los proyecto de los proyectos de inversión.</t>
  </si>
  <si>
    <t>Generar  información confiable y oportuna para apoyar la formulación, implementación y evaluación de políticas públicas y estrategias de desarrollo económico sostenible en Bogotá, contribuyendo al fortalecimiento del tejido empresarial, la innovación y la inclusión social en la ciudad.</t>
  </si>
  <si>
    <t>Servicio de gestión del conocimiento  económico y social de Bogotá</t>
  </si>
  <si>
    <t>Documentos economicos, publicados en el Observatorio de Desarrollo Económico de Bogotá</t>
  </si>
  <si>
    <t>INSTITUTO PARA LA ECONOMÍA SOCIAL - IPES</t>
  </si>
  <si>
    <t>Mejorar las oportunidades para la generación de ingresos y fortalecer las capacidades de los vendedores informales y personas que ejercen actividades de la economía informal en el espacio público</t>
  </si>
  <si>
    <t>Servicio de apoyo para la implementacion de alternativas para la generación de ingresos a las unidades productivas de la población de la economía informal</t>
  </si>
  <si>
    <t>007934</t>
  </si>
  <si>
    <t>2024110010019</t>
  </si>
  <si>
    <t>Implementación de la Política Pública Distrital de Vendedoras y Vendedores Informales. Bogotá D.C.</t>
  </si>
  <si>
    <t>Número unidades productivas de la población de la economía informal con alternativas comerciales para la generación de ingresos.</t>
  </si>
  <si>
    <t>Informes elaborados sobre la implementacion  de la Política Pública Distrital de Vendedoras y Vendedores Informales.</t>
  </si>
  <si>
    <t>Servicio de mantenimiento de la infraestructura suministrada como alternativa comercial a los vendedores informales</t>
  </si>
  <si>
    <t>Porcentaje de avance de los mantenimiento de la infraestructura suministrada a los vendedores informales</t>
  </si>
  <si>
    <t>Servicio de educación informal en formación de empresa a personas que ejercen su actividad económica en el espacio público.</t>
  </si>
  <si>
    <t>007950</t>
  </si>
  <si>
    <t>2024110010024</t>
  </si>
  <si>
    <t>Fortalecimiento de la ruta de formación integral y orientación para el empleo para los vendedores de la economía informal de Bogotá D.C.</t>
  </si>
  <si>
    <t>Número de victimas del conflicto armado que ejercen su actividad economica en el espacio público vinculadas a programas de educación informal</t>
  </si>
  <si>
    <t>Número de vendedores informales identificados y caracterizados acorde al plan de intervención en las zonas de aglomeración en el espacio público</t>
  </si>
  <si>
    <t>Número de mujeres que ejercen su actividad economica en el espacio público vinculadas a programas de educación informal</t>
  </si>
  <si>
    <t>Servicio de apoyo técnico para la formulación de alternativas comerciales transitorias para la generación de ingresos para vendedores informales</t>
  </si>
  <si>
    <t>Número de mujeres del sector informal con alternativas comerciales transitorias para la generacion de ingresos</t>
  </si>
  <si>
    <t>Número de victimas del conflicto armado del sector informal con alternativas comerciales transitorias para la generacion de ingresos</t>
  </si>
  <si>
    <t>Servicio de Intervención de zonas de aglomeración en el espacio público que beneficien a las unidades productivas informales y bicitaxistas</t>
  </si>
  <si>
    <t>007958</t>
  </si>
  <si>
    <t>2024110010035</t>
  </si>
  <si>
    <t>Aprovechamiento del espacio público donde converge la población vendedora informal para fortalecer la economía social. Bogotá D.C.</t>
  </si>
  <si>
    <t>Porcentaje de avance de la intervención de las zonas de aglomeración</t>
  </si>
  <si>
    <t>Servicio de asistencia técnica a emprendimientos por subsistencia del sector informal</t>
  </si>
  <si>
    <t>007927</t>
  </si>
  <si>
    <t>2024110010025</t>
  </si>
  <si>
    <t>Fortalecimiento para la integración económica y productiva de las unidades de negocio de la economía informal de Bogotá D.C</t>
  </si>
  <si>
    <t>Número de victimas del conflicto armado del sector informal con emprendimientos por subsistencia con asistencia técnica</t>
  </si>
  <si>
    <t>Número de mujeres del sector informal con emprendimientos por subsistencia con asistencia técnica</t>
  </si>
  <si>
    <t>Número de jovenes del sector informal con emprendimientos por subsistencia con asistencia técnica</t>
  </si>
  <si>
    <t>Número de unidades productivas asesorados tecnicamente</t>
  </si>
  <si>
    <t>Contribuir con la seguridad alimentaria y aportar al desarrollo económico de la ciudad a través del fortalecimiento de las Plazas Distritales de Mercado</t>
  </si>
  <si>
    <t>Servicio de mantenimiento y/o reforzamiento estructural de las plazas distritales de mercado</t>
  </si>
  <si>
    <t>007954</t>
  </si>
  <si>
    <t>2024110010028</t>
  </si>
  <si>
    <t>Mantenimiento para fortalecer la infraestructura a través de mantenimiento preventivo, correctivo, Embellecimiento y/o reforzamiento estructural de las Plazas Distritales de Mercado de Bogotá D.C.</t>
  </si>
  <si>
    <t>Porcentaje de avance en el cumplimiento del Plan de Acción del reforzamiento estructural de plazas de mercado</t>
  </si>
  <si>
    <t>Número de mantenimientos de plazas de mercado realizados</t>
  </si>
  <si>
    <t>Servicio de Operación de las plazas distritales de mercado</t>
  </si>
  <si>
    <t>007956</t>
  </si>
  <si>
    <t>2024110010033</t>
  </si>
  <si>
    <t>Administración y Fortalecimiento de las Plazas Distritales de Mercado de Bogotá D.C.</t>
  </si>
  <si>
    <t>Porcentaje de avance en la operación de las plazas de mercado</t>
  </si>
  <si>
    <t>007932</t>
  </si>
  <si>
    <t>2024110010027</t>
  </si>
  <si>
    <t>Fortalecimiento para optimizar los procesos, la gestión estratégica y operativa del IPES Bogotá D.C.</t>
  </si>
  <si>
    <t>007960</t>
  </si>
  <si>
    <t>2024110010029</t>
  </si>
  <si>
    <t>Fortalecimiento para optimizar la calidad, confiabilidad, seguridad y accesibilidad de la información de los datos del Instituto Para la Economía Social - IPES Bogotá D.C.</t>
  </si>
  <si>
    <t>Acciones implementadas en materia de la infraestructura tecnologica, seguridad informática y la gestión integral de datos de la entidad.</t>
  </si>
  <si>
    <t>INSTITUTO DISTRITAL DE TURISMO - IDT</t>
  </si>
  <si>
    <t>Fortalecer el sistema turístico de Bogotá Región para responder a las principales tendencias, oportunidades y cambios que inciden en el sector</t>
  </si>
  <si>
    <t>Destino competitivo y sostenible</t>
  </si>
  <si>
    <t>008078</t>
  </si>
  <si>
    <t>2024110010112</t>
  </si>
  <si>
    <t>Desarrollo de estrategias de mercadeo y fortalecimiento de capacidades de actores de la cadena de valor del turismo para mejorar el posicionamiento a nivel nacional e internacional de Bogotá D.C.</t>
  </si>
  <si>
    <t>007717</t>
  </si>
  <si>
    <t>2024110010119</t>
  </si>
  <si>
    <t>Fortalecimiento de la capacidad del Sistema Distrital de Turismo para el fomento de la actividad turística de Bogotá-Región como destino competitivo, responsable, sostenible y accesible Bogotá D.C.</t>
  </si>
  <si>
    <t>008101</t>
  </si>
  <si>
    <t>2024110010128</t>
  </si>
  <si>
    <t>Implementación de un modelo de gestión de información estadística para el sector turismo de Bogotá D.C</t>
  </si>
  <si>
    <t>Número de prestadores de servicios turísticos, iniciativas de emprendimiento local y empresas conexas a la cadena de valor del turismo, vinculadas en procesos de capacitación y/o fortalecimiento</t>
  </si>
  <si>
    <t>Número de corredores de la ciudad con senalización turística implementada</t>
  </si>
  <si>
    <t>Número de prestadores de servicios turísticos y/o empresas conexas a la cadena de valor del turismo, vinculadas en procesos de capacitación y/o asistencia técnica en buenas prácticas de gestión integral inteligente en turismo</t>
  </si>
  <si>
    <t>Número de estudiantes y docentes vinculados a programas y actividades de gestión turística</t>
  </si>
  <si>
    <t>Número de Mujeres participantes en los programas de capacitacion, fortalecimiento empresarial, emprendimiento y/o gestión turística</t>
  </si>
  <si>
    <t>Número de personas en situación de discapacidad participantes en recorridos de apropiación de ciudad</t>
  </si>
  <si>
    <t>Número de atractivos turisticos intervenidos</t>
  </si>
  <si>
    <t>Número de prestadores de servicios turísticos y otras organizaciones públicas o privadas, sensibilizados en la implementación de prácticas de prevención de ESCNNA en el contexto del turismo</t>
  </si>
  <si>
    <t>Porcentaje  de ejercicios realizados en el marco de interoperabilidad de datos y Lenguaje de Intercambio de Información.</t>
  </si>
  <si>
    <t>Número de documentos de análisis del sector turismo en Bogotá.</t>
  </si>
  <si>
    <t>Servicio de Promoción turística para hacer de Bogotá un destino turistico competitivo y sostenible</t>
  </si>
  <si>
    <t>008239</t>
  </si>
  <si>
    <t>2024110010324</t>
  </si>
  <si>
    <t>Apoyo a Proyectos Turísticos que contribuyan al desarrollo social, cultural y económico de la ciudad de Bogotá D.C</t>
  </si>
  <si>
    <t>Número de proyectos ejecutados para promover, apoyar e impulsar el desarrollo del sector turístico en Bogotá y la región.</t>
  </si>
  <si>
    <t>Nùmero de estìmulos o incentivos otorgados a los actores del sector turismo para mejorar su competitividad y promocion en el sector turìstico</t>
  </si>
  <si>
    <t>Nùmero de proyectos de innovaciòn apoyados</t>
  </si>
  <si>
    <t>Servicio de mantenimiento de la certificación de Bogotá como Destino Turístico Inteligente</t>
  </si>
  <si>
    <t>008097</t>
  </si>
  <si>
    <t>2024110010126</t>
  </si>
  <si>
    <t>Implementación de 10 productos que aporten a mantener la certificacion de Bogotá como Destino Turístico Inteligente Bogotá D.C</t>
  </si>
  <si>
    <t>Criterios cumplidos para el mantenimiento de la certificacion de DTI de Bogotá.</t>
  </si>
  <si>
    <t>flujo</t>
  </si>
  <si>
    <t>Impulsar la actividad comercial y el posicionamiento turístico de Bogotá, como destino vacacional y de eventos a nivel nacional y en el exterior</t>
  </si>
  <si>
    <t>Eventos relacionados con congresos, convenciones, reuniones, viajes de incentivo y grandes eventos captados para Bogotá.</t>
  </si>
  <si>
    <t>Número de procesos de captación apoyados para el desarrollo de congresos, convenciones, reuniones, viajes de incentivos y grandes eventos en Bogotá</t>
  </si>
  <si>
    <t>Red de información turística al servicio de residentes, visitantes y turistas nacionales y extranjeros en operación.</t>
  </si>
  <si>
    <t>Número de consultas atendidas a través de los diferentes canales de la red de información turística de Bogotá</t>
  </si>
  <si>
    <t>Puntos de Información Turística implementados con características diferenciadoras.</t>
  </si>
  <si>
    <t>Desarrollo de acciones de mercadeo turístico de la ciudad enfocadas en eventos para empresarios y pauta digital.</t>
  </si>
  <si>
    <t>008072</t>
  </si>
  <si>
    <t>2024110010111</t>
  </si>
  <si>
    <t>Desarrollo de acciones de marketing que permitan el posicionamiento y consolidación de la ciudad como destino turístico a nivel regional, nacional e internacional a Bogotá D.C.</t>
  </si>
  <si>
    <t>Número de personas impactadas a través de la implementación de acciones de mercadeo para empresarios y potenciales turistas.</t>
  </si>
  <si>
    <t>Plataforma de comercialización para la reserva de servicios turísticos implementada</t>
  </si>
  <si>
    <t>Número de personas que hicieron reservas a través de la plataforma de comercialización dispuesta por el IDT</t>
  </si>
  <si>
    <t>Portal único que contiene la oferta turística de Bogotá, como medio para su mercadeo a nivel nacional y en el exterior, fortalecido.</t>
  </si>
  <si>
    <t>Número de visitas al portal único de promoción de la oferta turística de Bogotá</t>
  </si>
  <si>
    <t>Servicios de apoyo para el fortalecimiento institucional en la prestación de los servicios</t>
  </si>
  <si>
    <t>008107</t>
  </si>
  <si>
    <t>2024110010190</t>
  </si>
  <si>
    <t>Fortalecimiento de la gestión institucional y operativa del Instituto Distrital de Turismo Bogotá D.C</t>
  </si>
  <si>
    <t>Número de personas contratadas para las áreas transversales en el marco del proyecto de inversión de fortalecimiento institucional de la entidad.</t>
  </si>
  <si>
    <t>Hardware y software del IDT mantenida.</t>
  </si>
  <si>
    <t>stock</t>
  </si>
  <si>
    <t>Servicios logísticos y operativos para la prestación de los servicios administrativos</t>
  </si>
  <si>
    <t>Servicios logísticos y operativos implementados.</t>
  </si>
  <si>
    <t>SECRETARÍA DISTRITAL DE MOVILIDAD</t>
  </si>
  <si>
    <t>Mejorar las condiciones de seguridad vial y el comportamiento de los actores en la vía</t>
  </si>
  <si>
    <t>Controles al cumplimiento de las normas de tránsito y transporte</t>
  </si>
  <si>
    <t>007974</t>
  </si>
  <si>
    <t>2024110010075</t>
  </si>
  <si>
    <t>Fortalecimiento de los procesos contravencionales asociados a las infracciones de normas de tránsito y transporte público en Bogotá D.C.</t>
  </si>
  <si>
    <t>007996</t>
  </si>
  <si>
    <t>2024110010116</t>
  </si>
  <si>
    <t>Fortalecimiento del programa niñas y niños primero para mejorar la seguridad vial y la confianza en el camino al colegio en Bogotá D.C.</t>
  </si>
  <si>
    <t>008009</t>
  </si>
  <si>
    <t>2024110010125</t>
  </si>
  <si>
    <t>Fortalecimiento de las intervenciones de control y prevención del tránsito y el transporte para mejorar la seguridad vial en Bogotá D.C.</t>
  </si>
  <si>
    <t>Número de controles preventivos, regulatorios o sancionatorios realizados.</t>
  </si>
  <si>
    <t>Servicio de prevención y promoción para la seguridad vial</t>
  </si>
  <si>
    <t>008008</t>
  </si>
  <si>
    <t>2024110010076</t>
  </si>
  <si>
    <t>Mejoramiento de los servicios prestados en la Secretaría Distrital de Movilidad de Bogotá D.C.</t>
  </si>
  <si>
    <t>007941</t>
  </si>
  <si>
    <t>2024110010100</t>
  </si>
  <si>
    <t>Fortalecimiento del componente de gobernanza para la implementación de la estrategia de seguridad vial en Bogotá D.C.</t>
  </si>
  <si>
    <t>007998</t>
  </si>
  <si>
    <t>2024110010114</t>
  </si>
  <si>
    <t>Fortalecimiento de la red de cicloinfraestructura en la ciudad de Bogotá D.C.</t>
  </si>
  <si>
    <t>008000</t>
  </si>
  <si>
    <t>2024110010124</t>
  </si>
  <si>
    <t>Fortalecimiento del sistema de señalización para la movilidad enfocada en la mejora de la seguridad vial en la ciudad de Bogotá D.C</t>
  </si>
  <si>
    <t>Número de medidas integrales de gestión de tránsito, pacificación o tráfico calmado implementadas</t>
  </si>
  <si>
    <t>Número de señales verticales de pedestal instaladas</t>
  </si>
  <si>
    <t>Número de puntos con sistemas de contención vehicular, dispositivos de canalización u otros elementos de control de tránsito mantenidos</t>
  </si>
  <si>
    <t>Porcentaje de personas cualificadas en enfoque poblacional /diferencial para la prestación del servicio en el Centro de Orientación a victímas de Siniestros Viales - ORVI</t>
  </si>
  <si>
    <t>Número de victímas jóvenes en siniestros viales</t>
  </si>
  <si>
    <t>Servicio de sensibilización a los actores viales, con enfoque diferencial, género y territorial.</t>
  </si>
  <si>
    <t>007980</t>
  </si>
  <si>
    <t>2024110010096</t>
  </si>
  <si>
    <t>Implementación de intervenciones integrales de cultura, comunicación y pedagogía, para la movilidad segura en Bogotá D.C</t>
  </si>
  <si>
    <t>Porcentaje de campaña(s) y/o jornada(s) de cultura ciudadana y educación vial realizadas y dirigidas a la ciudadanía, que promueven prácticas de inclusión e igualdad con enfoque poblacional - diferencial en el sistema de movilidad.</t>
  </si>
  <si>
    <t>Mantener el tiempo de desplazamiento de los ciudadanos</t>
  </si>
  <si>
    <t>Servicio de gestión para la movilidad en la ciudad</t>
  </si>
  <si>
    <t>007975</t>
  </si>
  <si>
    <t>2024110010099</t>
  </si>
  <si>
    <t>Implementación de acciones para una movilidad sostenible, segura y confiable para Bogotá D.C.</t>
  </si>
  <si>
    <t>008001</t>
  </si>
  <si>
    <t>2024110010127</t>
  </si>
  <si>
    <t>Consolidación de las intervenciones en el espacio público para el mejoramiento de las condiciones de movilidad y seguridad vial en los corredores y puntos estratégicos en Bogotá D.C.</t>
  </si>
  <si>
    <t>Porcentaje de afectación del tiempo de viaje promedio, para los usuarios de modos motorizados en la infraestructura vial, por efecto de las obras y la implementación de PMT sobre los 14 corredores viales principales-incluidas vías de desvío.</t>
  </si>
  <si>
    <t>Número de tramos de los 14 corredores principales de la ciudad y las vías de su área de influencia con gestión de la velocidad implementada</t>
  </si>
  <si>
    <t>Porcentaje de implementación de las estrategias para promover el uso eficiente del vehí­culo particular y promover la movilidad sostenible.</t>
  </si>
  <si>
    <t>Número de zonas con operación semafórica en modo adaptativo implementadas para la expansión del sistema semafórico a través de su modernización con los medios tecnológicos disponibles para mantener el tiempo promedio de viaje en la ciudad</t>
  </si>
  <si>
    <t>Mejorar la calidad de vida de los habitantes en cuanto a movilidad y factores asociados</t>
  </si>
  <si>
    <t>Servicio de implementacion de las Política pública de la Bicicleta</t>
  </si>
  <si>
    <t>Número de cupos de cicloparqueaderos gestionados en infraestructura pública</t>
  </si>
  <si>
    <t>Número de cupos de cicloparquederos gestionados en infraestructura privada</t>
  </si>
  <si>
    <t>Porcentaje de avance  en la implementación de un (1) Sistema de Bicicleta Pública (compartida) alcanzado</t>
  </si>
  <si>
    <t>98,00</t>
  </si>
  <si>
    <t>100,00</t>
  </si>
  <si>
    <t>Número de cupos de estacionamiento para vehiculos de miromovilidad gestionados en la ciudad</t>
  </si>
  <si>
    <t>Mejorar los servicios de atención a la ciudadanía</t>
  </si>
  <si>
    <t>Servicios institucionales para la atención a la ciudadanía</t>
  </si>
  <si>
    <t>008012</t>
  </si>
  <si>
    <t>2024110010077</t>
  </si>
  <si>
    <t>Implementación de espacios de participación ciudadana incidente en la Secretaría Distrital de Movilidad de Bogotá D.C.</t>
  </si>
  <si>
    <t>Porcentaje de participación de personas con enfoque poblacional diferencial en los espacios de participación.</t>
  </si>
  <si>
    <t>Espacios de participación ciudadana realizados en el marco de la planificación, implementación y seguimiento de políticas, planes, programas y proyectos desarrollados por la Secretaría Distrital de Movilidad</t>
  </si>
  <si>
    <t>Porcentaje (%) de avance en implementación de criterios de infraestructura y de espacios idóneos en los puntos de atención propios de la SDM</t>
  </si>
  <si>
    <t>Número de trámites racionalizados con acciones de mejora</t>
  </si>
  <si>
    <t>007969</t>
  </si>
  <si>
    <t>2024110010093</t>
  </si>
  <si>
    <t>Mejoramiento en la gestión de las acciones de transparencia e integridad de la Secretaría Distrital de Movilidad en Bogotá D.C</t>
  </si>
  <si>
    <t>007982</t>
  </si>
  <si>
    <t>2024110010095</t>
  </si>
  <si>
    <t>Mejoramiento y mantenimiento de los servicios de TI asociados a la infraestructura tecnológica operacional de la Secretaría Distrital de Movilidad de Bogotá D.C.</t>
  </si>
  <si>
    <t>007985</t>
  </si>
  <si>
    <t>2024110010097</t>
  </si>
  <si>
    <t>Consolidación del trabajo colaborativo y apoyo institucional en la Secretaría Distrital de Movilidad de Bogotá D.C.</t>
  </si>
  <si>
    <t>007994</t>
  </si>
  <si>
    <t>2024110010104</t>
  </si>
  <si>
    <t>Fortalecimiento de la Gestión Jurídica en la Secretaría Distrital de Movilidad de Bogotá D.C.</t>
  </si>
  <si>
    <t>Porcentaje de efectividad en los acuerdos de pago solicitados por los ciudadanos</t>
  </si>
  <si>
    <t>Servicios para el desarrollo y  sostenibilidad del Sistema Integrado de Gestión</t>
  </si>
  <si>
    <t>Porcentaje de avance en el desarrollo y sostenibilidad del Sistema Integrado de Gestión</t>
  </si>
  <si>
    <t>Servicio de infraestructura física, mantenimiento y dotación de las sedes a cargo de la SDM</t>
  </si>
  <si>
    <t>Porcentaje de avance en el servicio de infraestructura física, mantenimiento y dotación de las sedes a cargo de la SDM</t>
  </si>
  <si>
    <t>INSTITUTO DE DESARROLLO URBANO - IDU</t>
  </si>
  <si>
    <t>Realizar el mejoramiento integral de la infraestructura vial y de espacio público como ejes articuladores de la movilidad tanto de la ciudad como de la región.</t>
  </si>
  <si>
    <t>Malla vial arterial</t>
  </si>
  <si>
    <t>008014</t>
  </si>
  <si>
    <t>2024110010113</t>
  </si>
  <si>
    <t>Fortalecimiento del modelo de operación institucional del Instituto de Desarrollo Urbano en Bogotá D.C.</t>
  </si>
  <si>
    <t>008032</t>
  </si>
  <si>
    <t>2024110010140</t>
  </si>
  <si>
    <t>Consolidación de infraestructura vial y ciclo infraestructura para una movilidad sostenible, eficiente, inclusiva que promueve la integración modal en Bogotá D.C.</t>
  </si>
  <si>
    <t>Km-carril de malla vial (arterial, local, otras) construida</t>
  </si>
  <si>
    <t>Km-carril de malla vial arterial mantenidos</t>
  </si>
  <si>
    <t>Malla vial intermedia</t>
  </si>
  <si>
    <t>Km-carril de malla vial intermedia mantenidos</t>
  </si>
  <si>
    <t>Puentes Vehiculares</t>
  </si>
  <si>
    <t>008015</t>
  </si>
  <si>
    <t>2024110010133</t>
  </si>
  <si>
    <t>Construcción de infraestructura de transporte para una movilidad sostenible, eficiente, inclusiva que promueve la integración modal en Bogotá D.C.</t>
  </si>
  <si>
    <t>Número de puentes vehiculares construidos</t>
  </si>
  <si>
    <t>Número de puentes vehiculares mantenidos</t>
  </si>
  <si>
    <t>MALLA VIAL RURAL</t>
  </si>
  <si>
    <t>Km- carril de malla vial rural mantenida</t>
  </si>
  <si>
    <t>Espacio Público mantenido y construido. (Andenes, Plazoletas, Plazas)</t>
  </si>
  <si>
    <t>007786</t>
  </si>
  <si>
    <t>2020110010051</t>
  </si>
  <si>
    <t>Integración funcional del Regiotram a la estructura urbana de la Ciudad</t>
  </si>
  <si>
    <t>008022</t>
  </si>
  <si>
    <t>2024110010117</t>
  </si>
  <si>
    <t>Consolidación del sistema del espacio público, para brindar movilidad segura, inclusiva y sostenible en Bogotá D.C.</t>
  </si>
  <si>
    <t>M2 de espacio público mantenido</t>
  </si>
  <si>
    <t>M2 de espacio público construido</t>
  </si>
  <si>
    <t>Puentes Peatonales</t>
  </si>
  <si>
    <t>Número de puentes peatonales mantenidos</t>
  </si>
  <si>
    <t>Número de puentes peatonales construidos</t>
  </si>
  <si>
    <t>CICLORUTAS</t>
  </si>
  <si>
    <t>Km de ciclorutas construidos</t>
  </si>
  <si>
    <t>Km de ciclorutas mantenidos</t>
  </si>
  <si>
    <t>MALLA VIAL TRONCAL</t>
  </si>
  <si>
    <t>Km-carril de malla vial troncal mantenido</t>
  </si>
  <si>
    <t>CICLOPARQUEADEROS</t>
  </si>
  <si>
    <t>Número de cupos de cicloparqueaderos implementados en espacio público y troncales</t>
  </si>
  <si>
    <t>Cable aéreo construido</t>
  </si>
  <si>
    <t>Porcentaje de cable Aéreo Potosí­ construido</t>
  </si>
  <si>
    <t>Porcentaje de cable Aéreo San Cristóbal construido</t>
  </si>
  <si>
    <t>Porcentaje de cable Aéreo La Calera - San Rafael estructurado</t>
  </si>
  <si>
    <t>Fortalecimiento de la capacidad institucional a nivel meso que mejore los procesos misionales de la entidad</t>
  </si>
  <si>
    <t>Servicios para la planeación y sistemas de gestión.</t>
  </si>
  <si>
    <t>Sistemas de gestión certificados o recertificados</t>
  </si>
  <si>
    <t>Sedes administrativas mantenidas para la operación del Instituto</t>
  </si>
  <si>
    <t>Infraestructura documental y organización de archivos  (Gestión documental)</t>
  </si>
  <si>
    <t>Tablas de valoración documental procesadas en metros lineales para la organización de archivos</t>
  </si>
  <si>
    <t>UNIDAD ADMINISTRATIVA ESPECIAL DE REHABILITACIÓN Y MANTENIMIENTO VIAL</t>
  </si>
  <si>
    <t>Mejorar las condiciones de Infraestructura vial, que contribuyan en el mejoramiento de la movilidad en Bogotá D.C.</t>
  </si>
  <si>
    <t>Malla Vial Conservada</t>
  </si>
  <si>
    <t>008081</t>
  </si>
  <si>
    <t>2024110010131</t>
  </si>
  <si>
    <t>Conservación de la red vial y red de cicloinfraestructura de Bogotá D.C.</t>
  </si>
  <si>
    <t>008208</t>
  </si>
  <si>
    <t>2024110010301</t>
  </si>
  <si>
    <t>Fortalecimiento de la atención y participación ciudadana con enfoques de género, diferencial y territorial en Bogotá D.C.</t>
  </si>
  <si>
    <t>Km carril de malla vial urbana conservada.</t>
  </si>
  <si>
    <t>Malla rural conservada</t>
  </si>
  <si>
    <t>Km carril de malla vial rural conservada.</t>
  </si>
  <si>
    <t>Ciclo infraestructura conservada</t>
  </si>
  <si>
    <t>Km de Ciclo infraestructura conservada.</t>
  </si>
  <si>
    <t>Servicio de emergencias atendidas</t>
  </si>
  <si>
    <t>Número de emergencias atendidas</t>
  </si>
  <si>
    <t>4,00</t>
  </si>
  <si>
    <t>Espacio público adecuado</t>
  </si>
  <si>
    <t>008055</t>
  </si>
  <si>
    <t>2024110010142</t>
  </si>
  <si>
    <t>Conservación de la red de infraestructura peatonal en Bogotá D.C.</t>
  </si>
  <si>
    <t>Metros cuadrados de espacio público adecuado</t>
  </si>
  <si>
    <t>Sedes mantenidas</t>
  </si>
  <si>
    <t>008095</t>
  </si>
  <si>
    <t>2024110010179</t>
  </si>
  <si>
    <t>Fortalecimiento de la gestión institucional de la UAERMV de Bogotá D.C.</t>
  </si>
  <si>
    <t>Infraestructura Tecnológica</t>
  </si>
  <si>
    <t>008089</t>
  </si>
  <si>
    <t>2024110010161</t>
  </si>
  <si>
    <t>Fortalecimiento de los Componentes tecnológicos para garantizar la demanda en la operación de la UAERMV de Bogotá D.C.</t>
  </si>
  <si>
    <t>Modulos del sistemas de información estratégicos y de apoyo actualizados</t>
  </si>
  <si>
    <t>Nivel de satisfacción de partes interesadas</t>
  </si>
  <si>
    <t>Plan de adecuación y sostenibilidad de las políticas de gestión del MIPG implementado</t>
  </si>
  <si>
    <t>SECRETARÍA DISTRITAL DE CULTURA, RECREACIÓN Y DEPORTE</t>
  </si>
  <si>
    <t>Incrementar las oportunidades y capacidades de los agentes del sector cultural del distrito capital.</t>
  </si>
  <si>
    <t>Servicios de estí­mulos y apoyos para la oferta artística, cultural y patriomonial.</t>
  </si>
  <si>
    <t>007965</t>
  </si>
  <si>
    <t>2024110010152</t>
  </si>
  <si>
    <t>Fortalecimiento del fomento para el desarrollo de procesos culturales sostenibles en Bogotá D.C.</t>
  </si>
  <si>
    <t>Número de estí­mulos, apoyos y alianzas estratégicas, realizados.</t>
  </si>
  <si>
    <t>Agentes del sector Profesionalizados</t>
  </si>
  <si>
    <t>007893</t>
  </si>
  <si>
    <t>2024110010081</t>
  </si>
  <si>
    <t>Formación artística, cultural y deportiva a lo largo de la vida en Bogotá D.C.</t>
  </si>
  <si>
    <t>Número de agentes del sector apoyados en procesos de profesionalización</t>
  </si>
  <si>
    <t>Beneficios Económico Periódicos (BEPS)</t>
  </si>
  <si>
    <t>007957</t>
  </si>
  <si>
    <t>2024110010080</t>
  </si>
  <si>
    <t>Fortalecimiento de prácticas y transformaciones culturales, patrimoniales, urbanas y sociales para el bienestar integral de Bogotá D.C.</t>
  </si>
  <si>
    <t>Número de personas beneficiadas por los recursos previstos para Beneficios Económico Periódicos (BEPS) entregados</t>
  </si>
  <si>
    <t>Promover la gestión integral del patrimonio cultural material e inmaterial y la sostenibilidad de equipamientos culturales y patrimoniales</t>
  </si>
  <si>
    <t>Apoyos para la construcción, mejoramiento, restauración, dotación y operación de equipamientos y bienes de interés cultural</t>
  </si>
  <si>
    <t>007990</t>
  </si>
  <si>
    <t>2024110010123</t>
  </si>
  <si>
    <t>Asistencia Técnica para el desarrollo de infraestructuras culturales sostenibles en el Distrito Capital en Bogotá D.C.</t>
  </si>
  <si>
    <t>Porcentaje de equipamientos culturales mejorados, dotados, adecuados, construidos o fortalecidos derivados de la contribución parafiscal â€“ LEP.</t>
  </si>
  <si>
    <t>Promover y fomentar la lectura, escritura y oralidad en el distrito capital</t>
  </si>
  <si>
    <t>Espacios convencionales y no convencionales fortalecidos, para el fomento de la cultura escrita</t>
  </si>
  <si>
    <t>007970</t>
  </si>
  <si>
    <t>2024110010082</t>
  </si>
  <si>
    <t>Fortalecimiento del acceso a la cultura escrita de los habitantes de Bogotá D.C</t>
  </si>
  <si>
    <t>Número de espacios fortalecidos e implementados para el disfrute de la lectura</t>
  </si>
  <si>
    <t>Generar condiciones para el acceso a la cultura en los territorios</t>
  </si>
  <si>
    <t>Encuentros culturales en los territorios y poblaciones priorizadas, a través de la cultura, el arte y el patrimonio.</t>
  </si>
  <si>
    <t>007929</t>
  </si>
  <si>
    <t>2024110010102</t>
  </si>
  <si>
    <t>Fortalecimiento de alianzas estratégicas a nivel bilateral y multilateral para el posicionamiento de la ciudad como referente cultural y recreodeportivo en escenarios internacionales en Bogotá D.C.</t>
  </si>
  <si>
    <t>008027</t>
  </si>
  <si>
    <t>2024110010217</t>
  </si>
  <si>
    <t>Fortalecimiento de la gobernanza territorial, la participación incidente y la atención diferenciada de los grupos étnicos, etarios y sectores sociales desde las prácticas culturales en Bogotá D.C.</t>
  </si>
  <si>
    <t>Número de encuentros culturales en territorios realizados</t>
  </si>
  <si>
    <t>Dinamizar los espacios de participación y movilización del sector cultural de la ciudad</t>
  </si>
  <si>
    <t>Estrategias de fortalecimiento y cualificación del Sistema distrtital de arte, cultura y patrimonio</t>
  </si>
  <si>
    <t>Número de estratégias desarrolladas para el fortalecimiento del Sistema Distrital de Arte, Cultura y Patrimonio</t>
  </si>
  <si>
    <t>Programa para el fortalecimiento de la cadena de valor de la economía cultural y creativa</t>
  </si>
  <si>
    <t>007959</t>
  </si>
  <si>
    <t>2024110010144</t>
  </si>
  <si>
    <t>Fortalecimiento de la sostenibilidad económica del sector cultural y creativo, a través de la implementación de programas que permitan aumentar crecimiento y competitividad, en Bogotá D.C.</t>
  </si>
  <si>
    <t>Número de actores fortalecidos de las economias populares y alternativas de los sectores culturales en los eslabones de cadena de valor</t>
  </si>
  <si>
    <t>Estrategia de arte y cultura en espacio público</t>
  </si>
  <si>
    <t>Número de contenidos culturales en circulación</t>
  </si>
  <si>
    <t>Instrumentos de transformación cultural</t>
  </si>
  <si>
    <t>007991</t>
  </si>
  <si>
    <t>2024110010122</t>
  </si>
  <si>
    <t>Innovación y cambio cultural para la transformación de comportamientos que promuevan el orgullo por la ciudad de Bogotá D.C.</t>
  </si>
  <si>
    <t>Número de estrategias de cultura ciudadana diseñadas e implementadas.</t>
  </si>
  <si>
    <t>Fortalecimiento de la capacidad institucional, que mejore los procesos misionales de la entidad</t>
  </si>
  <si>
    <t>Servicios para la planeación y sistemas de gestión,   comunicación estratégica y atención al ciudadano</t>
  </si>
  <si>
    <t>008036</t>
  </si>
  <si>
    <t>2024110010163</t>
  </si>
  <si>
    <t>Fortalecimiento Institucional para una Gobernanza Pública Confiable en Bogotá D.C.</t>
  </si>
  <si>
    <t>Porcentaje de avance de las acciones implementadas para la planeación, sistemas de gestión, comunicación estratégica y atención al ciudadano</t>
  </si>
  <si>
    <t>Infraestructura física mantenida</t>
  </si>
  <si>
    <t>Porcentaje de avance del plan de mantenimiento de dos sedes administrativas</t>
  </si>
  <si>
    <t>Porcentaje de avance del plan de acción de TI</t>
  </si>
  <si>
    <t>Procentaje de implementación de Sistema de gestión documental</t>
  </si>
  <si>
    <t>Servicios de comunicación para la divulgación de la oferta cultural de la ciudad</t>
  </si>
  <si>
    <t>Publicaciones en medios de comunicación de la oferta cultural de la SCRD</t>
  </si>
  <si>
    <t>INSTITUTO DISTRITAL DE RECREACIÓN Y DEPORTE - IDRD</t>
  </si>
  <si>
    <t>Impulsar la participación activa de los habitantes de Bogotá en los servicios recreativos, deportivos y de actividad física ofrecidos por la entidad, fomentando el buen uso y aprovechamiento del tiempo libre</t>
  </si>
  <si>
    <t>Servicio de promoción y organización de actividades recreativas, deportivas y de actividad física.</t>
  </si>
  <si>
    <t>008168</t>
  </si>
  <si>
    <t>2024110010247</t>
  </si>
  <si>
    <t>Fortalecimiento de la gestión recreodeportiva, la participación incidente y la construcción de comunidad desde los barrios en Bogotá D.C.</t>
  </si>
  <si>
    <t>008155</t>
  </si>
  <si>
    <t>2024110010258</t>
  </si>
  <si>
    <t>Desarrollo de programas recreativos y de actividad física en Bogotá D.C.</t>
  </si>
  <si>
    <t>Número de personas beneficiadas con procesos de alfabetización física que generen y multipliquen buenas prácticas para vivir una vida activa y saludable</t>
  </si>
  <si>
    <t>Número acciones recreativas, deportivas y de actividad física ofrecidas por la entidad</t>
  </si>
  <si>
    <t>Apoyar el desarrollo de procesos deportivos de: iniciación, talento y reserva y alto rendimiento que permita el relevo generacional del deporte en el distrito capital</t>
  </si>
  <si>
    <t>Servicio de formación y preparación deportiva</t>
  </si>
  <si>
    <t>008159</t>
  </si>
  <si>
    <t>2024110010245</t>
  </si>
  <si>
    <t>Formación integral de la primera infancia, infancia, adolescencia y juventud a través de procesos de exploración, apropiación e iniciación mediante el juego y el deporte en Bogotá D.C.</t>
  </si>
  <si>
    <t>008154</t>
  </si>
  <si>
    <t>2024110010252</t>
  </si>
  <si>
    <t>Implementación de los programas de BOGOTÁ DEPORTIVA desde la iniciación hasta el rendimiento en Bogotá D.C</t>
  </si>
  <si>
    <t>Niños, niñas y adolescentes beneficiados con procesos de iniciación y formación deportiva</t>
  </si>
  <si>
    <t>Niños, niñas, adolescentes, jóvenes y adultos preparados en procesos deportivos en la etapa de rendimiento deportivo</t>
  </si>
  <si>
    <t>Niñas, niños, adolescentes y jóvenes formados en disciplinas deportivas priorizadas en el marco de la jornada escolar complementaria.</t>
  </si>
  <si>
    <t>008165</t>
  </si>
  <si>
    <t>2024110010251</t>
  </si>
  <si>
    <t>Fortalecimiento de la capacidad institucional para una gestión pública, eficiente y oportuna en Bogotá D.C.</t>
  </si>
  <si>
    <t>Porcentaje de avance en la implementación del sistema de gestión</t>
  </si>
  <si>
    <t>Mejorar la cobertura y las condiciones de infraestructura de los parques y escenarios, para el uso y disfrute de la población de Bogotá D.C.</t>
  </si>
  <si>
    <t>Parques y escenarios deportivos administrados, mantenidos y/o mejorados.</t>
  </si>
  <si>
    <t>008162</t>
  </si>
  <si>
    <t>2024110010248</t>
  </si>
  <si>
    <t>Administración de parques y escenarios confiables y seguros para promover el encuentro y apropiación del espacio público de Bogotá D.C.</t>
  </si>
  <si>
    <t>008167</t>
  </si>
  <si>
    <t>2024110010253</t>
  </si>
  <si>
    <t>Fortalecimiento de la economía del deporte y la recreación en Bogotá D.C</t>
  </si>
  <si>
    <t>Porcentaje de parques y escenarios administrados y mantenidos por el IDRD para uso y disfrute de la ciudadanía.</t>
  </si>
  <si>
    <t>Parques y escenarios deportivos, construidos y/o adecuados</t>
  </si>
  <si>
    <t>008169</t>
  </si>
  <si>
    <t>2024110010249</t>
  </si>
  <si>
    <t>Construcción y adecuación de parques y escenarios recreodeportivos para el encuentro y disfrute de los habitantes de Bogotá D.C.</t>
  </si>
  <si>
    <t>Porcentaje de parques recreativos y escenarios deportivos adecuados</t>
  </si>
  <si>
    <t>Porcentaje de parques recreativos y escenarios deportivos construidos</t>
  </si>
  <si>
    <t>INSTITUTO DISTRITAL DEL PATRIMONIO CULTURAL - IDPC</t>
  </si>
  <si>
    <t>Ampliar la cobertura en la formación en patrimonio cultural en el ciclo integral de educación en Bogotá</t>
  </si>
  <si>
    <t>Servicios de formación en patrimonio cultural con enfoque territorial y poblacional-diferencial.</t>
  </si>
  <si>
    <t>008151</t>
  </si>
  <si>
    <t>2024110010206</t>
  </si>
  <si>
    <t>Desarrollo de procesos pedagógicos en patrimonio cultural con niños, niñas, adolescentes, jóvenes y otros actores en Bogotá D.C.</t>
  </si>
  <si>
    <t>Número de personas beneficiadas en procesos de formación en patrimonio cultural con enfoque territorial y poblacional-diferencial.</t>
  </si>
  <si>
    <t>Generar acciones de reconocimiento, visibilización y sostenibilidad del patrimonio cultural que sirvan como plataforma de diversidad territorial y poblacional y de fortalecimiento de los ví­nculos sociales y cotidianos que caracterizan la vida barrial y comunitaria.</t>
  </si>
  <si>
    <t>Servicios de intervención y recuperación del patrimonio cultural.</t>
  </si>
  <si>
    <t>008152</t>
  </si>
  <si>
    <t>2024110010244</t>
  </si>
  <si>
    <t>Desarrollo acciones de intervención para la protección y conservación de los valores del paisaje histórico, urbano y rural de los espacios patrimoniales de Bogotá D.C.</t>
  </si>
  <si>
    <t>008161</t>
  </si>
  <si>
    <t>2024110010259</t>
  </si>
  <si>
    <t>Mejoramiento de la capacidad institucional para la atención de trámites y servicios orientados a la intervención, protección y conservación del patrimonio cultural material de Bogotá D.C.</t>
  </si>
  <si>
    <t>Número intervenciones en bienes de interés cultural realizadas.</t>
  </si>
  <si>
    <t>Porcentaje de solicitudes atendidas para la recuperación y preservación de Bienes de Interés Cultural</t>
  </si>
  <si>
    <t>Servicio de activación de los patrimonios integrados.</t>
  </si>
  <si>
    <t>007963</t>
  </si>
  <si>
    <t>2024110010098</t>
  </si>
  <si>
    <t>Desarrollo de instrumentos de planeación y gestión territorial asociados a los patrimonios de Bogotá D.C.</t>
  </si>
  <si>
    <t>008136</t>
  </si>
  <si>
    <t>2024110010136</t>
  </si>
  <si>
    <t>Desarrollo de acciones para la gestión del patrimonio arqueológico de Bogotá D.C.</t>
  </si>
  <si>
    <t>Número de acciones de activación social, cultural y física realizadas en Sectores de Interés Cultural.</t>
  </si>
  <si>
    <t>Servicio de asistencia técnica para identificación, valoración y salvaguardia del patrimonio cultural.</t>
  </si>
  <si>
    <t>008150</t>
  </si>
  <si>
    <t>2024110010228</t>
  </si>
  <si>
    <t>Consolidación de estrategias y mecanismos que aporten al reconocimiento, divulgación y apropiación de los patrimonios a nivel territorial y poblacional en Bogotá D.C.</t>
  </si>
  <si>
    <t>008144</t>
  </si>
  <si>
    <t>2024110010241</t>
  </si>
  <si>
    <t>Desarrollo de procesos de valoración, identificación, documentación y registro de prácticas y manifestaciones del patrimonio vivo en Bogotá D.C.</t>
  </si>
  <si>
    <t>008171</t>
  </si>
  <si>
    <t>2024110010260</t>
  </si>
  <si>
    <t>Implementación de procesos de valoración para el inventario del patrimonio cultural material en Bogotá D.C.</t>
  </si>
  <si>
    <t>Número de talleres y espacios participativos para la identificación, documentación y registro de manifestaciones culturales realizados</t>
  </si>
  <si>
    <t>Número de fichas de registro de manifestaciones elaboradas.</t>
  </si>
  <si>
    <t>Número de actividades de acompañamiento y gestión realizadas para la formulación de medidas de salvaguardia de manifestaciones culturales</t>
  </si>
  <si>
    <t>Número de actividades de acompañamiento y gestión realizadas para la implementación de planes y proyectos de salvaguardia de las manifestaciones culturales</t>
  </si>
  <si>
    <t>Servicio de divulgación del patrimonio cultural con enfoque territorial y poblacional-diferencial</t>
  </si>
  <si>
    <t>Número de actividades culturales y servicios de mediaciones realizadas.</t>
  </si>
  <si>
    <t>Número de estrategias comunicativas del patrimonio cultural con enfoque territorial producidas y divulgadas.</t>
  </si>
  <si>
    <t>Servicio de investigación de los patrimonios intregrados con enfoque territorial y poblacional-diferencial.</t>
  </si>
  <si>
    <t>Número de investigaciones en perspectiva histórica y de interpretación de narrativas sobre los patrimonios integrados realizadas.</t>
  </si>
  <si>
    <t>Servicios de estí­mulos y apoyos para la oferta artística, cultural y patrimonial.</t>
  </si>
  <si>
    <t>Número de estí­mulos y apoyos concertados entregados a creadores, actores y gestores patrimoniales, con enfoque territorial y poblacional-diferencial.</t>
  </si>
  <si>
    <t>Mejorar el servicio a la ciudadanía para la entrega de servicios oportunos, certeros, de calidad y satisfactorios</t>
  </si>
  <si>
    <t>Estrategias de mejoramiento del desempeño institucional y del servicio a la ciudadanía orientada a la entrega efectiva de productos, servicios e información.</t>
  </si>
  <si>
    <t>007989</t>
  </si>
  <si>
    <t>2024110010186</t>
  </si>
  <si>
    <t>Fortalecimiento de la eficiencia administrativa del Instituto Distrital de Patrimonio Cultural de Bogotá D.C.</t>
  </si>
  <si>
    <t>Número de estrategias para la mejora del desempeño institucional desarrolladas</t>
  </si>
  <si>
    <t>Sedes adecuadas y/o mantenidas</t>
  </si>
  <si>
    <t>Número de sedes institucionales mantenidas física y tecnológicamente</t>
  </si>
  <si>
    <t>FUNDACIÓN GILBERTO ALZATE AVENDAÑO</t>
  </si>
  <si>
    <t>Lograr la transformación cultural y artística del centro de Bogotá a través de la promoción y fomento de las prácticas culturales, evidenciada en espacios de encuentro, reconstrucción del tejido social y la memoria, y el reconocimiento del otro.</t>
  </si>
  <si>
    <t>Servicio de circulación artística y cultural</t>
  </si>
  <si>
    <t>007926</t>
  </si>
  <si>
    <t>2024110010051</t>
  </si>
  <si>
    <t>Fortalecimiento del ecosistema artístico y cultural en el Centro de Bogotá D.C.</t>
  </si>
  <si>
    <t>007925</t>
  </si>
  <si>
    <t>2024110010052</t>
  </si>
  <si>
    <t>Fortalecimiento de espacios de transformación cultural, memoria, valoración social y participación incidente en el Centro de la Ciudad Bogotá D.C.</t>
  </si>
  <si>
    <t>Número de producciones artísticas y culturales en circulación</t>
  </si>
  <si>
    <t>Número de personas que participan en actividades artísticas y culturales</t>
  </si>
  <si>
    <t>Estímulos y apoyos otorgados a agentes y organizaciones del sector artístico y cultural</t>
  </si>
  <si>
    <t>Número de estí­mulos, apoyos concertados y alianzas estratégicas.</t>
  </si>
  <si>
    <t>Número de agentes y organizaciones del sector beneficiados con estimulos y apoyos.</t>
  </si>
  <si>
    <t>Servicio de educación informal en áreas artísticas y culturales.</t>
  </si>
  <si>
    <t>Número de cursos/talleres de educación informal en áreas artísticas y culturales</t>
  </si>
  <si>
    <t>Número de personas que participan en los cursos/talleres de educacón informal</t>
  </si>
  <si>
    <t>Mejorar las condiciones de organizaciones, emprendimientos, empresas y agentes del ecosistema cultural y creativo del Centro de Bogotá, a través de procesos de articulación, circulación y encadenamiento.</t>
  </si>
  <si>
    <t>Servicios de asistencia técnica para la articulación, circulación y encadenamiento a organizaciones, agentes, emprendimientos y/o empresas del ecosistema cultural y creativo.</t>
  </si>
  <si>
    <t>007924</t>
  </si>
  <si>
    <t>2024110010054</t>
  </si>
  <si>
    <t>Consolidación del ecosistema de la economía cultural y creativa del centro de Bogotá D.C</t>
  </si>
  <si>
    <t>Número de organizaciones, agentes, emprendimientos y/o empresas del ecosistema cultural y creativo fortalecidas</t>
  </si>
  <si>
    <t>Consolidar el Bronx Distrito Creativo para impulsar la articulación y reactivación física, económica y social del territorio.</t>
  </si>
  <si>
    <t>Servicio de promoción de actividades culturales y artísticas por el Bronx Distrito creativo</t>
  </si>
  <si>
    <t>Número de actividades culturales y artísticas realizadas por el Bronx Distrito Creativo</t>
  </si>
  <si>
    <t>Número de personas que asisten a actividades culturales y artísticas realizadas por el Bronx Distrito creativo</t>
  </si>
  <si>
    <t>Mejorar el desempeño institucional para dar respuesta eficaz a las necesidades de la ciudadanía y grupos de valor de la entidad</t>
  </si>
  <si>
    <t>007921</t>
  </si>
  <si>
    <t>2024110010011</t>
  </si>
  <si>
    <t>Fortalecimiento institucional de la FUGA Bogotá D.C.</t>
  </si>
  <si>
    <t>Número de Sedes adecuadas</t>
  </si>
  <si>
    <t>Espacios adecuados para el desarrollo de las actividades misionales de la Entidad</t>
  </si>
  <si>
    <t>007923</t>
  </si>
  <si>
    <t>2024110010055</t>
  </si>
  <si>
    <t>Mantenimiento de los equipamientos de la FUGA para la circulación artística en el Centro de Bogotá D.C.</t>
  </si>
  <si>
    <t>Número de espacios adecuados para el desarrollo de las actividades misionales de la Entidad.</t>
  </si>
  <si>
    <t>Espacios adecuados para la consolidación del Bronx Distrito Creativo</t>
  </si>
  <si>
    <t>007922</t>
  </si>
  <si>
    <t>2024110010053</t>
  </si>
  <si>
    <t>Consolidación del Distrito Creativo en el Bronx para la revitalización del centro de la ciudad Bogotá D.C.</t>
  </si>
  <si>
    <t>Porcentaje de avance de obra del Bronx Distrito Creativo</t>
  </si>
  <si>
    <t>ORQUESTA FILARMÓNICA DE BOGOTÁ</t>
  </si>
  <si>
    <t>Incrementar el acceso de la ciudadanía a la música sinfónica,</t>
  </si>
  <si>
    <t>Servicio de presentaciones artísticas en música sinfónica, académica y canto lírico</t>
  </si>
  <si>
    <t>008128</t>
  </si>
  <si>
    <t>2024110010171</t>
  </si>
  <si>
    <t>Fortalecimiento Ciudad Creativa de la Música Bogotá D.C.</t>
  </si>
  <si>
    <t>Número de presentaciones artísticas realizadas y promovidas por la OFB.</t>
  </si>
  <si>
    <t>Apoyos al sector de música sinfónica, académica y canto lí­rico</t>
  </si>
  <si>
    <t>008137</t>
  </si>
  <si>
    <t>2024110010172</t>
  </si>
  <si>
    <t>Implementación programa de fomento de la Orquesta Filarmónica Bogotá D.C.</t>
  </si>
  <si>
    <t>Número de estí­mulos, becas, apoyos y alianzas</t>
  </si>
  <si>
    <t>Clases de Formación Musical</t>
  </si>
  <si>
    <t>008135</t>
  </si>
  <si>
    <t>2024110010170</t>
  </si>
  <si>
    <t>Consolidación Programa de Formación Musical "Vamos a la Filarmónica" Bogotá D.C.</t>
  </si>
  <si>
    <t>Número de artistas formadores vinculados al proyecto de Formación Musical de la OFB</t>
  </si>
  <si>
    <t>Servicio de vinculacion de artistas juveniles a la oferta cultural de la Orquesta Filarmónica de Bogotá</t>
  </si>
  <si>
    <t>Número de Jóvenes Vinculados a las agrupaciones musicales de la OFB</t>
  </si>
  <si>
    <t>Número de Mujeres Vinculadas a la Oferta Musical de la OFB</t>
  </si>
  <si>
    <t>Publicaciones</t>
  </si>
  <si>
    <t>Número de documentos de memoria y obras musicales orientadas a fortalecer la oferta y la apropiación musical en la ciudad.</t>
  </si>
  <si>
    <t>Promover el desarrollo de habilidades musicales como parte de la formación integral de niños, niñas, adolescentes y jóvenes de la ciudad y la región de Bogotá.</t>
  </si>
  <si>
    <t>Servicios de formación</t>
  </si>
  <si>
    <t>Número de niñ@s vinculados a proyectos de formación orquestal y coral.</t>
  </si>
  <si>
    <t>Número de beneficiari@s vinculados a proyectos de formación filarmónica.</t>
  </si>
  <si>
    <t>Actividades académicas en música sinfónica, académica y canto lí­rico realizadas en los equipamientos de la OFB y en los centros filarmónicos</t>
  </si>
  <si>
    <t>008142</t>
  </si>
  <si>
    <t>2024110010246</t>
  </si>
  <si>
    <t>Mantenimiento equipamientos culturales de la OFB Bogotá D.C.</t>
  </si>
  <si>
    <t>Número de actividades académicas realizadas y promovidas por la OFB.</t>
  </si>
  <si>
    <t>Infraestructura Tecnológica y documental (Sistemas de Información y Tecnologia y Gestión documental)</t>
  </si>
  <si>
    <t>008139</t>
  </si>
  <si>
    <t>2024110010175</t>
  </si>
  <si>
    <t>Fortalecimiento capacidad administrativa y de la gestión institucional de la OFB Bogotá D.C.</t>
  </si>
  <si>
    <t>Número de personas contratadas en el marco de los proyectos de inversión.</t>
  </si>
  <si>
    <t>Sede de la OFB construida y dotada</t>
  </si>
  <si>
    <t>Porcentaje de avance de la Sede de la OFB</t>
  </si>
  <si>
    <t>INSTITUTO DISTRITAL DE LAS ARTES - IDARTES</t>
  </si>
  <si>
    <t>Fortalecer las prácticas y eventos artísticos y culturales</t>
  </si>
  <si>
    <t>Servicio de creación, circulación, investigación y apropiación de actividades artísticas y culturales</t>
  </si>
  <si>
    <t>008028</t>
  </si>
  <si>
    <t>2024110010086</t>
  </si>
  <si>
    <t>Implementación de procesos de formación artística con las comunidades en Bogotá D.C.</t>
  </si>
  <si>
    <t>008002</t>
  </si>
  <si>
    <t>2024110010087</t>
  </si>
  <si>
    <t>Consolidación de la Red de Escenarios Culturales en Bogotá D.C.</t>
  </si>
  <si>
    <t>008024</t>
  </si>
  <si>
    <t>2024110010089</t>
  </si>
  <si>
    <t>Fortalecimiento y posicionamiento del sector artístico mediante la promoción del conocimiento y la internacionalización cultural en Bogotá D.C.</t>
  </si>
  <si>
    <t>007997</t>
  </si>
  <si>
    <t>2024110010092</t>
  </si>
  <si>
    <t>Generación de contenidos digitales de experiencias y formación artística para la apropiación en Bogotá D.C.</t>
  </si>
  <si>
    <t>008077</t>
  </si>
  <si>
    <t>2024110010146</t>
  </si>
  <si>
    <t>Fortalecimiento de las prácticas artísticas en el espacio público, para promover la convivencia, apropiación ciudadana y la generación de confianza en Bogota D.C.</t>
  </si>
  <si>
    <t>008050</t>
  </si>
  <si>
    <t>2024110010182</t>
  </si>
  <si>
    <t>Implementación de prácticas artísticas y creativas para la promoción del bienestar y la innovación social en Bogotá D.C.</t>
  </si>
  <si>
    <t>Número de actividades artísticas y/o culturales realizadas o apoyadas por el IDARTES</t>
  </si>
  <si>
    <t>Número de personas que participan en actividades artísticas o culturales realizadas o apoyadas por el IDARTES, caracterizados según enfoques poblacionales.</t>
  </si>
  <si>
    <t>Estimular la práctica, labor y quehacer de artistas, creadores y gestores culturales y artísticos mediante el apoyo a las iniciativas presentadas</t>
  </si>
  <si>
    <t>Servicio de reconocimientos, apoyos y estimulos económicos para creadores, artístas y gestores culturales</t>
  </si>
  <si>
    <t>007979</t>
  </si>
  <si>
    <t>2024110010088</t>
  </si>
  <si>
    <t>Consolidación de procesos creativos, innovadores, incluyentes, participativos y de transformación social a través del fomento a las prácticas artísticas en Bogotá D.C.</t>
  </si>
  <si>
    <t>008068</t>
  </si>
  <si>
    <t>2024110010176</t>
  </si>
  <si>
    <t>Implementacion del ecosistema sostenible para las artes en Bogota D.C</t>
  </si>
  <si>
    <t>Número de estí­mulos entregados</t>
  </si>
  <si>
    <t>Personas beneficiadas con reconocimientos, estí­mulos o apoyos</t>
  </si>
  <si>
    <t>Servicios de formación artística y cultural</t>
  </si>
  <si>
    <t>007962</t>
  </si>
  <si>
    <t>2024110010064</t>
  </si>
  <si>
    <t>Consolidación de procesos desde las artes que aporten al desarrollo integral de la primera infancia en Bogotá D.C.</t>
  </si>
  <si>
    <t>Número de procesos de sensibilización o Formación artística realizados.</t>
  </si>
  <si>
    <t>Número de actividades de educación informal a los agentes del sector realizadas</t>
  </si>
  <si>
    <t>Número de personas vinculadas en servicios de sensibilización o formación artistí­ca y cultural, caracterizados según enfoques poblacionales y personas cuidadoras.</t>
  </si>
  <si>
    <t>Número de agentes del sector caracterizados según enfoques poblacionales, en procesos de Formación para el fortalecimiento de capacidades y competencias del ecosistema artístico.</t>
  </si>
  <si>
    <t>Sedes y Escenarios Adecuados y/o en operación para apoyar la gestión artística y cultural</t>
  </si>
  <si>
    <t>008006</t>
  </si>
  <si>
    <t>2024110010085</t>
  </si>
  <si>
    <t>Fortalecimiento de la infraestructura tecnológica, comunicativa y la gestión institucional para la cualificación de capacidades y mejoramiento de los servicios dirigidos a la ciudadanía en Bogotá D.C</t>
  </si>
  <si>
    <t>008058</t>
  </si>
  <si>
    <t>2024110010091</t>
  </si>
  <si>
    <t>Adecuación, mantenimiento y modernización de los equipamientos culturales a cargo del Idartes en Bogotá D.C.</t>
  </si>
  <si>
    <t>Número de sedes y escenarios culturales adecuados, mantenidos o en operación</t>
  </si>
  <si>
    <t>Número de sedes y escenarios artísticos y culturales construidos, adquiridos o gestionados</t>
  </si>
  <si>
    <t>Fortalecimiento de capacidad institucional a nivel Infraestructura tecnologica, sistemas de gestion, estrategia de comunicación y talento humano que mejore los procesos misionales de la entidad</t>
  </si>
  <si>
    <t>Servicios para la implemetación del modelo integrado de planeación y gestión</t>
  </si>
  <si>
    <t>Porcentaje de avance en la implementación del modelo integrado de planeación y gestión</t>
  </si>
  <si>
    <t>Servicios de implementación de los componentes de comunicación institucional</t>
  </si>
  <si>
    <t>Porcentanje de avance en los componentes de comunicación institucional.</t>
  </si>
  <si>
    <t>UNIDAD ADMINISTRATIVA ESPECIAL DE SERVICIOS PÚBLICOS - UAESP</t>
  </si>
  <si>
    <t>Garantizar la gestión integral de residuos sólidos en el distrito capital</t>
  </si>
  <si>
    <t>Servicio de gestión de residuos sólidos en el componente de disposición final.</t>
  </si>
  <si>
    <t>008237</t>
  </si>
  <si>
    <t>2024110010321</t>
  </si>
  <si>
    <t>Implementación y transformación del Relleno Sanitario Doña Juana hacia un parque Tecnológico en manejo de residuos, Bogotá D.C.</t>
  </si>
  <si>
    <t>Toneladas anuales de residuos sólidos dispuestos en celda al interior del Parque de Innovación Doña Juana - PIDJ provenientes de Bogotá DC</t>
  </si>
  <si>
    <t>Actividades del Plan de Gestión Social ejecutadas</t>
  </si>
  <si>
    <t>Actividades ambientales ejecutadas, derivadas de la operación en el RSDJ y su área de influencia</t>
  </si>
  <si>
    <t>Personas contratadas para la  supervisión de las actividades asociadas a la disposición final</t>
  </si>
  <si>
    <t>Residuos recolectados en puntos críticos y arrojo clandestino  procesados  y dispuestos.</t>
  </si>
  <si>
    <t>Servicio de gestión de residuos sólidos en el componente de recolección, barrido y limpieza.</t>
  </si>
  <si>
    <t>008220</t>
  </si>
  <si>
    <t>2024110010276</t>
  </si>
  <si>
    <t>Implementación de un modelo de Gestión integral de residuos como garantía de saneamiento básico bajo un enfoque de economía circular Bogotá D.C.</t>
  </si>
  <si>
    <t>008236</t>
  </si>
  <si>
    <t>2024110010320</t>
  </si>
  <si>
    <t>Implementación de estrategias integrales para la gestión de residuos sólidos de puntos críticos y de arrojo clandestino como garantía de área limpia en el espacio público de Bogotá D.C.</t>
  </si>
  <si>
    <t>Toneladas de residuos sólidos ordinarios recolectados y transportados al sitio de disposición final por los operadores y prestadores del servicio publico de aseo</t>
  </si>
  <si>
    <t>Toneladas de residuos de arrojo clandestino recogidos  y transportadas al sitio de disposición final</t>
  </si>
  <si>
    <t>Metros cuadrados  de áreas públicas  intervenidos que son objeto de mayores frecuencias de lavado, en el marco de la prestación del servicio público de aseo</t>
  </si>
  <si>
    <t>Personas contratadas para apoyar la gestión de supervisión como garantes de la prestación del servicio público de aseo</t>
  </si>
  <si>
    <t>Servicio de gestión de residuos sólidos en el componente de Aprovechamiento</t>
  </si>
  <si>
    <t>008215</t>
  </si>
  <si>
    <t>2024110010302</t>
  </si>
  <si>
    <t>Fortalecimiento de la actividad de aprovechamiento en Bogotá D.C.</t>
  </si>
  <si>
    <t>Toneladas anuales de residuos aprovechadas</t>
  </si>
  <si>
    <t>Número de acciones afirmativas a favor de la población recicladora de oficio implementadas</t>
  </si>
  <si>
    <t>Proyectos beneficiados,  orientados al fortalecimiento del aprovechamiento y tratamiento de residuos sólidos en la ciudad.</t>
  </si>
  <si>
    <t>Actividades de seguimiento, acompañamiento y gestión realizadas para el fortalecimiento de la actividad de aprovechamiento y tratamiento de residuos sólidos.</t>
  </si>
  <si>
    <t>Prestar de manera óptima el servicio de Alumbrado Público</t>
  </si>
  <si>
    <t>Servicio de Alumbrado Público</t>
  </si>
  <si>
    <t>008211</t>
  </si>
  <si>
    <t>2024110010263</t>
  </si>
  <si>
    <t>Fortalecimiento de la operación y de la prestación del servicio de Alumbrado Público en Bogotá D.C.</t>
  </si>
  <si>
    <t>Oportunidad de respuesta en la atención de las órdenes de trabajo de mantenimiento correctivo de la estructura de alumbrado público</t>
  </si>
  <si>
    <t>Personas contratadas para apoyar el componente técnico y territorial del proceso de Alumbrado Público</t>
  </si>
  <si>
    <t>Infraestructura del Sistema de Alumbrado Público verificada por la interventoría</t>
  </si>
  <si>
    <t>Luminarias en propiedad del Distrito modernizadas</t>
  </si>
  <si>
    <t>Proyectos fotométricos aprobados</t>
  </si>
  <si>
    <t>Nodos de telegestión instalados  en el Sistema de Alumbrado Público</t>
  </si>
  <si>
    <t>Garantizar el acceso de la ciudadanía a los Servicios Funerarios en los cementerios de propiedad del Distrito Capital</t>
  </si>
  <si>
    <t>Servicios funerarios en los cementerios de propiedad del Distrito Capital</t>
  </si>
  <si>
    <t>008218</t>
  </si>
  <si>
    <t>2024110010291</t>
  </si>
  <si>
    <t>Mejoramiento de la infraestructura y de los servicios de destino final en los cementerios públicos distritales Bogotá D.C.</t>
  </si>
  <si>
    <t>Número de servicios de inhumación, exhumación y cremación prestados en los cementerios propiedad del distrito</t>
  </si>
  <si>
    <t>Número de obras nuevas y/o adecuaciones realizadas en los cementerios propiedad del distrito</t>
  </si>
  <si>
    <t>Personas contratadas para el apoyo de la prestación y/o supervisión del servicio en los cementerios distritales</t>
  </si>
  <si>
    <t>Obras nuevas realizadas en los cementerios propiedad del distrito</t>
  </si>
  <si>
    <t>Adecuaciones realizadas en los cementerios propiedad del distrito</t>
  </si>
  <si>
    <t>008228</t>
  </si>
  <si>
    <t>2024110010107</t>
  </si>
  <si>
    <t>Fortalecimiento de los procesos de planificación y gestión de la UAESP Bogotá D.C.</t>
  </si>
  <si>
    <t>Número de personas contratadas para apoyar el fortalecimiento institucional</t>
  </si>
  <si>
    <t>Número de contratos y servicios realizados para asegurar el eficaz funcionamiento de la infraestructura fisica, tecnologica y de los procesos</t>
  </si>
  <si>
    <t>Subvenciones funerarias a la población en condición de vulnerabilidad</t>
  </si>
  <si>
    <t>Número de subvenciones funerarias efectivamente causadas por la población en condición de vulnerabilidad</t>
  </si>
  <si>
    <t>Total Presupuesto</t>
  </si>
  <si>
    <t>Fuente_Archivo</t>
  </si>
  <si>
    <t>Sector</t>
  </si>
  <si>
    <t>ID_Indicador objetivo</t>
  </si>
  <si>
    <t>Nombre indicador objetivo</t>
  </si>
  <si>
    <t>Naturaleza</t>
  </si>
  <si>
    <t>Periodicidad</t>
  </si>
  <si>
    <t>Unidad de medida</t>
  </si>
  <si>
    <t>Territorializable</t>
  </si>
  <si>
    <t>Linea Base</t>
  </si>
  <si>
    <t>Meta Total</t>
  </si>
  <si>
    <t>Naturaleza_ind_prod</t>
  </si>
  <si>
    <t>Periodicidad_ind_prod</t>
  </si>
  <si>
    <t>Unidad de medida_ind_prod</t>
  </si>
  <si>
    <t>Territorializable_ind_prod</t>
  </si>
  <si>
    <t>Línea base</t>
  </si>
  <si>
    <t>Meta Total_ind_prod</t>
  </si>
  <si>
    <t>AVANCE 2024</t>
  </si>
  <si>
    <t>AVANCE 2025</t>
  </si>
  <si>
    <t>Meta programada 2024</t>
  </si>
  <si>
    <t>Meta programada 2025</t>
  </si>
  <si>
    <t>Meta programada 2026</t>
  </si>
  <si>
    <t>Meta programada 2028</t>
  </si>
  <si>
    <t>Meta programada 2029</t>
  </si>
  <si>
    <t>Meta programada 2030</t>
  </si>
  <si>
    <t>Meta programada 2031</t>
  </si>
  <si>
    <t>Meta programada 2032</t>
  </si>
  <si>
    <t>Meta programada 2033</t>
  </si>
  <si>
    <t>Estado Indicador 2024 prod</t>
  </si>
  <si>
    <t>Estado Indicador 2025_prod</t>
  </si>
  <si>
    <t>Estado Indicador 2026_prod</t>
  </si>
  <si>
    <t>Observación SASP - SDH</t>
  </si>
  <si>
    <t>llave</t>
  </si>
  <si>
    <t>0118-01_SDHT_PMR_2024_2033  V2.xlsx</t>
  </si>
  <si>
    <t>1. Sector Hábitat</t>
  </si>
  <si>
    <t>0118</t>
  </si>
  <si>
    <t>01</t>
  </si>
  <si>
    <t>1</t>
  </si>
  <si>
    <t>Número de beneficiarios con soluciones de vivienda digna</t>
  </si>
  <si>
    <t>17</t>
  </si>
  <si>
    <t>2</t>
  </si>
  <si>
    <t>18</t>
  </si>
  <si>
    <t>19</t>
  </si>
  <si>
    <t>3</t>
  </si>
  <si>
    <t>22</t>
  </si>
  <si>
    <t>1. En el acta de socialización EPICO del 5 de agosto la recomendación era: Actualmente, el producto cuenta con un único indicador (No. 3: Número de subsidios entregados de mejoramiento de vivienda en modalidad habitabilidad urbana y rural), lo que puede generar la percepción errónea de que la totalidad del presupuesto está destinada exclusivamente a la entrega del subsidio, sin contemplar las etapas posteriores del proceso.
Ante esta situación, desde la SASP se sugiere evaluar la pertinencia de dividir el producto en dos componentes diferenciados:
•	Subsidios asignados
•	Obras ejecutadas con interventoría y supervisión
En la actual propuesta la entidad, mantiene el producto y propone un indicador adicional relacionado con los mejoramientos de vivienda. La propuesta es válida y se acepta que se maneje a traves de un indicador adicional teniendo en cuenta que el presupuesto se va a asociar a cada indicador. Adicionalmente se reitera que se requiere un indicador que permita visualizar el gasto que se realiza en la operación en la entrega de subsidios, independiente del subsidio en si.
2. Indicador de Producto: No se aprueba: Lo enviado en el anexo 9 no es igual a lo enviado en la ficha técnica "Número de adecuaciones habitacionales para el mejoramiento de viviendas urbana y rural.". Cual es la propuesta de indicador definitiva? La estructura de un indicados es:Objeto + Condición deseada del objeto (verbo conjugado) + elementos adicionales de contexto descriptivo. El indicador de acuerdo con establecido en la guía  PMR no debe incluir la unidad de medida.
2. Ficha técnica: Se remiten observaciones en la ficha técnica, revisar y ajustar para continuar con el ejercicio de revisión y aprobación una vez determinen si es misional o administrativo</t>
  </si>
  <si>
    <t>4</t>
  </si>
  <si>
    <t>20</t>
  </si>
  <si>
    <t>23</t>
  </si>
  <si>
    <t>1. En el acta de socialización EPICO del 5 de agosto la recomendación fué: Adicionalmente, desde la SASP y por explicación explicita de la SDHTse solicita que se valore la inclusión de un nuevo indicador que dé cuenta de las gestiones operativas realizadas para la entrega de subsidios, considerando que existe un equipo técnico que realiza esta labor y cuya operación representa aproximadamente el 15 % del valor total de los subsidios entregados. Este indicador permitiría dar trazabilidad a la carga operativa y al uso de los recursos destinados a la implementación del programa.
1. Indicador de Producto: No se aprueba: Lo enviado en el anexo 9 no es igual a lo enviado en la ficha técnica "Viviendas Nuevas Rurales construidas y entregadas a hogares vulnerables". Cual es la propuesta de indicador definitiva?.  La estructura de un indicados es:Objeto + Condición deseada del objeto (verbo conjugado) + elementos adicionales de contexto descriptivo., de acuerdo con esta estrctura se realiza propuesta de indicador de acuerdo a lo registrado en el anexo 9. El indicador de acuerdo con establecido en la guía no debe incluir la unidad de medida.
2. Ficha técnica: Se remiten observaciones en la ficha técnica, revisar y ajustar para continuar con el ejercicio de revisión y aprobación</t>
  </si>
  <si>
    <t>5</t>
  </si>
  <si>
    <t>6</t>
  </si>
  <si>
    <t>7</t>
  </si>
  <si>
    <t>Número de personas beneficiadas a través de la etapa previa para la aplicación de los instrumentos de planeación (Legalización de Asentamientos Humanos y Regularización Urbanística) y/o intervenciones de espacio público</t>
  </si>
  <si>
    <t>8</t>
  </si>
  <si>
    <t>9</t>
  </si>
  <si>
    <t>10</t>
  </si>
  <si>
    <t>11</t>
  </si>
  <si>
    <t>24</t>
  </si>
  <si>
    <t>1. Indicador de Producto: Se aprueba: con los ajustes realizados por la SASP. La estructura de un indicados es:Objeto + Condición deseada del objeto (verbo conjugado) + elementos adicionales de contexto descriptivo., de acuerdo con esta estrctura se realiza propuesta de indicador. El indicador de acuerdo con establecido en la guía no debe incluir la unidad de medida.
2. Se remiten observaciones para la ficha técnica, se deben ajustar para porceder a realizar el cargue en Bogdata</t>
  </si>
  <si>
    <t>21</t>
  </si>
  <si>
    <t>el texto no dice numero ?</t>
  </si>
  <si>
    <t>Número de respuestas a peticiones, solicitudes y/o investigaciones administrativas adelantadas</t>
  </si>
  <si>
    <t>12</t>
  </si>
  <si>
    <t>Porcentaje de acciones de fortalecimiento para la prevención frente al desarrollo de ocupaciones ilegales</t>
  </si>
  <si>
    <t>13</t>
  </si>
  <si>
    <t>Nivel de satisfacción de la ciudadanía atendida por la SDHT respecto a la información, productos y servicios recibidos</t>
  </si>
  <si>
    <t>14</t>
  </si>
  <si>
    <t>15</t>
  </si>
  <si>
    <t>16</t>
  </si>
  <si>
    <t>PD</t>
  </si>
  <si>
    <t>25</t>
  </si>
  <si>
    <t>El producto propuesto corresponde a temas administrativos o misionales? De ser administrativos es decir que realizan gasto en el mantenimiento y operación de software y hardware para el funcionamiento administrativo se debe vincular al componente estandar de fortalecimiento institucional estabelcido en la Guia PMR. Ahora bien, si corresponde a sistemas de insformación que aborda temas misionales y dispuestos a la ciudadanía para su consulta, como por ejemplo el accesso a subsidios entre otros, deben formularse de manera que sea claro que corresponde a un tema misional y asi debe detallarse en la ficha
1. Objetivo: Si es administrativo, se sugiere crear el objetivo de fortalecimiento institucional y su respectivo indicador y vincular el producto a este objetivo. Si es misional se considera quela vinsulación con el objetivo es correcta
2. Producto:No se aprueba: Si bien está de acuerdo al estándar PMR, no se aprueba hasta que se verifique la vinculación con el objetivo correcto. Si es un tema misional debe quedar claro en el producto que correesponde a temas misionales.
3. Indicador de Producto: No se aprueba el indicador: La estructura de un indicados es:Objeto + Condición deseada del objeto (verbo conjugado) + elementos adicionales de contexto descriptivo.De acuerdo con esta estructura se realiza una propuesta. El indicador de acuerdo con establecido en la guía no debe incluir la unidad de medida.
4. Ficha técnica: Se remiten comentarios en el adjunto. Se deben ajustar y remitir para continuar con el proceso de revisión y aprobación</t>
  </si>
  <si>
    <t>26</t>
  </si>
  <si>
    <t>El producto propuesto corresponde a temas administrativos por lo que se deben atender los siguientes lineamientos:
1.Objetivo: Se debe vincular al estandar de fortalecimiento institucional, de acuerdo con la propuesta realizada por la SASP
2. Se debe crear el indicador de objetivo (pendiente)
2. Producto:  Se aprueba. Si bien está de acuerdo al estándar PMR, siempre y cuando tod o el componente este de acuerdo con el esquema de fortalecimiento institucional 
3. Indicador de Producto: Se aprueba: Si bien está de acuerdo al estándar PMR, siempre y cuando tod o el componente este de acuerdo con el esquema de fortalecimiento institucional</t>
  </si>
  <si>
    <t>0208-01_CVP_PMR_2024_2033_V2.xlsx</t>
  </si>
  <si>
    <t>0208</t>
  </si>
  <si>
    <t>Número de personas beneficiadas del programa de reasentamientos</t>
  </si>
  <si>
    <t>Número de hogares trasladados a zonas seguras</t>
  </si>
  <si>
    <t>Número de hogares beneficiados con la entrega de tí­tulos de propiedad</t>
  </si>
  <si>
    <t>Número de personas beneficiadas en el programa de titulación</t>
  </si>
  <si>
    <t>Número de personas beneficiadas con la intervención de espacio público a escala barrial con participación ciudadana</t>
  </si>
  <si>
    <t>Personas beneficiadas con los Actos de Reconocimiento y/o licencias expedidas por la Curaduría Pública Social</t>
  </si>
  <si>
    <t>Personas beneficiadas con las intervenciones de mejoramiento y/o reforzamiento estructural de viviendas</t>
  </si>
  <si>
    <t>Procesos de capacidad institucional fortalecidos a nivel meso que aporten en la mejora de los procesos misionales de la entidad.</t>
  </si>
  <si>
    <t>0228-01_UAESP_PMR_2024_2033_V2.xlsx</t>
  </si>
  <si>
    <t>0228</t>
  </si>
  <si>
    <t>Residuos sólidos dispuestos en rellenos sanitarios provenientes de Bogotá (kgs año - per cápita)</t>
  </si>
  <si>
    <t>Disponibilidad del Servicio de Alumbrado Público</t>
  </si>
  <si>
    <t>Porcentaje de avance de la gestión de la UAESP mediante el resultado obtenido en la Política de gestión estratégica de Talento Humano del Formulario único de Reporte de Avances de la Gestión (FURAG).</t>
  </si>
  <si>
    <t>Porcentaje de avance de la gestión de la UAESP mediante el resultado obtenido en la política de servicio al ciudadano del Formulario Único de Reporte de Avances de la Gestión (FURAG).</t>
  </si>
  <si>
    <t>Número de organizaciones de recicladores de oficio registradas en el RUOR</t>
  </si>
  <si>
    <t>Número de recicladores de oficio registrados en el RURO</t>
  </si>
  <si>
    <t>Toneladas de residuos sólidos ordinarios recolectadas y transportadas por parte de los prestadores del servicio público de aseo para disposición final en relleno sanitario.</t>
  </si>
  <si>
    <t>34</t>
  </si>
  <si>
    <t>35</t>
  </si>
  <si>
    <t>Diponibilidad de Bóvedas, Osarios y Cenizarios en los cementerios propiedad del distrito.</t>
  </si>
  <si>
    <t>36</t>
  </si>
  <si>
    <t>37</t>
  </si>
  <si>
    <t>38</t>
  </si>
  <si>
    <t>39</t>
  </si>
  <si>
    <t>0120-01_SDP_PMR_2024_2033 V2.xlsx</t>
  </si>
  <si>
    <t>10.Sector Planeacion</t>
  </si>
  <si>
    <t>0120</t>
  </si>
  <si>
    <t>Porcentaje de avance en la concreción y viabilización del modelo de ordenamiento territorial</t>
  </si>
  <si>
    <t>Número de informes elaborados y difundidos</t>
  </si>
  <si>
    <t>Número de Políticas públicas adoptadas por procedimiento CONPES D.C. con información de seguimiento y evaluación</t>
  </si>
  <si>
    <t>Indice de capacidad institucional fortalecida</t>
  </si>
  <si>
    <t>Número de estudios de ciudad elaborados y difundidos</t>
  </si>
  <si>
    <t>Estudios y documentos relacionados con la integración regional elaborados</t>
  </si>
  <si>
    <t>Ciudadanía que participa en los espacios convocados por la SDP.</t>
  </si>
  <si>
    <t>0121-01_SDMUJER_PMR_2024_2033_V2.xlsx</t>
  </si>
  <si>
    <t>11.Sector Mujer</t>
  </si>
  <si>
    <t>0121</t>
  </si>
  <si>
    <t>Mujeres vinculadas a acciones de prevención, atención, protección y acceso a la justicia especializada para las mujeres</t>
  </si>
  <si>
    <t>Mujeres vinculadas a procesos de promoción, igualdad de oportunidades y desarrollo de capacidades para el reconocimiento de las mujeres</t>
  </si>
  <si>
    <t>Mujeres vinculadas a procesos formativos para el desarrollo de capacidades de incidencia, liderazgo, empoderamiento y participación Política</t>
  </si>
  <si>
    <t>Personas vinculadas a la oferta de servicios y estrategias del sistema distrital de cuidado</t>
  </si>
  <si>
    <t>Datos estadísticos sobre la situación de derechos de las mujeres, actualizados y publicados en el OMEG</t>
  </si>
  <si>
    <t>49</t>
  </si>
  <si>
    <t>Indice de Gestión Pública</t>
  </si>
  <si>
    <t>27</t>
  </si>
  <si>
    <t>0111-01-04_SDH_PMR_2024_2033 V2.xlsx</t>
  </si>
  <si>
    <t>12.Sector Hacienda</t>
  </si>
  <si>
    <t>0111</t>
  </si>
  <si>
    <t>Billones de pesos recaudos oportunamente y por gestión​</t>
  </si>
  <si>
    <t>Procesos de capacidad institucional fortalecidos a nivel meso que aporten en la mejora de los procesos misionales de la SDH</t>
  </si>
  <si>
    <t>04</t>
  </si>
  <si>
    <t>Procesos con capacidad institucional fortalecida a nivel meso que aporten en la mejora de los procesos misionales del Concejo de Bogotá</t>
  </si>
  <si>
    <t>Nivel de percepción ciudadana frente al acceso de la información de las finanzas públicas del distrito</t>
  </si>
  <si>
    <t>0206-01_FONCEP_PMR_2024_2033 V2.xlsx</t>
  </si>
  <si>
    <t>0206</t>
  </si>
  <si>
    <t>Porcentaje de cobertura de pensionados del distrito atendidos por el FONCEP</t>
  </si>
  <si>
    <t>Porcentaje de procesos de capacidad institucional fortalecidos a nivel medio que aporten en la mejora de los procesos misionales de la entidad</t>
  </si>
  <si>
    <t>0226-01_UAECD_PMR_2024_2033 V2.xlsx</t>
  </si>
  <si>
    <t>0226</t>
  </si>
  <si>
    <t>Porcentaje de incremento de la base catastral del Distrito Capital que aporte al fisco de la ciudad</t>
  </si>
  <si>
    <t>Porcentaje de procesos fortalecidos que mejoren la capacidad institucional para generar valor público y aumentar la confianza de la ciudadanía</t>
  </si>
  <si>
    <t>0110-01_SEGOB_PMR_2024_2033 V2.xlsx</t>
  </si>
  <si>
    <t>13.Sector Gobierno</t>
  </si>
  <si>
    <t>0110</t>
  </si>
  <si>
    <t>Niveles de percepción de los servicios institucionales orientados a la promoción y garantía de los derechos humanos</t>
  </si>
  <si>
    <t>Porcentaje de conflictividades resueltas a partir de la autorregulación y el diálogo social</t>
  </si>
  <si>
    <t>Porcentaje del sistema de gestión local implementado que permita mejorar  la planeación para el desarrollo local y el fortalecimiento de la institucional de las alcaldías locales</t>
  </si>
  <si>
    <t>Porcentaje de congestión de las actuaciones policivas que se encuentran pendientes de fallos en primera instancia</t>
  </si>
  <si>
    <t>Porcentaje de procesos misionales fortalecidos en sus capacidades institucionales</t>
  </si>
  <si>
    <t>0127-01_DADEP_PMR_2024_2033_V2.xlsx</t>
  </si>
  <si>
    <t>0127</t>
  </si>
  <si>
    <t>Porcentaje de acciones desarrolladas por el DADEP para contribuir al incremento del uso, goce y disfrute del espacio público por la ciudadanía</t>
  </si>
  <si>
    <t>Porcentaje de procesos de capacidad institucional fortalecidos a nivel meso que aporten en la mejora de los procesos misionales de la entidad</t>
  </si>
  <si>
    <t>0220-01_IDPAC_PMR_2024_2033_V2.xlsx</t>
  </si>
  <si>
    <t>0220</t>
  </si>
  <si>
    <t>Avance porcentual de la implementación del modelo de fortalecimiento a  organizaciones sociales, comunales, de medios comunitarios y alternativos, organizaciones de propiedad horizontal e instancias de participación del distrito capital</t>
  </si>
  <si>
    <t>Porcentaje de implementación de la estrategia de fortalecimiento de la capacidad institucional de la entidad</t>
  </si>
  <si>
    <t>0136-01_SJD_PMR_2024-2033_V2.xlsx</t>
  </si>
  <si>
    <t>14.Sector Jurídica</t>
  </si>
  <si>
    <t>0136</t>
  </si>
  <si>
    <t>Nivel de eficiencia de la gestión jurídica en el Distrito Capital</t>
  </si>
  <si>
    <t>Nivel de eficiencia fiscal</t>
  </si>
  <si>
    <t>Procesos de capacidad institucional fortalecidos a nivel meso que aporten en la mejora de los procesos misionales de la entidad</t>
  </si>
  <si>
    <t>0104-01_SEC GENERAL_PMR_2024_2033 V2.xlsx</t>
  </si>
  <si>
    <t>15. Sector Gestión</t>
  </si>
  <si>
    <t>0104</t>
  </si>
  <si>
    <t>Índice de desempeño institucional distrital</t>
  </si>
  <si>
    <t>Porcentaje de avance en el desarrollo de acciones de Política que contribuyan a la construcción de la paz, la reparación, la memoria y la reconciliación en Bogotá Región</t>
  </si>
  <si>
    <t>Porcentaje de avance en el desarrollo de acciones para soportar la misionalidad de la entidad</t>
  </si>
  <si>
    <t>0125-01_DASCD_PMR_2024_2033 V2.xlsx</t>
  </si>
  <si>
    <t>0125</t>
  </si>
  <si>
    <t>Medición del Indice de desarrollo del servicio civil</t>
  </si>
  <si>
    <t>Incremento de favorabilidad de bienestar laboral</t>
  </si>
  <si>
    <t>Nivel de sostenibilidad de la medición de La gestión del desempeño institucional de DASC en la aplicación del MIPG.</t>
  </si>
  <si>
    <t>0102-01_ PDB_PMR_2024_2033 V3.xlsx</t>
  </si>
  <si>
    <t>16. Sector Control</t>
  </si>
  <si>
    <t>0102</t>
  </si>
  <si>
    <t>Número de requerimientos ciudadanos finalizados</t>
  </si>
  <si>
    <t>Número de advertencias y alertas emitidas</t>
  </si>
  <si>
    <t>Número de decisiones de fondo proferidas en los procesos disciplinarios</t>
  </si>
  <si>
    <t>SI_3</t>
  </si>
  <si>
    <t>0105-01_VEED_PMR_2024_2033 V2.xlsx</t>
  </si>
  <si>
    <t>0105</t>
  </si>
  <si>
    <t>Oportunidades de mejora identificadas por la Veeduría Distrital</t>
  </si>
  <si>
    <t>Porcentaje de entidades distritales acompañadas en la fase precontractual y contractual</t>
  </si>
  <si>
    <t>Porcentaje de entidades distritales que participan en la Red Distrital de Quejas y Reclamos</t>
  </si>
  <si>
    <t>Índice Distrital de Servicio a la Ciudadanía - IDSC</t>
  </si>
  <si>
    <t>Número de personas fortalecidas en diversos conocimientos y habilidades para el ejercicio de la participación y el control social.</t>
  </si>
  <si>
    <t>0235-01_CONTRA_PMR_2024_2033 V2.xlsx</t>
  </si>
  <si>
    <t>0235</t>
  </si>
  <si>
    <t>Porcentaje de entidades distritales auditadas durante el periodo</t>
  </si>
  <si>
    <t>Percepción de los ciudadanos sobre los productos y acciones de la contraloría de Bogotá</t>
  </si>
  <si>
    <t>Tasa de retorno</t>
  </si>
  <si>
    <t>0126-01_SDA_PMR_2024_2033 V2.xlsx</t>
  </si>
  <si>
    <t>2. Sector Ambiente</t>
  </si>
  <si>
    <t>0126</t>
  </si>
  <si>
    <t>Número de hectareas con procesos de conservación</t>
  </si>
  <si>
    <t>Porcentaje de puntos de monitoreo con Índice de Calidad del Agua (ICA) en categoría regular, aceptable o buena</t>
  </si>
  <si>
    <t>Procesos locales de planeación y presupuestos participativos con recursos sectoriales territorializables acompanados técnicamente</t>
  </si>
  <si>
    <t>28</t>
  </si>
  <si>
    <t>29</t>
  </si>
  <si>
    <t>30</t>
  </si>
  <si>
    <t>31</t>
  </si>
  <si>
    <t>0203-01_IDIGER_PMR_2024_2033 V2.xlsx</t>
  </si>
  <si>
    <t>0203</t>
  </si>
  <si>
    <t>Porcentaje de avance en la implementación de acciones dirigidas a modificar o disminuir las condiciones de riesgo existentes en el Distrito Capital</t>
  </si>
  <si>
    <t>Número de personas beneficiadas a través de  la atención por incidentes, emergencias y desastres con respuesta integral y coordinada</t>
  </si>
  <si>
    <t>Porcentaje de avance en la elaboración de instrumentos de análisis y/o evaluación del riesgo de desastres</t>
  </si>
  <si>
    <t>Porcentaje de avance en el fortalecimiento de capacidad institucional a nivel MESO que mejore los procesos misionales de la entidad</t>
  </si>
  <si>
    <t>El indicador producto 18 tanto en el sistema como en el segimiento se encuentra asosciado al producto 19 y en el pmr esta asociado al 20</t>
  </si>
  <si>
    <t>El indicador producto 22 tanto en el sistema como en el segimiento se encuentra asosciado al producto 22 y en el pmr esta asociado al 23</t>
  </si>
  <si>
    <t>0218-01_JBJCM_PMR_2024_2033 V2.xlsx</t>
  </si>
  <si>
    <t>0218</t>
  </si>
  <si>
    <t>Número de dimensiones desarrolladas para la consolidación del jardín Botánico José Celestino Mutis como centro de investigación</t>
  </si>
  <si>
    <t>NO ESTA EN BASE DATOS 2024</t>
  </si>
  <si>
    <t>Porcentaje de avance para el mejoramiento de las coberturas vegetales urbanas y rurales del distrito capital.</t>
  </si>
  <si>
    <t>La periodicidad en la ficha es Mensual</t>
  </si>
  <si>
    <t>La naturaleza en la ficha es Stock y la unidad de medida es Número</t>
  </si>
  <si>
    <t>Porcentaje de avance de los componentes de enriquecimiento, manejo de colecciones e infraestructura para la consolidación del Tropicario jardín Botánico José Celestino Mutis.</t>
  </si>
  <si>
    <t>La naturaleza en la ficha es Acumulado</t>
  </si>
  <si>
    <t>El nombre del indicador esta diferente en la ficha técnica.</t>
  </si>
  <si>
    <t>La naturaleza en la ficha es de Capacidad y de Resultado.</t>
  </si>
  <si>
    <t>0229-01_IDPYBA_PMR_2024_2033 V2.xlsx</t>
  </si>
  <si>
    <t>0229</t>
  </si>
  <si>
    <t>Cobertura de animales atendidos por urgencias veterinarias de caninos y felinos sin tenedor</t>
  </si>
  <si>
    <t>Cobertura de esterilización de caninos y felinos con y sin tenedor</t>
  </si>
  <si>
    <t>Cobertura de animales atendidos por Brigadas medicas de caninos y felinos con y sin tenedor</t>
  </si>
  <si>
    <t>Porcentaje de acciones realizadas para la apropiación de la cultura ciudadana, gestión del conocimiento, participación ciudadana y movilización social para la promoción de la transformación cultural</t>
  </si>
  <si>
    <t>Procesos de capacidad institucional fortalecidos a nivel meso que aporten en la mejora de los procesos misionales de la Instituto Distrital de Protección y Bienestar Animal</t>
  </si>
  <si>
    <t>0201-01 FFDS_PMR_2024_2033 V2.xlsx</t>
  </si>
  <si>
    <t>3. Sector Salud</t>
  </si>
  <si>
    <t>0201</t>
  </si>
  <si>
    <t>Cobertura de atención de brotes y eventos de emergencias en salud pública</t>
  </si>
  <si>
    <t>Porcentaje de transformación digital en Salud</t>
  </si>
  <si>
    <t>Incidencia de sífilis congénita</t>
  </si>
  <si>
    <t>Proporción de desnutrición aguda en menores de 5 años</t>
  </si>
  <si>
    <t>40</t>
  </si>
  <si>
    <t>41</t>
  </si>
  <si>
    <t>42</t>
  </si>
  <si>
    <t>43</t>
  </si>
  <si>
    <t>44</t>
  </si>
  <si>
    <t>45</t>
  </si>
  <si>
    <t>Tasa de mortalidad prematura por enfermedades crónicas no transmisibles en personas con edades de 30 a 69 años</t>
  </si>
  <si>
    <t>46</t>
  </si>
  <si>
    <t>Tasa de incidencia de morbilidad por eventos inmunoprevenibles</t>
  </si>
  <si>
    <t>47</t>
  </si>
  <si>
    <t>Tasa específica de fecundidad en mujeres de 10 a 14 años</t>
  </si>
  <si>
    <t>48</t>
  </si>
  <si>
    <t>50</t>
  </si>
  <si>
    <t>51</t>
  </si>
  <si>
    <t>52</t>
  </si>
  <si>
    <t>53</t>
  </si>
  <si>
    <t>54</t>
  </si>
  <si>
    <t>55</t>
  </si>
  <si>
    <t>56</t>
  </si>
  <si>
    <t>57</t>
  </si>
  <si>
    <t>58</t>
  </si>
  <si>
    <t>59</t>
  </si>
  <si>
    <t>60</t>
  </si>
  <si>
    <t>61</t>
  </si>
  <si>
    <t>Procesos de capacidad institucional fortalecidos a nivel meso que aporten en la mejora de los procesos misionales de la entidad SDS</t>
  </si>
  <si>
    <t>63</t>
  </si>
  <si>
    <t>64</t>
  </si>
  <si>
    <t>65</t>
  </si>
  <si>
    <t>Tasa de mortalidad infantil por debajo de 9 x 1000 nacidos vivo</t>
  </si>
  <si>
    <t>Razón de mortalidad materna</t>
  </si>
  <si>
    <t>Tasa específica de fecundidad en mujeres de 15 a 19 años</t>
  </si>
  <si>
    <t>0122-01_SDIS_PMR_2024_2033_V3.xlsx</t>
  </si>
  <si>
    <t>4. Sector Integración</t>
  </si>
  <si>
    <t>0122</t>
  </si>
  <si>
    <t>Número de personas atendidas por la SDIS en el marco de la prestación de los servicios sociales</t>
  </si>
  <si>
    <t>62</t>
  </si>
  <si>
    <t>68</t>
  </si>
  <si>
    <t>74</t>
  </si>
  <si>
    <t>75</t>
  </si>
  <si>
    <t>32</t>
  </si>
  <si>
    <t>Porcentaje de unidades operativas optimizadas</t>
  </si>
  <si>
    <t>69</t>
  </si>
  <si>
    <t>70</t>
  </si>
  <si>
    <t>71</t>
  </si>
  <si>
    <t>72</t>
  </si>
  <si>
    <t>Porcentaje de servicios tecnológicos prestados para garantizar la operación de la Secretaría</t>
  </si>
  <si>
    <t>73</t>
  </si>
  <si>
    <t>Porcentaje de componentes de capacidad institucional fortalecidos a nivel MESO que aporten en la mejora de los procesos misionales de la entidad</t>
  </si>
  <si>
    <t>33</t>
  </si>
  <si>
    <t>66</t>
  </si>
  <si>
    <t>67</t>
  </si>
  <si>
    <t>0214_01_IDIPRON_PMR_2024_2033_V2.xlsx</t>
  </si>
  <si>
    <t>0214</t>
  </si>
  <si>
    <t>Porcentaje de población NNAJ en situación de vida en calle, en riesgo de habitabilidad en calle y en fragilidad social atendida frente a la población de niñez, adolescencia y juventud en extrema pobreza del DANE.</t>
  </si>
  <si>
    <t>Porcentaje de población AJ vulnerabilidad y fragilidad social atendida, frente a la población de adolescentes y jovenes en extrema pobreza del DANE.</t>
  </si>
  <si>
    <t>0112-01_SED_PMR_2024_2033_V2.xlsx</t>
  </si>
  <si>
    <t>5. Sector Educacion</t>
  </si>
  <si>
    <t>0112</t>
  </si>
  <si>
    <t>Tasa de cobertura neta ajustada</t>
  </si>
  <si>
    <t>Tasa de cobertura bruta en el distrito</t>
  </si>
  <si>
    <t>Puntaje promedio de los colegios distritales en las pruebas de estado (lenguaje)</t>
  </si>
  <si>
    <t>Puntaje promedio de los colegios distritales en las pruebas de estado (matemáticas)</t>
  </si>
  <si>
    <t>Puntaje promedio de los colegios distritales en las pruebas de estado (inglés)</t>
  </si>
  <si>
    <t>'Instituciones educativas distritales con estrategias para  el fortalecimiento de las habilidades comunicativas en lengua extranjera</t>
  </si>
  <si>
    <t>Tasa de deserción en colegios distritales</t>
  </si>
  <si>
    <t>Porcentaje de las IED clasificados en las categorías  A y A+ en las pruebas Saber 11</t>
  </si>
  <si>
    <t>0219-01_IDEP_PMR_2024_2033_V2.xlsx</t>
  </si>
  <si>
    <t>Número de docentes y directivos docentes que participan individual o colectivamente en estrategias de investigación, innovación, formación, reconocimiento a su labor, gestión del conocimiento y el saber pedagógico</t>
  </si>
  <si>
    <t>0230-01_UDFJC_PMR_2024_2033_V2.xlsx</t>
  </si>
  <si>
    <t>0230</t>
  </si>
  <si>
    <t>Tasa de absorción</t>
  </si>
  <si>
    <t>Nuevos  cupos en educación superior</t>
  </si>
  <si>
    <t>Número de graduados por nivel de formación</t>
  </si>
  <si>
    <t>Número de Programas académicos con Acreditación de Alta Calidad o renovación de la misma, por el Ministerio de Educación Nacional</t>
  </si>
  <si>
    <t>0501-01_ATENEA_PMR_2024_2033_V2.xlsx</t>
  </si>
  <si>
    <t>0501</t>
  </si>
  <si>
    <t>Tasa de transito inmediato a la educación pomedia</t>
  </si>
  <si>
    <t>Estrategias y proyectos apoyados y/o financiados</t>
  </si>
  <si>
    <t>0131-01_UAECOB_PMR_2024_2033_V2.xlsx</t>
  </si>
  <si>
    <t>6. Sector Seguridad</t>
  </si>
  <si>
    <t>0131</t>
  </si>
  <si>
    <t>Nivel de satisfacción de los servicios prestados por la UAECOB.</t>
  </si>
  <si>
    <t>Número de niños, niñas y adolescentes capacitados en prevención del riesgo.</t>
  </si>
  <si>
    <t>Número de personas capacitadas en prevención del riesgo</t>
  </si>
  <si>
    <t>Porcentaje de procesos de capacidad institucional fortalecidos a nivel MESO que aporten en la mejora de los procesos misionales de la entidad.</t>
  </si>
  <si>
    <t>0137_01_02_SDSCJ_PMR_2024_2033_V3.xlsx</t>
  </si>
  <si>
    <t>0137</t>
  </si>
  <si>
    <t>Porcentaje de avance en el diseño e implementación del modelo para la protección de la vida y la integridad ciudadana.</t>
  </si>
  <si>
    <t>02</t>
  </si>
  <si>
    <t>Porcentaje de implementación de la estrategia de fortalecimiento del Programa Distrital de Justicia Juvenil Restaurativa</t>
  </si>
  <si>
    <t>NA</t>
  </si>
  <si>
    <t>Porcentaje de implementación de la estrategia de atención a ciudadanos con Enfoque Restaurativo y de Derechos implementado en los Centros Privativos de la Libertad a cargo del Distrito</t>
  </si>
  <si>
    <t>Porcentaje de implementación de la estrategia de fortalecimiento de los servicios de atención de justicia a partir de la transversalización de los enfoques poblacional, diferencial y territorial</t>
  </si>
  <si>
    <t>Porcentaje de avance del plan de infraestructura, bienes y servicios para el acceso a la justicia en el Distrito</t>
  </si>
  <si>
    <t>Tiempo promedio de respuesta de recepción, asignación y movilización de incidentes de seguridad del C4</t>
  </si>
  <si>
    <t>En el seguimiento se identifico que el indicador produto 34 esta la unidad ejecutora 01, y en el PMR publicable estaba en 2.</t>
  </si>
  <si>
    <t>En el seguimiento se identifico que el indicador produto 35 esta la unidad ejecutora 01, y en el PMR publicable estaba en 2.</t>
  </si>
  <si>
    <t>Porcentaje de avance en los procesos de capacidad institucional fortalecidos a nivel meso que aporten en la mejora de los procesos misionales de la entidad</t>
  </si>
  <si>
    <t>0117-01_SDDE_PMR_2024_2033_V2.xlsx</t>
  </si>
  <si>
    <t>7. Sector Desarrollo</t>
  </si>
  <si>
    <t>0117</t>
  </si>
  <si>
    <t>Colocaciones efectivas a partir de las intervenciones realizadas por la SDDE</t>
  </si>
  <si>
    <t>Tasa de colocación de mujeres de Bogotá Trabaja - SDDE</t>
  </si>
  <si>
    <t>Valor de las ventas de las unidades productivas en los espacios de intermediación empresarial</t>
  </si>
  <si>
    <t>Incremento en exportaciones de las Unidades productivas</t>
  </si>
  <si>
    <t>Tasa de unidades productivas con el proceso de fortalecimiento de capacidades finalizado a través de las rutas propuestas por la SDDE</t>
  </si>
  <si>
    <t>Tasa de unidades productivas incluidas financieramente a través de mecanismos formales de acceso a financiamiento de la SDDE</t>
  </si>
  <si>
    <t>0</t>
  </si>
  <si>
    <t>Incremento en el promedio de ventas mensuales de las Unidades productivas de Base</t>
  </si>
  <si>
    <t>Incremento en las ventas realizadas a través de Mercados Campesinos</t>
  </si>
  <si>
    <t>Indicador de Producto: De acuerdo con la reunion del 16 de octubre de 2025, se aprueba el indicador de acuerdo con la propuesta realizada por la SASP y se crea en el sistema.
Se remite ficha tecnica para realizar los ajustes planteados en la reunion.</t>
  </si>
  <si>
    <t>Visitas realizadas a la página web del Observatorio de Desarrollo Económico de Bogotá</t>
  </si>
  <si>
    <t>1.Objetivo: De acuerdo con reunion del 16 de octubre de 2025, se aprueba el objetivo.
2.Indicador de Objetivo: De acuerdo con reunion del 16 de octubre de 2025, se aprueba el objetivo.
3.Producto: Se aprueba de acuerdo a la reunion del 16 de octubre de 2025, se remite archivo de proyecto y conceptos de gasto para que la entidad tramite ante la subdireccion correspondiente la creacion del PEP y el programa.
4.Indicador Producto: De acuerdo con reunion del 16 de octubre de 2025, se aprueba el indicador de producto</t>
  </si>
  <si>
    <t>0200-01_IPES_PMR_2024_2033_V3.xlsx</t>
  </si>
  <si>
    <t>0200</t>
  </si>
  <si>
    <t>Número de unidades productivas de la población de la economía informal con programas de generación de ingresos apoyados por el IPES</t>
  </si>
  <si>
    <t>Porcentaje de unidades productivas fortalecidas en aspectos psicosociales, técnicos y empresariales</t>
  </si>
  <si>
    <t>Porcentaje de participación del sistema de plazas distritales de mercado en el abastecimiento alimentario de Bogotá</t>
  </si>
  <si>
    <t>0221-01_IDT_PMR_2024_2033_V2.xlsx</t>
  </si>
  <si>
    <t>0221</t>
  </si>
  <si>
    <t>Número de zonas de interés turístico  vinculadas o impactadas con la prevención de la ESCNNA y la Trata de Personas</t>
  </si>
  <si>
    <t>Análisis de datos del sector turismo en la ciudad</t>
  </si>
  <si>
    <t>Número de Registros Turísticos en la ciudad de Bogotá, como reflejo de la capacidad de desarrollo del sector turístico. Ley nacional de Turismo 2068 del 2020</t>
  </si>
  <si>
    <t>Porcentaje de avance de la estrategia de prevenciòn de ESCNNA en el contexto de turismo</t>
  </si>
  <si>
    <t>Porcentaje de avance en la implementación del ecosistema de Tecnologìa e Innovación -TI de la entidad</t>
  </si>
  <si>
    <t>Porcentaje de avance en la ejecución de la estrategia del proyecto de FONDETUR frente al desarrollo de las convocatorias públicas.</t>
  </si>
  <si>
    <t>Porcentaje de personas impactadas a través de la estrategia de promoción y mercadeo.</t>
  </si>
  <si>
    <t>Porcentaje de fortalecimiento de la capacidad institucional, que contribuya a mejorar los procesos misionales de la entidad.</t>
  </si>
  <si>
    <t>0113_01_02_SDM_PMR_2024_2033_V3.xlsx</t>
  </si>
  <si>
    <t>8. Sector Movilidad</t>
  </si>
  <si>
    <t>0113</t>
  </si>
  <si>
    <t>Número de personas fallecidas en siniestros viales</t>
  </si>
  <si>
    <t>Campañas de cultura ciudadana implementadas</t>
  </si>
  <si>
    <t>Tiempo promedio de viaje en la ciudad</t>
  </si>
  <si>
    <t>Porcentaje de bicicletas registradas en la plataforma de Registro Bici Bogotá</t>
  </si>
  <si>
    <t>Niveles de satisfacción de los ciudadanos y partes interesadas alcanzados</t>
  </si>
  <si>
    <t>Porcentaje de avance en el fortalecimiento de la capacidad institucional</t>
  </si>
  <si>
    <t>N.A.</t>
  </si>
  <si>
    <t>0204-01_IDU_PMR_2024_2033_V2.xlsx</t>
  </si>
  <si>
    <t>0204</t>
  </si>
  <si>
    <t>Porcentaje de kilómetros carril de Troncal en buen estado</t>
  </si>
  <si>
    <t>Porcentaje de kilómetros carril de malla vial arterial e intermedia en buen estado</t>
  </si>
  <si>
    <t>0227_01_UMV_PMR_2024_2033_V2.xlsx</t>
  </si>
  <si>
    <t>0227</t>
  </si>
  <si>
    <t>Número de habitantes beneficiados por la conservación de la infraestructura vial del D.C.</t>
  </si>
  <si>
    <t>Indice de Desempeño Institucional</t>
  </si>
  <si>
    <t>0119-01_SDCRD_PMR_2024_2033 V2.xlsx</t>
  </si>
  <si>
    <t>9. Sector Cultura</t>
  </si>
  <si>
    <t>0119</t>
  </si>
  <si>
    <t>Porcentaje de la población que realiza prácticas culturales</t>
  </si>
  <si>
    <t>Bienal</t>
  </si>
  <si>
    <t>Porcentaje de avance de los equipamientos culturales y patrimoniales mejorados.</t>
  </si>
  <si>
    <t>Promedio de libros leídos al año por persona</t>
  </si>
  <si>
    <t>Porcentaje de avance de las intervenciones artísticas y culturales apoyadas</t>
  </si>
  <si>
    <t>Acciones de participación ciudadana desarrolladas por organizaciones comunales, sociales y comunitarias</t>
  </si>
  <si>
    <t>Porcentaje de avance en las acciones de fortalecimiento de la capacidad institucional implementadas</t>
  </si>
  <si>
    <t>0211-01_IDRD_PMR_2024_2033.xlsx</t>
  </si>
  <si>
    <t>0211</t>
  </si>
  <si>
    <t>Porcentaje de personas que realizan actividad física en Bogotá</t>
  </si>
  <si>
    <t>Número de niños, niñas, adolescentes y jóvenes identificados y seleccionados como talentos deportivos para la ciudad de Bogotá.</t>
  </si>
  <si>
    <t>Avance del plan de acción de las Políticas de MIPG/cierre de brechas</t>
  </si>
  <si>
    <t>Porcentaje de satisfaccion de los usuarios respecto al estado de los parques y/o escenarios</t>
  </si>
  <si>
    <t>'Porcentaje de parques recreativos y escenarios deportivos adecuados</t>
  </si>
  <si>
    <t>'Porcentaje de parques recreativos y escenarios deportivos construidos</t>
  </si>
  <si>
    <t>0213-01_IDPC_PMR_2024_2033 V2.xlsx</t>
  </si>
  <si>
    <t>0213</t>
  </si>
  <si>
    <t>Número de espacios cubiertos por los procesos de formación en patrimonio cultural</t>
  </si>
  <si>
    <t>Porcentaje de incremento de la población que ha participado en el reconocimiento, visibilización y sostenibilidad del patrimonio cultural de la ciudad.</t>
  </si>
  <si>
    <t>Nivel de satisfacción de la ciudadanía frente a la prestación del servicio</t>
  </si>
  <si>
    <t>0215-01_FUGA_PMR_2024_2033 V2.xlsx</t>
  </si>
  <si>
    <t>0215</t>
  </si>
  <si>
    <t>Porcentaje de incremento participantes en prácticas culturales y artisticas ofrecidas</t>
  </si>
  <si>
    <t>Porcentaje de incremento de organizaciones, emprendimientos, empresas, agentes y/o sectores con condiciones de circulación y encadenamiento y/o articulaciones.</t>
  </si>
  <si>
    <t>Aumento porcentual en el número de personas que visitan el Bronx Distrito Creativo o asisten a actividades desarrolladas por el Bronx Distrito Creativo en el marco de actividades creativas, culturales y artísticas de la entidad</t>
  </si>
  <si>
    <t>Procesos institucionales fortalecidos que aporten en la mejora de los procesos misionales de la entidad</t>
  </si>
  <si>
    <t>0216-01_OFB_PMR_2024_2033 V2.xlsx</t>
  </si>
  <si>
    <t>0216</t>
  </si>
  <si>
    <t>Porcentaje de personas asistentes a servicios culturales ofrecidos por la OFB y en alianza con el sector público y privado.</t>
  </si>
  <si>
    <t>Porcentaje de incremento de niños atendidos en el proceso de formación músical .</t>
  </si>
  <si>
    <t>Porcentaje de Procesos de capacidad institucional fortalecidos que aporten en la mejora de los procesos misionales de la entidad</t>
  </si>
  <si>
    <t>0222-01_IDARTES_PMR_2024_2033 V2.xlsx</t>
  </si>
  <si>
    <t>0222</t>
  </si>
  <si>
    <t>Porcentaje de agentes del sector vinculados en las prácticas artísticas y eventos culturales</t>
  </si>
  <si>
    <t>Porcentaje de asistentes a servicios culturales y artísticos producidos o apoyadas por el IDARTES</t>
  </si>
  <si>
    <t>Porcentaje de incremento de la oferta artistica y cultural en la ciudad</t>
  </si>
  <si>
    <t>Tasa de estimulos entregados x cada 1.000 agentes del sector</t>
  </si>
  <si>
    <t>Proceso de capacidad institucional a nivel Infraestructura tecnologica, sistemas de gestion, estrategia de comunicación y talento humano que mejore los procesos misionales de la entidad</t>
  </si>
  <si>
    <t>Proyeccion presupuesto 2027  (diligenciable )</t>
  </si>
  <si>
    <t>Meta programada 2026 (SEGUIMIENTO MARZO )</t>
  </si>
  <si>
    <t>Meta programada 2027 () quiza</t>
  </si>
  <si>
    <t>Valor por  indicador de producto (diligenciable)</t>
  </si>
  <si>
    <t>centro_gestor</t>
  </si>
  <si>
    <t>Agrupador PMR</t>
  </si>
  <si>
    <t>proyecto</t>
  </si>
  <si>
    <t>proyecto_homologo</t>
  </si>
  <si>
    <t>bpin_homologo</t>
  </si>
  <si>
    <t>Suma de Apropiación Disponible</t>
  </si>
  <si>
    <t>0285</t>
  </si>
  <si>
    <t>0286</t>
  </si>
  <si>
    <t>0288</t>
  </si>
  <si>
    <t>0272</t>
  </si>
  <si>
    <t>0224</t>
  </si>
  <si>
    <t>0225</t>
  </si>
  <si>
    <t>0184</t>
  </si>
  <si>
    <t>0193</t>
  </si>
  <si>
    <t>0231</t>
  </si>
  <si>
    <t>0223</t>
  </si>
  <si>
    <t>0023</t>
  </si>
  <si>
    <t>0046</t>
  </si>
  <si>
    <t>0031</t>
  </si>
  <si>
    <t>0148</t>
  </si>
  <si>
    <t>0145</t>
  </si>
  <si>
    <t>0070</t>
  </si>
  <si>
    <t>0069</t>
  </si>
  <si>
    <t>0173</t>
  </si>
  <si>
    <t>0262</t>
  </si>
  <si>
    <t>0115</t>
  </si>
  <si>
    <t>0180</t>
  </si>
  <si>
    <t>0007</t>
  </si>
  <si>
    <t>0169</t>
  </si>
  <si>
    <t>0240</t>
  </si>
  <si>
    <t>0062</t>
  </si>
  <si>
    <t>0008</t>
  </si>
  <si>
    <t>0139</t>
  </si>
  <si>
    <t>0210</t>
  </si>
  <si>
    <t>0202</t>
  </si>
  <si>
    <t>0138</t>
  </si>
  <si>
    <t>0143</t>
  </si>
  <si>
    <t>0075</t>
  </si>
  <si>
    <t>0116</t>
  </si>
  <si>
    <t>0076</t>
  </si>
  <si>
    <t>0100</t>
  </si>
  <si>
    <t>0114</t>
  </si>
  <si>
    <t>0124</t>
  </si>
  <si>
    <t>0096</t>
  </si>
  <si>
    <t>0099</t>
  </si>
  <si>
    <t>0077</t>
  </si>
  <si>
    <t>0093</t>
  </si>
  <si>
    <t>0095</t>
  </si>
  <si>
    <t>0097</t>
  </si>
  <si>
    <t>0271</t>
  </si>
  <si>
    <t>0267</t>
  </si>
  <si>
    <t>0268</t>
  </si>
  <si>
    <t>0270</t>
  </si>
  <si>
    <t>0275</t>
  </si>
  <si>
    <t>0266</t>
  </si>
  <si>
    <t>0265</t>
  </si>
  <si>
    <t>0273</t>
  </si>
  <si>
    <t>0269</t>
  </si>
  <si>
    <t>0264</t>
  </si>
  <si>
    <t>0320</t>
  </si>
  <si>
    <t>0250</t>
  </si>
  <si>
    <t>0209</t>
  </si>
  <si>
    <t>0152</t>
  </si>
  <si>
    <t>0144</t>
  </si>
  <si>
    <t>0081</t>
  </si>
  <si>
    <t>0080</t>
  </si>
  <si>
    <t>0123</t>
  </si>
  <si>
    <t>0082</t>
  </si>
  <si>
    <t>0217</t>
  </si>
  <si>
    <t>0163</t>
  </si>
  <si>
    <t>0153</t>
  </si>
  <si>
    <t>0156</t>
  </si>
  <si>
    <t>0157</t>
  </si>
  <si>
    <t>0185</t>
  </si>
  <si>
    <t>0239</t>
  </si>
  <si>
    <t>0243</t>
  </si>
  <si>
    <t>0162</t>
  </si>
  <si>
    <t>0160</t>
  </si>
  <si>
    <t>0164</t>
  </si>
  <si>
    <t>0158</t>
  </si>
  <si>
    <t>0298</t>
  </si>
  <si>
    <t>0300</t>
  </si>
  <si>
    <t>0316</t>
  </si>
  <si>
    <t>0317</t>
  </si>
  <si>
    <t>0289</t>
  </si>
  <si>
    <t>0297</t>
  </si>
  <si>
    <t>0299</t>
  </si>
  <si>
    <t>0308</t>
  </si>
  <si>
    <t>0310</t>
  </si>
  <si>
    <t>0311</t>
  </si>
  <si>
    <t>0313</t>
  </si>
  <si>
    <t>0318</t>
  </si>
  <si>
    <t>0309</t>
  </si>
  <si>
    <t>0018</t>
  </si>
  <si>
    <t>0071</t>
  </si>
  <si>
    <t>0042</t>
  </si>
  <si>
    <t>0043</t>
  </si>
  <si>
    <t>0017</t>
  </si>
  <si>
    <t>0103</t>
  </si>
  <si>
    <t>0057</t>
  </si>
  <si>
    <t>0045</t>
  </si>
  <si>
    <t>0056</t>
  </si>
  <si>
    <t>0049</t>
  </si>
  <si>
    <t>0073</t>
  </si>
  <si>
    <t>0012</t>
  </si>
  <si>
    <t>0021</t>
  </si>
  <si>
    <t>0147</t>
  </si>
  <si>
    <t>0177</t>
  </si>
  <si>
    <t>0060</t>
  </si>
  <si>
    <t>0074</t>
  </si>
  <si>
    <t>0048</t>
  </si>
  <si>
    <t>0078</t>
  </si>
  <si>
    <t>0013</t>
  </si>
  <si>
    <t>0058</t>
  </si>
  <si>
    <t>0067</t>
  </si>
  <si>
    <t>0032</t>
  </si>
  <si>
    <t>0084</t>
  </si>
  <si>
    <t>0059</t>
  </si>
  <si>
    <t>0010</t>
  </si>
  <si>
    <t>0022</t>
  </si>
  <si>
    <t>0108</t>
  </si>
  <si>
    <t>0168</t>
  </si>
  <si>
    <t>0255</t>
  </si>
  <si>
    <t>0207</t>
  </si>
  <si>
    <t>0278</t>
  </si>
  <si>
    <t>0274</t>
  </si>
  <si>
    <t>0287</t>
  </si>
  <si>
    <t>0277</t>
  </si>
  <si>
    <t>0149</t>
  </si>
  <si>
    <t>0181</t>
  </si>
  <si>
    <t>0292</t>
  </si>
  <si>
    <t>0293</t>
  </si>
  <si>
    <t>0294</t>
  </si>
  <si>
    <t>0312</t>
  </si>
  <si>
    <t>0306</t>
  </si>
  <si>
    <t>0295</t>
  </si>
  <si>
    <t>0305</t>
  </si>
  <si>
    <t>0304</t>
  </si>
  <si>
    <t>0290</t>
  </si>
  <si>
    <t>0296</t>
  </si>
  <si>
    <t>0314</t>
  </si>
  <si>
    <t>0315</t>
  </si>
  <si>
    <t>0019</t>
  </si>
  <si>
    <t>0024</t>
  </si>
  <si>
    <t>0035</t>
  </si>
  <si>
    <t>0025</t>
  </si>
  <si>
    <t>0028</t>
  </si>
  <si>
    <t>0033</t>
  </si>
  <si>
    <t>0027</t>
  </si>
  <si>
    <t>0029</t>
  </si>
  <si>
    <t>0242</t>
  </si>
  <si>
    <t>0002</t>
  </si>
  <si>
    <t>0197</t>
  </si>
  <si>
    <t>0233</t>
  </si>
  <si>
    <t>0237</t>
  </si>
  <si>
    <t>0167</t>
  </si>
  <si>
    <t>0141</t>
  </si>
  <si>
    <t>0135</t>
  </si>
  <si>
    <t>0187</t>
  </si>
  <si>
    <t>0195</t>
  </si>
  <si>
    <t>0154</t>
  </si>
  <si>
    <t>0178</t>
  </si>
  <si>
    <t>0319</t>
  </si>
  <si>
    <t>0189</t>
  </si>
  <si>
    <t>0129</t>
  </si>
  <si>
    <t>0150</t>
  </si>
  <si>
    <t>0166</t>
  </si>
  <si>
    <t>0140</t>
  </si>
  <si>
    <t>0133</t>
  </si>
  <si>
    <t>0051</t>
  </si>
  <si>
    <t>0151</t>
  </si>
  <si>
    <t>0134</t>
  </si>
  <si>
    <t>0174</t>
  </si>
  <si>
    <t>0066</t>
  </si>
  <si>
    <t>0090</t>
  </si>
  <si>
    <t>0094</t>
  </si>
  <si>
    <t>0191</t>
  </si>
  <si>
    <t>0248</t>
  </si>
  <si>
    <t>0253</t>
  </si>
  <si>
    <t>0249</t>
  </si>
  <si>
    <t>0247</t>
  </si>
  <si>
    <t>0258</t>
  </si>
  <si>
    <t>0245</t>
  </si>
  <si>
    <t>0252</t>
  </si>
  <si>
    <t>0251</t>
  </si>
  <si>
    <t>0244</t>
  </si>
  <si>
    <t>0259</t>
  </si>
  <si>
    <t>0098</t>
  </si>
  <si>
    <t>0241</t>
  </si>
  <si>
    <t>0260</t>
  </si>
  <si>
    <t>0186</t>
  </si>
  <si>
    <t>0037</t>
  </si>
  <si>
    <t>0039</t>
  </si>
  <si>
    <t>0041</t>
  </si>
  <si>
    <t>0040</t>
  </si>
  <si>
    <t>0038</t>
  </si>
  <si>
    <t>0052</t>
  </si>
  <si>
    <t>0055</t>
  </si>
  <si>
    <t>0054</t>
  </si>
  <si>
    <t>0053</t>
  </si>
  <si>
    <t>0011</t>
  </si>
  <si>
    <t>0171</t>
  </si>
  <si>
    <t>0172</t>
  </si>
  <si>
    <t>0170</t>
  </si>
  <si>
    <t>0246</t>
  </si>
  <si>
    <t>0175</t>
  </si>
  <si>
    <t>0006</t>
  </si>
  <si>
    <t>0004</t>
  </si>
  <si>
    <t>0005</t>
  </si>
  <si>
    <t>0307</t>
  </si>
  <si>
    <t>0079</t>
  </si>
  <si>
    <t>0238</t>
  </si>
  <si>
    <t>0254</t>
  </si>
  <si>
    <t>0212</t>
  </si>
  <si>
    <t>0322</t>
  </si>
  <si>
    <t>0194</t>
  </si>
  <si>
    <t>0128</t>
  </si>
  <si>
    <t>0324</t>
  </si>
  <si>
    <t>0190</t>
  </si>
  <si>
    <t>0086</t>
  </si>
  <si>
    <t>0087</t>
  </si>
  <si>
    <t>0089</t>
  </si>
  <si>
    <t>0092</t>
  </si>
  <si>
    <t>0146</t>
  </si>
  <si>
    <t>0182</t>
  </si>
  <si>
    <t>0064</t>
  </si>
  <si>
    <t>0085</t>
  </si>
  <si>
    <t>0091</t>
  </si>
  <si>
    <t>0088</t>
  </si>
  <si>
    <t>0176</t>
  </si>
  <si>
    <t>0065</t>
  </si>
  <si>
    <t>0068</t>
  </si>
  <si>
    <t>0063</t>
  </si>
  <si>
    <t>0001</t>
  </si>
  <si>
    <t>0301</t>
  </si>
  <si>
    <t>0142</t>
  </si>
  <si>
    <t>0179</t>
  </si>
  <si>
    <t>0161</t>
  </si>
  <si>
    <t>0321</t>
  </si>
  <si>
    <t>0276</t>
  </si>
  <si>
    <t>0302</t>
  </si>
  <si>
    <t>0263</t>
  </si>
  <si>
    <t>0291</t>
  </si>
  <si>
    <t>0107</t>
  </si>
  <si>
    <t>0036</t>
  </si>
  <si>
    <t>0061</t>
  </si>
  <si>
    <t>0030</t>
  </si>
  <si>
    <t>0034</t>
  </si>
  <si>
    <t>0257</t>
  </si>
  <si>
    <t>0280</t>
  </si>
  <si>
    <t>0281</t>
  </si>
  <si>
    <t>0283</t>
  </si>
  <si>
    <t>0261</t>
  </si>
  <si>
    <t>0256</t>
  </si>
  <si>
    <t>0282</t>
  </si>
  <si>
    <t>0279</t>
  </si>
  <si>
    <t>0284</t>
  </si>
  <si>
    <t>0130</t>
  </si>
  <si>
    <t>0050</t>
  </si>
  <si>
    <t>0196</t>
  </si>
  <si>
    <t>0109</t>
  </si>
  <si>
    <t>0044</t>
  </si>
  <si>
    <t>0192</t>
  </si>
  <si>
    <t>0205</t>
  </si>
  <si>
    <t>0165</t>
  </si>
  <si>
    <t>0159</t>
  </si>
  <si>
    <t>0188</t>
  </si>
  <si>
    <t>0106</t>
  </si>
  <si>
    <t>2024110010199</t>
  </si>
  <si>
    <t>2024110010325</t>
  </si>
  <si>
    <t>0155</t>
  </si>
  <si>
    <t>2024110010219</t>
  </si>
  <si>
    <t>ENTIDAD_CODIGO</t>
  </si>
  <si>
    <t>ENTIDAD_NOMBRE</t>
  </si>
  <si>
    <t>ENTIDAD_SIGLA</t>
  </si>
  <si>
    <t>PROYECTO_CODIGO</t>
  </si>
  <si>
    <t>PROYECTO_BPIN</t>
  </si>
  <si>
    <t>PROYECTO_VERSION</t>
  </si>
  <si>
    <t>PROYECTO_NOMBRE</t>
  </si>
  <si>
    <t>sub_proyecto</t>
  </si>
  <si>
    <t>PROYECTO_URL_FICHA</t>
  </si>
  <si>
    <t>PLAN_NIVEL1_CODIGO</t>
  </si>
  <si>
    <t>PLAN_NIVEL1_NOMBRE</t>
  </si>
  <si>
    <t>PLAN_NIVEL2_CODIGO</t>
  </si>
  <si>
    <t>PLAN_NIVEL2_NOMBRE</t>
  </si>
  <si>
    <t>OBJETIVO_ESPECIFICO</t>
  </si>
  <si>
    <t>META_PRODUCTO_ID</t>
  </si>
  <si>
    <t>META_PRODUCTO_NOMBRE</t>
  </si>
  <si>
    <t>PRODUCTO_MGA</t>
  </si>
  <si>
    <t>ACTIVIDAD_ORDEN</t>
  </si>
  <si>
    <t>ACTIVIDAD_NOMBRE</t>
  </si>
  <si>
    <t>ACTIVIDAD_ESTADO</t>
  </si>
  <si>
    <t>Personeria Distrital</t>
  </si>
  <si>
    <t>01020285</t>
  </si>
  <si>
    <t>https://spdd.sdp.gov.co/Segplan/consultar-documento-ucm-idroyecto-inversion/7810</t>
  </si>
  <si>
    <t>05</t>
  </si>
  <si>
    <t>Bogotá confía en su gobierno</t>
  </si>
  <si>
    <t>Fortalecimiento institucional para un gobierno confiable</t>
  </si>
  <si>
    <t>Fortalecer la gestión documental y archivística de la entidad</t>
  </si>
  <si>
    <t>Realizar el 100% de las acciones de fortalecimiento tecnológico e institucional orientados a una mejor prestación de los servicios a la ciudadanía</t>
  </si>
  <si>
    <t>4599017 (V0624) - Servicio de Gestión Documental</t>
  </si>
  <si>
    <t>Realizar 100 Porciento de acciones planeadas para la implementación y sostenibilidad del Sistema de Gestión Documental</t>
  </si>
  <si>
    <t>Vigente</t>
  </si>
  <si>
    <t>01020272</t>
  </si>
  <si>
    <t>https://spdd.sdp.gov.co/Segplan/consultar-documento-ucm-idroyecto-inversion/7601</t>
  </si>
  <si>
    <t>Fortalecer la gestión de la acción disciplinaria</t>
  </si>
  <si>
    <t>Estructurar y mantener 1 Metodología(s) para fortalecer la gestión disciplinaria en el distrito capital</t>
  </si>
  <si>
    <t>2504005 (V0624) - Servicio de investigación disciplinaria para los funcionarios públicos</t>
  </si>
  <si>
    <t>Resolver la situación disciplinaria de 10200 Servidor(es) públicos y particulares con funciones públicas, impulsando los procesos disciplinarios en los términos de ley.</t>
  </si>
  <si>
    <t>01020288</t>
  </si>
  <si>
    <t>https://spdd.sdp.gov.co/Segplan/consultar-documento-ucm-idroyecto-inversion/7720</t>
  </si>
  <si>
    <t>Camino hacia una democracia deliberativa con un gobierno cercano a la gente y con participación ciudadana</t>
  </si>
  <si>
    <t>Generar espacios resolutivos para la participación ciudadana</t>
  </si>
  <si>
    <t>Implementar 1 Modelo(s) de gobernanza democrática que amplíe el alcance de la participación de la ciudadanía organizaciones sociales y comunales de primer segundo y tercer grado en todas las decisiones públicas del gobierno distrital</t>
  </si>
  <si>
    <t>2501004 (V0624) - Servicio de control fiscal participativo</t>
  </si>
  <si>
    <t>Realizar 115 Mesa(s) resolutivas sectoriales</t>
  </si>
  <si>
    <t>01020286</t>
  </si>
  <si>
    <t>https://spdd.sdp.gov.co/Segplan/consultar-documento-ucm-idroyecto-inversion/7597</t>
  </si>
  <si>
    <t>Fortalecer la presencia institucional en los lugares donde se encuentran o manifiestan las personas del Distrito Capital.</t>
  </si>
  <si>
    <t>Fortalecer la capacidad de los 3 Canal(es) de atención (presencial virtual y telefónico) para atender orientar y responder a las necesidades de la población con un enfoque diferencial en cada rincón de la Ciudad</t>
  </si>
  <si>
    <t>2502013 (V0624) - Servicio de innovación institucional</t>
  </si>
  <si>
    <t>Realizar 3657 Monitoreo(s) a escenarios de posible vulneración de derechos y verificaciones a la Fuerza Pública.</t>
  </si>
  <si>
    <t>Secretaria General</t>
  </si>
  <si>
    <t>SGRAL</t>
  </si>
  <si>
    <t>01040220</t>
  </si>
  <si>
    <t>https://spdd.sdp.gov.co/Segplan/consultar-documento-ucm-idroyecto-inversion/5255</t>
  </si>
  <si>
    <t>Bogotá confía en su bien-estar</t>
  </si>
  <si>
    <t>Bogotá, un territorio de paz y reconciliación en donde todos puedan volver a empezar</t>
  </si>
  <si>
    <t>Fortalecer estrategias para promover los derechos a la verdad y a la justicia, así como la construción de memoria, paz y reconciliación</t>
  </si>
  <si>
    <t>Desarrollar 81 Proceso(s) de investigación memoria y verdad como aporte a la reconciliación en Bogotá</t>
  </si>
  <si>
    <t>4101011 (V0624) - Servicio de asistencia técnica para la realización de iniciativas de memoria histórica</t>
  </si>
  <si>
    <t>Implementar 81 Proceso(s) de investigación memoria y verdad como aporte a la reconciliación en Bogotá</t>
  </si>
  <si>
    <t>01040223</t>
  </si>
  <si>
    <t>https://spdd.sdp.gov.co/Segplan/consultar-documento-ucm-idroyecto-inversion/7850</t>
  </si>
  <si>
    <t>Fortalecer la implementación de la normativa archivística aportando al funcionamiento de la Secretaría General</t>
  </si>
  <si>
    <t>Implementar 1 Servicio(s) de asistencia técnica integral para el mejoramiento de la gestión y el desempeño en la administración distrital orientado a la solución de los retos de ciudad</t>
  </si>
  <si>
    <t>Implementar 1 Metodología(s) de aplicación de instrumentos archivísticos que permita la apropiación de la cultura archivística a nivel institucional</t>
  </si>
  <si>
    <t>01040229</t>
  </si>
  <si>
    <t>https://spdd.sdp.gov.co/Segplan/consultar-documento-ucm-idroyecto-inversion/5194</t>
  </si>
  <si>
    <t>Bogotá ciudad Inteligente</t>
  </si>
  <si>
    <t>Aportar en el cierre de brecha digital en acceso, uso y apropiación en Bogotá</t>
  </si>
  <si>
    <t>Fortalecer mediante asistencias técnicas 15 Nodo(s) digitales locales que presten servicios abiertos al público para la pedagogía y apropiación de herramientas digitales</t>
  </si>
  <si>
    <t>2301076 (V0624) - Servicio de acceso y promoción a las tecnologías de la información y las comunicaciones</t>
  </si>
  <si>
    <t>Implementar 1 Estrategia(s) de apropiación con actores del ecosistema para la formación de habilidades TIC básicas e intermedias en los nodos digitales</t>
  </si>
  <si>
    <t>01040184</t>
  </si>
  <si>
    <t>https://spdd.sdp.gov.co/Segplan/consultar-documento-ucm-idroyecto-inversion/7625</t>
  </si>
  <si>
    <t>Fomentar el Uso y apropiación de tecnologías de Cuarta Revolución Industrial (4RI) para el desarrollo e implementación de la transformación digital en la Secretaría General de la Alcaldía Mayor de Bogotá</t>
  </si>
  <si>
    <t>Poner en funcionamiento 1 Portafolio(s) de servicios TIC para la transformación digital en entidades distritales que mejore su eficiencia y la toma de decisiones</t>
  </si>
  <si>
    <t>2302086 (V0624) - Servicios de Información para la implementación de la Estrategia de Gobierno digital</t>
  </si>
  <si>
    <t>Implementar  3 Proyecto(s) de transformación digital, que articulen, integren y armonicen la información de los procesos y procedimientos de la Secretaría General generando confianza en la Gestión Pública.</t>
  </si>
  <si>
    <t>01040224</t>
  </si>
  <si>
    <t>https://spdd.sdp.gov.co/Segplan/consultar-documento-ucm-idroyecto-inversion/7608</t>
  </si>
  <si>
    <t>Fortalecer la capacidad institucional para la generación de valor público</t>
  </si>
  <si>
    <t>4599031 (V0624) - Servicio de asistencia técnica</t>
  </si>
  <si>
    <t>Implementar 1 Modelo(s) para la intervención integral y sincronizada de los retos de ciudad</t>
  </si>
  <si>
    <t>01040201</t>
  </si>
  <si>
    <t>https://spdd.sdp.gov.co/Segplan/consultar-documento-ucm-idroyecto-inversion/7832</t>
  </si>
  <si>
    <t>03</t>
  </si>
  <si>
    <t>Bogotá confía en su potencial</t>
  </si>
  <si>
    <t>Bogotá, una ciudad de puertas abiertas al mundo</t>
  </si>
  <si>
    <t>Fortalecer el intercambio bidireccional de recursos y experiencias entre Bogotá y el mundo que aporte a la cooperación y desarrollo de la Ciudad</t>
  </si>
  <si>
    <t>Implementar 1 Esquema(s) de Gobernanza Internacional en el Distrito</t>
  </si>
  <si>
    <t>4599019 (V0624) - Documentos de planeación</t>
  </si>
  <si>
    <t>01040231</t>
  </si>
  <si>
    <t>https://spdd.sdp.gov.co/Segplan/consultar-documento-ucm-idroyecto-inversion/5191</t>
  </si>
  <si>
    <t>Gobierno abierto, íntegro, transparente y corresponsable</t>
  </si>
  <si>
    <t>Fortalecer la articulación entre actores públicos y privados para avanzar hacia un Estado Abierto en el Distrito</t>
  </si>
  <si>
    <t>Fortalecer 100% del modelo de Gobierno Abierto que integre y articule acciones interinstitucionales de transparencia, integridad, participación y colaboración propiciando alianzas con organizaciones internacionales y nacionales que fomenten confianza y acerquen a la ciudadanía con la Administración</t>
  </si>
  <si>
    <t>Implementar 1 Estrategia(s) de Estado Abierto para el acceso, uso y aprovechamiento de datos e información pública</t>
  </si>
  <si>
    <t>01040235</t>
  </si>
  <si>
    <t>https://spdd.sdp.gov.co/Segplan/consultar-documento-ucm-idroyecto-inversion/7627</t>
  </si>
  <si>
    <t>Fortalecer la estrategia de comunicación pública para la ciudadanía</t>
  </si>
  <si>
    <t>Ejecutar 1 Estrategia(s) de comunicación pública que permita brindar información sobre la oferta de servicios y la gestión de la administración distrital</t>
  </si>
  <si>
    <t>4599018 (V0624) - Documentos de lineamientos técnicos</t>
  </si>
  <si>
    <t>Implementar 7 Acción(es) innovadoras para el fortalecimiento de la comunicación pública</t>
  </si>
  <si>
    <t>01040230</t>
  </si>
  <si>
    <t>https://spdd.sdp.gov.co/Segplan/consultar-documento-ucm-idroyecto-inversion/7835</t>
  </si>
  <si>
    <t>Innovación Pública para la generación de confianza ciudadana</t>
  </si>
  <si>
    <t>Aumentar el diseño de soluciones innovadoras para retos públicos</t>
  </si>
  <si>
    <t>Desarrollar 6 Prototipo(s) que den solución a retos prioritarios/estratégicos de ciudad así como de trámites y servicios que busquen mejorar la relación con la ciudadanía</t>
  </si>
  <si>
    <t>3906013 (V0624) - Servicio de apoyo para la generación de prototipos de materiales, productos o dispositivos</t>
  </si>
  <si>
    <t>Desarrollar 6 Proceso(s) de innovación aplicando la metodología de innovación "Tejido iBO" basados en la participación ciudadana, co-creación y experimentación</t>
  </si>
  <si>
    <t>01040225</t>
  </si>
  <si>
    <t>https://spdd.sdp.gov.co/Segplan/consultar-documento-ucm-idroyecto-inversion/7635</t>
  </si>
  <si>
    <t>Fortalecer el Sistema Distrital de Archivos para mejorar el acceso a la información de carácter documental en el Distrito</t>
  </si>
  <si>
    <t>Poner en marcha 1 Estrategia(s) de posicionamiento de la memoria investigación histórica y difusión del patrimonio documental orientada a la consulta ciudadana</t>
  </si>
  <si>
    <t>3302075 (V0624) - Servicio de gestión documental a entidades públicas y privadas del orden nacional y/o territorial</t>
  </si>
  <si>
    <t>Actualizar 1 Sistema(s) interno de Gestión Documental y Archivos - SIGA</t>
  </si>
  <si>
    <t>01040193</t>
  </si>
  <si>
    <t>https://spdd.sdp.gov.co/Segplan/consultar-documento-ucm-idroyecto-inversion/7636</t>
  </si>
  <si>
    <t>Facilitar el acceso de la ciudadanía a los servicios ofrecidos por la administración distrital mediante la optimización del Sistema Distrital de Servicio a la Ciudadanía</t>
  </si>
  <si>
    <t>Fortalecer 3 Canal(es) de relacionamiento (presencial virtual y telefónico) de la Red CADE para atender, orientar y responder a las necesidades de la población.</t>
  </si>
  <si>
    <t>Veeduria Distrital</t>
  </si>
  <si>
    <t>VD</t>
  </si>
  <si>
    <t>01050023</t>
  </si>
  <si>
    <t>https://spdd.sdp.gov.co/Segplan/consultar-documento-ucm-idroyecto-inversion/5433</t>
  </si>
  <si>
    <t>Acompañar a servidores públicos en actividades de cocreación que faciliten la mejora de la eficiencia administrativa y del control preventivo</t>
  </si>
  <si>
    <t>Desarrollar 3 Componente(s) (innovación pública tecnología y fortalecimiento institucional) para mejorar el modelo de control y vigilancia con carácter preventivo en entidades del distrito</t>
  </si>
  <si>
    <t>3906014 (V0624) - Servicio de asistencia técnica</t>
  </si>
  <si>
    <t>Realizar 16 Proceso(s) de co-creación pública en entidades del Distrito.</t>
  </si>
  <si>
    <t>01050031</t>
  </si>
  <si>
    <t>https://spdd.sdp.gov.co/Segplan/consultar-documento-ucm-idroyecto-inversion/7650</t>
  </si>
  <si>
    <t>Identificar los factores de la falta de apropiación de lo público, tanto en ciudadanía como en entidades y empresas en las que el Distrito tenga participación, con el fin de establecer planes de acción claros y exactos</t>
  </si>
  <si>
    <t>Fortalecer a 2150 Ciudadanas ciudadanos y/o servidoras servidores públicos en control social de la gestión pública promoviendo transparencia y la cultura de denuncia</t>
  </si>
  <si>
    <t>2503007 (V0624) - Documentos de investigación</t>
  </si>
  <si>
    <t>Elaborar 11 Estudio(s) estadísticos en pro del control preventivo sobre riesgos de corrupción y soborno, cultura de integridad, percepción ciudadana, control social y/o Derechos Humanos.</t>
  </si>
  <si>
    <t>01050046</t>
  </si>
  <si>
    <t>https://spdd.sdp.gov.co/Segplan/consultar-documento-ucm-idroyecto-inversion/7654</t>
  </si>
  <si>
    <t>Fortalecer la capacidad tecnológica para ejercer control y vigilancia de carácter preventivo en el Distrito</t>
  </si>
  <si>
    <t>2302101 (V0624) - Servicios tecnológicos</t>
  </si>
  <si>
    <t>Desarrollar 1 Herramienta(s) que integre el sistema de monitoreo actual con desarrollos de nuevas tecnologías para fortalecer el ejercicio de control y vigilancia de carácter preventivo</t>
  </si>
  <si>
    <t>Secretaria Distrital de Gobierno</t>
  </si>
  <si>
    <t>SDG</t>
  </si>
  <si>
    <t>01100070</t>
  </si>
  <si>
    <t>https://spdd.sdp.gov.co/Segplan/consultar-documento-ucm-idroyecto-inversion/5478</t>
  </si>
  <si>
    <t>Consolidar la gestión en el ciclo de planeación de la inversión de los FDL</t>
  </si>
  <si>
    <t>Constituir 3 Componente(s) de fortalecimiento institucional para las Alcaldías Locales y su gestión del desarrollo local desde un enfoque de interseccionalidad</t>
  </si>
  <si>
    <t>Actualizar 100 Porciento la documentación de los procesos de las alcaldías locales relacionados con la gestión del desarrollo local</t>
  </si>
  <si>
    <t>01100069</t>
  </si>
  <si>
    <t>https://spdd.sdp.gov.co/Segplan/consultar-documento-ucm-idroyecto-inversion/5336</t>
  </si>
  <si>
    <t>Bogotá avanza en su seguridad</t>
  </si>
  <si>
    <t>Diálogo social y cultura ciudadana para la convivencia pacifica y la recuperación de la confianza</t>
  </si>
  <si>
    <t>Adecuar y/o implementar las herramientas tecnológicas para la gestión policiva</t>
  </si>
  <si>
    <t>Proferir 1608200 Fallo(s) de fondo en primera instancia de los expedientes de policía por comportamientos contrarios a la convivencia en el marco del Código Nacional de Seguridad y Convivencia Ciudadana</t>
  </si>
  <si>
    <t>4501026 (V0624) - Documentos Planeacion</t>
  </si>
  <si>
    <t>Realizar 4 Diagnóstico(s) de las necesidades de desarrollo y actualización de las herramientas tecnológicas de la gestión policiva</t>
  </si>
  <si>
    <t>01100110</t>
  </si>
  <si>
    <t>https://spdd.sdp.gov.co/Segplan/consultar-documento-ucm-idroyecto-inversion/7702</t>
  </si>
  <si>
    <t>Bogotá cuida a su gente</t>
  </si>
  <si>
    <t>Desarrollar acciones institucionales para fortalecer habilidades, competencias y capacidades de las organizaciones sociales para la defensa y promoción de los derechos humanos</t>
  </si>
  <si>
    <t>Beneficiar 37 Proyecto(s) del sector interreligioso con impacto y retribución social en el marco de la construcción de paz, tejido social, aporte social y/o entornos inspiradores en Bogotá</t>
  </si>
  <si>
    <t>4502021 (V0624) - Servicio de apoyo financiero para la implementación de proyectos en materia de derechos humanos</t>
  </si>
  <si>
    <t>Implementar 100 Porciento Del programa de iniciativas para el sector interreligioso con impacto y retribución social en el marco de la construcción de paz, tejido social, aporte social y/o entornos inspiradores en Bogotá</t>
  </si>
  <si>
    <t>01100120</t>
  </si>
  <si>
    <t>https://spdd.sdp.gov.co/Segplan/consultar-documento-ucm-idroyecto-inversion/5617</t>
  </si>
  <si>
    <t>Desarrollar acciones de promoción de cultura ciudadana, sana convivencia y prevención de las violencias asociadas al fútbol mediante el desarrollo de acciones territorializadas</t>
  </si>
  <si>
    <t>Fortalecer 1 Programa(s) junto con sus estrategias para el fomento de la cultura ciudadana la convivencia y la prevención de las violencias asociadas al fútbol</t>
  </si>
  <si>
    <t>Fortalecer 100 Porciento del programa para el fomento de la cultura ciudadana, la convivencia y la prevención de las violencias asociadas al fútbol.</t>
  </si>
  <si>
    <t>01100115</t>
  </si>
  <si>
    <t>https://spdd.sdp.gov.co/Segplan/consultar-documento-ucm-idroyecto-inversion/7795</t>
  </si>
  <si>
    <t>Implementar estrategias y herramientas que permitan sistematización, producción, y gestión del conocimiento en procesos de caracterización de los problemas y necesidades ciudadanas en materia de derechos humanos y conflictividades sociales</t>
  </si>
  <si>
    <t>Fortalecer 1 Observatorio(s) de Conflictividad Social y Gobernabilidad con enfoque de derechos humanos género y diferencial</t>
  </si>
  <si>
    <t>4502030 (V0624) - Documentos de investigación</t>
  </si>
  <si>
    <t>Implementar 100 % un observatorio de conflictividad y derechos humanos que permita desarrollar procesos de investigación sobre conflictividades sociales y  vulneración de derechos humanos en la ciudad.</t>
  </si>
  <si>
    <t>01100145</t>
  </si>
  <si>
    <t>https://spdd.sdp.gov.co/Segplan/consultar-documento-ucm-idroyecto-inversion/7644</t>
  </si>
  <si>
    <t>Aumentar la confianza en los espacios de participación ciudadana</t>
  </si>
  <si>
    <t>Implementar 1 Estrategia(s) de participación ciudadana en las 20 localidades con enfoque de género, poblacional y diferencial en el marco de presupuestos participativos Gobierno Abierto de Bogotá</t>
  </si>
  <si>
    <t>4502029 (V0624) - Documentos metodológicos</t>
  </si>
  <si>
    <t>Construir 5 Documento(s) de rutas metodológicas para el fortalecimiento e implementación del proceso de los Presupuestos Participativos en las Alcaldías Locales.</t>
  </si>
  <si>
    <t>01100148</t>
  </si>
  <si>
    <t>https://spdd.sdp.gov.co/Segplan/consultar-documento-ucm-idroyecto-inversion/7646</t>
  </si>
  <si>
    <t>Desarrollar estrategias orientadas a implementar el enfoque étnico en las entidades públicas de Bogotá</t>
  </si>
  <si>
    <t>Desarrollar 1 Estrategia(s) para promover la implementación del enfoque diferencial étnico y el desarrollo de procesos de gestión de conocimiento sobre los grupos étnicos en la ciudad, como medidas para combatir el racismo y la discriminación, con un enfoque de mujer, género, familia y generaciones</t>
  </si>
  <si>
    <t>4502034 (V0624) - Servicio de educación informal</t>
  </si>
  <si>
    <t>Desarrollar 100 Porciento de las acciones para la implementación de guías y metodologías de asistencia técnica para la aplicación del Enfoque Diferencial Étnico en los sectores del Distrito</t>
  </si>
  <si>
    <t>01100121</t>
  </si>
  <si>
    <t>https://spdd.sdp.gov.co/Segplan/consultar-documento-ucm-idroyecto-inversion/5619</t>
  </si>
  <si>
    <t>Generar información estratégica confiable, visible, oportuna y de calidad sobre el escenario político de Bogotá, D.C</t>
  </si>
  <si>
    <t>Constituir 4 Módulo(s) de atención relacionamiento y política con sentido entre la administración distrital las corporaciones de elección popular y la ciudadanía que responda de manera estratégica oportuna efectiva y resolutiva las solicitudes cotidianas normativas y logísticas para la ciudad con un enfoque de interseccionalidad</t>
  </si>
  <si>
    <t>4599026 (V0624) - Documentos de investigación</t>
  </si>
  <si>
    <t>Diseñar y elaborar 10 Documento(s) de investigación y/o artículos sobre las diferentes coyunturas y estrategias políticas que sean de interés para la administración distrital.</t>
  </si>
  <si>
    <t>01100173</t>
  </si>
  <si>
    <t>https://spdd.sdp.gov.co/Segplan/consultar-documento-ucm-idroyecto-inversion/5622</t>
  </si>
  <si>
    <t>Fortalecer la eficiencia y efectividad para atender las peticiones ciudadanas en cumplimiento de las políticas públicas de atención a la ciudadanía</t>
  </si>
  <si>
    <t>Ejecutar 12 Acción(es) que garanticen atención a la ciudadanía transparencia anticorrupción y acceso a la información en el marco de las políticas públicas existentes</t>
  </si>
  <si>
    <t>4599025 (V0624) - Servicios de información implementados</t>
  </si>
  <si>
    <t>Implementar 4 Plan(es) de comunicación que incluya acciones internas y externas, en el marco de la Estrategia de Comunicaciones de la Secretaria Distrital de Gobierno</t>
  </si>
  <si>
    <t>01100180</t>
  </si>
  <si>
    <t>https://spdd.sdp.gov.co/Segplan/consultar-documento-ucm-idroyecto-inversion/5618</t>
  </si>
  <si>
    <t>Definir y/o actualizar la estrategia de TI y Transformación Digital para la Secretaría Distrital de Gobierno</t>
  </si>
  <si>
    <t>Implementar 1 Estrategia(s) para fortalecimiento de la gestión institucional y operativa</t>
  </si>
  <si>
    <t>4599005 (V0624) - Documento para la planeación estratégica en TI</t>
  </si>
  <si>
    <t>Definir e implementar  100 % de la estrategía alineada con los objetivos estratégicos de la SGD,  generando iniciativas de transformación digital 2024 -2028</t>
  </si>
  <si>
    <t>01100262</t>
  </si>
  <si>
    <t>https://spdd.sdp.gov.co/Segplan/consultar-documento-ucm-idroyecto-inversion/7691</t>
  </si>
  <si>
    <t>Fortalecer la eficiencia del sistema de gestión de la Secretaria Distrital de Gobierno</t>
  </si>
  <si>
    <t>4599023 (V0624) - Servicio de Implementación Sistemas de Gestión</t>
  </si>
  <si>
    <t>Implementar 1 Estrategia(s) para el fortalecimiento del Sistema de Gestión de la Secretaría Distrital de Gobierno</t>
  </si>
  <si>
    <t>Secretaria Distrital de Hacienda</t>
  </si>
  <si>
    <t>SDH</t>
  </si>
  <si>
    <t>01110325</t>
  </si>
  <si>
    <t>https://spdd.sdp.gov.co/Segplan/consultar-documento-ucm-idroyecto-inversion/5150</t>
  </si>
  <si>
    <t>Gestión eficiente de los ingresos y gastos enfocados en la confianza ciudadana</t>
  </si>
  <si>
    <t>Ampliar el acceso a información oportuna y de calidad por parte de la ciudadanía para la comprensión y seguimiento de las finanzas públicas</t>
  </si>
  <si>
    <t>Recaudar $ 63,78 Billón(es) de pesos constantes de 2024 en ingresos tributarios para el período 2024-2027 por recaudo oportuno y gestión antievasión</t>
  </si>
  <si>
    <t>Implementar  1 Portal(es) de transparencia para facilitar el acceso, comprensión y seguimiento de las finanzas públicas por parte de la ciudadanía</t>
  </si>
  <si>
    <t>007661</t>
  </si>
  <si>
    <t>2020110010229</t>
  </si>
  <si>
    <t>Implementación de un modelo de Arquitectura definido para la operación del ERP de la Secretaría Distrital de Hacienda</t>
  </si>
  <si>
    <t>01110229</t>
  </si>
  <si>
    <t>https://spdd.sdp.gov.co/Segplan/consultar-documento-ucm-idroyecto-inversion/7578</t>
  </si>
  <si>
    <t>Aumentar la capacidad de los sistemas de información para adoptar mejoras e integrar servicios de apoyo a la gestión</t>
  </si>
  <si>
    <t>4599007 (V0624) - Servicios tecnológicos</t>
  </si>
  <si>
    <t>Operar 100 Porciento de la plataforma como servicio</t>
  </si>
  <si>
    <t>01110106</t>
  </si>
  <si>
    <t>https://spdd.sdp.gov.co/Segplan/consultar-documento-ucm-idroyecto-inversion/7853</t>
  </si>
  <si>
    <t>Promover y controlar el cumplimiento de obligaciones tributarias</t>
  </si>
  <si>
    <t>4599002 (V0624) - Servicio de saneamiento fiscal y financiero</t>
  </si>
  <si>
    <t>Ejecutar  774175 Acción(es) para fortalecer la atención presencial y el control en territorio e informar y orientar acerca de las obligaciones tributarias</t>
  </si>
  <si>
    <t>01110105</t>
  </si>
  <si>
    <t>https://spdd.sdp.gov.co/Segplan/consultar-documento-ucm-idroyecto-inversion/7537</t>
  </si>
  <si>
    <t>Aumentar la capacidad instalada para la prestación de servicios tecnológicos</t>
  </si>
  <si>
    <t>Realizar el 85 Porciento de las adaptaciones requeridas para aumentar la capacidad básica instalada</t>
  </si>
  <si>
    <t>01110155</t>
  </si>
  <si>
    <t>https://spdd.sdp.gov.co/Segplan/consultar-documento-ucm-idroyecto-inversion/5598</t>
  </si>
  <si>
    <t>Fortalecer el modelo de operación del proceso de cobro y depuración</t>
  </si>
  <si>
    <t>Alcanzar 14% de la cartera cobrable recuperada (que equivalen a $5,45 billones de 2024 para el período 2024-2027)</t>
  </si>
  <si>
    <t>Implementar 1109097 Acción(es) para la gestión de la cartera y optimizar el Proceso de cobro.</t>
  </si>
  <si>
    <t>01110188</t>
  </si>
  <si>
    <t>https://spdd.sdp.gov.co/Segplan/consultar-documento-ucm-idroyecto-inversion/5606</t>
  </si>
  <si>
    <t>Mejorar y dinamizar la prestación del servicio al ciudadano en los canales presencial y escrito de la SDH, garantizando oportunidad, calidad, claridad y calidez</t>
  </si>
  <si>
    <t>Alcanzar 78 Punto(s) en el índice de satisfacción frente a los trámites que presta la Secretaría Distrital de Hacienda</t>
  </si>
  <si>
    <t>Gestionar el 100 Porciento de la atención ciudadana en los canales presencial y escrito de la SDH, garantizando la continuidad en la prestación del servicio y agilidad en las respuestas</t>
  </si>
  <si>
    <t>01110199</t>
  </si>
  <si>
    <t>https://spdd.sdp.gov.co/Segplan/consultar-documento-ucm-idroyecto-inversion/5556</t>
  </si>
  <si>
    <t>Disponer de herramientas para la administración de la gestión Institucional y la rendición de cuentas</t>
  </si>
  <si>
    <t>4599037 (V0624) - Servicio de actualización del Sistema de Gestión</t>
  </si>
  <si>
    <t>Implementar 100 Porciento de las actividades de apoyo para la mejora del sistema de gestión de la SDH.</t>
  </si>
  <si>
    <t>01110219</t>
  </si>
  <si>
    <t>https://spdd.sdp.gov.co/Segplan/consultar-documento-ucm-idroyecto-inversion/7319</t>
  </si>
  <si>
    <t>Dar cumplimiento a los estándares de gestión documental establecidos para las entidades públicas de carácter nacional y distrital</t>
  </si>
  <si>
    <t>Implementar 100 Porciento de la política de Gestión Documental en el Concejo de Bogotá, D.C.</t>
  </si>
  <si>
    <t>Secretaria de Educacion del Distrito</t>
  </si>
  <si>
    <t>SED</t>
  </si>
  <si>
    <t>01120007</t>
  </si>
  <si>
    <t>https://spdd.sdp.gov.co/Segplan/consultar-documento-ucm-idroyecto-inversion/7599</t>
  </si>
  <si>
    <t>Atención Integral a la Primera Infancia y Educación como Eje del Potencial Humano</t>
  </si>
  <si>
    <t>Fomentar las buenas prácticas de gestión administrativa del sector educativo, mediante la ejecución de contratos de administración del servicio educativo, para lograr mejores resultados e impacto positivo en los indicadores de acceso, permanencia, calidad y clima escolar</t>
  </si>
  <si>
    <t>Garantizar que el 100% de los estudiantes de básica y media reciben el servicio educativo oportunamente, incluyendo los estudiantes sujeto de especial protección constitucional, como la población con necesidades educativas especiales, estudiantes víctimas del conflicto armado o de violencia intrafamiliar, migrantes, entre otros</t>
  </si>
  <si>
    <t>2201071 (V0624) - Servicio educativo</t>
  </si>
  <si>
    <t>Administrar 35 Colegio(s) oficiales mediante la modalidad de administración del servicio educativo, con condiciones de calidad, clima escolar y jornada única.</t>
  </si>
  <si>
    <t>01120008</t>
  </si>
  <si>
    <t>https://spdd.sdp.gov.co/Segplan/consultar-documento-ucm-idroyecto-inversion/7584</t>
  </si>
  <si>
    <t>Bogotá ordena su territorio y avanza en su acción climática</t>
  </si>
  <si>
    <t>Atención del déficit social para un hábitat digno</t>
  </si>
  <si>
    <t>Cubrir los compromisos generados en la ejecución de las dotaciones en colegios y áreas administrativas, para fortalecer el desarrollo físico, emocional y cognitivo de los estudiantes y que promuevan el bienestar administrativo de los empleados y servidores públicos</t>
  </si>
  <si>
    <t>Intervenir 310 Sede(s) educativas y sedes administrativas con acciones de mejoramiento a la infraestructura y/o dotaciones para el aprendizaje</t>
  </si>
  <si>
    <t>2201069 (V0624) - Infraestructura educativa dotada</t>
  </si>
  <si>
    <t>Dotar 750 Sede(s) y administrativas con los elementos necesarios para garantizar el correcto funcionamiento del sector educativo oficial</t>
  </si>
  <si>
    <t>01120118</t>
  </si>
  <si>
    <t>https://spdd.sdp.gov.co/Segplan/consultar-documento-ucm-idroyecto-inversion/7588</t>
  </si>
  <si>
    <t>Garantizar la prestación de servicios administrativos de apoyo a las Sedes Educativas, y de gestión y de comunicaciones a las Sedes Administrativas con oportunidad, calidad y eficiencia</t>
  </si>
  <si>
    <t>Garantizar 394 colegios los servicios de apoyo administrativo y logístico que faciliten su funcionamiento</t>
  </si>
  <si>
    <t>01120062</t>
  </si>
  <si>
    <t>https://spdd.sdp.gov.co/Segplan/consultar-documento-ucm-idroyecto-inversion/7684</t>
  </si>
  <si>
    <t>Implementar los sistemas de información para el aseguramiento de la calidad y la gestión del aprendizaje, así como la renovación de los licenciamientos soportan la plataforma tecnológica de la entidad en sus procesos misionales, estratégicos y operativos</t>
  </si>
  <si>
    <t>2201094 (V0624) - Servicios de información implementado</t>
  </si>
  <si>
    <t>Implementar 11 Aplicación(es) para el aseguramiento de la calidad y la gestión del aprendizaje, asi como la renovación de los licenciamientos que soportan la plataforma tecnológica de la Entidad en sus procesos misionales, estratégicos y operativos</t>
  </si>
  <si>
    <t>01120143</t>
  </si>
  <si>
    <t>https://spdd.sdp.gov.co/Segplan/consultar-documento-ucm-idroyecto-inversion/7517</t>
  </si>
  <si>
    <t>Implementar el programa de convivencia y salud mental en las Instituciones Educativas y entornos priorizados de Bogotá, D.C.</t>
  </si>
  <si>
    <t>Disminuir 10 Punto(s) porcentuales en la proporción de estudiantes que se encuentran en el nivel bajo del Índice de Clima Escolar</t>
  </si>
  <si>
    <t>2201081 (V0624) - Servicio de apoyo a la atención integral para la convivencia escolar</t>
  </si>
  <si>
    <t>Implementar 412 colegios LA ESTRATEGIA DE ATENCIÓN INTEGRAL Y SALUD MENTAL PARA FORTALECER LAS HABILIDADES SOCIOEMOCIONALES DE LAS COMUNIDADES EDUCATIVAS</t>
  </si>
  <si>
    <t>01120169</t>
  </si>
  <si>
    <t>https://spdd.sdp.gov.co/Segplan/consultar-documento-ucm-idroyecto-inversion/7604</t>
  </si>
  <si>
    <t>Realizar los pagos de la nómina y los aportes patronales a los educadores, administrativos y pensionados nacionalizados, asi como garantizar el personal de apoyo administrativo para la gestión de las diferentes áreas de la SED y los recursos suficientes para el desarrollo de las actividades del plan de bienestar integral de docentes, directivos docentes y administrativos</t>
  </si>
  <si>
    <t>Aumentar a 250 el número de docentes orientadores adicionales, vinculados por 4 años en los colegios oficiales de Bogotá</t>
  </si>
  <si>
    <t>Garantizar 250 Docente(s) adicionales de la planta de la SED el pago de las obligaciones salariales, prestacionales, parafiscales, seguridad social y cesantías.</t>
  </si>
  <si>
    <t>01120138</t>
  </si>
  <si>
    <t>https://spdd.sdp.gov.co/Segplan/consultar-documento-ucm-idroyecto-inversion/5513</t>
  </si>
  <si>
    <t>Contribuir al mejoramiento de la gestión del servicio educativo mediante acciones que fortalezcan la administración de los colegios, las capacidades de los directivos docentes, las estrategias de inspección y vigilancia y el relacionamiento con los diferentes actores en el  marco de la garantía al derecho a la educación con calidad.</t>
  </si>
  <si>
    <t>Aumentar a 90% las y los estudiantes de colegios oficiales del distrito que completan su trayectoria educativa de bachillerato</t>
  </si>
  <si>
    <t>2201006 (V0624) - Servicio de asistencia técnica en educación inicial, preescolar, básica y media</t>
  </si>
  <si>
    <t>implementar 377 Colegio(s) con un modelo de gestión institucional que mediante  acompañamientos técnicos fortalezca la gestión educativa que permita la apropiación, actualización y evaluación del mismo.</t>
  </si>
  <si>
    <t>01120139</t>
  </si>
  <si>
    <t>https://spdd.sdp.gov.co/Segplan/consultar-documento-ucm-idroyecto-inversion/5516</t>
  </si>
  <si>
    <t>Articular los servicios de educación inicial con estándares de calidad para garantizar una atención integral a las niñas y los niños de primera infancia en Bogotá</t>
  </si>
  <si>
    <t>Aumentar la atención recurrente a 94000 Niñas y niños atendidos de 0 a 5 años con servicios en el marco de la atención integral</t>
  </si>
  <si>
    <t>2201037 (V0624) - Servicio de atención integral para la primera infancia</t>
  </si>
  <si>
    <t>Acompañar 338 colegios para garantizar las atenciones  en niños y niñas de primera infancia que propenden por su desarrollo integral</t>
  </si>
  <si>
    <t>01120202</t>
  </si>
  <si>
    <t>https://spdd.sdp.gov.co/Segplan/consultar-documento-ucm-idroyecto-inversion/7688</t>
  </si>
  <si>
    <t>Contribuir a mejorar las condiciones nutricionales de los estudiantes a través de la entrega de complementos alimentarios en diferentes modalidades a lo largo del calendario escolar</t>
  </si>
  <si>
    <t>Implementar en el 100% de colegios oficiales un programa de bienestar escolar integral de acuerdo con criterios de focalización definidos</t>
  </si>
  <si>
    <t>2201028 (V0624) - Servicio de apoyo a la permanencia con alimentación escolar</t>
  </si>
  <si>
    <t>Beneficiar 737069 Estudiante(s) matriculados en los colegios Oficiales de Bogotá D.C., que reciben el servicio de alimentación escolar.</t>
  </si>
  <si>
    <t>01120210</t>
  </si>
  <si>
    <t>https://spdd.sdp.gov.co/Segplan/consultar-documento-ucm-idroyecto-inversion/5518</t>
  </si>
  <si>
    <t>Aumentar los niveles de competencia comunicativa de los estudiantes respecto al uso de una lengua extranjera, para potenciar su trayectoria de vida</t>
  </si>
  <si>
    <t>Aumentar al 35% las y los estudiantes de colegios oficiales que se ubican en el nivel B1 o superior de inglés en las pruebas Saber 11</t>
  </si>
  <si>
    <t>Implementar 160 colegios estrategias para mejorar el desarrollo de competencias comunicativas y oportunidades de aprendizaje en lengua extranjera con énfasis en inglés, con acompañamiento diferenciado mediante medios educativos y tecnológicos.</t>
  </si>
  <si>
    <t>01120240</t>
  </si>
  <si>
    <t>https://spdd.sdp.gov.co/Segplan/consultar-documento-ucm-idroyecto-inversion/7579</t>
  </si>
  <si>
    <t>Aumentar la apropiación de apuestas curriculares, pedagógicas y didácticas para garantizar los aprendizajes en el marco de una educación de calidad, inclusiva y equitativa</t>
  </si>
  <si>
    <t>Implementar 388 colegios estrategias para la recuperación y nivelación de aprendizajes, orientación socio ocupacional y mejoramiento educativo con participación familiar para un tránsito efectivo a la educación media.</t>
  </si>
  <si>
    <t>Secretaria Distrital de Movilidad</t>
  </si>
  <si>
    <t>SDM</t>
  </si>
  <si>
    <t>01130100</t>
  </si>
  <si>
    <t>https://spdd.sdp.gov.co/Segplan/consultar-documento-ucm-idroyecto-inversion/5297</t>
  </si>
  <si>
    <t>06</t>
  </si>
  <si>
    <t>Movilidad segura e inclusiva</t>
  </si>
  <si>
    <t>Generar herramientas técnicas que promuevan la responsabilidad social y organizacional en seguridad vial en el distrito capital</t>
  </si>
  <si>
    <t>Realizar 35000 Intervención(es) en las vías y el espacio público para la movilidad enfocadas en la mejora de la seguridad vial, priorizando actividades de señalización y demarcación</t>
  </si>
  <si>
    <t>2409064 (V0624) - Documentos de estudios técnicos</t>
  </si>
  <si>
    <t>Adelantar el  100 % de las actividades para la formulación de documentos de estudios y lineamientos técnicos en materia de seguridad vial.</t>
  </si>
  <si>
    <t>01130093</t>
  </si>
  <si>
    <t>https://spdd.sdp.gov.co/Segplan/consultar-documento-ucm-idroyecto-inversion/5554</t>
  </si>
  <si>
    <t>Fortalecer el sistema de control interno para la mejora continua de la entidad</t>
  </si>
  <si>
    <t>Desarrollar el 100% de la estrategia de mejora y sostenibilidad del Modelo Integrado De Planeación y Gestión - Mipg en las entidades del Sector Movilidad</t>
  </si>
  <si>
    <t>4599001 (V0624) - Documentos de evaluación</t>
  </si>
  <si>
    <t>Mantener 1 Estrategia(s) anual para la sostenibilidad del sistema de control interno</t>
  </si>
  <si>
    <t>01130075</t>
  </si>
  <si>
    <t>https://spdd.sdp.gov.co/Segplan/consultar-documento-ucm-idroyecto-inversion/4843</t>
  </si>
  <si>
    <t>Optimizar los recursos disponibles para la gestión eficiente de asuntos contravencionales por infracciones a las normas de tránsito y transporte público</t>
  </si>
  <si>
    <t>Desarrollar el 100% de mejoramiento en la atención, participación ciudadana incidente y formación para la atención integral con enfoques de género, diferencial y territorial, a través de los canales definidos por cada entidad, del Sector Movilidad</t>
  </si>
  <si>
    <t>4599029 (V0624) - Servicio de integración de la oferta pública</t>
  </si>
  <si>
    <t>Fallar 80 Porciento de los procesos contravencionales que se encuentran en términos durante la vigencia</t>
  </si>
  <si>
    <t>01130099</t>
  </si>
  <si>
    <t>https://spdd.sdp.gov.co/Segplan/consultar-documento-ucm-idroyecto-inversion/7582</t>
  </si>
  <si>
    <t>Movilidad Sostenible</t>
  </si>
  <si>
    <t>Adelantar acciones para el mejoramiento de la infraestructura vial y de transporte para una movilidad sostenible y segura en la ciudad, promoviendo una conexión adecuada  con la región</t>
  </si>
  <si>
    <t>Lograr 9200000 Viaje(s) en modos sostenibles en un día hábil entre semana en Bogotá</t>
  </si>
  <si>
    <t>2409007 (V0624) - Servicio de asistencia técnica en temas de seguridad de transporte</t>
  </si>
  <si>
    <t>Realizar 100 % de la revisión y seguimiento a los proyectos relacionados con la infraestructura vial, de tránsito y transporte de la ciudad y la Región.</t>
  </si>
  <si>
    <t>01130096</t>
  </si>
  <si>
    <t>https://spdd.sdp.gov.co/Segplan/consultar-documento-ucm-idroyecto-inversion/5374</t>
  </si>
  <si>
    <t>Ejecutar acciones de cultura para la movilidad que promuevan una mayor conciencia vial en la ciudadanía en general sobre el uso responsable del espacio público y de la infraestructura vial</t>
  </si>
  <si>
    <t>Diseñar, implementar y evaluar el 100% del plan sectorial de cultura ciudadana, comunicación y pedagogía cívica que propicien transformaciones voluntarias constructivas y corresponsables en el sistema de movilidad</t>
  </si>
  <si>
    <t>2409009 (V0624) - Servicio de promoción y difusión para la seguridad de transporte</t>
  </si>
  <si>
    <t>Diseñar, ejecutar y evaluar 4 Estrategia(s) de cultura para la movilidad</t>
  </si>
  <si>
    <t>01130095</t>
  </si>
  <si>
    <t>https://spdd.sdp.gov.co/Segplan/consultar-documento-ucm-idroyecto-inversion/5479</t>
  </si>
  <si>
    <t>Acelerar la implementación y continuidad de las acciones de carácter tecnológico para el mejoramiento y mantenimiento de la infraestructura tecnológica operacional, con el fin de alcanzar un nivel de madurez digital que permita a la Entidad ser más eficiente, competitiva y adaptable a las nuevas tecnologías</t>
  </si>
  <si>
    <t>Mejorar, optimizar y robustecer el 97 Porciento de la plataforma tecnológica de la SDM con un modelo hibrido para afinar sus componentes y fortificar su infraestructura</t>
  </si>
  <si>
    <t>01130097</t>
  </si>
  <si>
    <t>https://spdd.sdp.gov.co/Segplan/consultar-documento-ucm-idroyecto-inversion/5379</t>
  </si>
  <si>
    <t>Asegurar el soporte técnico y profesional a la estructura administrativa de la entidad para garantizar la adecuada operación de la SDM bajo parámetros de oportunidad y calidad</t>
  </si>
  <si>
    <t>Implementar el 100 Porciento de los planes, programas y proyectos necesarios para apoyar la gestión de la Secretaría Distrital de Movilidad de Bogotá D.C</t>
  </si>
  <si>
    <t>01130104</t>
  </si>
  <si>
    <t>https://spdd.sdp.gov.co/Segplan/consultar-documento-ucm-idroyecto-inversion/5196</t>
  </si>
  <si>
    <t>Optimizar las acciones desarrolladas para gestionar y resolver los requerimientos relacionados con la contratación, defensa judicial y extrajudicial, estructuración normativa, emisión de conceptos, gestión de cobro de cartera y juzgamiento en procesos disciplinarios</t>
  </si>
  <si>
    <t>4599021 (V0624) - Documentos normativos</t>
  </si>
  <si>
    <t>Resolver oportunamente el 100 % de las solicitudes y actuaciones que hacen parte de los procesos disciplinarios en etapa de juzgamiento que sean puestos a consideración de la SGJ</t>
  </si>
  <si>
    <t>01130116</t>
  </si>
  <si>
    <t>https://spdd.sdp.gov.co/Segplan/consultar-documento-ucm-idroyecto-inversion/7527</t>
  </si>
  <si>
    <t>Brindar alternativas seguras para los desplazamientos de las niñas, niños y adolescentes desde y hacia las instituciones educativas</t>
  </si>
  <si>
    <t>Alcanzar 480000 Estudiante(s) beneficiadas y beneficiados en el programa de Niñas y Niños Primero – NNP, incluyendo acciones orientadas a mejorar las condiciones de movilidad de las rutas escolares</t>
  </si>
  <si>
    <t>2409002 (V0624) - Servicio de sensibilización a usuarios de los sistemas de transporte, en relación con la seguridad al desplazarse</t>
  </si>
  <si>
    <t>Realizar 5475000 Viaje(s) acompañados y monitoreados con el proyecto Al Colegio en Bici y la estrategia BiciParceros durante el cuatrienio</t>
  </si>
  <si>
    <t>01130114</t>
  </si>
  <si>
    <t>https://spdd.sdp.gov.co/Segplan/consultar-documento-ucm-idroyecto-inversion/7779</t>
  </si>
  <si>
    <t>Intervenir la señalización vial en la red de cicloinfraestructura nueva, para mejorar las condiciones de circulación de las y los bici usuarios</t>
  </si>
  <si>
    <t>Construir 59 Kilómetro(s) lineales de la red de cicloinfraestructura</t>
  </si>
  <si>
    <t>2402033 (V0624) - Ciclo infraestructura construida en red vial secundaria</t>
  </si>
  <si>
    <t>Implementar 28 Kilómetro(s) de señalización y/o demarcación de cicloinfraestructura en la ciudad</t>
  </si>
  <si>
    <t>01130124</t>
  </si>
  <si>
    <t>https://spdd.sdp.gov.co/Segplan/consultar-documento-ucm-idroyecto-inversion/5543</t>
  </si>
  <si>
    <t>Adelantar las acciones necesarias para mitigar la afectación por ejecución de obras en tramos o corredores viales</t>
  </si>
  <si>
    <t>Realizar seguimiento al 100% de los PMT (Planes de Manejo de Tránsito) que generen mayor afectación a los usuarios priorizando la seguridad e infraestructura a las y los peatones y ciclistas</t>
  </si>
  <si>
    <t>2409008 (V0624) - Documentos de lineamientos técnicos</t>
  </si>
  <si>
    <t>Realizar el 100 Porciento de los seguimientos a los PMT autorizados que generen mayor afectación a los usuarios de la infraestructura vial</t>
  </si>
  <si>
    <t>01130127</t>
  </si>
  <si>
    <t>https://spdd.sdp.gov.co/Segplan/consultar-documento-ucm-idroyecto-inversion/7842</t>
  </si>
  <si>
    <t>Articular acciones intra e interinstitucional para la gestión y ejecución de las intervenciones en el espacio público</t>
  </si>
  <si>
    <t>Realizar 300000 Intervención(es) para mejorar las condiciones de movilidad en los corredores y puntos estratégicos de la ciudad Región</t>
  </si>
  <si>
    <t>Desarrollar 141 Instancia(s) de armonización para la ejecución de intervenciones de movilidad y seguridad vial.</t>
  </si>
  <si>
    <t>01130076</t>
  </si>
  <si>
    <t>https://spdd.sdp.gov.co/Segplan/consultar-documento-ucm-idroyecto-inversion/7742</t>
  </si>
  <si>
    <t>Optimizar los recursos disponibles para la gestión eficiente de los trámites y servicios de Movilidad</t>
  </si>
  <si>
    <t>Alcanzar un 95 % de atenciones resueltas en el primer contacto sobre la oferta de trámites y servicios de la Secretaría Distrital de Movilidad</t>
  </si>
  <si>
    <t>01130125</t>
  </si>
  <si>
    <t>https://spdd.sdp.gov.co/Segplan/consultar-documento-ucm-idroyecto-inversion/5436</t>
  </si>
  <si>
    <t>Incentivar buenos hábitos y comportamientos seguros de las y los actores viales a través de actividades de prevención vial</t>
  </si>
  <si>
    <t>Realizar 4600 Intervención(es) de prevención vial dirigida a los diferentes actores viales en la ciudad</t>
  </si>
  <si>
    <t>01130077</t>
  </si>
  <si>
    <t>https://spdd.sdp.gov.co/Segplan/consultar-documento-ucm-idroyecto-inversion/5288</t>
  </si>
  <si>
    <t>Generar espacios de participación ciudadana que tengan un impacto visible y significativo en la toma de decisiones de Secretaría Distrital de Movilidad, de acuerdo con el enfoque poblacional-diferencial y de género</t>
  </si>
  <si>
    <t>4502001 (V0624) - Servicio de promoción a la participación ciudadana</t>
  </si>
  <si>
    <t>Aumentar a 56164 Persona(s) que participan en los espacios que crea la Secretaría Distrital de Movilidad, de acuerdo con el enfoque poblacional-diferencial y de género</t>
  </si>
  <si>
    <t>Secretaria Distrital de Desarrollo Economico</t>
  </si>
  <si>
    <t>SDDE</t>
  </si>
  <si>
    <t>01170275</t>
  </si>
  <si>
    <t>https://spdd.sdp.gov.co/Segplan/consultar-documento-ucm-idroyecto-inversion/7349</t>
  </si>
  <si>
    <t>Ciencia, tecnología e innovación-CTel para desarrollar nuestro potencial y promover el de nuestros vecinos regionales</t>
  </si>
  <si>
    <t>Fortalecer los canales de articulación entre los actores del ecosistema de CTeI para el desarrollo de iniciativas que fortalezcan su desempeño</t>
  </si>
  <si>
    <t>Diseñar pilotear e implementar al menos 1 de los servicios definidos en el Modelo de Negocio del Campus de Ciencia Tecnología e Innovación de Bogotá para atraer la inversión extranjera directa e indirecta, para el apoyo de su funcionamiento</t>
  </si>
  <si>
    <t>3502008 (V0624) - Servicio de asistencia técnica para mejorar la competitividad de los sectores productivos</t>
  </si>
  <si>
    <t>Gestionar 100 Dimensión(es) contempladas para apoyar la puesta en marcha del Campus de Ciencia Tecnología e Innovación de Bogotá</t>
  </si>
  <si>
    <t>01170268</t>
  </si>
  <si>
    <t>https://spdd.sdp.gov.co/Segplan/consultar-documento-ucm-idroyecto-inversion/4841</t>
  </si>
  <si>
    <t>Bogotá Ciudad Portuaria</t>
  </si>
  <si>
    <t>Desarrollar una estrategia unificada que articule el desarrollo integral de las empresas del entorno urbano del aeropuerto con la operación del AIED</t>
  </si>
  <si>
    <t>Desarrollar 1 Estrategia(s) para incrementar la competitividad del Distrito portuario de Bogotá</t>
  </si>
  <si>
    <t>3502047 (V0624) - Documentos de planeación</t>
  </si>
  <si>
    <t>Desarrollar 1 Estrategia(s) de competitividad para el Distrito portuario de Bogotá</t>
  </si>
  <si>
    <t>01170270</t>
  </si>
  <si>
    <t>https://spdd.sdp.gov.co/Segplan/consultar-documento-ucm-idroyecto-inversion/4981</t>
  </si>
  <si>
    <t>Desarrollo empresarial, productividad y empleo</t>
  </si>
  <si>
    <t>Aumentar la incorporación de elementos de Ciencia, Tecnología e Innovación, en los modelos productivos de las empresas para acceder a mercados locales, regionales e internacionales</t>
  </si>
  <si>
    <t>Apoyar 600 Empresa(s) en sus procesos de internacionalización</t>
  </si>
  <si>
    <t>3502009 (V0624) - Servicio de apoyo para la transferencia y/o implementación de metodologías de aumento de la productividad</t>
  </si>
  <si>
    <t>Brindar a 600 Empresa(s) en conexión con mercados internacionales</t>
  </si>
  <si>
    <t>01170267</t>
  </si>
  <si>
    <t>https://spdd.sdp.gov.co/Segplan/consultar-documento-ucm-idroyecto-inversion/4880</t>
  </si>
  <si>
    <t>Difundir y socializar la información que se produce acerca del Desarrollo Económico de la ciudad</t>
  </si>
  <si>
    <t>Implementar el 100% del modelo de gestión de la información del sector de desarrollo económico que permita realizar análisis para la toma de decisiones estratégicas</t>
  </si>
  <si>
    <t>0401041 (V0624) - Cuadros de resultados para la temática de servicios</t>
  </si>
  <si>
    <t>Elaborar 8 Herramienta(s) de visualización de información que permitan la consulta ágil y oportuna</t>
  </si>
  <si>
    <t>01170269</t>
  </si>
  <si>
    <t>https://spdd.sdp.gov.co/Segplan/consultar-documento-ucm-idroyecto-inversion/4982</t>
  </si>
  <si>
    <t>Actualizar el modelo de gestión administrativa y financiera para aumentar la eficiencia, la productividad y mejorar la toma de decisiones</t>
  </si>
  <si>
    <t>Implementar 1 Estrategia(s) para fortalecimiento de la gestión institucional y operativa para el sector desarrollo económico</t>
  </si>
  <si>
    <t>Actualizar 1 Modelo(s) de administración administrativa y financiera</t>
  </si>
  <si>
    <t>01170271</t>
  </si>
  <si>
    <t>https://spdd.sdp.gov.co/Segplan/consultar-documento-ucm-idroyecto-inversion/4848</t>
  </si>
  <si>
    <t>Aumentar el acceso de la ciudadanía al mercado laboral digno y decente</t>
  </si>
  <si>
    <t>Desarrollar 1 Estrategia(s) de fortalecimiento de la Agencia Distrital de Empleo que considere: 1) Inclusión laboral de la ciudadanía; 2) Acceso fácil, eficiente y oportuno para los empleadores en los procesos de gestión y colocación; 3) Participación por localidades y 4) Articulación con entidades de orden nacional y distrital</t>
  </si>
  <si>
    <t>3602012 (V0624) - Documentos de investigación</t>
  </si>
  <si>
    <t>Desarrollar  1 Estrategia(s) de fortalecimiento de la Agencia Distrital de Empleo que considere:1) Inclusión laboral de la ciudadanía: 2) Acceso fácil, eficiente y oportuno para los empleadores en los procesos de gestión y colocación; 3) Participación por localidades y 4) Articulación con entidades de orden nacional y distrital.</t>
  </si>
  <si>
    <t>01170266</t>
  </si>
  <si>
    <t>https://spdd.sdp.gov.co/Segplan/consultar-documento-ucm-idroyecto-inversion/5610</t>
  </si>
  <si>
    <t>Promoción del emprendimiento formal, equitativo e incluyente</t>
  </si>
  <si>
    <t>Fortalecer la capacidad financiera de los negocios locales</t>
  </si>
  <si>
    <t>Apoyar financieramente a 36000 Negocio(s) locales con el fin de contribuir a su fortalecimiento sostenibilidad y crecimiento, priorizando mujeres, jóvenes y personas mayores de 50 años</t>
  </si>
  <si>
    <t>3502004 (V0624) - Servicio de apoyo financiero para el mejoramiento de productos o procesos</t>
  </si>
  <si>
    <t>Apoyar financieramente a 19339 Negocio(s) a través de instrumentos de capitalización para el fortalecimiento de sus procesos productivos y su sostenibilidad.</t>
  </si>
  <si>
    <t>01170264</t>
  </si>
  <si>
    <t>https://spdd.sdp.gov.co/Segplan/consultar-documento-ucm-idroyecto-inversion/4994</t>
  </si>
  <si>
    <t>Fortalecer la adecuada implementación de herramientas de planeación, seguimiento y evaluación en la entidad</t>
  </si>
  <si>
    <t>Cumplir el 100 Porciento de las acciones que son responsabilidad de la OAP dentro del plan de la política de gestión del conocimiento e innovación</t>
  </si>
  <si>
    <t>01170265</t>
  </si>
  <si>
    <t>https://spdd.sdp.gov.co/Segplan/consultar-documento-ucm-idroyecto-inversion/4849</t>
  </si>
  <si>
    <t>Fomentar la inclusión financiera a traves del acceso facil, seguro y justo a productos y servicios financieros a unidades productivas y/o emprendimientos rurales</t>
  </si>
  <si>
    <t>Vincular 500 Unidad(es) productivas y/o emprendimientos rurales a mecanismos de inclusión financiera, priorizando la oferta en mujeres y jóvenes</t>
  </si>
  <si>
    <t>1702009 (V0624) - Servicio de apoyo financiero para el acceso a activos productivos y de comercialización</t>
  </si>
  <si>
    <t>Vincular 500 Unidad(es) y o emprendimientos rurales a mecanismos de inclusión financiera, priorizando la oferta en mujeres y jóvenes</t>
  </si>
  <si>
    <t>01170273</t>
  </si>
  <si>
    <t>https://spdd.sdp.gov.co/Segplan/consultar-documento-ucm-idroyecto-inversion/5159</t>
  </si>
  <si>
    <t>08</t>
  </si>
  <si>
    <t>Erradicación del hambre en Bogotá</t>
  </si>
  <si>
    <t>Articular la oferta institucional de los actores del sistema de abastecimiento y distribución de alimentos de Bogotá y la región, fomentando hábitos de consumo responsable</t>
  </si>
  <si>
    <t>Fortalecer técnica y/o comercialmente a 5000 Actor(es) del Sistema de Abastecimiento y Distribución de Alimentos, involucrando productores, distribuidores y comerciantes, en aras de lograr una Bogotá con menos pobreza y menos hambre</t>
  </si>
  <si>
    <t>1702023 (V0624) - Documentos de planeación</t>
  </si>
  <si>
    <t>Desarrollar el  100 Porciento de las acciones definidas para el cuatrienio en la Estrategia de Abastecimiento Alimentario para Bogotá, en pro de consolidar un sistema eficiente y articulado en perspectiva metropolitana y regional</t>
  </si>
  <si>
    <t>Secretaria Distrital de Habitat</t>
  </si>
  <si>
    <t>SDHT</t>
  </si>
  <si>
    <t>01180320</t>
  </si>
  <si>
    <t>https://spdd.sdp.gov.co/Segplan/consultar-documento-ucm-idroyecto-inversion/7782</t>
  </si>
  <si>
    <t>Revitalización y renovación urbana y rural con inclusión</t>
  </si>
  <si>
    <t>Fortalecer los procesos de articulación de espacios públicos con circuitos urbanos existentes en las áreas priorizadas</t>
  </si>
  <si>
    <t>Intervenir 1800 Hectárea(s) a través de los Planes de Intervención para el Mejoramiento Integral del Hábitat (PIMI- Hábitat)</t>
  </si>
  <si>
    <t>4002020 (V0624) - Espacio publico adecuado</t>
  </si>
  <si>
    <t>Adecuar 32000 Metro(s) cuadrado(s) para el mejoramiento integral del Hábitat (PIMI-HÁBITAT)</t>
  </si>
  <si>
    <t>01180214</t>
  </si>
  <si>
    <t>https://spdd.sdp.gov.co/Segplan/consultar-documento-ucm-idroyecto-inversion/5214</t>
  </si>
  <si>
    <t>Espacio público seguro e inclusivo</t>
  </si>
  <si>
    <t>Intervenir integralmente zonas de origen informal en espacio público y revitalizarlo para la promoción de
espacios seguros</t>
  </si>
  <si>
    <t>Intervenir 18 Polígono(s) de intervención integral de espacio público y revitalización para la promoción de espacios públicos seguros</t>
  </si>
  <si>
    <t>Intervenir 32700 Metro(s) cuadrado(s) con mejoramiento de barrios en 5 polígonos para mejora de la movilidad peatonal, vehicular, parques y alamedas</t>
  </si>
  <si>
    <t>01180215</t>
  </si>
  <si>
    <t>https://spdd.sdp.gov.co/Segplan/consultar-documento-ucm-idroyecto-inversion/5092</t>
  </si>
  <si>
    <t>Acceso equitativo de vivienda urbana y rural</t>
  </si>
  <si>
    <t>Agilizar trámites asociados a la cadena de urbanismo y construcción</t>
  </si>
  <si>
    <t>Ejecutar 48 Trámite(s) y/o Otros Procedimientos Administrativos en la Herramienta Tecnológica -Ventanilla Única de la Construcción</t>
  </si>
  <si>
    <t>Racionalizar 48 Trámite(s) y Otros procedimientos Administrativos para ser ejecutados en la VUC</t>
  </si>
  <si>
    <t>01180209</t>
  </si>
  <si>
    <t>https://spdd.sdp.gov.co/Segplan/consultar-documento-ucm-idroyecto-inversion/5173</t>
  </si>
  <si>
    <t>Implementar estrategias que promuevan la participación ciudadana en la revitalización y resiliencia de espacios urbanos y rurales, a través de la gobernanza colaborativa, la gestión e innovación social para un hábitat incluyente</t>
  </si>
  <si>
    <t>Diseñar e implementar 4 Estrategia(s) que promuevan la participación ciudadana en la revitalización y resiliencia de espacios urbanos y rurales a través de la gobernanza colaborativa la gestión e innovación social para un hábitat incluyente</t>
  </si>
  <si>
    <t>4002001 (V0624) - Servicios de asistencia técnica en planificación urbana y ordenamiento territorial</t>
  </si>
  <si>
    <t>Realizar 35 Sesión(es) de la Mesa Sectorial de Participación Ciudadana para promover los procesos de participación en la toma de decisiones relacionadas con el sector hábitat, sus programas y estrategias.</t>
  </si>
  <si>
    <t>01180222</t>
  </si>
  <si>
    <t>https://spdd.sdp.gov.co/Segplan/consultar-documento-ucm-idroyecto-inversion/7736</t>
  </si>
  <si>
    <t>07</t>
  </si>
  <si>
    <t>Bogotá, una ciudad con menos Pobreza</t>
  </si>
  <si>
    <t>Asignar subsidios y/o instrumentos financieros para adquisición de vivienda nueva, arrendamiento y mejoramiento en los diferentes 
programas de la SDHT.</t>
  </si>
  <si>
    <t>Asignar 75000 Subsidio(s) y/o instrumentos financieros para adquisición de vivienda nueva, arrendamiento y mejoramiento en los diferentes programas de la SDHT</t>
  </si>
  <si>
    <t>4001031 (V0624) - Servicio de apoyo financiero para adquisición de vivienda</t>
  </si>
  <si>
    <t>Asignar 60000 Subsidio(s) para adquisición de vivienda urbana</t>
  </si>
  <si>
    <t>01180218</t>
  </si>
  <si>
    <t>https://spdd.sdp.gov.co/Segplan/consultar-documento-ucm-idroyecto-inversion/5593</t>
  </si>
  <si>
    <t>Servicios públicos inclusivos y sostenibles</t>
  </si>
  <si>
    <t>Caracterizar hogares ubicados en centros poblados rurales y ruralidad dispersa con relación a la prestación de
servicios públicos domiciliarios</t>
  </si>
  <si>
    <t>Caracterizar 1000 Hogar(es) ubicados en Centros Poblados Rurales y ruralidad dispersa con relación a la prestación de servicios públicos domiciliarios</t>
  </si>
  <si>
    <t>4003050 (V0624) - Servicios de  información actualizados</t>
  </si>
  <si>
    <t>Caracterizar 1000 Hogar(es) rurales en relación a las condiciones de la prestación de los servicios públicos domiciliarios y TIC, incluyendo la consolidación de la información en el Catastro Unificado de Redes y Usuarios.</t>
  </si>
  <si>
    <t>01180213</t>
  </si>
  <si>
    <t>https://spdd.sdp.gov.co/Segplan/consultar-documento-ucm-idroyecto-inversion/7735</t>
  </si>
  <si>
    <t>Integrar herramientas del sistema de información del sector hábitat que permitan la transparencia y difusión del conocimiento para la toma de decisiones en política pública.</t>
  </si>
  <si>
    <t>Integrar 4 Herramienta(s) del sistema de información del sector hábitat que permitan la transparencia y difusión del conocimiento generado</t>
  </si>
  <si>
    <t>Desarrollar 6 Proceso(s) de formulación y seguimiento de instrumentos de política pública del sector</t>
  </si>
  <si>
    <t>01180226</t>
  </si>
  <si>
    <t>https://spdd.sdp.gov.co/Segplan/consultar-documento-ucm-idroyecto-inversion/7813</t>
  </si>
  <si>
    <t>Ordenamiento territorial sostenible, equilibrado y participativo</t>
  </si>
  <si>
    <t>Adelantar acciones de seguimiento, vigilancia y control frente a proyectos de vivienda y de arrendamiento registrados en la entidad</t>
  </si>
  <si>
    <t>Monitorear el 100% de las áreas definidas como susceptibles de ser ocupadas o desarrolladas de manera ilegal o informal</t>
  </si>
  <si>
    <t>Adelantar 100 Porciento de las acciones de seguimiento, vigilancia y control frente a proyectos de vivienda y de arrendamiento registrados en la entidad</t>
  </si>
  <si>
    <t>01180250</t>
  </si>
  <si>
    <t>https://spdd.sdp.gov.co/Segplan/consultar-documento-ucm-idroyecto-inversion/4917</t>
  </si>
  <si>
    <t>Actualizar la infraestructura tecnológica mediante adquisición de software y hardware de vanguardia, que automatice procesos 
estratégicos, misionales, transversales y de apoyo de la SDHT</t>
  </si>
  <si>
    <t>Fortalecer el 100% de la capacidad de gestión de las entidades del Sector Hábitat que promueva la innovación gubernamental la eficiencia administrativa y operativa como generadores de confianza ciudadana (Secretaría de Hábitat CVP Renobo UAESP)</t>
  </si>
  <si>
    <t>Formular e implementar 1 Plan(es) Estratégico de Tecnologías de la Información y Transformación Digital de la Entidad</t>
  </si>
  <si>
    <t>Secretaria Distrital de Cultura Recreacion y Deporte</t>
  </si>
  <si>
    <t>SDCRD</t>
  </si>
  <si>
    <t>01190081</t>
  </si>
  <si>
    <t>https://spdd.sdp.gov.co/Segplan/consultar-documento-ucm-idroyecto-inversion/7589</t>
  </si>
  <si>
    <t>Apoyar la vinculación de agentes del sector en programas de educación superior, educación para el trabajo, el desarrollo humano y profesionalización en áreas, disciplinas y oficios relacionados con las artes, la gestión cultural, el patrimonio cultural y otras afines a la economía cultural y creativa</t>
  </si>
  <si>
    <t>Beneficiar 189809 Persona(s) a partir de la primera infancia y a lo largo de la vida en procesos de formación y exploración cultural artística patrimonial recreativa y deportiva en particular en espacios cercanos, parques de proximidad, estructurantes y entornos comunitarios</t>
  </si>
  <si>
    <t>3301052 (V0624) - Servicio de educación formal al sector artístico y cultural</t>
  </si>
  <si>
    <t>Beneficiar 975 Persona(s) en procesos de formación a nivel formal en educación superior, educación para el trabajo, el desarrollo humano y fomento para el apoyo a la profesionalización de agentes del sector cultura, recreación y deporte de Bogotá, D.C.</t>
  </si>
  <si>
    <t>01190102</t>
  </si>
  <si>
    <t>https://spdd.sdp.gov.co/Segplan/consultar-documento-ucm-idroyecto-inversion/7756</t>
  </si>
  <si>
    <t>Desarrollar acciones para la promoción de la cultura, la recreación y el deporte a través de cooperación internacional y diplomacia cultural que permitan posicionar a la capital como un destino cultural y recreodeportivo destacado en la región</t>
  </si>
  <si>
    <t>Propiciar 76 Espacio(s) de carácter internacional que promuevan la cooperación y la internacionalización del sector cultura, recreación y deporte; tales como eventos e hitos de ciudad, redes de ciudades, promoción de la bicicleta, entre otros que proyecten a Bogotá en el hemisferio como una capital global atractiva y sostenible</t>
  </si>
  <si>
    <t>3301053 (V0624) - Servicio de promoción de actividades culturales</t>
  </si>
  <si>
    <t>Participar 24 Evento(s) espacios, iniciativas y/o encuentros para posicionar a Bogotá como como un destino cultural y recreodeportivo destacado en la región</t>
  </si>
  <si>
    <t>01190080</t>
  </si>
  <si>
    <t>https://spdd.sdp.gov.co/Segplan/consultar-documento-ucm-idroyecto-inversion/7620</t>
  </si>
  <si>
    <t>Bogotá deportiva, recreativa, artística, patrimonial e intercultural</t>
  </si>
  <si>
    <t>Aumentar las acciones intersectoriales diseñadas, implementadas y medidas que reconozcan y promuevan el impacto de las artes, la cultura y las prácticas alternativas de movimiento en el bienestar y calidad de vida de las personas que habitan Bogotá</t>
  </si>
  <si>
    <t>Desarrollar 4 Estrategia(s) en arte, cultura, recreación, deporte, actividad física y prácticas de movimiento orientadas a promover la salud y bienestar como estrategia innovadora de promoción, prevención y atención terapéutica en salud, asegurando impactos medibles a nivel fisiológico, psicológico, social y conductual, priorizando los parques como entorno cotidiano principal</t>
  </si>
  <si>
    <t>Desarrollar 3 Estrategia(s) en arte, cultura, recreación, deporte, actividad física y prácticas de movimiento orientadas a promover la salud y bienestar como estrategia innovadora de promoción, prevención y atención terapéutica en salud, asegurando impactos medibles a nivel fisiológico, psicológico, social y conductual, priorizando los parques como entorno cotidiano principal.</t>
  </si>
  <si>
    <t>01190144</t>
  </si>
  <si>
    <t>https://spdd.sdp.gov.co/Segplan/consultar-documento-ucm-idroyecto-inversion/7651</t>
  </si>
  <si>
    <t>Desarrollar estudios econo´micos del sector cultural y creativo a partir del procesamiento y ana´lisis de informacio´n cualitativa y cuantitativa, que permitan orientar la toma de decisiones</t>
  </si>
  <si>
    <t>Vincular a 3275 Agente(s) colectivos, emprendimientos y organizaciones de las industrias culturales y creativas, así como a las personas artesanas y actores de las economías populares y alternativas de los sectores culturales, en los eslabones de la cadena de valor promoviendo la sostenibilidad del ecosistema creativo en Bogotá</t>
  </si>
  <si>
    <t>3301099 (V0624) - Servicio de información para el sector artístico y cultural</t>
  </si>
  <si>
    <t>Realizar 15 Estudio(s) relacionados con la economía cultural y creativa en Bogotá</t>
  </si>
  <si>
    <t>01190152</t>
  </si>
  <si>
    <t>https://spdd.sdp.gov.co/Segplan/consultar-documento-ucm-idroyecto-inversion/7596</t>
  </si>
  <si>
    <t xml:space="preserve"> Implementar una estrategia de fortalecimiento para la sostenibilidad de los agentes culturales en relación con el fomento</t>
  </si>
  <si>
    <t>Entregar 9702 Estímulo(s) reconocimientos, apoyos, incentivos y alianzas estratégicas en el marco de los distintos programas de fomento, ofertados a las 20 localidades, que puedan incluir enfoque poblacional y territorial, que beneficien a agentes, organizaciones y comunidades</t>
  </si>
  <si>
    <t>3301051 (V0624) - Servicio de educación informal al sector artístico y cultural</t>
  </si>
  <si>
    <t>Implementar 4 Estrategia(s) de apropiación social del fomento para el cierre de brechas poblacionales y territoriales.</t>
  </si>
  <si>
    <t>01190082</t>
  </si>
  <si>
    <t>https://spdd.sdp.gov.co/Segplan/consultar-documento-ucm-idroyecto-inversion/7755</t>
  </si>
  <si>
    <t>Aumentar el uso y apropiación de la oferta de cultura escrita en Bogotá</t>
  </si>
  <si>
    <t>Alcanzar 18000000 de visitas a las bibliotecas espacios de lectura y espacios alternativos de interacción con lectura y escritura creativa y crítica en el marco de los productos establecidos de la política pública de Lectura, Escritura y Oralidad</t>
  </si>
  <si>
    <t>3301085 (V0624) - Servicios bibliotecarios</t>
  </si>
  <si>
    <t>Lograr 18000000 Visita(s) a las bibliotecas, espacios de lectura y espacios alternativas de interacción con lectura y escritura creativa y crítica a través de la gestión y aseguramiento del funcionamiento  de los espacios bibliotecarios.</t>
  </si>
  <si>
    <t>01190123</t>
  </si>
  <si>
    <t>https://spdd.sdp.gov.co/Segplan/consultar-documento-ucm-idroyecto-inversion/7590</t>
  </si>
  <si>
    <t>1. Formular políticas públicas pertinentes en relación con la infraestructura cultural del Distrito Capital</t>
  </si>
  <si>
    <t>Estructurar y Construir 38 Parque(s) , equipamientos Culturales, Recreativos y/o Deportivos que promuevan el ejercicio de los derechos culturales de la ciudadanía. Como mínimo se construirá un escenario deportivo exclusivo para la práctica de nuevas tendencias deportivas y once zonas demarcadas y habilitadas para mascotas</t>
  </si>
  <si>
    <t>3301063 (V0624) - Servicio de asistencia técnica para la viabilización de proyectos de infraestructura</t>
  </si>
  <si>
    <t>Estructurar y construir 6 Parque(s) y equipamientos culturales, recreativos y/o deportivos que promuevan el ejercicio de los derechos culturales de la ciudadanía. Como minimo se construirá un escenario deportivo exclusivo para la práctica de nuevas tendencias deportivas y once zonas demarcadas y habilitadas para mascotas.</t>
  </si>
  <si>
    <t>01190122</t>
  </si>
  <si>
    <t>https://spdd.sdp.gov.co/Segplan/consultar-documento-ucm-idroyecto-inversion/7549</t>
  </si>
  <si>
    <t>Desarrollar mediciones que aporten a la formulación, coordinación, ejecución, seguimiento y evaluación de las políticas públicas distritales de cultura y cultura ciudadana para que sirvan como insumo en la toma de decisiones oportuna y basadas en evidencia</t>
  </si>
  <si>
    <t>Realizar 120 Medición(es) que permitan consolidar una herramienta de gestión del conocimiento sobre cultura ciudadana, cultura, recreación y deporte en la ciudad, consolidando análisis e información recolectada y procesada por el Observatorio de Gestión del conocimiento cultural, con el fin de generar acciones puntuales que dinamicen el ecosistema cultural, integren a la ciudadanía en general y articule sus resultados con otros centros de pensamiento de Iberoamérica</t>
  </si>
  <si>
    <t>3301069 (V0624) - Documentos de investigación</t>
  </si>
  <si>
    <t>Realizar 120 Medición(es) sobre cultura ciudadana, cultura, recreación y deporte</t>
  </si>
  <si>
    <t>01190217</t>
  </si>
  <si>
    <t>https://spdd.sdp.gov.co/Segplan/consultar-documento-ucm-idroyecto-inversion/7758</t>
  </si>
  <si>
    <t>Concertar, implementar y dar seguimiento a los planes de acción de las políticas públicas de grupos étnicos, etarios y sectores sociales</t>
  </si>
  <si>
    <t>Implementar 18 Plan(es) de acción que promuevan el reconocimiento, la apropiación, el intercambio e innovación en las prácticas artísticas, culturales y patrimoniales de grupos étnicos, etarios y sectores sociales promoviendo la multiculturalidad desde los distintos enfoques</t>
  </si>
  <si>
    <t>3301073 (V0624) - Servicio de circulación artística y cultural</t>
  </si>
  <si>
    <t>Concertar, implementar y dar seguimiento a 18 Estrategia(s) a ejecutarse para el cumplimiento de las políticas públicas poblacionales coordinadamente con las instancias de participación de los grupos étnicos, etarios y sectores sociales; así como, acompañar técnicamente al sector cultura, recreación y deporte, así como con otros sectores de la en la ejecución de los planes de acción de política pública de grupos étnicos, etarios y sectores.</t>
  </si>
  <si>
    <t>01190163</t>
  </si>
  <si>
    <t>https://spdd.sdp.gov.co/Segplan/consultar-documento-ucm-idroyecto-inversion/7598</t>
  </si>
  <si>
    <t>Articular y fortalecer las dinámicas de planeación, modelo de gestión institucional y gestión del conocimiento, asociadas a la ejecución, seguimiento, medición y evaluación de las políticas, programas, planes, proyectos y presupuestos del sector.</t>
  </si>
  <si>
    <t>Fortalecer la gestión institucional de 6 Entidad(es) distritales del sector Cultura Recreación y Deporte con mejor infraestructura recursos físicos tecnológicos y un talento humano más cualificado y consciente de su papel como servidores públicos, que favorezca un modelo de relacionamiento integral con la ciudadanía</t>
  </si>
  <si>
    <t>Estructurar 1 Esquema(s) de gestión orientado hacia la articulación y fortalecimiento de las dinámicas de planeación, gestión institucional y gestión del conocimiento en la SCRD y el sector</t>
  </si>
  <si>
    <t>Secretaria Distrital de Planeacion</t>
  </si>
  <si>
    <t>SDP</t>
  </si>
  <si>
    <t>01200153</t>
  </si>
  <si>
    <t>https://spdd.sdp.gov.co/Segplan/consultar-documento-ucm-idroyecto-inversion/7796</t>
  </si>
  <si>
    <t>Desarrollar un modelo de gobernanza colaborativa y multinivel que favorezca la planeación y gestión articulada del Aeropuerto El Dorado y su entorno urbano - regional</t>
  </si>
  <si>
    <t>Desarrollar 1 Modelo(s) de gobernanza colaborativa y multinivel en el marco de la Actuación Urbana Integral Distrito Aeroportuario para su implementación y posicionamiento de Bogotá como una ciudad portuaria</t>
  </si>
  <si>
    <t>4599020 (V0624) - Documentos metodológicos</t>
  </si>
  <si>
    <t>Definir 100 Porciento las condiciones de implementación de un modelo de gobernanza colaborativa y multinivel que contribuya al desarrollo y armonización del Aeropuerto El Dorado y su entorno urbano regional</t>
  </si>
  <si>
    <t>01200157</t>
  </si>
  <si>
    <t>https://spdd.sdp.gov.co/Segplan/consultar-documento-ucm-idroyecto-inversion/7780</t>
  </si>
  <si>
    <t>Fomentar la aplicación de los lineamientos metodológicos y estándares para la producción de la información</t>
  </si>
  <si>
    <t>Implementar el 60% del Plan Estadístico Distrital 2025-2029</t>
  </si>
  <si>
    <t>0401094 (V0624) - Servicio de asistencia técnica para el fortalecimiento de la capacidad estadística</t>
  </si>
  <si>
    <t>Implementar 60 % del Plan Estadístico Distrital 2025-2029</t>
  </si>
  <si>
    <t>01200156</t>
  </si>
  <si>
    <t>https://spdd.sdp.gov.co/Segplan/consultar-documento-ucm-idroyecto-inversion/5627</t>
  </si>
  <si>
    <t>Desarrollar las condiciones normativas, estudios, lineamientos y acciones de coordinación necesarios para la concreción y seguimiento al modelo de ordenamiento territorial</t>
  </si>
  <si>
    <t>Elaborar el 100% de las condiciones normativas estudios lineamientos y acciones de coordinación necesarios para la concreción y seguimiento al modelo de ordenamiento territorial</t>
  </si>
  <si>
    <t>Generar 100 Porciento las condiciones normativas, lineamientos, estudios e informes necesarios que soporten la toma de decisiones sobre el ordenamiento territorial y seguimiento al proceso de concreción del MOT</t>
  </si>
  <si>
    <t>01200160</t>
  </si>
  <si>
    <t>https://spdd.sdp.gov.co/Segplan/consultar-documento-ucm-idroyecto-inversion/7406</t>
  </si>
  <si>
    <t>Disminuir las barreras existentes para diseñar e implementar retos de innovación a partir del cruce de información estratégica del distrito</t>
  </si>
  <si>
    <t>Implementar 5 Reto(s) de innovación abierta basados en información estratégica bajo un modelo de gobernanza de datos que fortalezca la toma de decisiones del distrito</t>
  </si>
  <si>
    <t>Diseñar 5 Metodología(s) e informes basados en información estratégica del distrito que soporte la implementación de retos de innovación</t>
  </si>
  <si>
    <t>01200162</t>
  </si>
  <si>
    <t>https://spdd.sdp.gov.co/Segplan/consultar-documento-ucm-idroyecto-inversion/7786</t>
  </si>
  <si>
    <t>Consolidar el plan de acción en la prestación de los servicios de infraestructura física y documental que atienda a la nueva identidad de los espacios de la SDP</t>
  </si>
  <si>
    <t>Consolidar el 100% del modelo de operación de la SDP incorporando acciones estratégicas orientadas a fortalecer el valor público y la confianza ciudadana en el que hacer de la entidad</t>
  </si>
  <si>
    <t>4599011 (V0624) - Sedes adecuadas</t>
  </si>
  <si>
    <t>Continuar 100 Porciento el plan de acción para la adecuación de la infraestructura física.</t>
  </si>
  <si>
    <t>01200158</t>
  </si>
  <si>
    <t>https://spdd.sdp.gov.co/Segplan/consultar-documento-ucm-idroyecto-inversion/7781</t>
  </si>
  <si>
    <t>Garantizar espacios de participación informados frente a los instrumentos de planeación, la rendición púbica de cuentas y los ciclos deliberativos en temas estratégicos de ciudad</t>
  </si>
  <si>
    <t>Implementar el 100% de las apuestas y acciones del Plan Institucional de Participación Ciudadana de la SDP incluido el Sistema de Participación Territorial del Plan de Ordenamiento Territorial garantizando la inclusión de los enfoques diferenciales, la innovación la pedagogía, la transparencia, la rendición de cuentas permanente, la incidencia y la co- construcción con la ciudadanía</t>
  </si>
  <si>
    <t>4599032 (V0624) - Documentos de política</t>
  </si>
  <si>
    <t>Desarrollar 100 Porciento de las actividades del Plan Institucional de Participación Ciudadana en torno al cumplimento a los objetivos del Sistema de Participación territorial del POT, los productos de las políticas públicas, los desarrollos metodológicos para la participación ciudadana y la implementación de acciones territoriales en torno a los instrumentos de planeación.</t>
  </si>
  <si>
    <t>01200211</t>
  </si>
  <si>
    <t>https://spdd.sdp.gov.co/Segplan/consultar-documento-ucm-idroyecto-inversion/7774</t>
  </si>
  <si>
    <t>Consolidar y apropiar la herramienta de captura de información para disponer de datos actualizados, detallados y oportunos de la inversión distrital, que permitan el mejoramiento de la toma de decisiones de la administración</t>
  </si>
  <si>
    <t>Producir el 100% de los informes estratégicos en el marco de un modelo de formulación, seguimiento y evaluación a los planes de desarrollo distrital y locales, con información oportuna y de calidad a la ciudad para el análisis del avance de sus planes e inversiones y la toma de decisiones en política pública</t>
  </si>
  <si>
    <t>optimizar 1 Sistema(s) de información que permita la captura de información y su posterior disposición, para contar con datos actualizados, oportunos veraces y confiables, para la toma de decisiones de ciudad</t>
  </si>
  <si>
    <t>01200164</t>
  </si>
  <si>
    <t>https://spdd.sdp.gov.co/Segplan/consultar-documento-ucm-idroyecto-inversion/7230</t>
  </si>
  <si>
    <t>Construyendo confianza con la región</t>
  </si>
  <si>
    <t>Desarrollar el plan estratégico de coordinación y articulación regional al interior del distrito (sectores y entidades) así como con los diferentes esquemas de asociatividad multinivel (RMBC, RAPE, ASOCAPITALES)</t>
  </si>
  <si>
    <t>Desarrollar el 100% del plan estratégico de coordinación y articulación regional al interior del distrito (sectores y entidades), así como con los diferentes esquemas de asociatividad multinivel (RMBC, RAP-E y ASOCAPITALES)</t>
  </si>
  <si>
    <t>Elaborar 4 Documento(s) Técnicos que apoyen la articulación e integración a nivel regional y metropolitano y que proporcionen las directrices y estrategias necesarias para mejorar la coordinación entre distintas entidades.</t>
  </si>
  <si>
    <t>01200243</t>
  </si>
  <si>
    <t>https://spdd.sdp.gov.co/Segplan/consultar-documento-ucm-idroyecto-inversion/5413</t>
  </si>
  <si>
    <t>Implementar cuatro (4) componentes de la ruta para el cambio cultural en pro de la inclusión y no discriminación de la población LGBTI en Bogotá</t>
  </si>
  <si>
    <t>Implementar 4 Componente(s) de la ruta para el cambio cultural en pro de la inclusión y no discriminación de la población LGBTI en Bogotá que contemple el enfoque etario</t>
  </si>
  <si>
    <t>4502022 (V0624) - Servicio de asistencia técnica</t>
  </si>
  <si>
    <t>Asistir 15 Sector(es) de la Administración distrital y Alcaldías locales para la implementación de la Política Pública LGBTI.</t>
  </si>
  <si>
    <t>01200239</t>
  </si>
  <si>
    <t>https://spdd.sdp.gov.co/Segplan/consultar-documento-ucm-idroyecto-inversion/7785</t>
  </si>
  <si>
    <t>Desarrollar mecanismos de articulación para las políticas públicas de superación de la pobreza, ruralidad y el sistema distrital de discapacidad</t>
  </si>
  <si>
    <t>Implementar 1 Modelo(s) de seguimiento y rectoría para las políticas públicas en materia de población vulnerable y desarrollo rural a cargo de la SDP</t>
  </si>
  <si>
    <t>Desarrollar 1 Modelo(s) general para el ejercicio de la rectoría que defina elementos comunes aplicables a  la política pública de ruralidad y de superación de la pobreza.</t>
  </si>
  <si>
    <t>01200185</t>
  </si>
  <si>
    <t>https://spdd.sdp.gov.co/Segplan/consultar-documento-ucm-idroyecto-inversion/7820</t>
  </si>
  <si>
    <t>Brindar asesoría y acompañamiento técnico sobre el proceso de seguimiento y evaluación de intervenciones públicas</t>
  </si>
  <si>
    <t>Desarrollar 4 Fase(s) del plan de acción establecido para cumplir los objetivos del ecosistema Distrital de Política Pública</t>
  </si>
  <si>
    <t>Desarrollar 24 Lineamiento(s) técnicos que posibiliten la apropiación de la información que resulta de los procesos de seguimiento y evaluación de las intervenciones públicas.</t>
  </si>
  <si>
    <t>Secretaria Distrital de la Mujer</t>
  </si>
  <si>
    <t>SDMJ</t>
  </si>
  <si>
    <t>01210317</t>
  </si>
  <si>
    <t>https://spdd.sdp.gov.co/Segplan/consultar-documento-ucm-idroyecto-inversion/7708</t>
  </si>
  <si>
    <t>Disponer en la página web del OMEG datos estadísticos confiables sobre los derechos de las mujeres en Bogotá previa articulación con otros sectores del orden distrital y nacional_x000D_</t>
  </si>
  <si>
    <t>Desarrollar 16 Estudio(s) y/o investigaciones del Observatorio de Mujeres y Equidad de Género - OMEG- que den cuenta de la situación de derechos de las mujeres con datos diversificados para la toma de decisiones</t>
  </si>
  <si>
    <t>4502020 (V0624) - Servicio de información estadística en temas de Derechos Humanos</t>
  </si>
  <si>
    <t xml:space="preserve">Producir 4 Boletín(es) con datos sobre los derechos de las mujeres </t>
  </si>
  <si>
    <t>01210313</t>
  </si>
  <si>
    <t>https://spdd.sdp.gov.co/Segplan/consultar-documento-ucm-idroyecto-inversion/7854</t>
  </si>
  <si>
    <t>Formación para el trabajo y acceso a oportunidades educativas</t>
  </si>
  <si>
    <t>Asegurar la infraestructura tecnológica de los Centros de Inclusión Digital y sus aulas itinerantes que favorezcan el acceso, uso y apropiación de las TIC de las mujeres en zonas urbanas y rurales</t>
  </si>
  <si>
    <t>Formar 27000 Mujer(es) en habilidades digitales a través de los Centros de Inclusión Digital - CID en zonas rurales y urbanas</t>
  </si>
  <si>
    <t>4502038 (V0624) - Servicio de promoción de la garantía de derechos</t>
  </si>
  <si>
    <t>Ejecutar 1 Estrategia(s) para garantizar la operación tecnológica de los Centros de Inclusión Digital y sus aulas itinerantes</t>
  </si>
  <si>
    <t>01210289</t>
  </si>
  <si>
    <t>https://spdd.sdp.gov.co/Segplan/consultar-documento-ucm-idroyecto-inversion/7690</t>
  </si>
  <si>
    <t>Implementar un programa integral de transformación cultural que promueva la equidad en la distribución del trabajo de cuidado no remunerado, la prevención de violencias basadas en género y el formento de los derechos de las mujeres</t>
  </si>
  <si>
    <t>Implementar 1 Estrategia(s) de transformación cultural orientada al cambio comportamental que posibilite la redistribución de los trabajos de cuidado la prevención de las violencias contra las mujeres y la transformación de imaginarios discriminatorios que limitan el ejercicio de sus derechos</t>
  </si>
  <si>
    <t>4502032 (V0624) - Documentos de lineamientos técnicos</t>
  </si>
  <si>
    <t>Formular 9 Acción(es) de transformación cultural que promuevan y garanticen el libre ejercicio de los derechos de las mujeres y la equidad de género a través de mecanismos de cambio cultural y comportamental desarrollados con las comunidades</t>
  </si>
  <si>
    <t>01210297</t>
  </si>
  <si>
    <t>https://spdd.sdp.gov.co/Segplan/consultar-documento-ucm-idroyecto-inversion/7685</t>
  </si>
  <si>
    <t>Fortalecer las capacidades de los actores públicos, privados y sociales para transversalizar el enfoque de género y de derechos de las mujeres en sus políticas, planes, programas y proyectos</t>
  </si>
  <si>
    <t>Articular con los 15 Sector(es) de la Administración Distrital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</si>
  <si>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Transversalizar en los 15 Sector(es) de la administración distrital los enfoques de género y de derechos de las mujeres a través de procesos de reconocimiento, medición y acompañamiento técnico que promuevan la transformación de la gestión instituciona y organizacional en pro de la igualdad de género</t>
  </si>
  <si>
    <t>01210298</t>
  </si>
  <si>
    <t>https://spdd.sdp.gov.co/Segplan/consultar-documento-ucm-idroyecto-inversion/5542</t>
  </si>
  <si>
    <t>Cero tolerancia a las violencias contra las mujeres y basadas en género</t>
  </si>
  <si>
    <t>Brindar acogida y protección integral a mujeres víctimas de violencias de género y sus personas a cargo a través de la estrategia de Casas Refugio</t>
  </si>
  <si>
    <t>Implementar en 6 Casa(s) Refugio los servicios con enfoque diferencial brindando atención a mujeres víctimas de violencia y sus sistemas familiares dependientes. Entre otras, incluyendo una casa para mujeres de la ruralidad y campesinas y un modelo intermedio</t>
  </si>
  <si>
    <t>4501006 (V0624) - Servicio de protección individual en riesgo extraordinario y extremo</t>
  </si>
  <si>
    <t>Operar 6 Casa(s) refugio Refugio que incorporen el enfoque diferencial para la atención de mujeres víctimas de violencia de género y sus personas a cargo, incluyendo una casa para mujeres de la ruralidad y campesinas y un modelo intermedio</t>
  </si>
  <si>
    <t>01210299</t>
  </si>
  <si>
    <t>https://spdd.sdp.gov.co/Segplan/consultar-documento-ucm-idroyecto-inversion/7680</t>
  </si>
  <si>
    <t>Articular las acciones para dar a conocer la información de la Secretaria de la Mujer_x000D_</t>
  </si>
  <si>
    <t>Desarrollar 1 Estrategia(s) de comunicaciones con énfasis en promoción de derechos de las mujeres prevención de violencias en su contra y transformación cultural con enfoque de género que permita impulsar y posicionar las acciones actividades y programas de la SDMujer en los ámbitos internacional, nacional, distrital, local y barrial</t>
  </si>
  <si>
    <t>Implementar 1 Estrategia(s) de comunicaciones</t>
  </si>
  <si>
    <t>01210300</t>
  </si>
  <si>
    <t>https://spdd.sdp.gov.co/Segplan/consultar-documento-ucm-idroyecto-inversion/7331</t>
  </si>
  <si>
    <t>Ejecutar acciones de promoción de acceso a la justicia y atención a las mujeres victimas de violencias</t>
  </si>
  <si>
    <t>Aumentar a 22 Espacio(s) interinstitucionales los servicios jurídicos y psicosociales dirigidos a mujeres víctimas de violencia fortaleciendo el modelo de ruta integral y la oferta de acompañamiento psico jurídico en los Centros de Atención de Fiscalía y URIs</t>
  </si>
  <si>
    <t>1202019 (V0624) - Servicio de promoción del acceso a la justicia</t>
  </si>
  <si>
    <t>Brindar a 40000 Mujer(es) orientación y asesoría jurídica en los espacios con presencia de la SDMujer</t>
  </si>
  <si>
    <t>01210309</t>
  </si>
  <si>
    <t>https://spdd.sdp.gov.co/Segplan/consultar-documento-ucm-idroyecto-inversion/7332</t>
  </si>
  <si>
    <t>Aumentar el acceso de las mujeres en sus diferencias y diversidades a programas educativos y de formación, que aporten a la promoción y garantía de sus derechos</t>
  </si>
  <si>
    <t>Vincular a 9000 Mujer(es) en estrategias de empoderamiento Social y político que aportan a la promoción y garantía de sus derechos</t>
  </si>
  <si>
    <t>Implementar 1 Estrategia(s) de formación para mujeres, en el reconocimiento, empoderamiento y garantía de sus derechos que fomenten la autonomía en condiciones de equidad.</t>
  </si>
  <si>
    <t>01210308</t>
  </si>
  <si>
    <t>https://spdd.sdp.gov.co/Segplan/consultar-documento-ucm-idroyecto-inversion/7334</t>
  </si>
  <si>
    <t>Mejorar la atención de mujeres que ejercen actividades sexuales pagadas (ASP) en Bogotá</t>
  </si>
  <si>
    <t>Aumentar a 2 Unidad(es) de operación la estrategia Casa de Todas, una sede física y una móvil</t>
  </si>
  <si>
    <t>Realizar el 100 Porciento de atenciones psicosociales (valoraciones iniciales, asesoría, seguimientos y cierres) a mujeres que realizan actividades sexuales pagadas.</t>
  </si>
  <si>
    <t>01210311</t>
  </si>
  <si>
    <t>https://spdd.sdp.gov.co/Segplan/consultar-documento-ucm-idroyecto-inversion/7814</t>
  </si>
  <si>
    <t>Desarrollar acciones para el conocimiento de los Derechos Humanos de las mujeres por parte de la ciudadanía</t>
  </si>
  <si>
    <t>Desarrollar 4 Estrategia(s) de empoderamiento para promover capacidades, liderazgos, participación, incidencia política y transformación de imaginarios culturales que, reproducen los estereotipos de género en los territorios urbanos y rurales</t>
  </si>
  <si>
    <t>Implementar 3 Estrategia(s) que contribuyan al reconocimiento y garantía de los derechos de las mujeres en sus diferencias y diversidad.</t>
  </si>
  <si>
    <t>01210310</t>
  </si>
  <si>
    <t>https://spdd.sdp.gov.co/Segplan/consultar-documento-ucm-idroyecto-inversion/7686</t>
  </si>
  <si>
    <t>Brindar asistencia técnica para impulsar la representación e incidencia de las mujeres en las instancias de participación, escenarios de representación, control político y toma de decisión</t>
  </si>
  <si>
    <t>Consolidar 1 Estrategia(s) de transversalización de la Política Pública de Mujeres y Equidad de Género (PPMYEG), en las 20 localidades, con actores territoriales para reducir las brechas de género</t>
  </si>
  <si>
    <t>0406005 (V0624) - Servicios de asistencia técnica</t>
  </si>
  <si>
    <t>Brindar en las 20 Localidad(es) el servicio de asistencia técnica a las instancias de participación territorial y Fondos de Desarrollo Local en clave de transversalización de los enfoques.</t>
  </si>
  <si>
    <t>01210316</t>
  </si>
  <si>
    <t>https://spdd.sdp.gov.co/Segplan/consultar-documento-ucm-idroyecto-inversion/7808</t>
  </si>
  <si>
    <t>Fortalecer el seguimiento a la inversión en la entidad</t>
  </si>
  <si>
    <t>Lograr al menos 92 Punto(s) del índice de Gestión Pública Distrital</t>
  </si>
  <si>
    <t>4502035 (V0624) - Documentos de planeación</t>
  </si>
  <si>
    <t>Fortalecer el 100 Porciento de las herramientas para el seguimiento a de los planes, políticas públicas, proyectos y presupuesto asociados a la inversión de la entidad</t>
  </si>
  <si>
    <t>01210318</t>
  </si>
  <si>
    <t>https://spdd.sdp.gov.co/Segplan/consultar-documento-ucm-idroyecto-inversion/7663</t>
  </si>
  <si>
    <t>Implementar acciones de cualificación y fortalecimiento de capacidades dirigidas a las mujeres en sus diversidades para su empoderamiento económico</t>
  </si>
  <si>
    <t>Cualificar 9000 Mujer(es) en sus diferencias y diversidades, en herramientas para la autonomía económica</t>
  </si>
  <si>
    <t>Desarrollar 1 Estrategia(s) para potenciar las habilidades y capacidades de las mujeres en sus diversidades que aporten a su empoderamiento y autonomía económica</t>
  </si>
  <si>
    <t>Secretaria Distrital de Integracion Social</t>
  </si>
  <si>
    <t>SDIS</t>
  </si>
  <si>
    <t>01220017</t>
  </si>
  <si>
    <t>https://spdd.sdp.gov.co/Segplan/consultar-documento-ucm-idroyecto-inversion/7757</t>
  </si>
  <si>
    <t>Fortalecer el tejido familiar y comunitario para la cohesión social de las personas mayores</t>
  </si>
  <si>
    <t>Atender a 161000 Persona(s) mayores en los servicios sociales y transferencias</t>
  </si>
  <si>
    <t>4103050 (V0624) - Servicio de acompañamiento familiar y comunitario para la superación de la pobreza</t>
  </si>
  <si>
    <t>Atender a 4820 Persona(s) Mayor(es) a través de procesos de asistencia personal en cuidado, acompañamiento y activación de rutas de prevención de violencias.</t>
  </si>
  <si>
    <t>01220018</t>
  </si>
  <si>
    <t>https://spdd.sdp.gov.co/Segplan/consultar-documento-ucm-idroyecto-inversion/7725</t>
  </si>
  <si>
    <t>Aumentar el ingreso económico de hogares pobres y/o vulnerables que habitan en el Distrito Capital para suplir sus necesidades básicas</t>
  </si>
  <si>
    <t>Atender 1300000 Persona(s) pobres extremas, pobres, vulnerables y víctimas del conflicto interno armado en esas condiciones, mediante transferencias monetarias (condicionadas y no condicionadas) donde se garantice que la población beneficiaria en su mayoría sean mujeres</t>
  </si>
  <si>
    <t>4103061 (V0624) - Servicio de apoyo financiero para la entrega de transferencias monetarias no condicionadas</t>
  </si>
  <si>
    <t>Garantizar el 100 Porciento de los recursos  para la entrega de transferencias monetarias a los grupos poblacionales que son beneficiarios de la estrategia Ingreso Mínimo Garantizado.</t>
  </si>
  <si>
    <t>01220042</t>
  </si>
  <si>
    <t>https://spdd.sdp.gov.co/Segplan/consultar-documento-ucm-idroyecto-inversion/7843</t>
  </si>
  <si>
    <t>Aportar en la disminución de las prácticas de desigualdad, segregación y discriminación que limitan el desarrollo integral de las personas gestantes, niñas, niños y adolescentes atendidos en los servicios y estrategias de la Subdirección</t>
  </si>
  <si>
    <t>Contar con 2 Centro(s) Abrazar para la atención de niñas, niños y adolescentes provenientes de flujos migratorios mixtos en situación de riesgo de vulneración de derechos y sus familias</t>
  </si>
  <si>
    <t>4102035 (V0624) - Documentos de lineamientos técnicos</t>
  </si>
  <si>
    <t>Realizar la atención integral  de  4858 niñas, niños y adolescentes provenientes de flujos migratorios mixtos en riesgo de vulneración de derechos en centros de atención especializados.</t>
  </si>
  <si>
    <t>01220043</t>
  </si>
  <si>
    <t>https://spdd.sdp.gov.co/Segplan/consultar-documento-ucm-idroyecto-inversion/7714</t>
  </si>
  <si>
    <t>Fomentar el acceso a la oferta de servicios sociales y oportunidades de la población joven en Bogotá</t>
  </si>
  <si>
    <t>Atender a 150000 Joven(es) en los servicios sociales en unidades operativas y estrategias de inclusión social y productiva</t>
  </si>
  <si>
    <t>4103064 (V0624) - Documentos de evaluación</t>
  </si>
  <si>
    <t>Atender a 40000 Joven(es) para la promoción de acceso a oportunidades y participación en servicios sociales.</t>
  </si>
  <si>
    <t>01220045</t>
  </si>
  <si>
    <t>https://spdd.sdp.gov.co/Segplan/consultar-documento-ucm-idroyecto-inversion/7822</t>
  </si>
  <si>
    <t>Servicios centrados en la justicia</t>
  </si>
  <si>
    <t>Aumentar la capacidad de las Comisarías de Familia para la atención de las víctimas de violencia en el contexto familiar que arriba a estos despachos</t>
  </si>
  <si>
    <t>Llegar a 67 Equipo(s) interdisciplinarios para las Comisarías de Familia en Bogotá de acuerdo con la ley 2126 de 2021</t>
  </si>
  <si>
    <t>Crear 16 Equipo(s) interdisciplinarios en Comisarías de Familia</t>
  </si>
  <si>
    <t>01220012</t>
  </si>
  <si>
    <t>https://spdd.sdp.gov.co/Segplan/consultar-documento-ucm-idroyecto-inversion/7694</t>
  </si>
  <si>
    <t>Articular alianzas estratégicas con actores externos que complementen la gestión institucional</t>
  </si>
  <si>
    <t>Implementar el 100% de los servicios de soporte misional a la operación del sector Integración Social</t>
  </si>
  <si>
    <t>Implementar 1 Estrategia(s) institucional de articulación con actores públicos y privados a nivel distrital, nacional e internacional, para complementar los servicios de la SDIS</t>
  </si>
  <si>
    <t>01220021</t>
  </si>
  <si>
    <t>https://spdd.sdp.gov.co/Segplan/consultar-documento-ucm-idroyecto-inversion/7783</t>
  </si>
  <si>
    <t>Desarrollar e implementar campañas de mantenimiento preventivo y minimizar las intervenciones de tipo correctivo y por garantías, en los equipamientos administrados por la SDIS para la prestación de servicios sociales y de apoyo</t>
  </si>
  <si>
    <t>Realizar 1400 Optimización(es) en unidades operativas para la prestación de servicios sociales a través del mantenimiento reforzamiento y adecuación de las infraestructuras</t>
  </si>
  <si>
    <t>Diseñar y ejecutar el 100 Porciento del Plan de Intervenciones en Infraestructuras para las diferentes unidades operativas que soportan la prestacion de los servicios sociales</t>
  </si>
  <si>
    <t>01220056</t>
  </si>
  <si>
    <t>https://spdd.sdp.gov.co/Segplan/consultar-documento-ucm-idroyecto-inversion/5470</t>
  </si>
  <si>
    <t>Aumentar el cumplimiento de los planes de acción derivados de la normatividad en materia de gestión institucional</t>
  </si>
  <si>
    <t>4599038 (V0624) - Servicio de Apoyo Financiero para el Fortalecimiento del Talento Humano</t>
  </si>
  <si>
    <t>Adelantar el  100 Porciento de las acciones necesarias que permitan avanzar en la implementación del plan de acción de la política pública distrital de la gestión integral del talento humano.</t>
  </si>
  <si>
    <t>01220049</t>
  </si>
  <si>
    <t>https://spdd.sdp.gov.co/Segplan/consultar-documento-ucm-idroyecto-inversion/5399</t>
  </si>
  <si>
    <t>09</t>
  </si>
  <si>
    <t>Reducción de formas extremas de exclusión</t>
  </si>
  <si>
    <t>1. Fortalecer la articulación intersectorial a partir de un modelo de gestión del abordaje territorial, para promover procesos de gobernanza, inclusión y movilidad social en los territorios urbanos y rurales de Bogotá</t>
  </si>
  <si>
    <t>Implementar 1 Estrategia(s) de abordaje territorial para beneficiar a personas migrantes o personas en situaciones de emergencias sociales sanitarias naturales antrópicas y de vulnerabilidad inminente</t>
  </si>
  <si>
    <t>4103054 (V0624) - Servicio de monitoreo y seguimiento a las intervenciones implementadas para la inclusión social y productiva de la población en situación de vulnerabilidad</t>
  </si>
  <si>
    <t>Implementar 1 Modelo(s) de gestión del abordaje territorial de la Secretaría Distrital de Integración Social en las 20 localidades de Bogotá.</t>
  </si>
  <si>
    <t>01220057</t>
  </si>
  <si>
    <t>https://spdd.sdp.gov.co/Segplan/consultar-documento-ucm-idroyecto-inversion/7825</t>
  </si>
  <si>
    <t>Fortalecer la articulación sectorial y distrital para ampliar la oferta institucional de manera que mejore la atención a las personas en situaciones extremas de exclusión (población habitante de calle y en riesgo de estarlo)</t>
  </si>
  <si>
    <t>Vincular 3400 Persona(s) habitantes de calle en servicios sociales de permanencia</t>
  </si>
  <si>
    <t>4103052 (V0624) - Servicio de gestión de oferta social para la población vulnerable</t>
  </si>
  <si>
    <t>Atender 28000 Ciudadanas y ciudadanos habitantes de calle y en alto riesgo de estarlo en los servicios</t>
  </si>
  <si>
    <t>01220071</t>
  </si>
  <si>
    <t>https://spdd.sdp.gov.co/Segplan/consultar-documento-ucm-idroyecto-inversion/7733</t>
  </si>
  <si>
    <t>Ampliar la red de comedores comunitarios para la atención de personas en inseguridad alimentaria y nutricional</t>
  </si>
  <si>
    <t>Aumentar de 115 a 165 los comedores comunitarios para contribuir la disminución de la inseguridad alimentaria y nutricional en Bogotá, implementando una redistribución para garantizar el acceso a más comunidades vulnerables y realizando vigilancia nutricional</t>
  </si>
  <si>
    <t>4103019 (V0624) - Comedores comunitarios ampliados</t>
  </si>
  <si>
    <t>Atender 81800 Persona(s) en comedores comunitarios como contribución al programa erradicación del hambre 2.0</t>
  </si>
  <si>
    <t>01220073</t>
  </si>
  <si>
    <t>https://spdd.sdp.gov.co/Segplan/consultar-documento-ucm-idroyecto-inversion/7809</t>
  </si>
  <si>
    <t>Actualizar y fortalecer la infraestructura tecnológica y los sistemas de información de la entidad para la implementación de iniciativas de transformación digital e innovación pública</t>
  </si>
  <si>
    <t>Reducir a 43% la obsolescencia Tecnológica del Sector Integración Social la cual incluye la actualización de los sistemas de información y equipamiento tecnológico</t>
  </si>
  <si>
    <t>Implementar 4 Solución(es) tecnológicas para contar con información accesible, confiable y oportuna.</t>
  </si>
  <si>
    <t>01220103</t>
  </si>
  <si>
    <t>https://spdd.sdp.gov.co/Segplan/consultar-documento-ucm-idroyecto-inversion/7827</t>
  </si>
  <si>
    <t>Fomentar la inclusión social y productiva de las personas con discapacidad, sus familias y sus personas cuidadoras, mediante la implementación de un modelo de inclusión transformador que asegure su participación con mayor autonomía e independencia</t>
  </si>
  <si>
    <t>Adaptar 15 Servicio(s) sociales y estrategias de integración social priorizadas para la atención diferencial y la inclusión de personas con discapacidad considerando también el enfoque étnico en articulación con el Sistema Distrital de Cuidado</t>
  </si>
  <si>
    <t>Desarrollar  15 Plan(es) de adaptación para la incorporación del enfoque poblacional - diferencial de discapacidad en los servicios sociales priorizados de la SDIS, para la inclusión de las personas con discapacidad.</t>
  </si>
  <si>
    <t>Departamento Administrativo del Servicio Civil Distrital</t>
  </si>
  <si>
    <t>DASCD</t>
  </si>
  <si>
    <t>01250177</t>
  </si>
  <si>
    <t>https://spdd.sdp.gov.co/Segplan/consultar-documento-ucm-idroyecto-inversion/7737</t>
  </si>
  <si>
    <t>Talento Humano unido por la ciudadanía</t>
  </si>
  <si>
    <t>Mejorar la calidad del servicio a la ciudadanía y a los grupos de valor, fortaleciendo los espacios de participación y diálogo, y promoviendo la transparencia</t>
  </si>
  <si>
    <t>Asistir 46 Entidad(es) y organismos distritales para fortalecer la Política de Gestión Estratégica del Talento Humano del Índice de Desempeño Institucional (IDI)</t>
  </si>
  <si>
    <t>Implementar 1 Estrategia(s) para fomentar la transparencia, participación ciudadana, y mejora del servicio a la ciudadanía y a los grupos de valor del DASCD.</t>
  </si>
  <si>
    <t>01250147</t>
  </si>
  <si>
    <t>https://spdd.sdp.gov.co/Segplan/consultar-documento-ucm-idroyecto-inversion/7738</t>
  </si>
  <si>
    <t>Fomentar el uso de nuevas tecnologías, y datos de gestión del talento humano distrital, para la toma de decisiones con énfasis en el uso y gobernanza de los datos</t>
  </si>
  <si>
    <t>Implementar 1 Sistema(s) de Analítica de Datos del Talento Humano Distrital como un modelo de Arquitectura Empresarial para la identificación, recolección, manejo, analítica y generación de información de la gestión del Talento Humano con enfoque diferencial, poblacional y de género.</t>
  </si>
  <si>
    <t>Secretaria Distrital de Ambiente</t>
  </si>
  <si>
    <t>SDA</t>
  </si>
  <si>
    <t>01260032</t>
  </si>
  <si>
    <t>https://spdd.sdp.gov.co/Segplan/consultar-documento-ucm-idroyecto-inversion/7655</t>
  </si>
  <si>
    <t>Aumento de la resiliencia al cambio climático y reducción de la vulnerabilidad</t>
  </si>
  <si>
    <t>Aumentar el número de personas que participan en las estrategias de educación ambiental y de comunicaciones</t>
  </si>
  <si>
    <t>Vincular 2302200 Persona(s) en acciones de educación ambiental para la conservación de la biodiversidad, el agua y la gestión de riesgos de desastres</t>
  </si>
  <si>
    <t>3208010 (V0624) - Servicio de educación informal ambiental</t>
  </si>
  <si>
    <t>Vincular a 1600000 Persona(s) que participan en las estrategias de educación ambiental</t>
  </si>
  <si>
    <t>01260084</t>
  </si>
  <si>
    <t>https://spdd.sdp.gov.co/Segplan/consultar-documento-ucm-idroyecto-inversion/7633</t>
  </si>
  <si>
    <t>Adoptar estrategias para mejorar la defensa técnica jurídica de los procesos en los que actúe la SDA y ejercer las acciones de control a las Entidades sin Ánimo de Lucro domiciliadas en Bogotá en el D.C</t>
  </si>
  <si>
    <t>Realizar el 100% de las acciones para el mejoramiento de la capacidad de gestión pública del sector ambiente</t>
  </si>
  <si>
    <t>3204002 (V0624) - Documentos diagnóstico para la gestión de la información y el conocimiento ambiental</t>
  </si>
  <si>
    <t>Atender el 100 Porciento de los procesos judiciales, contencioso administrativos, constitucionales y extrajudiciales, en los que la SDA es parte o interviene como autoridad ambiental.</t>
  </si>
  <si>
    <t>01260048</t>
  </si>
  <si>
    <t>https://spdd.sdp.gov.co/Segplan/consultar-documento-ucm-idroyecto-inversion/6638</t>
  </si>
  <si>
    <t>Aumentar, adecuar y mejorar la infraestructura fisica para garantizar la ejecucion de las actividades propias de la SDA</t>
  </si>
  <si>
    <t>4599009 (V0624) - Sedes construidas</t>
  </si>
  <si>
    <t>Realizar el 100 Porciento de las actividades de construcción de obras necesarias para el funcionamiento de la entidad y sector</t>
  </si>
  <si>
    <t>01260060</t>
  </si>
  <si>
    <t>https://spdd.sdp.gov.co/Segplan/consultar-documento-ucm-idroyecto-inversion/7707</t>
  </si>
  <si>
    <t>Reducción de emisiones y control del deterioro ambiental</t>
  </si>
  <si>
    <t>Fortalecer el proceso de monitoreo, evaluación, control y seguimiento ambiental, para mitigar los factores de impacto en la calidad de los recursos hídrico, suelo, el arbolado urbano, fauna y flora silvestre y en la estructura ecológica principal en el área urbana del DC</t>
  </si>
  <si>
    <t>Implementar 1 Programa(s) de control y planificación sobre el recurso hídrico y sus factores de impacto en el D.C.</t>
  </si>
  <si>
    <t>3201013 (V0624) - Documentos de lineamientos técnicos para mejorar la calidad ambiental de las áreas urbanas</t>
  </si>
  <si>
    <t>Ejecutar el 100 Porciento de las actuaciones de control sobre las concentraciones límites máximas establecidas en los vertimientos a la red de alcantarillado público de la ciudad</t>
  </si>
  <si>
    <t>01260013</t>
  </si>
  <si>
    <t>https://spdd.sdp.gov.co/Segplan/consultar-documento-ucm-idroyecto-inversion/7631</t>
  </si>
  <si>
    <t>Fortalecer organizaciones y otros sectores para incorporación de criterios de producción y consumo sostenible</t>
  </si>
  <si>
    <t>Incorporar en 1700 Proyecto(s) los criterios de ecourbanismo producción y consumo sostenible</t>
  </si>
  <si>
    <t>3201002 (V0624) - Documentos de lineamientos técnicos para el fortalecimiento del desempeño ambiental de los sectores productivos</t>
  </si>
  <si>
    <t>Promover en 1050 Proyecto(s) la incorporación de criterios de producción y consumo sostenible.</t>
  </si>
  <si>
    <t>01260058</t>
  </si>
  <si>
    <t>https://spdd.sdp.gov.co/Segplan/consultar-documento-ucm-idroyecto-inversion/7630</t>
  </si>
  <si>
    <t>Fortalecer la planeación estratégica articulando la gestión del conocimiento ambiental como herramienta para el ejercicio de la autoridad y la gestión ambiental en el distrito y la región</t>
  </si>
  <si>
    <t>Implementar 1 Programa(s) de Planeación y Gestión del Conocimiento Ambiental</t>
  </si>
  <si>
    <t>Fortalecer 11 Mecanismo(s) los mecanismos de coordinación interinstitucional a nivel distrital y regional para optimizar la planeación, ejecución y el seguimiento de las inversiones asociadas al ejercicio de autoridad y de gestión ambiental de la SDA.</t>
  </si>
  <si>
    <t>01260067</t>
  </si>
  <si>
    <t>https://spdd.sdp.gov.co/Segplan/consultar-documento-ucm-idroyecto-inversion/7632</t>
  </si>
  <si>
    <t>Alcanzar un nivel alto de adopción de gobierno y estrategia de TI en la entidad y optimizar el uso y aprovechamiento de los servicios tecnológicos de la entidad</t>
  </si>
  <si>
    <t>Implementar 3 Programa(s) de información ambiental y conocimiento ambiental</t>
  </si>
  <si>
    <t>Fortalecer 100 Porciento la estrategia, el gobierno y aprovechamiento de las TI en la entidad</t>
  </si>
  <si>
    <t>01260074</t>
  </si>
  <si>
    <t>https://spdd.sdp.gov.co/Segplan/consultar-documento-ucm-idroyecto-inversion/7689</t>
  </si>
  <si>
    <t>Consolidar la gestión y manejo a las 32 áreas protegidas</t>
  </si>
  <si>
    <t>Gestionar las 32 Área(s) protegidas del orden distrital</t>
  </si>
  <si>
    <t>3202047 (V0624) - Servicio de administración y manejo de áreas protegidas locales no vinculadas al Sistema Nacional de Áreas Protegidas</t>
  </si>
  <si>
    <t>Formular implementar y hacer seguimiento al 100 Porciento de las actividades definidas en los planes de trabajo de los RDH, PEDM y paisajes sostenibles.</t>
  </si>
  <si>
    <t>Establecer procesos de restauración ecológica en áreas de importancia ambiental en el Distrito Capital</t>
  </si>
  <si>
    <t>Lograr 780 Hectárea(s) en proceso de restauración ecológica con planeación y ejecución participativas</t>
  </si>
  <si>
    <t>3202005 (V0624) - Servicio de restauración de ecosistemas</t>
  </si>
  <si>
    <t>Restaurar, rehabilitar o recuperar 100 Hectárea(s) nuevas alteradas dentro de la estructura ecológica principal y áreas de importancia ecosistémicas.</t>
  </si>
  <si>
    <t>01260078</t>
  </si>
  <si>
    <t>https://spdd.sdp.gov.co/Segplan/consultar-documento-ucm-idroyecto-inversion/7629</t>
  </si>
  <si>
    <t>Fortalecer la evaluación, control y seguimiento de los factores de deterioro ambiental de la calidad del aire, auditiva y visual</t>
  </si>
  <si>
    <t>Implementar 1 Programa(s) para mejorar la calidad del aire acústica y visual</t>
  </si>
  <si>
    <t>Realizar 7 Informe(s) sobre las acciones de evaluación, control y seguimiento a las Fuentes Fijas realizadas en el perímetro Urbano de Bogotá</t>
  </si>
  <si>
    <t>Departamento Administrativo de la Defensoria del Espacio Publico-DADEP</t>
  </si>
  <si>
    <t>DADEP</t>
  </si>
  <si>
    <t>01270010</t>
  </si>
  <si>
    <t>https://spdd.sdp.gov.co/Segplan/consultar-documento-ucm-idroyecto-inversion/7772</t>
  </si>
  <si>
    <t>Fomentar la aplicación de los diversos instrumentos de administración del patrimonio inmobiliario distrital y del espacio público</t>
  </si>
  <si>
    <t>Desarrollar 1 Estrategia(s) para aumentar la oferta cualitativa y cuantitativa de espacio público para el uso, goce y disfrute ciudadano con enfoque diferencial, étnico, interseccional, de género y población</t>
  </si>
  <si>
    <t>4501008 (V0624) - Servicio de información actualizado</t>
  </si>
  <si>
    <t>Realizar el  100 Porciento de asistencia técnica a las alcaldías locales y demás autoridades competentes en las acciones de recuperación de espacio público</t>
  </si>
  <si>
    <t>01270022</t>
  </si>
  <si>
    <t>https://spdd.sdp.gov.co/Segplan/consultar-documento-ucm-idroyecto-inversion/5447</t>
  </si>
  <si>
    <t>Impulsar 15 Proyecto(s) de bienestar con enfoque de género poblacional, étnico y diferencial en espacios públicos</t>
  </si>
  <si>
    <t>4501045 (V0624) - Documentos de investigación</t>
  </si>
  <si>
    <t>Realizar 10 Estudio(s) para la identificación de puntos críticos donde se pueda impulsar proyectos de bienestar social.</t>
  </si>
  <si>
    <t>01270108</t>
  </si>
  <si>
    <t>https://spdd.sdp.gov.co/Segplan/consultar-documento-ucm-idroyecto-inversion/7839</t>
  </si>
  <si>
    <t>Fortalecer la capacidad de gestión del DADEP en términos del modelo integrado de Planeación y Gestión - MIPG</t>
  </si>
  <si>
    <t>Gestionar el 100 Porciento del plan de sostenibilidad de MIPG en el marco de la normatividad legal vigente y los lineamientos expedidos por la Administración Distrital.</t>
  </si>
  <si>
    <t>01270059</t>
  </si>
  <si>
    <t>https://spdd.sdp.gov.co/Segplan/consultar-documento-ucm-idroyecto-inversion/7659</t>
  </si>
  <si>
    <t>Acompañar las acciones requeridas para enajenación o transferencia de los predios</t>
  </si>
  <si>
    <t>Ofertar 35 Bien(es) fiscales del distrito capital para enajenación</t>
  </si>
  <si>
    <t>4501046 (V0624) - Documentos de lineamientos técnicos</t>
  </si>
  <si>
    <t>Elaborar 4 Documento(s) técnico-jurídicos de los bienes sujetos a enajenación o transferencia</t>
  </si>
  <si>
    <t>01270168</t>
  </si>
  <si>
    <t>https://spdd.sdp.gov.co/Segplan/consultar-documento-ucm-idroyecto-inversion/7591</t>
  </si>
  <si>
    <t>Formular e implementar políticas, planes, programas y proyectos de las Tecnologías de la Información y las Comunicaciones de la entidad que incluyan un componente de innovación y tecnológico</t>
  </si>
  <si>
    <t>Desarrollar 1 Estrategia(s) para el fortalecimiento y madurez del  proceso de gestión de proyectos que permitan garantizar el cumplimiento de los proyectos derivados del PETI en términos del alcance, tiempo y costo</t>
  </si>
  <si>
    <t>Unidad Administrativa Especial Cuerpo Oficial de Bomberos</t>
  </si>
  <si>
    <t>UAECOB</t>
  </si>
  <si>
    <t>01310207</t>
  </si>
  <si>
    <t>https://spdd.sdp.gov.co/Segplan/consultar-documento-ucm-idroyecto-inversion/5388</t>
  </si>
  <si>
    <t>Desarrollar el Plan Estratégico Institucional PEI que contribuya a la mejora continua y promueva la calidad y la excelencia de la gestión institucional</t>
  </si>
  <si>
    <t>Desarrollar 1 Plan(es) para el fortalecimiento de las capacidades institucionales de la UAECOB</t>
  </si>
  <si>
    <t>Formular y ejecutar 100 Porciento de las actividades asociadas al modelo de relacionamiento con la ciudadanía (servicio a la ciudadanía, transparencia acceso a la información y lucha contra la corrupción, Rendición de cuentas y racionalización de trámites); participación y  colaboración ciudadana y, medidas de integridad y anticorrupción</t>
  </si>
  <si>
    <t>01310255</t>
  </si>
  <si>
    <t>https://spdd.sdp.gov.co/Segplan/consultar-documento-ucm-idroyecto-inversion/4733</t>
  </si>
  <si>
    <t>Mejorar las capacidades en formación, infraestructura, equipamientos, conocimiento, reducción y manejo de emergencias asociadas a incendios, incidentes con materiales peligrosos y rescates en todas sus modalidades</t>
  </si>
  <si>
    <t>Implementar 1 Programa(s) para mejorar la respuesta en la atención a emergencias del Cuerpo Oficial de Bomberos de Bogotá apalancada en redes de conocimiento prevención del riesgo y cobertura en la ciudad y su entorno</t>
  </si>
  <si>
    <t>4503004 (V0624) - Servicio de atención a emergencias y desastres</t>
  </si>
  <si>
    <t>Desarrollar 1 Programa(s) de renovación de equipos, herramientas, accesorios y elementos de protección personal en la UAECOB.</t>
  </si>
  <si>
    <t>Secretaria Juridica Distrital</t>
  </si>
  <si>
    <t>SJD</t>
  </si>
  <si>
    <t>01360181</t>
  </si>
  <si>
    <t>https://spdd.sdp.gov.co/Segplan/consultar-documento-ucm-idroyecto-inversion/7730</t>
  </si>
  <si>
    <t>Desarrollar un plan integral de fortalecimiento institucional que optimice el uso de recursos disponibles y promueva la eficaz implementación de herramientas de planeación y gestión, garantizando estrategias orientadas a resultados</t>
  </si>
  <si>
    <t>Fortalecer en un 100% las capacidades institucionales de la Secretaría Jurídica Distrital</t>
  </si>
  <si>
    <t>Fortalecer 100 Porciento las capacidades institucionales de la Secretaría Jurídica Distrital</t>
  </si>
  <si>
    <t>01360149</t>
  </si>
  <si>
    <t>https://spdd.sdp.gov.co/Segplan/consultar-documento-ucm-idroyecto-inversion/4704</t>
  </si>
  <si>
    <t>Mejorar la infraestructura TIC para garantizar el funcionamiento eficiente y seguro de los sistemas de información jurídicos prioritarios en el Distrito Capital</t>
  </si>
  <si>
    <t>Ejecutar 1 Plan(es) para el mantenimiento y optimización de los sistemas de información a cargo de la Secretaría Jurídica Distrital</t>
  </si>
  <si>
    <t>Ejecutar 1 Plan(es) para el mantenimiento y optimización de las plataformas de hardware y software que soportan los sistemas de información en la SJD.</t>
  </si>
  <si>
    <t>01360277</t>
  </si>
  <si>
    <t>https://spdd.sdp.gov.co/Segplan/consultar-documento-ucm-idroyecto-inversion/4724</t>
  </si>
  <si>
    <t>Aumentar la participación ciudadana de carácter incidente en el ciclo de gobernanza regulatoria de la producción normativa en el Distrito Capital</t>
  </si>
  <si>
    <t>Lograr el 43% de participación ciudadana incidente en los proyectos normativos y de regulación que expida la administración distrital</t>
  </si>
  <si>
    <t>Lograr el 43 Porciento de participación ciudadana incidente en los proyectos normativos y de regulación que expida la administración distrital.</t>
  </si>
  <si>
    <t>01360274</t>
  </si>
  <si>
    <t>https://spdd.sdp.gov.co/Segplan/consultar-documento-ucm-idroyecto-inversion/4952</t>
  </si>
  <si>
    <t>Fortalecer la capacidad institucional y operativa del Distrito Capital para gestionar eficazmente los aspectos jurídicos y administrativos, reduciendo el riesgo de daño antijurídico y aumentando el uso de los MASC</t>
  </si>
  <si>
    <t>Generar 4 Estrategia(s) para el fortalecimiento jurídico del Distrito Capital para la prevención del daño antijurídico la participación eficiente en los procesos judiciales y extrajudiciales y la gestión del conocimiento</t>
  </si>
  <si>
    <t>1205004 (V0624) - Documentos de investigación</t>
  </si>
  <si>
    <t>Implementar 4 Estrategia(s) para fortalecimiento jurídico del Distrito Capital para la prevención del daño antijurídico la participación eficente en los procesos  judiciales y extrajudicales y la gestión del conocimiento</t>
  </si>
  <si>
    <t>01360287</t>
  </si>
  <si>
    <t>https://spdd.sdp.gov.co/Segplan/consultar-documento-ucm-idroyecto-inversion/4769</t>
  </si>
  <si>
    <t>Fortalecimiento institucional para optimizar la gestión jurídica y normativa en la Secretaría Jurídica Distrital</t>
  </si>
  <si>
    <t>Diseñar 1 Estrategia(s) de compra pública eficiente innovadora y transparente para el Distrito Capital</t>
  </si>
  <si>
    <t>1205005 (V0624) - Documentos de lineamientos técnicos</t>
  </si>
  <si>
    <t>Diseñar 1 Estrategia(s) de compra pública eficiente, innovadora  y transparente para el Distrito Capital. tiene menú contextual.</t>
  </si>
  <si>
    <t>01360278</t>
  </si>
  <si>
    <t>https://spdd.sdp.gov.co/Segplan/consultar-documento-ucm-idroyecto-inversion/4950</t>
  </si>
  <si>
    <t>Fortalecer la capacidad institucional y operativa de la Secretaría Jurídica para gestionar los aspectos jurídicos de Bogotá D.C.</t>
  </si>
  <si>
    <t>Ejecutar 4 Programa(s) de inspección vigilancia y control de Entidades Sin Ánimo de Lucro enfocado al fortalecimiento del control social y la gestión del conocimiento</t>
  </si>
  <si>
    <t>Realizar 4 Programa(s) de IVC enfocados al fortalecimiento y control social</t>
  </si>
  <si>
    <t>Secretaria Distrital de Seguridad, Convivencia y Justicia</t>
  </si>
  <si>
    <t>SDSCJ</t>
  </si>
  <si>
    <t>01370290</t>
  </si>
  <si>
    <t>https://spdd.sdp.gov.co/Segplan/consultar-documento-ucm-idroyecto-inversion/7535</t>
  </si>
  <si>
    <t>Desmantelamiento de estructuras criminales y delincuenciales con mejores capacidades y activos tecnológicos</t>
  </si>
  <si>
    <t>Garantizar la dotación y bienestar del personal uniformado idóneo en el Distrito de acuerdo a las necesidades identificadas</t>
  </si>
  <si>
    <t>Aplicar 1 Modelo(s) de fortalecimiento a las capacidades operativas de vigilancia policial funciones militares y otras de apoyo a la seguridad la convivencia y la justicia</t>
  </si>
  <si>
    <t>4501029 (V0624) - Servicio de apoyo financiero para proyectos de convivencia y seguridad ciudadana</t>
  </si>
  <si>
    <t>Desarrollar 1 Estrategia(s) de bienestar e Incentivos al personal Uniformado</t>
  </si>
  <si>
    <t>01370292</t>
  </si>
  <si>
    <t>https://spdd.sdp.gov.co/Segplan/consultar-documento-ucm-idroyecto-inversion/7669</t>
  </si>
  <si>
    <t>Desarrollar instancias de gobernanza regional para la gestión de la seguridad</t>
  </si>
  <si>
    <t>Estructurar y desarrollar al 100% las instancias de gobernanza necesarias para el diseño y ejecución del Plan de Seguridad Integral ante la Región Metropolitana</t>
  </si>
  <si>
    <t>4501031 (V0624) - Documentos normativos</t>
  </si>
  <si>
    <t>Realizar 1 Documento(s) de desarrollo normativo y de gobernanza que permita diseñar el primer plan integral de seguridad, convivencia y justicia en el marco de la región metropolitana Bogotá - Cundinamarca.</t>
  </si>
  <si>
    <t>01370294</t>
  </si>
  <si>
    <t>https://spdd.sdp.gov.co/Segplan/consultar-documento-ucm-idroyecto-inversion/7699</t>
  </si>
  <si>
    <t>Fortalecer las capacidades de respuesta y seguimiento a situaciones que afectan la seguridad y convivencia de las poblaciones de especial protección</t>
  </si>
  <si>
    <t>Implementar 1 Plan(es) para la prevención y mitigación de factores de riesgo que favorecen la ocurrencia de violencias y delitos contra poblaciones vulnerables, que incorpore acciones para combatir el microtráfico en entornos escolares del distrito</t>
  </si>
  <si>
    <t>Diseñar e implementar  10 Plan(es) para mitigar los factores de riesgo que inciden en la ocurrencia de hechos de violencias y delitos contra poblaciones vulnerables inlcuyendo aquellos relacionados con el microtráfico en entornos escolares del Distrito.</t>
  </si>
  <si>
    <t>01370296</t>
  </si>
  <si>
    <t>https://spdd.sdp.gov.co/Segplan/consultar-documento-ucm-idroyecto-inversion/7606</t>
  </si>
  <si>
    <t>Aumentar la capacidad tecnológica y operativa para el sistema de atención de emergencias y seguridad en la SDSCJ</t>
  </si>
  <si>
    <t>Desarrollar 1 Plan(es) de modernización del C4 para mejorar la respuesta distrital a la demanda de servicios de los ciudadanos</t>
  </si>
  <si>
    <t>4501028 (V0624) - Servicio de vigilancia a través de cámaras de seguridad</t>
  </si>
  <si>
    <t>Incrementar  el 50 Porciento de la cobertura del sistema de video vigilancia en el territorio urbano Distrital</t>
  </si>
  <si>
    <t>01370293</t>
  </si>
  <si>
    <t>https://spdd.sdp.gov.co/Segplan/consultar-documento-ucm-idroyecto-inversion/7700</t>
  </si>
  <si>
    <t>Mejorar la articulación entre la sociedad civil, instituciones públicas y privadas</t>
  </si>
  <si>
    <t>Desarrollar 1200 Intervención(es) del Sistema Distrital de apropiación del Código Nacional de Seguridad y Convivencia Ciudadana</t>
  </si>
  <si>
    <t>1207004 (V0624) - Documentos metodológicos</t>
  </si>
  <si>
    <t>Desarrollar 1200 Intervención(es) para promover la gestión de conflictos , construcción de acuerdos, cuidado y apropiación social por el espacio público y el ambiente.</t>
  </si>
  <si>
    <t>01370295</t>
  </si>
  <si>
    <t>https://spdd.sdp.gov.co/Segplan/consultar-documento-ucm-idroyecto-inversion/7770</t>
  </si>
  <si>
    <t>Aumentar la capacidad de respuesta efectiva de los servicios de acceso a la justicia para mejorar la protección de derechos a partir de una atención integral</t>
  </si>
  <si>
    <t>Estructurar el 100% del Sistema Distrital de Justicia para articular servicios funcionales de acceso a la justicia</t>
  </si>
  <si>
    <t>1202002 (V0624) - Servicio de justicia a los ciudadanos</t>
  </si>
  <si>
    <t>Desarrollar el 100 Porciento de un modelo para el fortalecimiento de las capacidades, canales y servicios territoriales y diferenciales de acceso a la justicia, y de protección de derechos</t>
  </si>
  <si>
    <t>01370315</t>
  </si>
  <si>
    <t>https://spdd.sdp.gov.co/Segplan/consultar-documento-ucm-idroyecto-inversion/7671</t>
  </si>
  <si>
    <t>Aumentar la integración de la información generada por las diferentes dependencias de la Secretaría de Seguridad, Convivencia y Justicia y otras entidades del orden Distrital y Nacional</t>
  </si>
  <si>
    <t>Implementar 1 Sistema(s) de información integrado, interoperable y de gestión del conocimiento con el sector publico y privado para el análisis estratégico y toma de decisión, monitoreo y evaluación de Planes Programas Estrategias y Proyectos desarrollados en el Sector Seguridad Convivencia y Justicia</t>
  </si>
  <si>
    <t>0401102 (V0624) - Servicio de información implementado</t>
  </si>
  <si>
    <t>Construir y mantener 1 Sistema(s) para gestionar información que permita el monitoreo y evaluación de planes, programas, estrategias y proyectos desarrollados en seguridad Convivencia y Justicia</t>
  </si>
  <si>
    <t>01370312</t>
  </si>
  <si>
    <t>https://spdd.sdp.gov.co/Segplan/consultar-documento-ucm-idroyecto-inversion/7670</t>
  </si>
  <si>
    <t>Desplegar en el territorio la respuesta institucional para la gestión de la conflictividad y acompañamiento de aglomeraciones</t>
  </si>
  <si>
    <t>Implementar 1 Modelo(s) integrado para la gestión de la convivencia y seguridad en los territorios</t>
  </si>
  <si>
    <t>4501001 (V0624) - Servicio de asistencia técnica</t>
  </si>
  <si>
    <t>Construir e implementar 1 Modelo(s) de atención territorial a conflictividades relacionadas con el uso y disfrute del espacio público</t>
  </si>
  <si>
    <t>01370314</t>
  </si>
  <si>
    <t>https://spdd.sdp.gov.co/Segplan/consultar-documento-ucm-idroyecto-inversion/7672</t>
  </si>
  <si>
    <t>Adelantar la optimización institucional para ampliar la planta de acuerdo al modelo de operación por capacidades</t>
  </si>
  <si>
    <t>Fortalecer la Secretaría Distrital de Seguridad Convivencia y Justicia para una gestión más eficiente a través de 1 Plan(es) de optimización de gestión institucional</t>
  </si>
  <si>
    <t>Implementar el 100 Porciento de la optimización institucional para el  mejoramiento de la gestión y el desempeño de la Entidad</t>
  </si>
  <si>
    <t>01370306</t>
  </si>
  <si>
    <t>https://spdd.sdp.gov.co/Segplan/consultar-documento-ucm-idroyecto-inversion/7776</t>
  </si>
  <si>
    <t>Ampliar correspondencia entre procesos de atención, características y necesidades de los adolescentes y jóvenes que afecta el cumplimiento de la finalidad pedagógica y restaurativa del SRPA</t>
  </si>
  <si>
    <t>Implementar 1 Estrategia(s) para la ampliación de capacidades del Programa Distrital de Justicia Juvenil Restaurativa</t>
  </si>
  <si>
    <t>4103060 (V0624) - Documento de lineamientos técnicos</t>
  </si>
  <si>
    <t>Diseñar e implementar 1 Programa(s) de atención integral en equipamientos relacionados con el Sistema de Responsabilidad Penal Adolescente</t>
  </si>
  <si>
    <t>01370304</t>
  </si>
  <si>
    <t>https://spdd.sdp.gov.co/Segplan/consultar-documento-ucm-idroyecto-inversion/7778</t>
  </si>
  <si>
    <t>Ampliar la cobertura territorial de los equipamientos físicos y móviles</t>
  </si>
  <si>
    <t>Ampliar en 8 Equipamiento(s) la oferta de servicios de acceso a la justicia y convivencia (una casa de justicia, una URI, dos CTPS, dos Unidades Móviles, dos centros integrales de justicia)</t>
  </si>
  <si>
    <t>4501042 (V0624) - Infraestructura para la promoción a la cultura de la legalidad y a la convivencia construida y dotada</t>
  </si>
  <si>
    <t>Habilitar 3 Casa(s) móviles o fijas para garantizar el acceso a la justicia de los ciudadanos en el distrito capital</t>
  </si>
  <si>
    <t>01370305</t>
  </si>
  <si>
    <t>https://spdd.sdp.gov.co/Segplan/consultar-documento-ucm-idroyecto-inversion/7777</t>
  </si>
  <si>
    <t>Ampliar la cobertura del Programa Distrital de Justicia Restaurativa desde la atención integral a ofensores, víctimas y redes de apoyo en población adulta</t>
  </si>
  <si>
    <t>Implementar 1 Plan(es) de atención y descongestión carcelaria que incluya la implementación de mecanismos de justicia restaurativa atención integral a PPL y atención a la población pospenada</t>
  </si>
  <si>
    <t>Ampliar 1 Programa(s) de Justicia Restaurativa para Adultos implementando sus rutas de atención existentes y creando nuevas rutas</t>
  </si>
  <si>
    <t>Instituto para la Economia Social</t>
  </si>
  <si>
    <t>IPES</t>
  </si>
  <si>
    <t>02000025</t>
  </si>
  <si>
    <t>https://spdd.sdp.gov.co/Segplan/consultar-documento-ucm-idroyecto-inversion/5407</t>
  </si>
  <si>
    <t>Asistir técnicamente a las unidades de negocio con el fin de desarrollar su capacidad comercial, productiva, emprendedora y financiera a fin de contribuir a su inserción en el mercado</t>
  </si>
  <si>
    <t>Fortalecer 58200 Negocio(s) locales de la ciudad a través de formación y asistencia técnica especializada, promoviendo la inclusión de aquellos donde participan mujeres y jóvenes. Se priorizará realizar capacitaciones de emprendimiento y economía circular en coordinación con la UAESP dirigidas a la población recicladora en aras de incentivar el desarrollo económico y la productividad</t>
  </si>
  <si>
    <t>3502017 (V0624) - Servicio de asistencia técnica para emprendedores y/o empresas en edad temprana</t>
  </si>
  <si>
    <t>Asistir 1110 Unidad(es) de negocio técnica y empresarialmente conforme a las características de las mismas.</t>
  </si>
  <si>
    <t>02000027</t>
  </si>
  <si>
    <t>https://spdd.sdp.gov.co/Segplan/consultar-documento-ucm-idroyecto-inversion/5501</t>
  </si>
  <si>
    <t>Aumentar la apropiación y cultura del MOP al interior de la entidad</t>
  </si>
  <si>
    <t>Fortalecer el 100 Porciento el Modelo Integrado de Planeación y Gestión - MIPG con la participación de cada uno de sus políticas</t>
  </si>
  <si>
    <t>02000019</t>
  </si>
  <si>
    <t>https://spdd.sdp.gov.co/Segplan/consultar-documento-ucm-idroyecto-inversion/5504</t>
  </si>
  <si>
    <t>Fortalecer la gestión y comunicación de la oferta institucional dirigida a las personas que ejercen la venta informal en el espacio público</t>
  </si>
  <si>
    <t>Ejecutar 10 Producto(s) definidos en el plan de acción de la Política Pública Distrital de Vendedoras y Vendedores Informales establecidos para el cuatrienio</t>
  </si>
  <si>
    <t>Realizar 4 Informe(s) de seguimiento a la implementación de la Política Pública Distrital de Vendedoras y Vendedores Informales</t>
  </si>
  <si>
    <t>02000024</t>
  </si>
  <si>
    <t>https://spdd.sdp.gov.co/Segplan/consultar-documento-ucm-idroyecto-inversion/5503</t>
  </si>
  <si>
    <t>Aumentar la participación en procesos de formación que fortalezcan las competencias generales, laborales y específicas, de los vendedores de la economía informal y sus familias</t>
  </si>
  <si>
    <t>Lograr 62500 Certificación(es) en formación para el trabajo y/o competencias en habilidades laborales específicas de acuerdo con la dinámica del mercado laboral y las necesidades para el cierre de brechas de talento humano, promoviendo la inclusión de mujeres, jóvenes y personas mayores de 50 años</t>
  </si>
  <si>
    <t>3602031 (V0624) - Servicio de formación para el trabajo en competencias para la inserción laboral</t>
  </si>
  <si>
    <t>Certificar 2400 Vendedor(es) de la economía informal y sus familias en competencias específicas y habilidades laborales.</t>
  </si>
  <si>
    <t>02000028</t>
  </si>
  <si>
    <t>https://spdd.sdp.gov.co/Segplan/consultar-documento-ucm-idroyecto-inversion/7716</t>
  </si>
  <si>
    <t>Mantener las Plazas Distritales de Mercado con condiciones urbanísticas, logísticas, sanitarias y ambientales adecuadas para el desarrollo de la oferta publica de abastecimiento alimentario y turístico, en las áreas comunes, en los espacios de comercialización y en los que cuentan con un contrato vigente, conforme la normatividad aplicable a este tipo de establecimientos</t>
  </si>
  <si>
    <t>Intervenir la infraestructura de 17 Plaza(s) Distritales de Mercado en Mantenimiento Embellecimiento y/o reforzamiento estructural</t>
  </si>
  <si>
    <t>3502083 (V0624) - Plazas de mercado mantenida</t>
  </si>
  <si>
    <t>Implementar 4 Plan(es) de intervención a la infraestructura de las Plazas Distritales de Mercado.</t>
  </si>
  <si>
    <t>02000033</t>
  </si>
  <si>
    <t>https://spdd.sdp.gov.co/Segplan/consultar-documento-ucm-idroyecto-inversion/5502</t>
  </si>
  <si>
    <t>Incrementar el número de plazas de mercado como escenarios turísticos y aumentar la participación de las mismas en el abastecimiento alimentario de la ciudad</t>
  </si>
  <si>
    <t>Intervenir 7 Plaza(s) Distritales de Mercado con el propósito de impulsar el turismo y el fortalecimiento económico</t>
  </si>
  <si>
    <t>3502082 (V0624) - Plazas de mercado ampliada</t>
  </si>
  <si>
    <t>Realizar 14 Actividad(es) de fortalecimiento comercial y empresarial para incrementar la Participación de las PDM como escenarios turísticos con actividades como festivales gastronómicos, festival de hierbas, vitrinas comerciales, eventos de ciudad, entre otros.</t>
  </si>
  <si>
    <t>02000035</t>
  </si>
  <si>
    <t>https://spdd.sdp.gov.co/Segplan/consultar-documento-ucm-idroyecto-inversion/5499</t>
  </si>
  <si>
    <t>Articular las acciones que desde las entidades se realizan en función de la informalidad y recuperación del espacio público</t>
  </si>
  <si>
    <t>Intervenir y organizar 16 Zona(s) de aglomeración de venta informal para contribuir a la organización del espacio público en la ciudad, para el fortalecimiento del tejido productivo y la inclusión social en los corredores críticos, en la séptima, el 20 de Julio, entre otros</t>
  </si>
  <si>
    <t>Gestionar 7 Alianza(s) que faciliten el relacionamiento público - privado, en función de atender las necesidades de la población vendedora informal en el espacio público.</t>
  </si>
  <si>
    <t>02000029</t>
  </si>
  <si>
    <t>https://spdd.sdp.gov.co/Segplan/consultar-documento-ucm-idroyecto-inversion/5500</t>
  </si>
  <si>
    <t>Fortalecer la Inversión, planificación estratégica, actualización, mantenimiento, experiencia o talento y rápido crecimiento o cambios</t>
  </si>
  <si>
    <t>Fortalecer 100 Porciento medidas de seguridad físicas y técnicas para proteger los datos contra el acceso no autorizado, divulgación, alteración o destrucción y aumentar las respuestas a incidentes de violaciones de datos.</t>
  </si>
  <si>
    <t>Secretaria Distrital de Salud / Fondo Financiero Distrital de Salud</t>
  </si>
  <si>
    <t>SDS/FFDS</t>
  </si>
  <si>
    <t>02010149</t>
  </si>
  <si>
    <t>https://spdd.sdp.gov.co/Segplan/consultar-documento-ucm-idroyecto-inversion/5582</t>
  </si>
  <si>
    <t>Construir o reponer y dotar instalaciones hospitalarias</t>
  </si>
  <si>
    <t>Culminar la construcción de 5 Infraestructura(s) de Unidades de Servicios de Salud, 2 diseños de infraestructuras en salud y avanzar en la ejecución de 2 infraestructuras hospitalarias que cuentan con vigencia futura (APP Engativá, San Juan de Dios) y garantizar la APP de Bosa</t>
  </si>
  <si>
    <t>1901112 (antiguo) - Infraestructura hospitalaria de nivel 3 construida y dotada</t>
  </si>
  <si>
    <t>Avanzar en 75 Porciento en construcción y dotación de 3 instalaciones hospitalarias a 2024</t>
  </si>
  <si>
    <t>007914</t>
  </si>
  <si>
    <t>2022110010001</t>
  </si>
  <si>
    <t>Construcción y mejora de la capacidad instalada UMHES Cll 80 para fortalecer servicios de salud integral implementando la central de Emerg y Urg al gran parque hospitalario de Engativá ¿ APP ENGATIVA</t>
  </si>
  <si>
    <t>02010001</t>
  </si>
  <si>
    <t>https://spdd.sdp.gov.co/Segplan/consultar-documento-ucm-idroyecto-inversion/5544</t>
  </si>
  <si>
    <t>Ampliar el Hospital de Engativá, para mejorar la infraestructura y acceso al servicio de salud en Bogotá</t>
  </si>
  <si>
    <t>1906018 (V0624) - Hospitales de tercer nivel de atención construidos y dotados</t>
  </si>
  <si>
    <t>Realizar 100 Porciento de las obras para la ampliación del Hospital de Engativá.</t>
  </si>
  <si>
    <t>02010002</t>
  </si>
  <si>
    <t>https://spdd.sdp.gov.co/Segplan/consultar-documento-ucm-idroyecto-inversion/5581</t>
  </si>
  <si>
    <t>Salud con calidad y en el territorio</t>
  </si>
  <si>
    <t>Gestionar los recursos e insumos necesarios de tecnología sanitaria y equipamiento para la producción de biológicos en Bogotá</t>
  </si>
  <si>
    <t>Avanzar en el 100% del cronograma establecido para la producción y generación de biológicos (envasado y llenado) en Bogotá D.C para contribuir a la soberanía sanitaria</t>
  </si>
  <si>
    <t>0406022 (V0624) - Documentos de lineamientos técnicos</t>
  </si>
  <si>
    <t>Gestionar 2 Alianza(s) a 2025; con actores nacionales y/o extranjeros para la producción de biológicos en Bogotá con el fin de establecer relaciones de carácter transaccional.</t>
  </si>
  <si>
    <t>02010195</t>
  </si>
  <si>
    <t>https://spdd.sdp.gov.co/Segplan/consultar-documento-ucm-idroyecto-inversion/5579</t>
  </si>
  <si>
    <t>Fortalecer las capacidades del talento humano para responder desde la CTeI a los retos de salud pública</t>
  </si>
  <si>
    <t>Implementar el 100% del plan de fortalecimiento del ecosistema de CTeI para la salud a fin de contribuir a la generación y la apropiación social de nuevo conocimiento para la toma de decisiones relacionadas con las problemáticas relevantes en salud pública de Bogotá</t>
  </si>
  <si>
    <t>1905015 (V0624) - Documentos de planeación</t>
  </si>
  <si>
    <t>Implementar al 100 % los estándares de calidad de la relación docencia servicio e investigación de las Subredes Integradas de Servicios de Salud.</t>
  </si>
  <si>
    <t>02010135</t>
  </si>
  <si>
    <t>https://spdd.sdp.gov.co/Segplan/consultar-documento-ucm-idroyecto-inversion/5578</t>
  </si>
  <si>
    <t>Aumentar la gestión técnica y financiera de las Empresas sociales del Estado y de Capital Salud EPS, para garantizar el acceso a los servicios de salud</t>
  </si>
  <si>
    <t>Diseñar, implementar y evaluar 1 Modelo(s) de Salud para la población de Bogotá D.C.</t>
  </si>
  <si>
    <t>1906041 (V0624) - Servicio de asistencia técnica</t>
  </si>
  <si>
    <t>Monitorear el cumplimiento del 100 Porciento de las estrategias administrativas, financieras y asistenciales de capital salud y las cuatro subredes para lograr la articulación, complementariedad y sostenibilidad de estas entidades.</t>
  </si>
  <si>
    <t>02010154</t>
  </si>
  <si>
    <t>https://spdd.sdp.gov.co/Segplan/consultar-documento-ucm-idroyecto-inversion/5577</t>
  </si>
  <si>
    <t>Renovar la infraestructura tecnológica de la SDS e implementar el marco metodológico de Arquitectura Empresarial</t>
  </si>
  <si>
    <t>Implementar 1 Estrategia(s) de arquitectura empresarial y seguridad digital para fortalecer las capacidades institucionales y tecnológicas de información de la SDS</t>
  </si>
  <si>
    <t>1906042 (V0624) - Servicios de información actualizados</t>
  </si>
  <si>
    <t>Implementar al 100 Porciento la estrategia de arquitectura empresarial y seguridad digital para fortalecer y mejorar las capacidades de tecnología de información de la SDS.</t>
  </si>
  <si>
    <t>02010187</t>
  </si>
  <si>
    <t>https://spdd.sdp.gov.co/Segplan/consultar-documento-ucm-idroyecto-inversion/5576</t>
  </si>
  <si>
    <t>Diseñar e implementar el Modelo MAS Bienestar para la población de Bogotá D.C, a través de la integración de la prestación de los servicios en las capas del pilar de Gestión del Riesgo</t>
  </si>
  <si>
    <t>1906039 (V0624) - Documento de lineamientos técnicos</t>
  </si>
  <si>
    <t>Implementar 1 Estrategia(s) de comunicación en el marco del nuevo modelo de atención para fortalecer la sensibilización de la población frente al programa de donación</t>
  </si>
  <si>
    <t>02010141</t>
  </si>
  <si>
    <t>https://spdd.sdp.gov.co/Segplan/consultar-documento-ucm-idroyecto-inversion/5575</t>
  </si>
  <si>
    <t>Desarrollar acciones orientadas a la mejora continua de la gestión institucional</t>
  </si>
  <si>
    <t>Contribuir al 100% en el ejercicio de la transparencia e innovación para el fortalecimiento de las capacidades institucionales del sector</t>
  </si>
  <si>
    <t>Contribuir al 100 Porciento en el ejercicio de la transparencia e innovación para el fortalecimiento de las capacidades institucionales del sector</t>
  </si>
  <si>
    <t>02010178</t>
  </si>
  <si>
    <t>https://spdd.sdp.gov.co/Segplan/consultar-documento-ucm-idroyecto-inversion/5574</t>
  </si>
  <si>
    <t>Salud Pública Integrada e Integral</t>
  </si>
  <si>
    <t>Concertar la integración de los actores sectoriales e intersectoriales para la puesta en marcha de una solución tecnológica interoperable, que permita identificar factores de riesgos en salud y orientar la oferta de servicios del sector</t>
  </si>
  <si>
    <t>Implementar en 100% el Plan de Acción de transformación digital del sector salud que permitan desarrollar la puesta en marcha de un sistema de información interoperable sectorial e intersectorial para la operación monitoreo y divulgación de resultados de la Atención Primaria Social en pro del bienestar de la población de Bogotá D.C.</t>
  </si>
  <si>
    <t>1906031 (V0624) - Servicio de información para las instituciones públicas prestadoras de salud y la dirección de la entidad territorial implementado</t>
  </si>
  <si>
    <t>Implementar en 100 Porciento el Plan de Acción de transformación digital del sector salud que permitan desarrollar la puesta en marcha de un sistema de información interoperable sectorial e intersectorial para la operación, monitoreo y divulgación de resultados de la Atención Primaria Social en pro del bienestar de la población de Bogotá D.C.</t>
  </si>
  <si>
    <t>02010167</t>
  </si>
  <si>
    <t>https://spdd.sdp.gov.co/Segplan/consultar-documento-ucm-idroyecto-inversion/5573</t>
  </si>
  <si>
    <t>Articular institucionalmente el relacionamiento Ciudadanía-Estado, en los diferentes escenarios del Sistema Distrital de Salud, con enfoque de humanización, diferencial, poblacional y de género</t>
  </si>
  <si>
    <t>Implementar el 100% el plan de acción del Modelo de relacionamiento integral con la ciudadanía para promover los accesos a los servicios de salud</t>
  </si>
  <si>
    <t>1906037 (V0624) - Documentos de planeación</t>
  </si>
  <si>
    <t>Implementar en 100 Porciento el plan de accion del Modelo de relacionamiento integral con la ciudadanía para promover los accesos a los servicios de salud.</t>
  </si>
  <si>
    <t>02010203</t>
  </si>
  <si>
    <t>https://spdd.sdp.gov.co/Segplan/consultar-documento-ucm-idroyecto-inversion/5427</t>
  </si>
  <si>
    <t>Capital Salud EPS, para garantizar el acceso a los servicios de salud</t>
  </si>
  <si>
    <t>Mantener la cobertura del 100% del aseguramiento de la población al SGSSS en el Distrito Capital</t>
  </si>
  <si>
    <t>1906044 (V0624) - Servicio de afiliaciones al régimen subsidiado del Sistema General de Seguridad Social</t>
  </si>
  <si>
    <t>Mantener la cobertura de 100 Porciento Del aseguramiento de la población al SGSSS en el Distrito Capital.</t>
  </si>
  <si>
    <t>02010197</t>
  </si>
  <si>
    <t>https://spdd.sdp.gov.co/Segplan/consultar-documento-ucm-idroyecto-inversion/5572</t>
  </si>
  <si>
    <t>Fortalecer la capacidad y el liderazgo institucional, intersectorial, transectorial, que faciliten la intervención distrital y local de los determinantes sociales, con enfoque poblacional, diferencial, intercultural y de género</t>
  </si>
  <si>
    <t>Implementar y evaluar 4 Línea(s) de acción de gobernanza y gobernabilidad para el fortalecimiento de la intersectorialidad la gestión de las políticas planes y/o programas y la participación social que afecten positivamente los determinantes en salud en clave de Atención Primaria Social</t>
  </si>
  <si>
    <t>1906038 (V0624) - Documentos metodológicos</t>
  </si>
  <si>
    <t>Operar 20 Equipo(s) locales en los territorios que  fortalezcan la intersectorialidad y transectorialidad en el ejercicio de la gobernanza y gobernabilidad</t>
  </si>
  <si>
    <t>02010137</t>
  </si>
  <si>
    <t>https://spdd.sdp.gov.co/Segplan/consultar-documento-ucm-idroyecto-inversion/5571</t>
  </si>
  <si>
    <t>Contribuir en el fortalecimiento de la calidad de los servicios de salud sin barreras, en el marco modelo de salud Bogotá "Mas Bienestar" a través de acciones para su implementación, seguimiento y control</t>
  </si>
  <si>
    <t>Implementar 3 Mecanismo(s) para disminuir las barreras de acceso para la prestación de los servicios de salud</t>
  </si>
  <si>
    <t>1903051 (V0624) - Documentos de planeación</t>
  </si>
  <si>
    <t>Implementar 3 Mecanismo(s) para disminuir las barreras de acceso para la prestación de servicios de salud, entre otros, en el marco de la IVC</t>
  </si>
  <si>
    <t>02010242</t>
  </si>
  <si>
    <t>https://spdd.sdp.gov.co/Segplan/consultar-documento-ucm-idroyecto-inversion/5570</t>
  </si>
  <si>
    <t>Definir e implementar acciones sectoriales e intersectoriales, integradas e integrales de gobernanza y gobernabilidad en salud pública en el marco de la Atención Primaria Social que intervengan los determinantes sociales de las desigualdades en salud</t>
  </si>
  <si>
    <t>Definir implementar y poner en funcionamiento 1 Instancia(s) de gobernanza y gobernabilidad en salud pública y Atención Primaria Social que intervenga los determinantes sociales de inequidades en salud en el territorio</t>
  </si>
  <si>
    <t>1905054 (V0624) - Servicio de promoción de la salud</t>
  </si>
  <si>
    <t>Definir e implementar 100 Porciento de una instancia de gobernanza y gobernabilidad en salud pública y Atención Primaria Social que intervenga los determinantes sociales de las desigualdades en salud</t>
  </si>
  <si>
    <t>02010227</t>
  </si>
  <si>
    <t>https://spdd.sdp.gov.co/Segplan/consultar-documento-ucm-idroyecto-inversion/5569</t>
  </si>
  <si>
    <t>Desarrollar acciones sectoriales e intersectoriales dirigido a los actores viales, que favorezcan el desarrollo de capacidades para el cuidado y el aumento de la percepción del riesgo con relación a los comportamientos inseguros que se enmarcan desde la cotidianidad</t>
  </si>
  <si>
    <t>Implementar 100% de acciones del plan distrital de seguridad vial a cargo del sector salud, para la promoción de comportamientos de cuidado, reducción del riesgo de perder vidas y sufrir lesiones graves en las vías, incluyendo lo relacionado con la movilidad activa y sostenible</t>
  </si>
  <si>
    <t>1905031 (V0624) - Servicio de promoción de la salud y prevención de riesgos asociados a condiciones no transmisibles</t>
  </si>
  <si>
    <t>Implementar 100 Porciento de acciones del plan distrital de seguridad vial a cargo del sector salud, para la promoción de comportamientos de cuidado, reducción del riesgo de perder vidas y sufrir lesiones graves en las vías, incluyendo lo relacionado con la movilidad activa y sostenible.</t>
  </si>
  <si>
    <t>02010233</t>
  </si>
  <si>
    <t>https://spdd.sdp.gov.co/Segplan/consultar-documento-ucm-idroyecto-inversion/5568</t>
  </si>
  <si>
    <t>Desarrollar procesos de atención psicosocial individual, familiar y comunitarios que potencialicen recursos y estrategias de afrontamiento para resignificar el sufrimiento emocional de la población víctima del conflicto armado</t>
  </si>
  <si>
    <t>Garantizar el acceso a 17280 Persona(s) víctimas del conflicto armado a las medidas de rehabilitación establecidas en la Ley 1448 de 2011 a través del desarrollo del componente de atención psicosocial del PAPSIVI y de sus estrategias diferenciales</t>
  </si>
  <si>
    <t>1905041 (V0624) - Servicio de atención psicosocial a víctimas del conflicto armado</t>
  </si>
  <si>
    <t>Garantizar el acceso a 17280 Persona(s) víctimas del conflicto armado, a las medidas de rehabilitación establecida en la Ley 1448 de 2011, a través del desarrollo del componente de atención psicosocial del PAPSIVI y de sus estrategias diferenciales.</t>
  </si>
  <si>
    <t>02010237</t>
  </si>
  <si>
    <t>https://spdd.sdp.gov.co/Segplan/consultar-documento-ucm-idroyecto-inversion/5567</t>
  </si>
  <si>
    <t>Aumentar respuesta del sector salud para para la atención de la violencia intrafamiliar y de género</t>
  </si>
  <si>
    <t>Lograr el 100% de implementación de las acciones para la prevención y atención de la violencia intrafamiliar el maltrato infantil y la violencia sexual</t>
  </si>
  <si>
    <t>1905035 (V0624) - Servicio de gestión territorial para atención en salud -pandemias- a población afectada por emergencias o desastres</t>
  </si>
  <si>
    <t>Lograr el 100 Porciento de implementación de las acciones para la prevención y atención de la violencia intrafamiliar el maltrato infantil y la violencia sexual.</t>
  </si>
  <si>
    <t>02010200</t>
  </si>
  <si>
    <t>https://spdd.sdp.gov.co/Segplan/consultar-documento-ucm-idroyecto-inversion/5566</t>
  </si>
  <si>
    <t>Ampliar la capacidad de respuesta institucional para brindar atención oportuna e integral a la población del Distrito afectada por los brotes y urgencias en salud pública así, como de las emergencias en salud pública de interés internacional</t>
  </si>
  <si>
    <t>Dar respuesta oportuna como mínimo al 90% de las alertas emergencias enfermedades emergentes y reemergentes notificadas con impacto en salud pública. dentro de las primeras 24 horas</t>
  </si>
  <si>
    <t>1905026 (V0624) - Servicio de gestión del riesgo para enfermedades emergentes, reemergentes y desatendidas</t>
  </si>
  <si>
    <t>Dar respuesta oportuna como mínimo al 90 Porciento de las alertas, emergencias, enfermedades emergentes y reemergentes notificadas, dentro de las primeras 24 horas.</t>
  </si>
  <si>
    <t>Instituto Distrital de Gestion de Riesgos y Cambio Climatico</t>
  </si>
  <si>
    <t>IDIGER</t>
  </si>
  <si>
    <t>02030129</t>
  </si>
  <si>
    <t>https://spdd.sdp.gov.co/Segplan/consultar-documento-ucm-idroyecto-inversion/7792</t>
  </si>
  <si>
    <t>Gestión del riesgo de desastres para un territorio seguro</t>
  </si>
  <si>
    <t>Ejecutar las acciones que propendan por la reducción del riesgo y la adaptación al cambio climático a través de intervenciones correctivas y prospectivas</t>
  </si>
  <si>
    <t>Intervenir 8 Unidad(es) de Planeamiento Local (UPL) con acciones de reducción del riesgo y adaptación al cambio climático</t>
  </si>
  <si>
    <t>4503022 (V0624) - Obras de infraestructura para la reducción del riesgo de desastres</t>
  </si>
  <si>
    <t>Apropiar el  100 Porciento de los Estudio y Diseño a detalle de los Análisis de riesgo de las UPL.</t>
  </si>
  <si>
    <t>02030150</t>
  </si>
  <si>
    <t>https://spdd.sdp.gov.co/Segplan/consultar-documento-ucm-idroyecto-inversion/7664</t>
  </si>
  <si>
    <t>Reasentar a través de adquisición predial a las familias recomendadas al programa de reasentamiento por encontrarse habitando zonas de alto riesgo no mitigable por avenidas torrenciales, inundaciones o movimientos en masa, en aras de proteger sus vidas y bienes</t>
  </si>
  <si>
    <t>Reasentar 100 Familia(s) ubicadas en zonas de alto riesgo no mitigable a través de adquisición predial</t>
  </si>
  <si>
    <t>4002040 (V0624) - Servicio de adquisición de predios en zonas de alto riesgo</t>
  </si>
  <si>
    <t>Desarrollar 100 Acción(es) de apoyo tecnico y administrativo , social y financiero para la implementación del procedimiento "Reasentamiento a través de adquisición predial"</t>
  </si>
  <si>
    <t>02030166</t>
  </si>
  <si>
    <t>https://spdd.sdp.gov.co/Segplan/consultar-documento-ucm-idroyecto-inversion/7804</t>
  </si>
  <si>
    <t>Adelantar los procesos de cualificación a los actores del SDGR-CC en preparación ante emergencias, resiliencia y recuperación</t>
  </si>
  <si>
    <t>Atender el 100% de la población afectada por emergencias calamidades o desastres con respuesta integral</t>
  </si>
  <si>
    <t>4503002 (V0624) - Servicio de educación informal</t>
  </si>
  <si>
    <t>Ejecutar el  100 Porciento de las acciones para capacitar y entrenar a los actores del SDGR-CC en preparación ante emergencias, resiliencia y recuperación</t>
  </si>
  <si>
    <t>02030189</t>
  </si>
  <si>
    <t>https://spdd.sdp.gov.co/Segplan/consultar-documento-ucm-idroyecto-inversion/7805</t>
  </si>
  <si>
    <t>Desarrollar procesos de participación que contribuyan a la corresponsabilidad de la gestión del riesgo y la adaptación al cambio climático</t>
  </si>
  <si>
    <t>Realizar 1182 Proceso(s) de participación ciudadana para la mitigación de las situaciones ambientales conflictivas y para la gestión comunitaria del riesgo de desastres</t>
  </si>
  <si>
    <t>3208008 (V0624) - Servicio de divulgación de la información de la política nacional de educación ambiental y participación</t>
  </si>
  <si>
    <t>Promover 7 Proceso(s) para el fortalecimiento comunitario en gestión del riesgo y adaptación al cambio climático (Iniciativas, Red Social de Gestión de Riesgos y Cambio Climático y Alertas Comunitarias)</t>
  </si>
  <si>
    <t>02030208</t>
  </si>
  <si>
    <t>https://spdd.sdp.gov.co/Segplan/consultar-documento-ucm-idroyecto-inversion/7844</t>
  </si>
  <si>
    <t>Analizar los impactos por escenarios de riesgo, principalmente los de origen socio-natural, como base para la definición de medidas de reducción de riesgo a nivel territorial y en articulación con la región, propiciando el desarrollo sostenible</t>
  </si>
  <si>
    <t>Realizar el análisis detallado de amenaza o riesgo en 3200 Hectárea(s) de acuerdo con los 8 escenarios de riesgo caracterizados en el 2016 para Bogotá</t>
  </si>
  <si>
    <t>3204046 (V0624) - Documentos de estudios técnicos para la planificación sectorial y la gestión ambiental</t>
  </si>
  <si>
    <t>Consolidar en 8 Escenario(s) la información recopilada y analizada de los fenómenos amenazantes priorizados para la Ciudad.</t>
  </si>
  <si>
    <t>02030216</t>
  </si>
  <si>
    <t>https://spdd.sdp.gov.co/Segplan/consultar-documento-ucm-idroyecto-inversion/7807</t>
  </si>
  <si>
    <t>Fortalecer la articulación de los procesos para la ejecución de las políticas del Modelo Integrado de Planeación y Gestión (MIPG)</t>
  </si>
  <si>
    <t>Desarrollar  100 Porciento de las acciones de mejora de la infraestructura física y la gestión administrativa de la Entidad bajo un enfoque ambiental y de accesibilidad.</t>
  </si>
  <si>
    <t>02030319</t>
  </si>
  <si>
    <t>https://spdd.sdp.gov.co/Segplan/consultar-documento-ucm-idroyecto-inversion/7811</t>
  </si>
  <si>
    <t>Fortalecer las capacidades institucionales, sectoriales y comunitarias de los Consejos Locales de Gestión de Riesgos en la ciudad de Bogotá D.C.</t>
  </si>
  <si>
    <t>4503003 (V0624) - Servicio de asistencia técnica</t>
  </si>
  <si>
    <t>Orientar 100 Porciento de los lineamientos técnicos para formular e implementar los planes de acción de los Consejos Locales de Gestión de Riesgos y Cambio Climático- CLGR-CC</t>
  </si>
  <si>
    <t>Instituto de Desarrollo Urbano</t>
  </si>
  <si>
    <t>IDU</t>
  </si>
  <si>
    <t>02040051</t>
  </si>
  <si>
    <t>https://spdd.sdp.gov.co/Segplan/consultar-documento-ucm-idroyecto-inversion/5580</t>
  </si>
  <si>
    <t>Incrementar las alternativas de movilidad peatonal y de espacio público para la integración del Regiotram</t>
  </si>
  <si>
    <t>Implementar el 23% de la inserción urbana del Regiotram de Occidente</t>
  </si>
  <si>
    <t>2402092 (V0624) - Andén de la red urbana habilitado</t>
  </si>
  <si>
    <t>Construir 9000 Metro(s) cuadrado(s) de espacio público asociado a Regiotram</t>
  </si>
  <si>
    <t>02040113</t>
  </si>
  <si>
    <t>https://spdd.sdp.gov.co/Segplan/consultar-documento-ucm-idroyecto-inversion/7771</t>
  </si>
  <si>
    <t>1. Fortalecer el relacionamiento con la ciudadanía, garantizando los recursos requeridos para su atención</t>
  </si>
  <si>
    <t>Implementar 4400 Espacio(s) para la promoción y el fortalecimiento de la participación ciudadana.</t>
  </si>
  <si>
    <t>02040133</t>
  </si>
  <si>
    <t>https://spdd.sdp.gov.co/Segplan/consultar-documento-ucm-idroyecto-inversion/7831</t>
  </si>
  <si>
    <t>1. Construir infraestructura de transporte conveniente, amable y segura</t>
  </si>
  <si>
    <t>Alcanzar 143 Kilómetro(s) en operación de troncales de sistema de transporte público masivo (29 kms nuevos)</t>
  </si>
  <si>
    <t>2408005 (V0624) - Vías urbanas construidas para la operación del servicio público de transporte organizado</t>
  </si>
  <si>
    <t>Poner en Operación 29 Kilómetro(s) de malla vial troncal</t>
  </si>
  <si>
    <t>02040117</t>
  </si>
  <si>
    <t>https://spdd.sdp.gov.co/Segplan/consultar-documento-ucm-idroyecto-inversion/7852</t>
  </si>
  <si>
    <t>1. Proveer espacios públicos de calidad que fomenten la seguridad integración social, el libre tránsito, el esparcimiento, el disfrute y confort ciudadano</t>
  </si>
  <si>
    <t>Construir 417460 Metro(s) cuadrado(s) de Espacio Público inclusivo y accesible</t>
  </si>
  <si>
    <t>2402121 (V0624) - Andén construido</t>
  </si>
  <si>
    <t>Construir 417460 Metro(s) cuadrado(s) de espacio público inclusivo y accesible</t>
  </si>
  <si>
    <t>02040140</t>
  </si>
  <si>
    <t>https://spdd.sdp.gov.co/Segplan/consultar-documento-ucm-idroyecto-inversion/7846</t>
  </si>
  <si>
    <t>1.1 Proveer la infraestructura vial y cicloinfraestructura para garantizar una movilidad modal segura, inclusiva y eficiente</t>
  </si>
  <si>
    <t>Alcanzar 46 Enlace(s) vehiculares</t>
  </si>
  <si>
    <t>2402119 (V0624) - Puente construido en vía urbana existente</t>
  </si>
  <si>
    <t>Construir y/o reforzar 16 Enlace(s) en la ciudad</t>
  </si>
  <si>
    <t>Fondo de Prestaciones Economicas Cesantias y Pensiones</t>
  </si>
  <si>
    <t>FONCEP</t>
  </si>
  <si>
    <t>02060151</t>
  </si>
  <si>
    <t>https://spdd.sdp.gov.co/Segplan/consultar-documento-ucm-idroyecto-inversion/5626</t>
  </si>
  <si>
    <t>Fortalecer la capacidad organizacional para gestionar eficientemente la gestión pensional del Distrito</t>
  </si>
  <si>
    <t>Cumplir el 100% de la estrategia para el fortalecimiento de la gestión de derechos prestacionales y la política de atención al pensionado</t>
  </si>
  <si>
    <t>Renovar el 100 Porciento del programa tecnológico y de gobierno digital.</t>
  </si>
  <si>
    <t>Caja de Vivienda Popular</t>
  </si>
  <si>
    <t>CVP</t>
  </si>
  <si>
    <t>02080066</t>
  </si>
  <si>
    <t>https://spdd.sdp.gov.co/Segplan/consultar-documento-ucm-idroyecto-inversion/5444</t>
  </si>
  <si>
    <t>Mejorar las condiciones de habitabilidad, en los polígonos priorizados de los barrios legalizados de origen informal en la ciudad de Bogotá, con el fin de promover espacios seguros.</t>
  </si>
  <si>
    <t>Construir 3 Hectárea(s) de espacio público en los territorios priorizados para Mejoramiento Integral de Barrios con el fin de promover espacios seguros</t>
  </si>
  <si>
    <t>4002019 (V0624) - Espacio publico construido</t>
  </si>
  <si>
    <t>Construir 30000 Metro(s) de espacio público en los polígonos priorizados de los barrios legalizados de origen informal, con el fin de promover espacios y entornos seguros.</t>
  </si>
  <si>
    <t>02080094</t>
  </si>
  <si>
    <t>https://spdd.sdp.gov.co/Segplan/consultar-documento-ucm-idroyecto-inversion/7724</t>
  </si>
  <si>
    <t>Mejorar las condiciones de habitabilidad y de estabilidad estructural de las viviendas de hogares en condición de vulnerabilidad</t>
  </si>
  <si>
    <t>Mejorar integralmente o reforzar 4000 Vivienda(s) .</t>
  </si>
  <si>
    <t>4001044 (V0624) - Vivienda de Interés Social mejoradas</t>
  </si>
  <si>
    <t>Contratar mejoramiento y/o reforzamiento 4000 Vivienda(s) de estrato 1 y 2</t>
  </si>
  <si>
    <t>02080090</t>
  </si>
  <si>
    <t>https://spdd.sdp.gov.co/Segplan/consultar-documento-ucm-idroyecto-inversion/7696</t>
  </si>
  <si>
    <t>Fortalecer el control de calidad y cumplimiento de la norma en la producción de vivienda y gestión de suelo urbano formal</t>
  </si>
  <si>
    <t>Expedir 2000 Acto(s) de Reconocimiento y/o Licencias de construcción de viviendas de estratos 1 y 2 por parte de la Curaduría Pública Social</t>
  </si>
  <si>
    <t>4001004 (V0624) - Documentos de planeación</t>
  </si>
  <si>
    <t>Diseñar 1 Estrategia(s) de  desconcentración territorial para fortalecimiento de la Curaduría Publica Social</t>
  </si>
  <si>
    <t>02080191</t>
  </si>
  <si>
    <t>https://spdd.sdp.gov.co/Segplan/consultar-documento-ucm-idroyecto-inversion/5359</t>
  </si>
  <si>
    <t>Asegurar el cumplimiento de las actividades que permitan gestionar y administrar los archivos físicos de la entidad.</t>
  </si>
  <si>
    <t>4599016 (V0624) - Sedes mantenidas</t>
  </si>
  <si>
    <t>Afianzar 100 Porciento de la prestación de los servicios administrativos que permitan la operativIdad del funcionamiento en las áreas o dependencias de la entidad.</t>
  </si>
  <si>
    <t>02080174</t>
  </si>
  <si>
    <t>https://spdd.sdp.gov.co/Segplan/consultar-documento-ucm-idroyecto-inversion/5403</t>
  </si>
  <si>
    <t>Disminuir el déficit de oferta de vivienda VIS y VIP mediante la iniciación de 1.200 unidades de vivienda nueva en estratos 1 y 2.</t>
  </si>
  <si>
    <t>Promover la iniciación de 1200 Unidad(es) de vivienda nueva en estratos 1 y 2</t>
  </si>
  <si>
    <t>4001030 (V0624) - Estudios de pre inversión e inversión</t>
  </si>
  <si>
    <t>Promover la iniciación de 1200 Unidad(es) de vivienda nueva en estratos 1 y 2.</t>
  </si>
  <si>
    <t>02080134</t>
  </si>
  <si>
    <t>https://spdd.sdp.gov.co/Segplan/consultar-documento-ucm-idroyecto-inversion/7678</t>
  </si>
  <si>
    <t>Brindar apoyo financiero a los hogares para acceder a viviendas dignas y seguras.</t>
  </si>
  <si>
    <t>Reasentar 2000 Hogar(es) ubicados en zonas de alto riesgo no mitigable y/o las ordenadas mediante actos administrativos o sentencias judiciales</t>
  </si>
  <si>
    <t>4002038 (V0624) - Servicio de apoyo financiero para la relocalización transitoria de hogares</t>
  </si>
  <si>
    <t>Atender el 100 Porciento de la demanda efectiva de hogares localizados en zonas de alto riesgo no mitigable o los ordenados mediante sentencia judicial o acto administrativo, que cumplan los requisitos para permanecer en la modalidad de Relocalización Transitoria.</t>
  </si>
  <si>
    <t>Instituto Distrital de Recreacion y Deporte</t>
  </si>
  <si>
    <t>IDRD</t>
  </si>
  <si>
    <t>02110252</t>
  </si>
  <si>
    <t>https://spdd.sdp.gov.co/Segplan/consultar-documento-ucm-idroyecto-inversion/7634</t>
  </si>
  <si>
    <t>Promocionar la oferta de los programas deportivos y dar a conocer los beneficios de la practica deportiva</t>
  </si>
  <si>
    <t>Desarrollar e implementar 54 Programa(s) de recreación, deporte, nuevas tendencias de actividad física, promoción de la bicicleta y los 50 años de la ciclovía y los eSports incluyendo la realización de actividades nocturnas, que tengan en cuenta enfoque poblacional, diferencial y de género</t>
  </si>
  <si>
    <t>4301037 (V0624) - Servicio de promoción de la actividad física, la recreación y el deporte</t>
  </si>
  <si>
    <t>Beneficiar 42100 Persona(s) en las Escuelas Deportivas</t>
  </si>
  <si>
    <t>02110258</t>
  </si>
  <si>
    <t>https://spdd.sdp.gov.co/Segplan/consultar-documento-ucm-idroyecto-inversion/7643</t>
  </si>
  <si>
    <t>Ampliar la oferta de programas recreativos y de actividad física para los diferentes grupos etarios y poblacionales de la ciudad de Bogotá</t>
  </si>
  <si>
    <t>Desarrollar 4 Torneo(s) deportivos gratuitos en el cuatrienio que fortalezcan el deporte femenino en la ciudad</t>
  </si>
  <si>
    <t>4301032 (V0624) - Servicio de organización de eventos deportivos comunitarios</t>
  </si>
  <si>
    <t>Desarrollar 4 Torneo(s) deportivos que fortalezcan el deporte femenino en la ciudad</t>
  </si>
  <si>
    <t>02110245</t>
  </si>
  <si>
    <t>https://spdd.sdp.gov.co/Segplan/consultar-documento-ucm-idroyecto-inversion/7652</t>
  </si>
  <si>
    <t>Aumentar la oferta de los centros de psicomotricidad en la ciudad para los niños de primera infancia</t>
  </si>
  <si>
    <t>Beneficiar a 14620 niñas y niños de la primera infancia con procesos de formación psicomotriz</t>
  </si>
  <si>
    <t>02110248</t>
  </si>
  <si>
    <t>https://spdd.sdp.gov.co/Segplan/consultar-documento-ucm-idroyecto-inversion/5115</t>
  </si>
  <si>
    <t>Administrar parques y escenarios para consolidar espacios seguros, apropiados y con infraestructura adecuada dentro del sistema del espacio público peatonal para el encuentro</t>
  </si>
  <si>
    <t>Administrar, mantener y/o mejorar  146 Parque(s) y escenarios del sistema de Espacio Público Peatonal y para el Encuentro, propendiendo por generar unas condiciones adecuadas, para el disfrute de los mismos</t>
  </si>
  <si>
    <t>4301003 (V0624) - Servicio de administración de la infraestructura deportiva</t>
  </si>
  <si>
    <t>Administrar, mantener o adecuar 146 Parque(s) del sistema del espacio público peatonal para el encuentro</t>
  </si>
  <si>
    <t>02110251</t>
  </si>
  <si>
    <t>https://spdd.sdp.gov.co/Segplan/consultar-documento-ucm-idroyecto-inversion/4927</t>
  </si>
  <si>
    <t>Gestionar acciones que permitan mejorar la gestión integral de la información, la interoperabilidad de los sistemas de información y fomentar una cultura de medición en la entidad, así como disponer de adecuados y suficientes recursos informáticos, físicos, técnicos y operacionales</t>
  </si>
  <si>
    <t>Implementar el 95 Porciento de las actividades del plan de acción para el cierre de brechas de las políticas de gestión y desempeño institucional</t>
  </si>
  <si>
    <t>02110253</t>
  </si>
  <si>
    <t>https://spdd.sdp.gov.co/Segplan/consultar-documento-ucm-idroyecto-inversion/5615</t>
  </si>
  <si>
    <t>Implementar componentes de la economía del deporte, la recreación y la actividad física en el Distrito Capital</t>
  </si>
  <si>
    <t>Implementar 1 Estrategia(s) integral de la economía del deporte la recreación y la actividad física</t>
  </si>
  <si>
    <t>4302009 (V0624) - Documentos de lineamientos técnicos</t>
  </si>
  <si>
    <t>Gestionar 1364 Alianza(s) para promover el aprovechamiento de la infraestructura recreodeportiva del Distrito</t>
  </si>
  <si>
    <t>02110247</t>
  </si>
  <si>
    <t>https://spdd.sdp.gov.co/Segplan/consultar-documento-ucm-idroyecto-inversion/7586</t>
  </si>
  <si>
    <t>Fortalecer la gestión territorial, la participaciòn y los consejos del sistema DRAFE, los laboratorios de cocreación social, la gestión e implementación de iniciativas recreo deportivas de carácter barrial y comunitario</t>
  </si>
  <si>
    <t>Promover 366 Laboratorio(s) barriales de innovación social y espacios de transformación cultural a través de acuerdos que reconozcan la memoria, la cultura, la recreación y el deporte en los barrios. Estos acuerdos promoverán la valoración social de estas prácticas, la cualificación de la participación incidente y el sentido de identidad de ciudad</t>
  </si>
  <si>
    <t>Desarrollar 84 Estrategia(s) de fortalecimiento, cualificación, visibilización y movilización de la participación en general y de los espacios de participación del sistema DRAFE en particular</t>
  </si>
  <si>
    <t>02110249</t>
  </si>
  <si>
    <t>https://spdd.sdp.gov.co/Segplan/consultar-documento-ucm-idroyecto-inversion/5172</t>
  </si>
  <si>
    <t>Mejorar las condiciones del espacio público efectivo, idóneo para el desarrollo de actividades recreo deportivas en la ciudad de Bogotá de acuerdo con la densidad de población</t>
  </si>
  <si>
    <t>Adecuar y/o sostener 63 Equipamiento(s) culturales, recreativos y/o deportivos, algunos de ellos en barrios de borde, propiciando espacios de encuentro para las comunidades</t>
  </si>
  <si>
    <t>4301010 (V0624) - Parques recreativos construidos y dotados</t>
  </si>
  <si>
    <t>Adecuar 17 Parque(s) para el desarrollo de actividades físicas, deportivas y recreativas</t>
  </si>
  <si>
    <t>Instituto Distrital de Patrimonio Cultural-IDPC</t>
  </si>
  <si>
    <t>IDPC</t>
  </si>
  <si>
    <t>02130098</t>
  </si>
  <si>
    <t>https://spdd.sdp.gov.co/Segplan/consultar-documento-ucm-idroyecto-inversion/7718</t>
  </si>
  <si>
    <t>Fortalecer los procesos de articulación intra e interinstitucional que permitan desarrollar las acciones contempladas en los planes de acción de los PEMP</t>
  </si>
  <si>
    <t>Desarrollar 5 Instrumento(s) de planeación y gestión orientados a la protección, conservación, sostenibilidad y apropiación social del patrimonio natural, inmaterial, material, arqueológico y paleontológico, incluyendo la identificación y caracterización de los caminos históricos patrimoniales</t>
  </si>
  <si>
    <t>3302042 (V0624) - Servicio de asistencia técnica en el manejo y gestión del patrimonio arqueológico, antropológico e histórico.</t>
  </si>
  <si>
    <t>Gestionar el 100 Porciento de las acciones asociadas a la implementación de los PEMP adoptados, a corto plazo</t>
  </si>
  <si>
    <t>02130186</t>
  </si>
  <si>
    <t>https://spdd.sdp.gov.co/Segplan/consultar-documento-ucm-idroyecto-inversion/7769</t>
  </si>
  <si>
    <t>Mejorar el índice de las políticas del Modelo Integrado de Planeación y Gestión</t>
  </si>
  <si>
    <t>Implementar el 100 Porciento del plan de sostenibilidad del modelo integrado de planeación y gestión.</t>
  </si>
  <si>
    <t>02130136</t>
  </si>
  <si>
    <t>https://spdd.sdp.gov.co/Segplan/consultar-documento-ucm-idroyecto-inversion/7765</t>
  </si>
  <si>
    <t>Implementar acciones que permitan avanzar en la aplicación de la matriz programática del Plan de Manejo Arqueológico de Bogotá</t>
  </si>
  <si>
    <t>Implementar el 100 Porciento de las acciones a corto plazo definidas en el Plan de Manejo Arqueológico de Bogotá</t>
  </si>
  <si>
    <t>02130241</t>
  </si>
  <si>
    <t>https://spdd.sdp.gov.co/Segplan/consultar-documento-ucm-idroyecto-inversion/7729</t>
  </si>
  <si>
    <t>Reconocer manifestaciones del patrimonio vivo como parte de los procesos de ordenamiento de la ciudad</t>
  </si>
  <si>
    <t>3302049 (V0624) - Servicio de salvaguardia al patrimonio inmaterial</t>
  </si>
  <si>
    <t>Implementar 1 Proceso(s) de valoración, identificación, documentación y registro del Patrimonio Vivo asociado espacios culturales y los diversos campos del patrimonio cultural inmaterial</t>
  </si>
  <si>
    <t>02130228</t>
  </si>
  <si>
    <t>https://spdd.sdp.gov.co/Segplan/consultar-documento-ucm-idroyecto-inversion/7739</t>
  </si>
  <si>
    <t>Fortalecer el reconocimiento, uso e implementación de las herramientas para la salvaguardia y gestión social del patrimonio cultural inmaterial</t>
  </si>
  <si>
    <t>Implementar 4 Asistencia(s) técnicas para el reconocimiento y salvaguardia de manifestaciones del patrimonio cultural inmaterial de Bogotá, en torno a practicas artísticas, recreodeportivas y saberes culturales</t>
  </si>
  <si>
    <t>Implementar 4 Asistencia(s) técnicas destinadas al reconocimiento y salvaguardia de manifestaciones del patrimonio cultural inmaterial de Bogotá</t>
  </si>
  <si>
    <t>02130206</t>
  </si>
  <si>
    <t>https://spdd.sdp.gov.co/Segplan/consultar-documento-ucm-idroyecto-inversion/7784</t>
  </si>
  <si>
    <t>Actualizar la oferta de formación dirigida a actores que desarrollan procesos pedagógicos asociados con el patrimonio cultural que reconozcan las experiencias, intereses y particularidades de los niños, niñas, adolescentes y jóvenes y su incidencia en la construcción de ciudad</t>
  </si>
  <si>
    <t>3301126 (V0624) - Servicio de apoyo al proceso de formación artística y cultural</t>
  </si>
  <si>
    <t>Beneficiar a 350 Actor(es) interesados en procesos de formación patrimonial a través de estrategias pedagógicas lideradas por el programa de formación.</t>
  </si>
  <si>
    <t>02130244</t>
  </si>
  <si>
    <t>https://spdd.sdp.gov.co/Segplan/consultar-documento-ucm-idroyecto-inversion/7741</t>
  </si>
  <si>
    <t>Implementar estrategias y proyectos para la intervención y conservación del patrimonio cultural material de la ciudad</t>
  </si>
  <si>
    <t>Intervenir 10 Espacio(s) patrimoniales en el marco de los componentes de la Estructura Integradora de los Patrimonios mediante acciones de recuperación y mantenimiento para generar lugares de encuentro de la ciudadanía</t>
  </si>
  <si>
    <t>3302054 (V0624) - Servicio de asistencia técnica en asuntos patrimoniales nacionales e internacionales</t>
  </si>
  <si>
    <t>Ejecuctar 1121 Intervención(es) para la protección y conservación de Bienes de Interés Cultural y espacios patrimoniales de la ciudad</t>
  </si>
  <si>
    <t>02130259</t>
  </si>
  <si>
    <t>https://spdd.sdp.gov.co/Segplan/consultar-documento-ucm-idroyecto-inversion/7768</t>
  </si>
  <si>
    <t>Incrementar la capacidad de la entidad para la atención de trámites y servicios sobre el patrimonio cultural material</t>
  </si>
  <si>
    <t>Realizar 7000 Asistencia(s) técnicas para la protección del patrimonio cultural material de la ciudad en el marco de las estrategias relacionadas con la Estructura Integradora de los Patrimonios</t>
  </si>
  <si>
    <t>3302041 (V0624) - Servicio de protección del patrimonio arqueologico, antropologico e historico</t>
  </si>
  <si>
    <t>Realizar 7000 Asistencia(s) para la protección del patrimonio cultural material de la ciudad, en el marco de las estrategias relacionadas con la Estructura Integradora de los Patrimonios.</t>
  </si>
  <si>
    <t>02130260</t>
  </si>
  <si>
    <t>https://spdd.sdp.gov.co/Segplan/consultar-documento-ucm-idroyecto-inversion/7767</t>
  </si>
  <si>
    <t>Actualizar información relacionada con la valoración del patrimonio cultural material</t>
  </si>
  <si>
    <t>Desarrollar 4 Proceso(s) de valoración asociados a grupos de bienes de interés cultural, en el marco de la estructura Integradora de Patrimonios.</t>
  </si>
  <si>
    <t>Instituto Distrital para la Protección de la Niñez y la Juventud</t>
  </si>
  <si>
    <t>IDIPRON</t>
  </si>
  <si>
    <t>02140037</t>
  </si>
  <si>
    <t>https://spdd.sdp.gov.co/Segplan/consultar-documento-ucm-idroyecto-inversion/7639</t>
  </si>
  <si>
    <t>Prestar servicios de Prevención, Atención y Protección Integral a niños, niñas, adolescentes y jóvenes en riesgo estar en conflicto con la ley a través de su incorporación al Modelo Pedagógico del IDIPRON</t>
  </si>
  <si>
    <t>Atender 5588 Niñas, niños, adolescentes y jóvenes en situación de vida en calle en riesgo de habitarla en dinámicas de calle y en fragilidad social en los procesos de protección y atención integral del modelo pedagógico del IDIPRON</t>
  </si>
  <si>
    <t>4102038 (V0624) - Servicio dirigidos a la atención de niños, niñas, adolescentes y jóvenes, con enfoque pedagógico y restaurativo encaminados a la inclusión social</t>
  </si>
  <si>
    <t>Atender y Proteger Integralmente a 385 Niñas, niños y adolescentes en conflicto con la ley en los diferentes contextos del Modelo Pedagógico del IDIPRON</t>
  </si>
  <si>
    <t>02140038</t>
  </si>
  <si>
    <t>https://spdd.sdp.gov.co/Segplan/consultar-documento-ucm-idroyecto-inversion/7679</t>
  </si>
  <si>
    <t>Promover el desarrollo de capacidades y la ampliación de oportunidades de jóvenes en condiciones de fragilidad social para su inclusión social y productiva</t>
  </si>
  <si>
    <t>Beneficiar a 2480 Adolescentes y jóvenes participantes del modelo pedagógico a estrategias de desarrollo de capacidades y generación de oportunidades para su inclusión socioeconómica</t>
  </si>
  <si>
    <t>4103004 (V0624) - Servicio de educación para el trabajo a la población vulnerable</t>
  </si>
  <si>
    <t>Integrar a 2480 Joven(es) del modelo pedagógico del IDIPRON inmersos en formas extremas de exclusión, asociados al fenómeno de habitabilidad en calle al desarrollo de capacidades y generación de oportunidades para su inclusión productiva y social</t>
  </si>
  <si>
    <t>02140039</t>
  </si>
  <si>
    <t>https://spdd.sdp.gov.co/Segplan/consultar-documento-ucm-idroyecto-inversion/7775</t>
  </si>
  <si>
    <t>Brindar infraestructura social adecuada y dotada con requerimientos físico espaciales en las UPIS y dependencias del IDIPRON</t>
  </si>
  <si>
    <t>4104029 (V0624) - Centros de atención de habitantes de la calle adecuados</t>
  </si>
  <si>
    <t>Adecuar y mantener a 22 Unidad(es) de Protección Integral y/o dependencias del IDIPRON para el desarrollo de la gestión institucional.</t>
  </si>
  <si>
    <t>02140040</t>
  </si>
  <si>
    <t>https://spdd.sdp.gov.co/Segplan/consultar-documento-ucm-idroyecto-inversion/7681</t>
  </si>
  <si>
    <t>Brindar Equipamiento físico y lógico de las tecnologías de la información en el IDIPRON</t>
  </si>
  <si>
    <t>4104034 (V0624) - Centros de atención de habitantes de la calle dotados</t>
  </si>
  <si>
    <t>Reducir en 4 Porciento la obsolescencia Tecnológica y de comunicaciones del IDIPRON para el desarrollo de una adecuada gestión institucional.</t>
  </si>
  <si>
    <t>02140041</t>
  </si>
  <si>
    <t>https://spdd.sdp.gov.co/Segplan/consultar-documento-ucm-idroyecto-inversion/7682</t>
  </si>
  <si>
    <t>Brindar de Servicios de apoyo, operativo, de seguridad y demás para la atención integral de NNAJ inmersos en formas extremas de exclusión asociados al fenómeno de habitabilidad en calle y sus dinámicas</t>
  </si>
  <si>
    <t>Implementar el 100 Porciento de los servicios administrativos y operativos necesarios para soportar la misionalidad del IDIPRON.</t>
  </si>
  <si>
    <t>Fundacion Gilberto Alzate Avendaño</t>
  </si>
  <si>
    <t>FUGA</t>
  </si>
  <si>
    <t>02150011</t>
  </si>
  <si>
    <t>https://spdd.sdp.gov.co/Segplan/consultar-documento-ucm-idroyecto-inversion/5271</t>
  </si>
  <si>
    <t>Implementar la estrategia de información y comunicación interna y externa de la entidad garantizando su completitud y oportunidad para los diferentes grupos de interes de la FUGA</t>
  </si>
  <si>
    <t>Implementar el 100 Porciento del plan estratégico de comunicaciones</t>
  </si>
  <si>
    <t>02150053</t>
  </si>
  <si>
    <t>https://spdd.sdp.gov.co/Segplan/consultar-documento-ucm-idroyecto-inversion/5464</t>
  </si>
  <si>
    <t>Culminar las labores de obra, reforzamiento y adecuación de los espacios del Bronx Distrito Creativo</t>
  </si>
  <si>
    <t>Entregar 1 Distrito(s) Creativo en el Bronx construido y en funcionamiento para la revitalización del centro de la ciudad</t>
  </si>
  <si>
    <t>3301093 (V0624) - Centros culturales construidos y dotados</t>
  </si>
  <si>
    <t>Terminar el 100 Porciento de la obra, reforzamiento y adecuación de los espacios del Bronx Distrito Creativo</t>
  </si>
  <si>
    <t>02150055</t>
  </si>
  <si>
    <t>https://spdd.sdp.gov.co/Segplan/consultar-documento-ucm-idroyecto-inversion/5465</t>
  </si>
  <si>
    <t>Realizar mantenimiento físico, técnico y operativo de los equipamientos culturales</t>
  </si>
  <si>
    <t>3301127 (V0624) - Infraestructuras culturales dotadas</t>
  </si>
  <si>
    <t>Realizar el 100 Porciento las actividades de mantenimiento físico, técnico y operativo de los equipamientos de la FUGA</t>
  </si>
  <si>
    <t>02150054</t>
  </si>
  <si>
    <t>https://spdd.sdp.gov.co/Segplan/consultar-documento-ucm-idroyecto-inversion/5489</t>
  </si>
  <si>
    <t>Fomentar el trabajo en red de los diversos agentes y actores de la economía cultural y creativa, para visibilizar, exhibir, promocionar y facilitar el intercambio y la comercialización de bienes y servicios</t>
  </si>
  <si>
    <t>Beneficiar a 260 Agente(s) culturales y creativos en los eslabones de la cadena de valor del ecosistema de la economia cultura y creativa en el Centro de Bogota</t>
  </si>
  <si>
    <t>02150052</t>
  </si>
  <si>
    <t>https://spdd.sdp.gov.co/Segplan/consultar-documento-ucm-idroyecto-inversion/5491</t>
  </si>
  <si>
    <t>Consolidar espacios comunitarios incluyentes en el Centro de Bogotá, para el desarrollo cultural y la identidad territorial</t>
  </si>
  <si>
    <t>Desarrollar 78 Laboratorio(s) barriales de innovación social y espacios de transformación cultural, que comprenden talleres creativos y de cuidado, conversatorios y encuentros comunitarios</t>
  </si>
  <si>
    <t>02150051</t>
  </si>
  <si>
    <t>https://spdd.sdp.gov.co/Segplan/consultar-documento-ucm-idroyecto-inversion/5490</t>
  </si>
  <si>
    <t>Contribuir al reconocimiento económico y visibilización de las prácticas artísticas y culturales de los agentes culturales y ciudadanía en el Centro de Bogotá</t>
  </si>
  <si>
    <t>3301054 (V0624) - Servicio de apoyo financiero al sector artístico y cultural</t>
  </si>
  <si>
    <t>Realizar 1 Estrategia(s) de fortalecimiento de la oferta de fomento de la entidad</t>
  </si>
  <si>
    <t>Orquesta Filarmonica de Bogota</t>
  </si>
  <si>
    <t>OFB</t>
  </si>
  <si>
    <t>02160171</t>
  </si>
  <si>
    <t>https://spdd.sdp.gov.co/Segplan/consultar-documento-ucm-idroyecto-inversion/7836</t>
  </si>
  <si>
    <t>Brindar una oferta cultural adaptada a las necesidades e intereses específicos de la ciudad</t>
  </si>
  <si>
    <t>Realizar 1644 Actividad(es) culturales, artísticas, recreativas y deportivas en barrios, parques y veredas de Bogotá D.C. orientadas a fortalecer al barrio como lugar de encuentro y creación</t>
  </si>
  <si>
    <t>Realizar 1200 Actividad(es) culturales y artisticas</t>
  </si>
  <si>
    <t>02160170</t>
  </si>
  <si>
    <t>https://spdd.sdp.gov.co/Segplan/consultar-documento-ucm-idroyecto-inversion/7833</t>
  </si>
  <si>
    <t>Brindar posibilidades de desarrollo laboral a los agentes culturales en música</t>
  </si>
  <si>
    <t>Beneficiar a 297585 Niñas, niños, adolescentes y jóvenes en educación inicial básica y media a través de procesos de formación digital, cultural, artística, patrimonial, deportiva y cultura ciudadana</t>
  </si>
  <si>
    <t>3301087 (V0624) - Servicio de educación informal en áreas artísticas y culturales</t>
  </si>
  <si>
    <t>Realizar 11 Jornada(s) de capacitación informal</t>
  </si>
  <si>
    <t>02160172</t>
  </si>
  <si>
    <t>https://spdd.sdp.gov.co/Segplan/consultar-documento-ucm-idroyecto-inversion/7838</t>
  </si>
  <si>
    <t>Desarrollar estrategias para consolidar la oferta de estímulos, reconocimientos, apoyos e incentivos</t>
  </si>
  <si>
    <t>Otorgar 400 Estímulos, reconocimientos, apoyos e incentivos al sector de la música sinfónica, académica y el canto lírico</t>
  </si>
  <si>
    <t>02160175</t>
  </si>
  <si>
    <t>https://spdd.sdp.gov.co/Segplan/consultar-documento-ucm-idroyecto-inversion/7834</t>
  </si>
  <si>
    <t>Contar con los recursos humanos necesarios para implementar un sistema de gestión que apoye eficazmente la misión de la entidad</t>
  </si>
  <si>
    <t>Implementar 1 Sistema(s) y desempeño institucional.</t>
  </si>
  <si>
    <t>02160246</t>
  </si>
  <si>
    <t>https://spdd.sdp.gov.co/Segplan/consultar-documento-ucm-idroyecto-inversion/7837</t>
  </si>
  <si>
    <t>Aumentar la programación académica y pedagógica en los equipamientos ya existentes de la OFB y el equipamiento del CAMPIN cuando se reciba</t>
  </si>
  <si>
    <t>Realizar 3500 Actividad(es) academicas y artisticas en los equipamientos de la Orquesta Filarmónica de Bogotá</t>
  </si>
  <si>
    <t>Jardin Botanico - Jose Celestino Mutis</t>
  </si>
  <si>
    <t>JB-JCM</t>
  </si>
  <si>
    <t>02180004</t>
  </si>
  <si>
    <t>https://spdd.sdp.gov.co/Segplan/consultar-documento-ucm-idroyecto-inversion/7626</t>
  </si>
  <si>
    <t>Aumentar la coberturas arbórea de la ciudad como estrategia de mitigación al cambio climático</t>
  </si>
  <si>
    <t>Desarrollar 1 Estrategia(s) de renovación urbana verde con coberturas vegetales biodiversas</t>
  </si>
  <si>
    <t>3202041 (V0624) - Servicio de establecimiento de especies vegetales</t>
  </si>
  <si>
    <t>Plantar 20000 Arbol(es) urbanos como aporte a la estrategia de reverdecimiento urbano</t>
  </si>
  <si>
    <t>02180002</t>
  </si>
  <si>
    <t>https://spdd.sdp.gov.co/Segplan/consultar-documento-ucm-idroyecto-inversion/7623</t>
  </si>
  <si>
    <t>Fortalecer las prácticas de agricultura urbana, como procesos de dinamización económica y aporte a la estrategia de la mitigación del_x000D_
cambio climático en la ciudad de Bogotá.</t>
  </si>
  <si>
    <t>Asistir técnicamente 25000 Huerta(s) urbanas en procesos de agricultura urbana</t>
  </si>
  <si>
    <t>1708016 (V0624) - Documentos de lineamientos técnicos</t>
  </si>
  <si>
    <t>Capacitar 20000 Persona(s) en técnicas y tecnologías agroecológicas para la producción en huertas urbanas y periurbanas y promoción del consumo de alimentos sanos e inocuos</t>
  </si>
  <si>
    <t>02180008</t>
  </si>
  <si>
    <t>https://spdd.sdp.gov.co/Segplan/consultar-documento-ucm-idroyecto-inversion/5509</t>
  </si>
  <si>
    <t>Aumentar el conocimiento sobre la adaptación de las especies en los ambientes controlados de la colección viva del Tropicario</t>
  </si>
  <si>
    <t>Generar 163 Producto(s) de investigación desarrollo e innovación para fortalecer al Jardín Botánico José Celestino Mutis como Centro de Investigación</t>
  </si>
  <si>
    <t>3204001 (V0624) - Documentos de investigación para la gestión de la información y el conocimiento ambiental</t>
  </si>
  <si>
    <t>Desarrollar 5 Investigación(es) para entender la adaptación de la especies en el Tropicario</t>
  </si>
  <si>
    <t>02180006</t>
  </si>
  <si>
    <t>https://spdd.sdp.gov.co/Segplan/consultar-documento-ucm-idroyecto-inversion/5506</t>
  </si>
  <si>
    <t>Desarrollar investigaciones asociadas al uso potencial de los recursos fitogenéticos del Distrito Capital</t>
  </si>
  <si>
    <t>3204003 (V0624) - Documento de estudios técnicos para la gestión de la información y el conocimiento ambiental</t>
  </si>
  <si>
    <t>Desarrollar 24 Investigación(es) sobre los recursos fitogenèticos priorizados en el DC</t>
  </si>
  <si>
    <t>02180007</t>
  </si>
  <si>
    <t>https://spdd.sdp.gov.co/Segplan/consultar-documento-ucm-idroyecto-inversion/7840</t>
  </si>
  <si>
    <t>Diseñar procesos de educación y participación ambiental para abordar los retos del cambio climático, contribuir a la compresión de las situaciones ambientales de los territorios y a la apropiación del conocimiento de la biodiversidad desde la gestión ambiental con las comunidades</t>
  </si>
  <si>
    <t>3202068 (V0624) - Servicio de promoción a la participación ciudadana</t>
  </si>
  <si>
    <t>Implementar 300 Proceso(s) de participación ciudadana ambiental</t>
  </si>
  <si>
    <t>02180005</t>
  </si>
  <si>
    <t>https://spdd.sdp.gov.co/Segplan/consultar-documento-ucm-idroyecto-inversion/7624</t>
  </si>
  <si>
    <t>Aumentar la efectividad de las herramientas de seguimiento y monitoreo de los procesos, procedimientos y productos generados</t>
  </si>
  <si>
    <t>Mantener 100 Porciento del cumplimiento del plan de sostenibilidad MIPG Del Jardín Botánico José Celestino Mutis</t>
  </si>
  <si>
    <t>Instituto para la Investigacion Educativa y el Desarrollo Pedagogico</t>
  </si>
  <si>
    <t>IDEP</t>
  </si>
  <si>
    <t>02190307</t>
  </si>
  <si>
    <t>https://spdd.sdp.gov.co/Segplan/consultar-documento-ucm-idroyecto-inversion/7522</t>
  </si>
  <si>
    <t>Desarrollar Estrategias de comunicación y apropiación social del conocimiento</t>
  </si>
  <si>
    <t>Realizar 20 Investigación(es) que aporten al cierre de brechas educativas desde diferentes perspectivas epistémicas y metodológicas que incluyan investigaciones aplicadas en el marco de una educación de calidad que fortalece los aprendizajes</t>
  </si>
  <si>
    <t>2201048 (V0624) - Servicios de información en materia educativa</t>
  </si>
  <si>
    <t>Desarrollar 1 Estrategia(s) de comunicación y apropiación social del conocimiento</t>
  </si>
  <si>
    <t>Instituto Distrital de la Participacion y Accion Comunal-IDPAC</t>
  </si>
  <si>
    <t>IDPAC</t>
  </si>
  <si>
    <t>02200079</t>
  </si>
  <si>
    <t>https://spdd.sdp.gov.co/Segplan/consultar-documento-ucm-idroyecto-inversion/5355</t>
  </si>
  <si>
    <t>Desarrollar instrumentos técnicos para desarrollar el aprovechamiento económico por parte de las Juntas de Acción Comunal</t>
  </si>
  <si>
    <t>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</si>
  <si>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Desarrollar 1 Protocolo(s) para la implementación del aprovechamiento económico en bienes fiscales y en zonas de cesión de carácter comunitario</t>
  </si>
  <si>
    <t>02200194</t>
  </si>
  <si>
    <t>https://spdd.sdp.gov.co/Segplan/consultar-documento-ucm-idroyecto-inversion/5354</t>
  </si>
  <si>
    <t>Aumentar la capacidad institucional de soporte para la implementación de los procesos estratégicos, de apoyo, seguimiento y evaluación, en cumplimiento en el marco de la ejecución del Plan de Desarrollo Distrital</t>
  </si>
  <si>
    <t>Realizar 100 Porciento de la estrategia de adquisición de capacidad tecnológica</t>
  </si>
  <si>
    <t>02200212</t>
  </si>
  <si>
    <t>https://spdd.sdp.gov.co/Segplan/consultar-documento-ucm-idroyecto-inversion/5661</t>
  </si>
  <si>
    <t>Fortalecer los mecanismos para recopilar, analizar, interpretar y publicar información relevante sobre la participación en los asuntos públicos</t>
  </si>
  <si>
    <t>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</si>
  <si>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Implementar 35 Iniciativa(s) de producción de información pertinente para el análisis y divulgación de información sobre participación ciudadana</t>
  </si>
  <si>
    <t>02200238</t>
  </si>
  <si>
    <t>https://spdd.sdp.gov.co/Segplan/consultar-documento-ucm-idroyecto-inversion/5352</t>
  </si>
  <si>
    <t>Aumentar las capacidades de agenciamiento de la ciudadanía y de las organizaciones para ejercer el derecho a la participación incidente</t>
  </si>
  <si>
    <t xml:space="preserve"> Fortalecer  450 Instancia(s) formales y no formales de participación aplicando el modelo de fortalecimiento</t>
  </si>
  <si>
    <t>02200254</t>
  </si>
  <si>
    <t>https://spdd.sdp.gov.co/Segplan/consultar-documento-ucm-idroyecto-inversion/5318</t>
  </si>
  <si>
    <t>Aumentar la coordinación interinstitucional en los procesos de participación ciudadana promoviendo la creación de redes y fomentando la credibilidad institucional</t>
  </si>
  <si>
    <t>Entregar 1550 Incentivo(s) mediante la implementación de una estrategia flexible para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</si>
  <si>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Suscribir 70 Pacto(s) ciudadanos de convivencia</t>
  </si>
  <si>
    <t>02200322</t>
  </si>
  <si>
    <t>https://spdd.sdp.gov.co/Segplan/consultar-documento-ucm-idroyecto-inversion/5659</t>
  </si>
  <si>
    <t>Aumentar relevancia de las de acciones de innovación social en escenarios de participación incidente y de solución de problemas públicos</t>
  </si>
  <si>
    <t>Implementar 100 Acción(es) con un enfoque interseccional en el marco del laboratorio de innovación en la relación gobierno y ciudadanía desarrollando prototipos que recojan retos ciudadanos para ser solucionados de manera colaborativa mejorando la participación incidente en Bogotá</t>
  </si>
  <si>
    <t>Implementar el 100 Porciento de la estrategia de diseños metodológicos e implementación de la innovación social en escenarios de participación ciudadana y solución de problemas públicos</t>
  </si>
  <si>
    <t>Instituto Distrital de Turismo</t>
  </si>
  <si>
    <t>IDT</t>
  </si>
  <si>
    <t>02210119</t>
  </si>
  <si>
    <t>https://spdd.sdp.gov.co/Segplan/consultar-documento-ucm-idroyecto-inversion/7751</t>
  </si>
  <si>
    <t>Desarrollar infraestructura locativa para atender la oferta y demanda del sector turismo en Bogotá</t>
  </si>
  <si>
    <t>Llevar a cabo el diseño, construcción e implementación de 1 Centro(s) de desarrollo turístico para Bogotá, destinado a la atención y visita de turistas, que incluya toda la oferta del sector con información cultural, natural, gastronómico, urbano y recreativo, con rutas turísticas que brindarán experiencias innovadoras. Este centro será un referente turístico de ciudad</t>
  </si>
  <si>
    <t>3502053 (V0624) - Centro turístico construido</t>
  </si>
  <si>
    <t>Implementación  1 Centro(s) Implementación de un centro de desarrollo turístico para Bogotá que incluye diseño y construcción.</t>
  </si>
  <si>
    <t>02210111</t>
  </si>
  <si>
    <t>https://spdd.sdp.gov.co/Segplan/consultar-documento-ucm-idroyecto-inversion/5492</t>
  </si>
  <si>
    <t>Desarrollar estrategias de marketing que contemplen acciones integradas para el mercadeo turístico de la ciudad que permitan impactar a 1.100.000 personas y/o actores de la cadena de valor</t>
  </si>
  <si>
    <t>Impactar al menos a 1100000 Persona(s) y/o actores de la cadena de valor del sector a través de la realización y ejecución de diferentes acciones de marketing 360 que permitan el posicionamiento y consolidación de Bogotá como destino turístico a nivel regional nacional e internacional</t>
  </si>
  <si>
    <t>3502046 (V0624) - Servicio de promoción turística</t>
  </si>
  <si>
    <t>Impactar 1100000 Persona(s) y/o actores de la cadena de valor del sector a través de acciones de marketing 360.</t>
  </si>
  <si>
    <t>02210112</t>
  </si>
  <si>
    <t>https://spdd.sdp.gov.co/Segplan/consultar-documento-ucm-idroyecto-inversion/5498</t>
  </si>
  <si>
    <t>Implementar procesos de apropiación de ciudad y formación en un segundo idioma dirigidos a personas vinculadas o conexas a la cadena de valor del sector turístico</t>
  </si>
  <si>
    <t>Vincular 100 Prestadores de servicio turístico Turístico en procesos de formación y/o sensibilización en apropiación de ciudad y bilingüismo en el marco del programa Bogotá Ciudad Portuaria</t>
  </si>
  <si>
    <t>3502045 (V0624) - Servicio de educación informal en asuntos turísticos</t>
  </si>
  <si>
    <t>Vincular 100 Prestadores de servicio turístico Vincular a prestadores de servicios turisticos en procesos de formación  y/o sensibilización en apropiación de ciudad y/o billinguismo</t>
  </si>
  <si>
    <t>008083</t>
  </si>
  <si>
    <t>2024110010132</t>
  </si>
  <si>
    <t>Fortalecimiento del Fondo de Desarrollo Turístico de Bogotá-FONDETUR Bogotá D.C</t>
  </si>
  <si>
    <t>0132</t>
  </si>
  <si>
    <t>02210132</t>
  </si>
  <si>
    <t>https://spdd.sdp.gov.co/Segplan/consultar-documento-ucm-idroyecto-inversion/7698</t>
  </si>
  <si>
    <t>Diseñar herramientas que permitan apoyar y coordinar el desarrollo de proyectos turísticos en la ciudad</t>
  </si>
  <si>
    <t>Impulsar el desarrollo de 300 Proyecto(s) del sector turismo que contribuyan al desarrollo social, Cultural y económico de la ciudad de Bogotá, priorizando mujeres, jóvenes y personas mayores de 50 años</t>
  </si>
  <si>
    <t>3502002 (V0624) - Documentos de lineamientos técnicos</t>
  </si>
  <si>
    <t>Generar 1 Convocatoria(s) Generar convocatorias públicas destinadas a la identificación y selección de proyectos turísticos.</t>
  </si>
  <si>
    <t>02210126</t>
  </si>
  <si>
    <t>https://spdd.sdp.gov.co/Segplan/consultar-documento-ucm-idroyecto-inversion/5497</t>
  </si>
  <si>
    <t>Generar acciones que mejoren la gobernanza para el posicionamiento de Bogotá como un destino líder en la implementación de buenas prácticas en tecnología, innovación, sostenibilidad y accesibilidad</t>
  </si>
  <si>
    <t>Realizar 10 Producto(s) que aporten a mantener la certificación de Bogotá como Destino Turístico Inteligente</t>
  </si>
  <si>
    <t>Implementar 10 Producto(s) Implementar productos que aporten al cumplimiento de los requisitos, para que Bogotá continúe siendo un Destino Turístico Inteligente.</t>
  </si>
  <si>
    <t>02210128</t>
  </si>
  <si>
    <t>https://spdd.sdp.gov.co/Segplan/consultar-documento-ucm-idroyecto-inversion/4773</t>
  </si>
  <si>
    <t>Producir de manera oportuna la información estadística para el sector turismo de Bogotá, apalancada por herramientas e infraestructuras tecnológicas adecuadas</t>
  </si>
  <si>
    <t>3502094 (V0624) - Documentos de investigación sobre turismo</t>
  </si>
  <si>
    <t>Realizar 60 Documento(s) Realizar documentos de investigación del sector turismo.</t>
  </si>
  <si>
    <t>02210190</t>
  </si>
  <si>
    <t>https://spdd.sdp.gov.co/Segplan/consultar-documento-ucm-idroyecto-inversion/7568</t>
  </si>
  <si>
    <t>Aumentar la capacidad instalada para el funcionamiento del IDT</t>
  </si>
  <si>
    <t>Conservar 100 Porciento Conservar la capacidad operativa para el funcionamiento de la entidad</t>
  </si>
  <si>
    <t>02210324</t>
  </si>
  <si>
    <t>https://spdd.sdp.gov.co/Segplan/consultar-documento-ucm-idroyecto-inversion/5066</t>
  </si>
  <si>
    <t>Diseñar estrategias que permitan apoyar y coordinar el desarrollo de proyectos turísticos en la ciudad.</t>
  </si>
  <si>
    <t>Generar 10 Alianza(s) Generar alianzas y estrategias publico privadas destinadas al apoyo de proyectos turísticos.</t>
  </si>
  <si>
    <t>Instituto Distrital de las Artes</t>
  </si>
  <si>
    <t>IDARTES</t>
  </si>
  <si>
    <t>02220064</t>
  </si>
  <si>
    <t>https://spdd.sdp.gov.co/Segplan/consultar-documento-ucm-idroyecto-inversion/7576</t>
  </si>
  <si>
    <t>Ampliar el número de niñas y niños de primera infancia que reciben atenciones en el marco de procesos pertinentes y de calidad, a través de una oferta artística y cultural diversa.</t>
  </si>
  <si>
    <t>3301122 (V0624) - Servicio de fomento para el acceso de la oferta cultural</t>
  </si>
  <si>
    <t>Atender  81975 Persona(s) en primera infancia, en el marco de procesos pertinentes y de calidad, a través de una oferta artística y cultural diversa.</t>
  </si>
  <si>
    <t>02220088</t>
  </si>
  <si>
    <t>https://spdd.sdp.gov.co/Segplan/consultar-documento-ucm-idroyecto-inversion/7648</t>
  </si>
  <si>
    <t>Apoyar a las organizaciones culturales en la viabilización de sus proyectos de manera sostenible, en un ejercicio de corresponsabilidad entre el Estado y el sector privado.</t>
  </si>
  <si>
    <t>Suscribir y materializar 79 Alianza(s)  estratégicas, apoyos metropolitanos y apoyos concertados, que promuevan y fortalezcan la gestión e implementación de proyectos de iniciativa privada y de interés público.</t>
  </si>
  <si>
    <t>02220092</t>
  </si>
  <si>
    <t>https://spdd.sdp.gov.co/Segplan/consultar-documento-ucm-idroyecto-inversion/7615</t>
  </si>
  <si>
    <t>Construir contenidos digitales y experiencias artísticas por medio de una herramienta virtual que busca fortalecer la formación artística mediante el uso e implementación de tecnologías de la información y la convergencia digital.</t>
  </si>
  <si>
    <t>Generar 100 Contenido(s) y creaciones artísticas utilizando herramientas digitales y múltiples plataformas para fomentar el uso y la apropiación de la cultura digital, así como el ejercicio de los derechos, del desarrollo humano y de la promoción de la industria creativa y cultural</t>
  </si>
  <si>
    <t>Generar  12 Contenido(s) relacionados con la formación artística y el acceso a los lenguajes del arte, que favorezcan a niñas, niños, adolescentes, jóvenes y cuidadores de primera infancia.</t>
  </si>
  <si>
    <t>02220087</t>
  </si>
  <si>
    <t>https://spdd.sdp.gov.co/Segplan/consultar-documento-ucm-idroyecto-inversion/7661</t>
  </si>
  <si>
    <t>Articular las acciones estratégicas y de gestión de la Red de Escenarios Culturales.</t>
  </si>
  <si>
    <t>Desarrollar 8925 Actividad(es) para la promoción, fortalecimiento y desarrollo de las prácticas artísticas, culturales y patrimoniales con el objetivo de ejercer los derechos culturales y el desarrollo humano con alcance zonal, distrital y regional</t>
  </si>
  <si>
    <t>3301070 (V0624) - Documentos de lineamientos técnicos</t>
  </si>
  <si>
    <t>Implementar 1 Modelo(s) de gestión de la Red de Escenarios</t>
  </si>
  <si>
    <t>02220085</t>
  </si>
  <si>
    <t>https://spdd.sdp.gov.co/Segplan/consultar-documento-ucm-idroyecto-inversion/7674</t>
  </si>
  <si>
    <t>Fortalecer la continuidad de los servicios de tecnología, gestionando los componentes estratégicos de TI.</t>
  </si>
  <si>
    <t>Implementar el 100 Porciento de los componentes de la gestión de tecnologías de la información.</t>
  </si>
  <si>
    <t>02220089</t>
  </si>
  <si>
    <t>https://spdd.sdp.gov.co/Segplan/consultar-documento-ucm-idroyecto-inversion/7617</t>
  </si>
  <si>
    <t>Diseñar e implementar eventos de alto impacto cultural para consolidar para consolidar el liderazgo de Bogotá en el mundo.</t>
  </si>
  <si>
    <t>3301074 (V0624) - Servicio de apoyo para la organización y la participación del sector artístico, cultural y la ciudadanía</t>
  </si>
  <si>
    <t>Generar 4 Evento(s) estratégicos de carácter nacional e internacional en Bogotá para que proyecten la ciudad desde la cultura como una capital global, atractiva y sostenible.</t>
  </si>
  <si>
    <t>02220086</t>
  </si>
  <si>
    <t>https://spdd.sdp.gov.co/Segplan/consultar-documento-ucm-idroyecto-inversion/7841</t>
  </si>
  <si>
    <t>Contribuir en la implementación de procesos de formación artística que aporten a la formación integral de los estudiantes en las Instituciones de Educación Distritales.</t>
  </si>
  <si>
    <t>Fortalecer 59681 Niñas, niños y adolescentes en su desarrollo integral a través de procesos de formación artística en articulación con la Secretaría de Educación Distrital.</t>
  </si>
  <si>
    <t>02220182</t>
  </si>
  <si>
    <t>https://spdd.sdp.gov.co/Segplan/consultar-documento-ucm-idroyecto-inversion/7675</t>
  </si>
  <si>
    <t>Crear mecanismos de interacción horizontal, colaborativa y continua entre la institución y los agentes creadores barriales, que fortalezca sus iniciativas, prácticas artísticas y conocimientos por medio de laboratorios de co creación, y que incentiven el intercambio de saberes, el trabajo colaborativo y el desarrollo de estrategias de formación, creación, experimentación, circulación, investigación y apropiación de las artes.</t>
  </si>
  <si>
    <t>Implementar 33 Laboratorio(s) artísticos de cocreación en Bogotá.</t>
  </si>
  <si>
    <t>02220091</t>
  </si>
  <si>
    <t>https://spdd.sdp.gov.co/Segplan/consultar-documento-ucm-idroyecto-inversion/7673</t>
  </si>
  <si>
    <t>Incrementar los mantenimientos y acciones enfocadas en la conservación física de los Equipamientos culturales a cargo del Idartes.</t>
  </si>
  <si>
    <t>Mantener y sostener el  100 Porciento de los equipamientos culturales a cargo del Idartes.</t>
  </si>
  <si>
    <t>02220176</t>
  </si>
  <si>
    <t>https://spdd.sdp.gov.co/Segplan/consultar-documento-ucm-idroyecto-inversion/7752</t>
  </si>
  <si>
    <t>Diseñar una plataforma creativa para los Festivales al Parque como un espacio de encuentro y conexiones económicas y sociales entre los agentes de la cadena de valor del ecosistema artístico de Bogotá</t>
  </si>
  <si>
    <t>Implementar 1 Estrategia(s) para la creación de una plataforma creativa en los Festivales al Parque como un espacio de encuentro y conexiones entre los agentes de la cadena de valor del ecosistema artístico de Bogotá</t>
  </si>
  <si>
    <t>02220146</t>
  </si>
  <si>
    <t>https://spdd.sdp.gov.co/Segplan/consultar-documento-ucm-idroyecto-inversion/7622</t>
  </si>
  <si>
    <t>Aumentar el acercamiento y relacionamiento de la ciudadanía con los equipamientos culturales de las artes audiovisuales, la danza, las artes plásticas, garantizando el acceso a la oferta de prácticas, obras artísticas y otros formatos de mediación con los lenguajes artísticos.</t>
  </si>
  <si>
    <t>Desarrollar 5500 Intervención(es) y actividades artísticas y culturales que promuevan la interrelación de la ciudadanía con el espacio público como un lugar de encuentro convivencia pacífica y transformación social</t>
  </si>
  <si>
    <t>Implementar 324 Acción(es) de apropiación ciudadana de los equipamientos de las artes plásticas y visuales, la danza y las artes audiovisuales, para promover el acceso a la oferta de prácticas artísticas y otros formatos de mediación con los lenguajes artísticos</t>
  </si>
  <si>
    <t>Unidad Administrativa Especial de Catastro Distrital-UAEC</t>
  </si>
  <si>
    <t>UAECD</t>
  </si>
  <si>
    <t>02260065</t>
  </si>
  <si>
    <t>https://spdd.sdp.gov.co/Segplan/consultar-documento-ucm-idroyecto-inversion/7585</t>
  </si>
  <si>
    <t>Actualizar la información catastral de los predios de la ciudad (captura rápida de la información)</t>
  </si>
  <si>
    <t>Mantener el 100% del censo inmobiliario de Bogotá actualizado</t>
  </si>
  <si>
    <t>0406016 (V0624) - Servicio de actualización catastral con enfoque multipropósito</t>
  </si>
  <si>
    <t>Ejecutar el 100 Porciento del cronograma de actividades de Censo</t>
  </si>
  <si>
    <t>02260063</t>
  </si>
  <si>
    <t>https://spdd.sdp.gov.co/Segplan/consultar-documento-ucm-idroyecto-inversion/7467</t>
  </si>
  <si>
    <t>Facilitar la producción y uso de recursos que integran la plataforma de IDECA</t>
  </si>
  <si>
    <t>Desarrollar el 100% de las acciones para disponer una plataforma tecnológica que integre la información geográfica y catastral de Bogotá</t>
  </si>
  <si>
    <t>0406017 (V0624) - Servicios de Investigación, Desarrollo e Innovación geoespacial</t>
  </si>
  <si>
    <t>Ejecutar el 100 Porciento de las acciones para la producción y uso de los recursos implementados en la Infraestructura de Datos Espaciales de Bogotá</t>
  </si>
  <si>
    <t>02260001</t>
  </si>
  <si>
    <t>https://spdd.sdp.gov.co/Segplan/consultar-documento-ucm-idroyecto-inversion/7468</t>
  </si>
  <si>
    <t>Definir e implementar el modelo de operación administrativa, financiera, de contratación y jurídica</t>
  </si>
  <si>
    <t>Cumplir el 100 Porciento de los planes operativos</t>
  </si>
  <si>
    <t>02260068</t>
  </si>
  <si>
    <t>https://spdd.sdp.gov.co/Segplan/consultar-documento-ucm-idroyecto-inversion/7545</t>
  </si>
  <si>
    <t>Definir e implementar una estrategia de racionalización de trámites</t>
  </si>
  <si>
    <t>Automatizar 5 Trámite(s) catastrales</t>
  </si>
  <si>
    <t>0406004 (V0624) - Servicio de información catastral actualizado</t>
  </si>
  <si>
    <t>Desarrollar 1 Estrategia(s) de racionalización de trámites catastrales incluyendo el nivel tecnológico</t>
  </si>
  <si>
    <t>Unidad Administrativa Especial de Rehabilitacion y Mantenimiento Vial-UAERMV</t>
  </si>
  <si>
    <t>UAERMV</t>
  </si>
  <si>
    <t>02270142</t>
  </si>
  <si>
    <t>https://spdd.sdp.gov.co/Segplan/consultar-documento-ucm-idroyecto-inversion/5443</t>
  </si>
  <si>
    <t>Mejorar las condiciones de la red de infraestructura peatonal que permitan el uso, disfrute y seguridad en el espacio público en Bogotá D.C.</t>
  </si>
  <si>
    <t>Conservar 1120000 Metro(s) cuadrado(s) de la red de infraestructura peatonal para mejorar la movilidad urbana y promover el transporte sostenible</t>
  </si>
  <si>
    <t>Conservar 73700 Metro(s) cuadrado(s) de la red de infraestructura peatonal.</t>
  </si>
  <si>
    <t>02270131</t>
  </si>
  <si>
    <t>https://spdd.sdp.gov.co/Segplan/consultar-documento-ucm-idroyecto-inversion/5282</t>
  </si>
  <si>
    <t>Conservar la red de cicloinfraestructura de Bogotá D.C.</t>
  </si>
  <si>
    <t>Conservar 142 Kilómetro(s) lineales de la red de cicloinfraestructura</t>
  </si>
  <si>
    <t>2402094 (V0624) - Ciclo infraestructura urbana con mantenimiento</t>
  </si>
  <si>
    <t>Conservar 47 Kilómetro(s) de cicloinfraestructura del distrito capital</t>
  </si>
  <si>
    <t>02270161</t>
  </si>
  <si>
    <t>https://spdd.sdp.gov.co/Segplan/consultar-documento-ucm-idroyecto-inversion/4977</t>
  </si>
  <si>
    <t>Alinear la estrategia de TI con los objetivos estratégicos de la entidad y las necesidades de los procesos institucionales, a través de la adopción de un marco de gobierno de TI, la planificación estratégica colaborativa y el establecimiento de mecanismos de medición y ajuste continuos</t>
  </si>
  <si>
    <t>Actualizar 4 Documento(s) que enmarquen la estrategia de TI en el Plan Estratégico de Tecnologías de la Información de la UAERMV para la vigencia 2025-2027.</t>
  </si>
  <si>
    <t>02270179</t>
  </si>
  <si>
    <t>https://spdd.sdp.gov.co/Segplan/consultar-documento-ucm-idroyecto-inversion/7773</t>
  </si>
  <si>
    <t>Sostener el nivel de la gestión organizacional, incorporando elementos de modernización y optimización en los procesos y procedimientos de desarrollo institucional</t>
  </si>
  <si>
    <t>Adecuación y mantenimiento de  2 Sede(s) de la UAERMV</t>
  </si>
  <si>
    <t>02270301</t>
  </si>
  <si>
    <t>https://spdd.sdp.gov.co/Segplan/consultar-documento-ucm-idroyecto-inversion/5541</t>
  </si>
  <si>
    <t>Diseñar e implementar acciones dirigidas a fortalecer la incidencia en la participación ciudadana con enfoque de género, diferencial y territorial</t>
  </si>
  <si>
    <t>Diseñar e implementar 1 Estrategia(s) de promoción a la participación ciudadana con enfoque de género, diferencial y territorial.</t>
  </si>
  <si>
    <t>Unidad Administrativa Especial de Servicios Publicos-UAESP</t>
  </si>
  <si>
    <t>UAESP</t>
  </si>
  <si>
    <t>02280263</t>
  </si>
  <si>
    <t>https://spdd.sdp.gov.co/Segplan/consultar-documento-ucm-idroyecto-inversion/5589</t>
  </si>
  <si>
    <t xml:space="preserve">Implementar acciones que promuevan la eficiencia energética y uso de herramientas tecnológicas robustas que garanticen el seguimiento y control de la operación del Sistema de Alumbrado público de Bogotá D.C, en el marco de los requisitos normativos y de ley. </t>
  </si>
  <si>
    <t>Realizar el 100% de las actividades para garantizar la prestación, modernización y actualización del servicio de alumbrado público</t>
  </si>
  <si>
    <t>2102069 (V0624) - Servicio de alumbrado público</t>
  </si>
  <si>
    <t>Implementar el 100 Porciento de las acciones orientadas al mejoramiento y modenización en la prestación del servicio de alumbrado público.</t>
  </si>
  <si>
    <t>02280302</t>
  </si>
  <si>
    <t>https://spdd.sdp.gov.co/Segplan/consultar-documento-ucm-idroyecto-inversion/7677</t>
  </si>
  <si>
    <t>Aumentar la apropiación social e interinstitucional para la gestión de residuos</t>
  </si>
  <si>
    <t>Realizar el acompañamiento al 100% de las organizaciones de recicladores que lo requieran y cumplan con la normativa vigente para promover su fortalecimiento</t>
  </si>
  <si>
    <t>4003010 (V0624) - Servicio de Aseo</t>
  </si>
  <si>
    <t>Implementar el 100 Porciento de las acciones orientadas al fortalecimiento de la actividad del reciclaje, las organizaciones, los recicladores de oficio y población carretera</t>
  </si>
  <si>
    <t>02280291</t>
  </si>
  <si>
    <t>https://spdd.sdp.gov.co/Segplan/consultar-documento-ucm-idroyecto-inversion/5588</t>
  </si>
  <si>
    <t>Aumentar la capacidad de las Bóvedas Osarios y Cenízaros -BOC de los cementerios propiedad del Distrito</t>
  </si>
  <si>
    <t>Aumentar en 7279 Espacio(s) la capacidad y la disponibilidad de las Bóvedas Osarios y Cenizarios -BOC de los cementerios propiedad del Distrito para garantizar la prestación del servicio</t>
  </si>
  <si>
    <t>1905004 (V0624) - Cementerios remodelados</t>
  </si>
  <si>
    <t xml:space="preserve">Aumentar 7279 Espacio(s) la capacidad instalada y disponible de bóvedas, osarios y cenizarios de los cementerios distritales. </t>
  </si>
  <si>
    <t>02280276</t>
  </si>
  <si>
    <t>https://spdd.sdp.gov.co/Segplan/consultar-documento-ucm-idroyecto-inversion/7715</t>
  </si>
  <si>
    <t>Aumentar la articulación interinstitucional frente al cumplimiento del PGIRS</t>
  </si>
  <si>
    <t>Implementar 1 Modelo(s) de gestión integral de residuos sólidos en la prestación del servicio público de aseo que privilegie la economía circular</t>
  </si>
  <si>
    <t>4003023 (V0624) - Servicios de seguimiento al Plan de Gestión Integral de Residuos Solidos PGIRS</t>
  </si>
  <si>
    <t>Actualizar  1 Plan(es) de gestión integral de residuos solidos y garantizar su seguimiento permanente.</t>
  </si>
  <si>
    <t>02280107</t>
  </si>
  <si>
    <t>https://spdd.sdp.gov.co/Segplan/consultar-documento-ucm-idroyecto-inversion/7656</t>
  </si>
  <si>
    <t>Implementar acciones para el mejoramiento continuo de los procesos estrátegicos, de apoyo y de evaluación de la entidad</t>
  </si>
  <si>
    <t>fortalecimiento del  100 Porciento de los procesos estratégicos con actividades priorizadas y efectivas.</t>
  </si>
  <si>
    <t>02280320</t>
  </si>
  <si>
    <t>https://spdd.sdp.gov.co/Segplan/consultar-documento-ucm-idroyecto-inversion/7717</t>
  </si>
  <si>
    <t>Desarrollar alternativas de procesamiento y disposición final de los residuos provenientes de puntos críticos y de arrojo clandestino.</t>
  </si>
  <si>
    <t>Reducir 100 Punto(s) de arrojo clandestino de residuo sólidos, pasando de 700 a 600 puntos</t>
  </si>
  <si>
    <t>4003012 (V0624) - Soluciones de disposición final de residuos solidos construidas</t>
  </si>
  <si>
    <t>Procesar o disponer el 100 Porciento de los residuos recolectados en los puntos críticos y arrojo clandestino</t>
  </si>
  <si>
    <t>02280321</t>
  </si>
  <si>
    <t>https://spdd.sdp.gov.co/Segplan/consultar-documento-ucm-idroyecto-inversion/5586</t>
  </si>
  <si>
    <t>Garantizar el cumplimiento de un plan de manejo ambiental</t>
  </si>
  <si>
    <t>Mantener el 100% de la disposición final de los residuos sólidos que ingresan al Parque de Innovación Doña Juana PIDJ</t>
  </si>
  <si>
    <t>4003006 (V0624) - Documentos de planeación</t>
  </si>
  <si>
    <t>Ejecutar el 100 Porciento del plan de manejo ambiental.</t>
  </si>
  <si>
    <t>Instituto Distrital de Proteccion y Bienestar Animal</t>
  </si>
  <si>
    <t>IDPYBA</t>
  </si>
  <si>
    <t>02290034</t>
  </si>
  <si>
    <t>https://spdd.sdp.gov.co/Segplan/consultar-documento-ucm-idroyecto-inversion/7761</t>
  </si>
  <si>
    <t>Fortalecer estrategias de gestión y divulgación del conocimiento para la protección y el bienestar animal</t>
  </si>
  <si>
    <t>4501044 (V0624) - Documentos metodológicos</t>
  </si>
  <si>
    <t>Establecer 4 Alianza(s) estratégicas para el fortalecimiento de la investigación y la gestión de conocimiento en PYBA</t>
  </si>
  <si>
    <t>02290036</t>
  </si>
  <si>
    <t>https://spdd.sdp.gov.co/Segplan/consultar-documento-ucm-idroyecto-inversion/7849</t>
  </si>
  <si>
    <t>Bogotá protege todas las formas de vida</t>
  </si>
  <si>
    <t>Fortalecer las acciones para la atención de especies sinantrópicas a través del desarrollo de programas para la atención de Palomas de Plaza (Columba livia) y Abejas (Apis mellifera) en el Distrito Capital</t>
  </si>
  <si>
    <t>Desarrollar los 2 Programa(s) de atención a especies sinantrópicas orientados a la atención médica veterinaria y control poblacional humanitario para palomas de plaza (Columba livia) y la atención de enjambres de abejas (Apis melífera) orientados a la protección y el bienestar animal</t>
  </si>
  <si>
    <t>Implementar 2 Programa(s) de atención a especies sin antrópicas, orientados a la atención médica veterinaria y control poblacional humanitario para palomas de plaza (Columba Livia y a la atención y rehabilitación de enjambres de abejas (Apis melífera) y estrategias de educación ambiental.</t>
  </si>
  <si>
    <t>02290030</t>
  </si>
  <si>
    <t>https://spdd.sdp.gov.co/Segplan/consultar-documento-ucm-idroyecto-inversion/6404</t>
  </si>
  <si>
    <t>Fortalecer las estrategias de movilización social, participación y cultura ciudadana para la apropiación social del conocimiento en protección y bienestar animal en Bogotá.</t>
  </si>
  <si>
    <t>Implementar 1 Estrategia(s) de fomento a procesos de participación ciudadana que fortalezcan la incidencia de los diversos actores que trabajan a favor de los animales vulnerables, promoviendo la conciencia y la educación sobre el bienestar animal para crear una cultura de respeto y cuidado hacia todas las especies</t>
  </si>
  <si>
    <t>4501049 (V0624) - Servicio de educación informal</t>
  </si>
  <si>
    <t>Implementar 1 Estrategia(s) de participación y movilización ciudadana para la apropiación social del conocimiento en protección y bienestar animal en el Distrito Capital.</t>
  </si>
  <si>
    <t>02290061</t>
  </si>
  <si>
    <t>https://spdd.sdp.gov.co/Segplan/consultar-documento-ucm-idroyecto-inversion/7848</t>
  </si>
  <si>
    <t xml:space="preserve"> Fortalecer el plan de ejecución para la infraestructura física de las sedes para el cuidado y protección animal</t>
  </si>
  <si>
    <t>Establecer 1 Plan(es) de acción para la ejecución de las necesidades en infraestructura para garantizar  la capacidad instalada de la UCA y demás infraestructura para la protección y cuidado animal en el D.C</t>
  </si>
  <si>
    <t>Universidad Distrital Francisco Jose de Caldas</t>
  </si>
  <si>
    <t>UD-FJC</t>
  </si>
  <si>
    <t>02300257</t>
  </si>
  <si>
    <t>https://spdd.sdp.gov.co/Segplan/consultar-documento-ucm-idroyecto-inversion/5411</t>
  </si>
  <si>
    <t>Actualizar el mobiliario suficiente para los espacios educativos y administrativos</t>
  </si>
  <si>
    <t>Aumentar en 1500 la oferta de cupo(s) en programas altamente demandados y pertinentes que respondan a las expectativas y proyectos de vida de las y los bogotanos en el marco de su autonomía universitaria, teniendo en cuenta criterios de priorización para población víctima del conflicto armado, en reincorporación y reintegración, sus hijos/as, mujeres víctimas de violencia y otras poblaciones en vulneración de derechos</t>
  </si>
  <si>
    <t>2202051 (V0624) - Sedes de instituciones de educación dotadas</t>
  </si>
  <si>
    <t>actualizar 4 Sede(s) de mobiliario suficiente en los espacios académicos y administrativos.</t>
  </si>
  <si>
    <t>02300261</t>
  </si>
  <si>
    <t>https://spdd.sdp.gov.co/Segplan/consultar-documento-ucm-idroyecto-inversion/5229</t>
  </si>
  <si>
    <t>Implementar acciones efectivas para la atención y seguimiento integral desde primer semestre, encaminadas a la orientación vocacional, apoyo en lo académico y a la adaptación de la vida universitaria</t>
  </si>
  <si>
    <t>2202079 (V0624) - Servicio de apoyo para la permanencia a la educación superior</t>
  </si>
  <si>
    <t>Apoyar 19600 Estudiante(s) de pregrado mediante un programa de atención integral que permita la orientación vocacional, apoyo académico y adaptación a la vida universitaria y orientación vocacional..</t>
  </si>
  <si>
    <t>02300256</t>
  </si>
  <si>
    <t>https://spdd.sdp.gov.co/Segplan/consultar-documento-ucm-idroyecto-inversion/5633</t>
  </si>
  <si>
    <t>Asegurar la verificación, evaluación y mejoramiento de los procesos y procedimientos misionales y de apoyo</t>
  </si>
  <si>
    <t>2201001 (V0624) - Documentos de planeación</t>
  </si>
  <si>
    <t>Desarrollar 1 Estrategia(s) para la modernización de los procesos relacionados con l a gestión institucional.</t>
  </si>
  <si>
    <t>02300283</t>
  </si>
  <si>
    <t>https://spdd.sdp.gov.co/Segplan/consultar-documento-ucm-idroyecto-inversion/7763</t>
  </si>
  <si>
    <t>Fortalecer los componentes tecnológicos según las necesidades institucionales, que permiten la optimización requerida en el soporte tecnológico a los procesos de la institución</t>
  </si>
  <si>
    <t>2202054 (V0624) - Servicio de información implementado</t>
  </si>
  <si>
    <t>ejecutar 1 Proyecto(s) de Desarrollo o adquisición de sistemas de información definidos para la vigencia</t>
  </si>
  <si>
    <t>02300281</t>
  </si>
  <si>
    <t>https://spdd.sdp.gov.co/Segplan/consultar-documento-ucm-idroyecto-inversion/5632</t>
  </si>
  <si>
    <t>Contribuir en la formación de competencias de uso y apropiación de las TIC en la comunidad académica de la Universidad Distrital</t>
  </si>
  <si>
    <t>2202050 (V0624) - Ambientes de aprendizaje dotados</t>
  </si>
  <si>
    <t>Desarrollar 4 Espacio(s) de autoformación en temas relacionados con el uso y apropiación de las TIC que impacten el desarrollo de competencias digitales en la comunidad académica y el fortalecimiento de estrategias pedagógicas y didácticas con TIC.</t>
  </si>
  <si>
    <t>02300284</t>
  </si>
  <si>
    <t>https://spdd.sdp.gov.co/Segplan/consultar-documento-ucm-idroyecto-inversion/5459</t>
  </si>
  <si>
    <t>Aumentar la tasa de conocimiento y utilización de los servicios, recursos, espacios, reglamentos, estrategias y actividades ofrecidos por las unidades de información (bibliotecas, centros de documentación, museos y otros)</t>
  </si>
  <si>
    <t>suscribir 8 Plataforma(s) recursos digitales y bases de datos que apoyen lo académico, investigativo y cultural en cualquier formato</t>
  </si>
  <si>
    <t>02300280</t>
  </si>
  <si>
    <t>https://spdd.sdp.gov.co/Segplan/consultar-documento-ucm-idroyecto-inversion/7693</t>
  </si>
  <si>
    <t>Fortalecer la relación de las prácticas académicas investigativas y creativas de los Doctorados con los retos y problemáticas locales, regionales, nacionales e internacionales</t>
  </si>
  <si>
    <t>2202066 (V0624) - Servicio de acreditación de la calidad de la educación superior</t>
  </si>
  <si>
    <t>Crear y articular 150 Producto(s) de formación, investigación, investigación-creación e innovación en los contextos local, regional, nacional e internacional</t>
  </si>
  <si>
    <t>02300279</t>
  </si>
  <si>
    <t>https://spdd.sdp.gov.co/Segplan/consultar-documento-ucm-idroyecto-inversion/7701</t>
  </si>
  <si>
    <t>Fortalecer la capacidad en tecnologías y medios especializados para el apoyo a la investigación, creación e innovación</t>
  </si>
  <si>
    <t>2202067 (V0624) - Servicio de articulación entre la educación superior  y el sector productivo.</t>
  </si>
  <si>
    <t>Formular y gestionar 8 Alianza(s) que permitan promover la investigación de la UDFJC con el sector productivo.</t>
  </si>
  <si>
    <t>02300282</t>
  </si>
  <si>
    <t>https://spdd.sdp.gov.co/Segplan/consultar-documento-ucm-idroyecto-inversion/7764</t>
  </si>
  <si>
    <t>Ampliar la capacidad del equipamiento, la infraestructura tecnológica y suministros especializados</t>
  </si>
  <si>
    <t>Fortalecer 100 Porciento de las Unidades Académicas de Laboratorios diagnosticadas en el marco del proyecto.</t>
  </si>
  <si>
    <t>Contraloria de Bogota</t>
  </si>
  <si>
    <t>CD</t>
  </si>
  <si>
    <t>02350050</t>
  </si>
  <si>
    <t>https://spdd.sdp.gov.co/Segplan/consultar-documento-ucm-idroyecto-inversion/7565</t>
  </si>
  <si>
    <t>Aumentar la participación y control social por parte de la ciudadanía y grupos de interés</t>
  </si>
  <si>
    <t>Definir 4 Estrategia(s) de lineamientos conceptuales y metodológicos para fomentar el control fiscal participativo y las veedurías ciudadanas</t>
  </si>
  <si>
    <t>02350130</t>
  </si>
  <si>
    <t>https://spdd.sdp.gov.co/Segplan/consultar-documento-ucm-idroyecto-inversion/7847</t>
  </si>
  <si>
    <t>Apoyar al proceso de Vigilancia y Control a la Gestión Fiscal para dar cumplimiento al Plan de Auditoría Distrital - PAD</t>
  </si>
  <si>
    <t>Apoyar 100 Porciento al Proceso de Vigilancia y Control a la Gestion Fiscal en la ejecución del Plan de Auditoria Distrital PAD</t>
  </si>
  <si>
    <t>02350044</t>
  </si>
  <si>
    <t>https://spdd.sdp.gov.co/Segplan/consultar-documento-ucm-idroyecto-inversion/7567</t>
  </si>
  <si>
    <t>Incrementar la capacidad para la implementación y/o mantenimiento de soluciones tecnológicas integradas que atiendan las necesidades de los flujos de información de los procesos de la Entidad</t>
  </si>
  <si>
    <t>Adquirir 9 Sistema(s) o desarrollar, fortalecer, mantener, soportar e integrar los sistemas de información con la aplicación de estrategías de gestión de conocimiento y aplicación de mejores prácticas.</t>
  </si>
  <si>
    <t>02350109</t>
  </si>
  <si>
    <t>https://spdd.sdp.gov.co/Segplan/consultar-documento-ucm-idroyecto-inversion/7734</t>
  </si>
  <si>
    <t>Adecuar la infraestructura física, mantenimiento y dotación del mobiliario, que soporta el cumplimiento de la misión de la Contraloría de Bogotá D.C. y la accesibilidad de la población</t>
  </si>
  <si>
    <t>Adecuar 90 Porciento la infraestructura fisica, mantenimiento y dotacion del mobiliario, que soporta el cumplimiento de la misión de la Contraloría de Bogotá D.C.</t>
  </si>
  <si>
    <t>02350196</t>
  </si>
  <si>
    <t>https://spdd.sdp.gov.co/Segplan/consultar-documento-ucm-idroyecto-inversion/7727</t>
  </si>
  <si>
    <t>Desarrollar acciones de formación y de diálogo en temas relacionados con el control social como insumo para el control fiscal</t>
  </si>
  <si>
    <t>Desarrollar 2498 Acción(es) de formacion pedagogicas e incluyentes para informar, formar y responsabilizar a la ciudadania, sobre los programas y proyectos de impacto en el territorio, que fortalezcan sus competencias en temas de control social y mecanismos de participacion ciudadana, entregando herramientas pedagogicas formativas e ilustrativas, ejecutar acciones de control social para la comunidad, contralores estudiantiles, lideres sociales y medir la percepcion de la satisfaccion al cliente.</t>
  </si>
  <si>
    <t>Loteria de Bogota</t>
  </si>
  <si>
    <t>LB</t>
  </si>
  <si>
    <t>007536</t>
  </si>
  <si>
    <t>2024110010198</t>
  </si>
  <si>
    <t>Implementación Programa de Beneficios Económicos Periódicos para Colocadores de Lotería Bogotá Bogotá D.C</t>
  </si>
  <si>
    <t>0198</t>
  </si>
  <si>
    <t>02400198</t>
  </si>
  <si>
    <t>https://spdd.sdp.gov.co/Segplan/consultar-documento-ucm-idroyecto-inversion/5216</t>
  </si>
  <si>
    <t>Establecer un sistema eficiente para facilitar el acceso de los colocadores de lotería a los Beneficios Económicos Periódicos (BEPS) y otros beneficios sociales, garantizando una entrega oportuna y adecuada</t>
  </si>
  <si>
    <t>Implementar 4 Programa(s) BEPS para los colocadores de Lotería de Bogotá</t>
  </si>
  <si>
    <t>Canal Capital</t>
  </si>
  <si>
    <t>CC</t>
  </si>
  <si>
    <t>007539</t>
  </si>
  <si>
    <t>2024110010101</t>
  </si>
  <si>
    <t>Incremento de la capacidad instalada para la producción y circulación masiva de contenidos audiovisuales y digitales en el Canal publico de Bogotá D.C.</t>
  </si>
  <si>
    <t>0101</t>
  </si>
  <si>
    <t>02600101</t>
  </si>
  <si>
    <t>https://spdd.sdp.gov.co/Segplan/consultar-documento-ucm-idroyecto-inversion/5461</t>
  </si>
  <si>
    <t>Innovar en modelos de creación, producción, promoción y circulación basados en los intereses de las audiencias, a partir de los datos e información sobre el consumo y que aproveche el archivo propio para el posicionamiento de la oferta</t>
  </si>
  <si>
    <t>2302002 (V0624) - Contenidos digitales</t>
  </si>
  <si>
    <t>Producir y circular 1294 Contenido(s) digitales</t>
  </si>
  <si>
    <t>Empresa de Transporte del Tercer Milenio Transmilenio S.A</t>
  </si>
  <si>
    <t>TMSA</t>
  </si>
  <si>
    <t>007223</t>
  </si>
  <si>
    <t>2020110010277</t>
  </si>
  <si>
    <t>Control y Operación del Sistema Integrado de Transporte Público de Bogotá</t>
  </si>
  <si>
    <t>02620277</t>
  </si>
  <si>
    <t>https://spdd.sdp.gov.co/Segplan/consultar-documento-ucm-idroyecto-inversion/7609</t>
  </si>
  <si>
    <t>Aumentar la oferta de rutas del SITP acorde con los diseños operacionales establecidos por TMSA, completando el tendido de red de tal forma que garantice la prestación del servicio del SITP en toda la ciudad con operadores privados o con el operador público y propendiendo por la reducción de tiempos de espera y de desplazamiento, la suficiencia de los ingresos por tarifa junto con otra fuentes gestionadas para cubrir los costos de operación, administración, mantenimiento y reposición de los equipos y la mejora en la señalética y en los diseños operacionales del SITP</t>
  </si>
  <si>
    <t>Ejecutar el 100% de las actividades de planeación gestión y control del Sistema Integrado de Transporte Público de Bogotá</t>
  </si>
  <si>
    <t>2408001 (V0624) - Servicio de transporte público organizado implementados (SITM. SITP. SETP, SITR)</t>
  </si>
  <si>
    <t>Ejecutar anualmente el 100 Porciento de las actividades de planeación, gestión y control del Sistema Integrado de Transporte Público de Bogotá</t>
  </si>
  <si>
    <t>007251</t>
  </si>
  <si>
    <t>2020110010278</t>
  </si>
  <si>
    <t>Desarrollo y Gestión de la Infraestructura del Sistema Integrado de Transporte Público de Bogotá</t>
  </si>
  <si>
    <t>02620278</t>
  </si>
  <si>
    <t>https://spdd.sdp.gov.co/Segplan/consultar-documento-ucm-idroyecto-inversion/7613</t>
  </si>
  <si>
    <t>Administrar los recursos dispuestos para la construcción de obras de infraestructura asociadas al sistema integrado de transporte público de la ciudad</t>
  </si>
  <si>
    <t>240803600 (antiguo) - Obras de infraestructura con apoyo financiero</t>
  </si>
  <si>
    <t>Ejecutar anualmente el 100 Porciento de las actividades a cargo de TMSA para alcanzar 143 kms en operación de troncales de sistema de transporte público masivo (29 kms nuevos)</t>
  </si>
  <si>
    <t>007522</t>
  </si>
  <si>
    <t>2024110010020</t>
  </si>
  <si>
    <t>Fortalecimiento de la seguridad integral del Sistema Integrado de Transporte Público de Bogotá D.C.</t>
  </si>
  <si>
    <t>0020</t>
  </si>
  <si>
    <t>02620020</t>
  </si>
  <si>
    <t>https://spdd.sdp.gov.co/Segplan/consultar-documento-ucm-idroyecto-inversion/7706</t>
  </si>
  <si>
    <t>Disminuir el número de siniestros viales con causa probable atribuible a los conductores del Sistema</t>
  </si>
  <si>
    <t>2408038 (V0624) - Servicio de seguridad vial y prevenciones de accidentalidad y siniestros en los sistemas de transporte público organizado</t>
  </si>
  <si>
    <t>Diseñar e implementar 1 Plan(es) de Seguridad Vial en el Sistema Integrado de Transporte Público en pro de mejorar la seguridad vial</t>
  </si>
  <si>
    <t>007523</t>
  </si>
  <si>
    <t>2024110010026</t>
  </si>
  <si>
    <t>Desarrollo del Modelo de Gestión Institucional en TRANSMILENIO S.A. en Bogotá D.C.</t>
  </si>
  <si>
    <t>0026</t>
  </si>
  <si>
    <t>02620026</t>
  </si>
  <si>
    <t>https://spdd.sdp.gov.co/Segplan/consultar-documento-ucm-idroyecto-inversion/5602</t>
  </si>
  <si>
    <t>Actualizar la gestión organizacional en el ente gestor del SITP de acuerdo con el crecimiento de la operación del sistema para el desarrollo de las actividades del que hacer institucional</t>
  </si>
  <si>
    <t>Realizar el 100 Porciento de las actividades planificadas para el fortalecimiento corporativo que permitan el desarrollo continuo del modelo de gestión institucional</t>
  </si>
  <si>
    <t>007526</t>
  </si>
  <si>
    <t>2024110010072</t>
  </si>
  <si>
    <t>Fortalecimiento de la Información, Comunicación y Atención al Usuario en el uso del Sistema Integrado de Transporte Público de Bogotá D.C.</t>
  </si>
  <si>
    <t>0072</t>
  </si>
  <si>
    <t>02620072</t>
  </si>
  <si>
    <t>https://spdd.sdp.gov.co/Segplan/consultar-documento-ucm-idroyecto-inversion/7195</t>
  </si>
  <si>
    <t>Fomentar el conocimiento de la ciudadanía y comunidad usuaria sobre la información oficial del Sistema Integrado de Transporte Público de Bogotá</t>
  </si>
  <si>
    <t>2408035 (V0624) - Servicio de educación informal</t>
  </si>
  <si>
    <t>Implementar 1 Estrategia(s) de información, comunicación y atención al usuario a través del fortalecimiento de las buenas prácticas en el uso del Sistema Integrado de Transporte Público -SITP</t>
  </si>
  <si>
    <t>007527</t>
  </si>
  <si>
    <t>2024110010083</t>
  </si>
  <si>
    <t>Fortalecimiento de la cultura ciudadana en el Sistema Integrado de Transporte Público de Bogotá D.C.</t>
  </si>
  <si>
    <t>0083</t>
  </si>
  <si>
    <t>02620083</t>
  </si>
  <si>
    <t>https://spdd.sdp.gov.co/Segplan/consultar-documento-ucm-idroyecto-inversion/5603</t>
  </si>
  <si>
    <t>Fortalecer la apropiación y sentido de pertenencía de la comunidad usuaria por el Sistema Integrado de Transporte Público de Bogotá a través de la implementación de acciones de cultura ciudadana.</t>
  </si>
  <si>
    <t>Implementar 1 Estrategia(s) de cultura ciudadana para fortalecer la valoración y apropiación del Sistema Integrado de Transporte Público de Bogotá</t>
  </si>
  <si>
    <t>007540</t>
  </si>
  <si>
    <t>2024110010303</t>
  </si>
  <si>
    <t>Diseño y Estructuración del Sistema Interoperable de Recaudo en su componente tecnológico en el Sistema de Transporte Público de Bogotá D.C.</t>
  </si>
  <si>
    <t>0303</t>
  </si>
  <si>
    <t>02620303</t>
  </si>
  <si>
    <t>https://spdd.sdp.gov.co/Segplan/consultar-documento-ucm-idroyecto-inversion/7196</t>
  </si>
  <si>
    <t>Disponer del Sistema Interoperable de Recaudo diseñado y estructurado en su componente tecnológico, que atienda las necesidades de recaudo y posibilite la integración de diferentes modos de transporte, medios de pago y operadores de recaudo mejorando el servicio y la satisfacción del usuario</t>
  </si>
  <si>
    <t>Estructurar el 100% del Sistema Interoperable de Recaudo para los Sistemas de transporte público masivo disponibles de la ciudad con los componentes tecnológicos asociados</t>
  </si>
  <si>
    <t>2408058 (V0924) -Servicio de interoperabilidad de los sistemas de recaudo en el sistema de transporte público</t>
  </si>
  <si>
    <t>Estructurar 1 Sistema(s) interoperable de recaudo en su componente tecnológico en el sistema de transporte público de Bogotá</t>
  </si>
  <si>
    <t>007541</t>
  </si>
  <si>
    <t>2024110010323</t>
  </si>
  <si>
    <t>Desarrollo y explotación colateral del Sistema Integrado de Transporte Público de Bogotá D.C.</t>
  </si>
  <si>
    <t>0323</t>
  </si>
  <si>
    <t>02620323</t>
  </si>
  <si>
    <t>https://spdd.sdp.gov.co/Segplan/consultar-documento-ucm-idroyecto-inversion/5091</t>
  </si>
  <si>
    <t>Generar iniciativas inmobiliarias que complementen inversión pública con inversión privada y se conviertan en fuente de flujo de caja e ingresos no tarifarios para el SITP</t>
  </si>
  <si>
    <t>Desarrollar al menos 2 Proyecto(s) de Desarrollo Urbanístico y/o Proyectos de Renovación Urbana para la Movilidad Sostenible (PRUMS) y/o Complejos de Intercambio Modal (CIM), de la red de transporte público</t>
  </si>
  <si>
    <t>2408057 (V0624) - Activos para la generación de ingresos no tarifarios para el transporte público desarrollados</t>
  </si>
  <si>
    <t>Desarrollar e implementar 1 Modelo(s) de captura de valor</t>
  </si>
  <si>
    <t>Empresa de Renovación y Desarrollo Urbano</t>
  </si>
  <si>
    <t>RENOBO</t>
  </si>
  <si>
    <t>007507</t>
  </si>
  <si>
    <t>2020110010090</t>
  </si>
  <si>
    <t>Desarrollo de Proyectos y Gestión Inmobiliaria Bogotá</t>
  </si>
  <si>
    <t>02630090</t>
  </si>
  <si>
    <t>https://spdd.sdp.gov.co/Segplan/consultar-documento-ucm-idroyecto-inversion/7662</t>
  </si>
  <si>
    <t>Adelantar las actividades de coordinación institucional e interinstitucional, las obras requeridas para la habilitación de suelo y desarrollo de proyectos de renovación urbana, revitalización y desarrollo, así como para la entrega de los mismos, implementando esquemas de gestión participativa cuando aplique</t>
  </si>
  <si>
    <t>Ejecutar 3 Proyecto(s) de equipamientos a través del programa de infraestructura urbana</t>
  </si>
  <si>
    <t>4002014 (V0624 retirado V1224) - Servicio de apoyo financiero en Operaciones urbanas especiales</t>
  </si>
  <si>
    <t>Desarrollar 100 Porciento Desarrollar el 100 % de obras de urbanismo y construcción, así como las obras de mantenimiento de los predios y proyectos de la ERU.</t>
  </si>
  <si>
    <t>007524</t>
  </si>
  <si>
    <t>2024110010003</t>
  </si>
  <si>
    <t>Fortalecimiento Institucional RenoBo Bogotá D.C.</t>
  </si>
  <si>
    <t>0003</t>
  </si>
  <si>
    <t>02630003</t>
  </si>
  <si>
    <t>https://spdd.sdp.gov.co/Segplan/consultar-documento-ucm-idroyecto-inversion/5322</t>
  </si>
  <si>
    <t>Apropiar, actualizar y dar cumplimiento al Modelo Integrado de Planeación y Gestión MIPG por parte de toda la Empresa</t>
  </si>
  <si>
    <t>Ejecutar 100 Porciento del plan de acción anual para la implementación de sistemas de gestión y de desempeño institucional en el marco del modelo integrado de planeación y gestión - MIPG y otros instrumentos de certificación de calidad</t>
  </si>
  <si>
    <t>007525</t>
  </si>
  <si>
    <t>2024110010047</t>
  </si>
  <si>
    <t>Implementación de un portafolio de vivienda para Bogotá D.C.</t>
  </si>
  <si>
    <t>0047</t>
  </si>
  <si>
    <t>02630047</t>
  </si>
  <si>
    <t>https://spdd.sdp.gov.co/Segplan/consultar-documento-ucm-idroyecto-inversion/5453</t>
  </si>
  <si>
    <t>Implementar un programa de reúso de edificaciones</t>
  </si>
  <si>
    <t>Promover 9000 Solución(es) habitacionales en el marco del portafolio de vivienda, incluyendo un 5% de viviendas en reuso</t>
  </si>
  <si>
    <t>Estructurar y gestionar 1 Programa(s) de reúso de edificaciones</t>
  </si>
  <si>
    <t>007528</t>
  </si>
  <si>
    <t>2024110010009</t>
  </si>
  <si>
    <t>Formulación gestión y estructuración de proyectos de desarrollo, revitalización o renovación urbana Bogotá D.C.</t>
  </si>
  <si>
    <t>0009</t>
  </si>
  <si>
    <t>02630009</t>
  </si>
  <si>
    <t>https://spdd.sdp.gov.co/Segplan/consultar-documento-ucm-idroyecto-inversion/5452</t>
  </si>
  <si>
    <t>Aplicar instrumentos de gestión y/o financiación orientados al desarrollo de proyectos y/o revitalización urbana</t>
  </si>
  <si>
    <t>Estructurar 10 Proyecto(s) de renovación y/o desarrollo urbano</t>
  </si>
  <si>
    <t>4002013 (V0624) - Servicio de apoyo financiero para el Mejoramiento integral de barrios</t>
  </si>
  <si>
    <t>Implementar 100 Porciento de un plan anual para aplicar instrumentos de gestión y/o financiación en proyectos de renovación y/o desarrollo urbano</t>
  </si>
  <si>
    <t>Empresa de Acueducto y Alcantarillado de Bogota</t>
  </si>
  <si>
    <t>EAAB</t>
  </si>
  <si>
    <t>000019</t>
  </si>
  <si>
    <t>2020110010355</t>
  </si>
  <si>
    <t>Construcción de redes locales para el servicio de alcantarillado pluvial en el área de cobertura de la Empresa de Acueducto y Alcantarillado de Bogotá</t>
  </si>
  <si>
    <t>0355</t>
  </si>
  <si>
    <t>02650355</t>
  </si>
  <si>
    <t>https://spdd.sdp.gov.co/Segplan/consultar-documento-ucm-idroyecto-inversion/5051</t>
  </si>
  <si>
    <t>Solucionar las necesidades particulares planteadas en los proyectos del sistema local de alcantarillado pluvial mediante la construcción de 
redes locales oficiales que permitan la recolección de las aguas lluvias.</t>
  </si>
  <si>
    <t>Reducir en 50 Kilómetro(s) la longitud de redes de alcantarillado combinado en la ciudad de Bogotá</t>
  </si>
  <si>
    <t>4003018 (V0624) - Alcantarillados construidos</t>
  </si>
  <si>
    <t>Construir 13455 Metro(s) de redes locales de alcantarillado pluvial</t>
  </si>
  <si>
    <t>000020</t>
  </si>
  <si>
    <t>2020110010339</t>
  </si>
  <si>
    <t>Construcción de redes locales para el servicio de alcantarillado sanitario en el área de cobertura de la Empresa de Acueducto y Alcantarillado de Bogotá</t>
  </si>
  <si>
    <t>0339</t>
  </si>
  <si>
    <t>02650339</t>
  </si>
  <si>
    <t>https://spdd.sdp.gov.co/Segplan/consultar-documento-ucm-idroyecto-inversion/5103</t>
  </si>
  <si>
    <t>Solucionar las necesidades particulares planteadas en los proyectos del sistema local de alcantarillado sanitario mediante la construcción
de redes locales oficiales que permitan la recolección de las aguas residuales.</t>
  </si>
  <si>
    <t>Incorporar 145000 Suscriptor(es) en el servicio de alcantarillado sanitario en las áreas de prestación de servicio de la EAAB</t>
  </si>
  <si>
    <t>Construir 1108 Metro(s) de redes locales de alcantarillado sanitario</t>
  </si>
  <si>
    <t>000021</t>
  </si>
  <si>
    <t>2020110010356</t>
  </si>
  <si>
    <t>Construcción del sistema troncal y secundario de alcantarillado sanitario en el área de cobertura de la Empresa de Acueducto y Alcantarillado de Bogotá</t>
  </si>
  <si>
    <t>0356</t>
  </si>
  <si>
    <t>02650356</t>
  </si>
  <si>
    <t>https://spdd.sdp.gov.co/Segplan/consultar-documento-ucm-idroyecto-inversion/5104</t>
  </si>
  <si>
    <t>Solucionar las necesidades particulares planteadas en los proyectos del sistema troncal y secundario de alcantarillado sanitario que conforman el macroproyecto construyendo las redes (interceptores, estaciones de bombeo, Plantas de Tratamiento, etc.) necesaria para el mismo.</t>
  </si>
  <si>
    <t>Construir 2070 Metro(s) de redes troncales y secundarias de alcantarillado sanitario</t>
  </si>
  <si>
    <t>000022</t>
  </si>
  <si>
    <t>2020110010340</t>
  </si>
  <si>
    <t>Construcción del sistema troncal y secundario de alcantarillado pluvial en el área de cobertura de la Empresa de Acueducto y Alcantarillado de Bogotá</t>
  </si>
  <si>
    <t>0340</t>
  </si>
  <si>
    <t>02650340</t>
  </si>
  <si>
    <t>https://spdd.sdp.gov.co/Segplan/consultar-documento-ucm-idroyecto-inversion/5161</t>
  </si>
  <si>
    <t>Solucionar las necesidades particulares planteadas en los proyectos del sistema troncal y secundario de alcantarillado pluvial que conforman el macroproyecto construyendo los canales y colectores y la infraestructura necesaria para el mismo.</t>
  </si>
  <si>
    <t>Construir 6656 Metro(s) de redes troncales y secundarias de alcantarillado pluvial (canales y colectores)</t>
  </si>
  <si>
    <t>000050</t>
  </si>
  <si>
    <t>2020110010342</t>
  </si>
  <si>
    <t>Renovación y/o reposición de los sistemas de abastecimiento, distribución matriz y red local de acueducto en el área de cobertura de la Empresa de Acueducto y Alcantarillado de Bogotá</t>
  </si>
  <si>
    <t>0342</t>
  </si>
  <si>
    <t>02650342</t>
  </si>
  <si>
    <t>https://spdd.sdp.gov.co/Segplan/consultar-documento-ucm-idroyecto-inversion/5206</t>
  </si>
  <si>
    <t>Renovar y/o reponer las redes matrices, secundarias y locales de acueducto y sus obras complementarias que presentan fallas frecuentes y/o son inapropiadas para la operación actual del sistema.</t>
  </si>
  <si>
    <t>Activar 120 Proyecto(s) de renovación de infraestructura para la prestación de servicio de acueducto y alcantarillado en Bogotá y la región para garantizar la calidad cobertura y continuidad de los servicios</t>
  </si>
  <si>
    <t>4003017 (V0624) - Acueductos optimizados</t>
  </si>
  <si>
    <t>renovar 2669 Metro(s) de redes de conducción o matrices de acueducto</t>
  </si>
  <si>
    <t>000051</t>
  </si>
  <si>
    <t>2020110010344</t>
  </si>
  <si>
    <t>Renovación y/o reposición del sistema troncal, secundario y local de alcantarillado sanitario en el área de cobertura de la Empresa de Acueducto y Alcantarillado de Bogotá</t>
  </si>
  <si>
    <t>0344</t>
  </si>
  <si>
    <t>02650344</t>
  </si>
  <si>
    <t>https://spdd.sdp.gov.co/Segplan/consultar-documento-ucm-idroyecto-inversion/5162</t>
  </si>
  <si>
    <t>Renovar y/o reponer las redes troncales, secundarias y locales de alcantarillado sanitario y sus obras complementarias que ya cumplieron su vida útil, presentan fallas frecuentes y/o son inapropiadas para la operación actual del sistema.</t>
  </si>
  <si>
    <t>4003020 (V0624) - Alcantarillados optimizados</t>
  </si>
  <si>
    <t>Renovar 4574 Metro(s) de redes troncales o secundarias de alcantarillado sanitario</t>
  </si>
  <si>
    <t>000052</t>
  </si>
  <si>
    <t>2020110010346</t>
  </si>
  <si>
    <t>Renovación y/o reposición del sistema troncal, secundario y local de alcantarillado pluvial en el área de cobertura de la Empresa de Acueducto y Alcantarillado de Bogotá</t>
  </si>
  <si>
    <t>0346</t>
  </si>
  <si>
    <t>02650346</t>
  </si>
  <si>
    <t>https://spdd.sdp.gov.co/Segplan/consultar-documento-ucm-idroyecto-inversion/5207</t>
  </si>
  <si>
    <t>Renovar y/o reponer las redes troncales, secundarias y locales de alcantarillado pluvial y sus obras complementarias, que ya cumplieron su vida útil, presentan fallas frecuentes y/o son inapropiadas para la operación actual del sistema.</t>
  </si>
  <si>
    <t>Renovar 1800 Metro(s) de redes troncales o secundarias de alcantarillado pluvial (canales y colectores)</t>
  </si>
  <si>
    <t>000055</t>
  </si>
  <si>
    <t>2020110010357</t>
  </si>
  <si>
    <t>Desarrollo de acciones para el fortalecimiento administrativo y operativo empresarial en el área de cobertura de la Empresa de Acueducto y Alcantarillado de Bogotá</t>
  </si>
  <si>
    <t>0357</t>
  </si>
  <si>
    <t>02650357</t>
  </si>
  <si>
    <t>https://spdd.sdp.gov.co/Segplan/consultar-documento-ucm-idroyecto-inversion/5208</t>
  </si>
  <si>
    <t>Continuar y fortalecer la inversión de recursos asociados a las necesidades de infraestructura física e instalaciones, equipos, maquinaria, software y hardware requeridos por los procesos administrativos y operativos de la Empresa.Garantizar el desarrollo, innovación e intercambio de conocimientos especializados que permitan la mejora continua en la gestión operativa e institucional, para los servicios públicos a cargo de la Empresa.</t>
  </si>
  <si>
    <t>Implementar el 100% la estrategia de fortalecimiento de capacidades de gestión de la EAAB que promueva la innovación organizacional la eficiencia administrativa y operativa como generadora de confianza ciudadana</t>
  </si>
  <si>
    <t>Ejecutar 1 Unidad(es) de proyectos Consultoría Fortalecimiento Administrativo y/o Operativo</t>
  </si>
  <si>
    <t>000068</t>
  </si>
  <si>
    <t>2020110010358</t>
  </si>
  <si>
    <t>Adecuación de las redes asociadas a la infraestructura vial en el área de cobertura de la Empresa de Acueducto y Alcantarillado de Bogotá</t>
  </si>
  <si>
    <t>0358</t>
  </si>
  <si>
    <t>02650358</t>
  </si>
  <si>
    <t>https://spdd.sdp.gov.co/Segplan/consultar-documento-ucm-idroyecto-inversion/5209</t>
  </si>
  <si>
    <t>Realizar los estudios, diseños, obras e interventorías del traslado, protección, y/o reubicación de redes de propiedad del Acueducto de
Bogotá que sean necesarios ejecutar, para la intervención de la primera línea del metro, y los demás proyectos de malla vial.</t>
  </si>
  <si>
    <t>Adecuar 20279 Metro(s) de redes de acueducto asociadas a infraestructura vial convenio IDU</t>
  </si>
  <si>
    <t>007334</t>
  </si>
  <si>
    <t>2020110010351</t>
  </si>
  <si>
    <t>Construcción y expansión del sistema de abastecimiento y matriz de acueducto en el área de cobertura de la Empresa de Acueducto y Alcantarillado de Bogotá</t>
  </si>
  <si>
    <t>0351</t>
  </si>
  <si>
    <t>02650351</t>
  </si>
  <si>
    <t>https://spdd.sdp.gov.co/Segplan/consultar-documento-ucm-idroyecto-inversion/5101</t>
  </si>
  <si>
    <t>Garantizar la posibilidad de prestación del servicio de acueducto a zonas de expansión de la ciudad y a sectores con barrios por legalizar, mediante la construcción de líneas de distribución red matriz e impulsión y sus sistemas complementarios.</t>
  </si>
  <si>
    <t>Incorporar 150000 Suscriptor(es) en el servicio de acueducto en las áreas de prestación de servicio de la EAAB</t>
  </si>
  <si>
    <t>4003016 (V0624) - Acueductos ampliados</t>
  </si>
  <si>
    <t>Construir u optmizar 7538 Metro(s) de redes de conducción o matrices de acueducto</t>
  </si>
  <si>
    <t>007338</t>
  </si>
  <si>
    <t>2020110010352</t>
  </si>
  <si>
    <t>Construcción de redes locales para el servicio de acueducto en el área de cobertura de la Empresa de Acueducto y Alcantarillado de Bogotá</t>
  </si>
  <si>
    <t>0352</t>
  </si>
  <si>
    <t>02650352</t>
  </si>
  <si>
    <t>https://spdd.sdp.gov.co/Segplan/consultar-documento-ucm-idroyecto-inversion/5210</t>
  </si>
  <si>
    <t>Solucionar las necesidades particulares planteadas en los proyectos del sistema local de acueducto mediante la construcción de redes
locales oficiales que permitan abastecer a la población carente del servicio.</t>
  </si>
  <si>
    <t>4003015 (V0624) - Acueductos construidos</t>
  </si>
  <si>
    <t>construir 1286 Metro(s) de redes locales de acueducto</t>
  </si>
  <si>
    <t>007341</t>
  </si>
  <si>
    <t>2020110010353</t>
  </si>
  <si>
    <t>Adecuación hidráulica y recuperación ambiental de humedales, quebradas, ríos y cuencas abastecedoras en el área de cobertura de la Empresa de Acueducto y Alcantarillado de Bogotá</t>
  </si>
  <si>
    <t>0353</t>
  </si>
  <si>
    <t>02650353</t>
  </si>
  <si>
    <t>https://spdd.sdp.gov.co/Segplan/consultar-documento-ucm-idroyecto-inversion/5201</t>
  </si>
  <si>
    <t>Solucionar las necesidades particulares planteadas en los proyectos de adecuación, protección y manejo ambiental que conforman el
macroproyecto, como son los humedales, quebradas y cuencas abastecedoras.</t>
  </si>
  <si>
    <t>Adquirir, adecuar, recuperar o restaurar 2800 Hectárea(s) de humedales, quebradas, ríos y cuencas abastecedoras en el área de cobertura de la EAAB</t>
  </si>
  <si>
    <t>4003009 (V0624) - Servicio de Acueducto</t>
  </si>
  <si>
    <t>ejecutar 3 Unidad(es) de diagnosticos para la recuperación del caudal ecológico de humedales</t>
  </si>
  <si>
    <t>007530</t>
  </si>
  <si>
    <t>2024110010236</t>
  </si>
  <si>
    <t>Construcción de la infraestructura para la prestación de servicios de acueducto y alcantarillado en el área de cobertura de la Empresa de Acueducto y Alcantarillado de Bogotá D.C.</t>
  </si>
  <si>
    <t>0236</t>
  </si>
  <si>
    <t>02650236</t>
  </si>
  <si>
    <t>https://spdd.sdp.gov.co/Segplan/consultar-documento-ucm-idroyecto-inversion/5437</t>
  </si>
  <si>
    <t>Construir infraestructura para garantizar la cobertura del servicio público de acueducto, alcantarillado sanitario y
pluvial</t>
  </si>
  <si>
    <t>Construir 1 Plan(es) de acción que permita asegurar la expansión del sistema de abastecimiento de agua potable del Distrito Capital y la consolidación del área metropolitana Bogotá - Región para un periodo de crecimiento mínimo de 25 años</t>
  </si>
  <si>
    <t>4003042 (V0624) - Estudios de pre inversión e inversión</t>
  </si>
  <si>
    <t>Elaborar 1 Unidad(es) estudio para evaluar la factibilidad de las obras que permitan asegurar la expansión del sistema de abastecimiento de agua potable del Distrito Capital y la consolidación del área metropolitana Bogotá - Región en el largo plazo</t>
  </si>
  <si>
    <t>007533</t>
  </si>
  <si>
    <t>2024110010232</t>
  </si>
  <si>
    <t>Renovación de la infraestructura para la prestación de servicios de acueducto, alcantarillado pluvial y sanitario en el área de cobertura de la Empresa de Acueducto y Alcantarillado de Bogotá D.C.</t>
  </si>
  <si>
    <t>0232</t>
  </si>
  <si>
    <t>02650232</t>
  </si>
  <si>
    <t>https://spdd.sdp.gov.co/Segplan/consultar-documento-ucm-idroyecto-inversion/5635</t>
  </si>
  <si>
    <t>Renovar la infraestructura para la prestación de servicio de acueducto y alcantarillado en Bogotá y la región para garantizar la calidad y continuidad de los servicios</t>
  </si>
  <si>
    <t>Renovar 112,23 Kilómetro(s) de redes locales de acueducto</t>
  </si>
  <si>
    <t>007535</t>
  </si>
  <si>
    <t>2024110010204</t>
  </si>
  <si>
    <t>Implementación de acciones para el saneamiento del río Bogotá en el área de cobertura de la Empresa de Acueducto y Alcantarillado de Bogotá D.C.</t>
  </si>
  <si>
    <t>02650204</t>
  </si>
  <si>
    <t>https://spdd.sdp.gov.co/Segplan/consultar-documento-ucm-idroyecto-inversion/5365</t>
  </si>
  <si>
    <t>Implementar la primera etapa del proyecto PTAR Canoas</t>
  </si>
  <si>
    <t>Implementar la primera etapa del proyecto para la construcción de la Planta de Tratamiento de Aguas Residuales- PTAR Canoas</t>
  </si>
  <si>
    <t>4003040 (V0624) - Servicio de apoyo financiero en tratamiento de aguas residuales</t>
  </si>
  <si>
    <t>Culminar 1 Unidad(es) etapa del proyecto de construcción de la PTAR Canoas</t>
  </si>
  <si>
    <t>007537</t>
  </si>
  <si>
    <t>2024110010221</t>
  </si>
  <si>
    <t>Mejoramiento hidráulico y recuperación ambiental de humedales, quebradas, ríos y cuencas abastecedoras en el área de cobertura de la Empresa de Acueducto y Alcantarillado de Bogotá D.C.</t>
  </si>
  <si>
    <t>02650221</t>
  </si>
  <si>
    <t>https://spdd.sdp.gov.co/Segplan/consultar-documento-ucm-idroyecto-inversion/5538</t>
  </si>
  <si>
    <t>Construir la infraestructura para el deshidratado y/o incineración de biosólidos de la PTAR para ser gestionados con enfoque de circularidad</t>
  </si>
  <si>
    <t>Construir 1 Infraestructura(s) piloto para deshidratado y/o incineración de 48 ton/día de biosólidos de la PTAR salitre para ser gestionados con enfoque de circularidad</t>
  </si>
  <si>
    <t>3202069 (V0624) - Sistemas alternativos de gestión de biosólidos instalados</t>
  </si>
  <si>
    <t>Construir 1 Unidad(es) Piloto para deshidratado y/o incineracion de biosolidos de la PTAR  Salitre</t>
  </si>
  <si>
    <t>007538</t>
  </si>
  <si>
    <t>2024110010234</t>
  </si>
  <si>
    <t>Implementación de acciones para el fortalecimiento administrativo y operativo de la Empresa de Acueducto y Alcantarillado de Bogotá D.C.</t>
  </si>
  <si>
    <t>0234</t>
  </si>
  <si>
    <t>02650234</t>
  </si>
  <si>
    <t>https://spdd.sdp.gov.co/Segplan/consultar-documento-ucm-idroyecto-inversion/5601</t>
  </si>
  <si>
    <t>Implementar una estrategia de fortalecimiento de capacidades de gestión de la EAAB que promueva la innovación organizacional la eficiencia administrativa y operativa como generadora de confianza ciudadana.</t>
  </si>
  <si>
    <t>4003008 (V0624) - Servicio de apoyo financiero a los planes, programas y proyectos de Agua Potable y Saneamiento Básico</t>
  </si>
  <si>
    <t>Implementar 27 Unidad(es) proyectos de fortalecimiento de capacidades de gestión de la EAAB</t>
  </si>
  <si>
    <t>Empresa Metro de Bogota S.A</t>
  </si>
  <si>
    <t>EMB</t>
  </si>
  <si>
    <t>007501</t>
  </si>
  <si>
    <t>2020110010193</t>
  </si>
  <si>
    <t>Primera Línea de Metro de Bogotá</t>
  </si>
  <si>
    <t>02660193</t>
  </si>
  <si>
    <t>https://spdd.sdp.gov.co/Segplan/consultar-documento-ucm-idroyecto-inversion/7683</t>
  </si>
  <si>
    <t>Diseñar, construir y poner en operación la Primera Línea del Metro de Bogotá Tramo 1, incluidas sus obras complementarias</t>
  </si>
  <si>
    <t>Lograr el 99,7% de la etapa pre-operativa de la Primera Línea del Metro (PLMB) - Tramo 1</t>
  </si>
  <si>
    <t>2404040 (V0624) - Documentos de investigación</t>
  </si>
  <si>
    <t>Implementar el 100 Porciento de las asistencias tecnicas (PMO-Encargo Fiduciario) en cumplimiento de lo establecido en el convenio de cofinanciación y los contratos de creditos con la banca multilateral</t>
  </si>
  <si>
    <t>007519</t>
  </si>
  <si>
    <t>Diseño, construcción y puesta en operación de la Primera Línea del Metro de Bogotá Tramo 1, incluidas sus obras complementarias.</t>
  </si>
  <si>
    <t>https://spdd.sdp.gov.co/Segplan/consultar-documento-ucm-idroyecto-inversion/7658</t>
  </si>
  <si>
    <t>Implementar el 100 Porciento de asistencias, estudios, consultorías, etc. asociados al seguimiento, control y sostenibilidad del proyecto PLMB T-1. (Interventoría, auditoría externa, financiación, MDAN, etc.)</t>
  </si>
  <si>
    <t>007520</t>
  </si>
  <si>
    <t>2020110010192</t>
  </si>
  <si>
    <t>Desarrollo, identificación, planeación, estructuración y adjudicación de la fase 2 de la PLMB.</t>
  </si>
  <si>
    <t>02660192</t>
  </si>
  <si>
    <t>https://spdd.sdp.gov.co/Segplan/consultar-documento-ucm-idroyecto-inversion/5484</t>
  </si>
  <si>
    <t>Realizar la identificación, planeación, estructuración, que permita la adjudicación de la PLMB - Fase 2</t>
  </si>
  <si>
    <t>Alcanzar el 16% del ciclo de vida del proyecto Línea 2 del Metro (L2MB), correspondiente al inicio del contrato de ejecución, interventoría y PMO</t>
  </si>
  <si>
    <t>2404044 (V0624) - Estudios de preinversión</t>
  </si>
  <si>
    <t>Avanzar el 100 Porciento de la fase previa del contrato de concesión del proyecto</t>
  </si>
  <si>
    <t>007531</t>
  </si>
  <si>
    <t>2024110010014</t>
  </si>
  <si>
    <t>Implementación del programa de cultura ciudadana para la Red Metro de Bogotá D.C.</t>
  </si>
  <si>
    <t>0014</t>
  </si>
  <si>
    <t>02660014</t>
  </si>
  <si>
    <t>https://spdd.sdp.gov.co/Segplan/consultar-documento-ucm-idroyecto-inversion/5036</t>
  </si>
  <si>
    <t>Implementar actividades encaminadas a gestionar el conocimiento acerca de las principales problemáticas y comportamientos ciudadanos relacionados con la construcción del Sistema de Transporte Público Metroferroviario.</t>
  </si>
  <si>
    <t>2409029 (V0624) - Documentos metodológicos</t>
  </si>
  <si>
    <t>Realizar el 100 Porciento de actividades relacionadas con la gestión del conocimiento de problemáticas y comportamientos ciudadanos vinculantes a la construcción del Sistema de Transporte Público Metroferroviario, a través del fortalecimiento del talento humano y, en concordancia con el programa de cultura.</t>
  </si>
  <si>
    <t>007532</t>
  </si>
  <si>
    <t>2024110010016</t>
  </si>
  <si>
    <t>Fortalecimiento de la capacidad institucional en el marco del Modelo Integrado de Planeación y Gestión - MIPG. Bogotá D.C.</t>
  </si>
  <si>
    <t>0016</t>
  </si>
  <si>
    <t>02660016</t>
  </si>
  <si>
    <t>https://spdd.sdp.gov.co/Segplan/consultar-documento-ucm-idroyecto-inversion/7726</t>
  </si>
  <si>
    <t>Priorizar los recursos financieros, humanos y tecnológicos para la implementación del Modelo Integrado de Planeación y Gestión - MIPG, que permita el fortalecimiento de la capacidad institucional y el talento humano como eje central del modelo</t>
  </si>
  <si>
    <t>2105004 (V0624) - Documentos de lineamientos técnicos</t>
  </si>
  <si>
    <t>Realizar el 100 Porciento de los estudios técnicos necesarios para el diagnóstico y proyecto de rediseño organizacional en marco de la política de fortalecimiento Organizacional y Simplificación de Procesos del Modelo Integrado de Planeación y Gestión.</t>
  </si>
  <si>
    <t>007534</t>
  </si>
  <si>
    <t>2024110010015</t>
  </si>
  <si>
    <t>Elaboración de los estudios y diseños a nivel de factibilidad para la expansión del Sistema de Transporte Público Metroferroviario ajustado a las condiciones de la demanda. Bogota D.C.</t>
  </si>
  <si>
    <t>0015</t>
  </si>
  <si>
    <t>02660015</t>
  </si>
  <si>
    <t>https://spdd.sdp.gov.co/Segplan/consultar-documento-ucm-idroyecto-inversion/5486</t>
  </si>
  <si>
    <t>Avanzar en el 100% de los tramites para la firma del Convenio de Cofinanciación.</t>
  </si>
  <si>
    <t>Realizar el 100% de las actividades de factibilidad, para la expansión del Sistema de transporte público Metroferroviario, ajustado a las condiciones de la demanda, que permita adelantar el proceso de contratación</t>
  </si>
  <si>
    <t>2404041 (V0624) - Documentos de planeación</t>
  </si>
  <si>
    <t>Elaborar el 100 Porciento de los insumos y requerimientos para la presentación de la información ante el Grupo Unidad de Movilidad Urbana Sostenible del Ministerio de Transporte, los requisitos de la Resolución 20243040018695 de 2024 para obtener el aval técnico y fiscal del proyecto.</t>
  </si>
  <si>
    <t>Agencia Distrital para la Educación Superior, La Ciencia y la Tecnología</t>
  </si>
  <si>
    <t>ATENEA</t>
  </si>
  <si>
    <t>05010007</t>
  </si>
  <si>
    <t>https://spdd.sdp.gov.co/Segplan/consultar-documento-ucm-idroyecto-inversion/4942</t>
  </si>
  <si>
    <t>Diseñar e implementar un modelo de admisión especial en alianza con las universidades o entidades de educación postmedia que generen cupos para los bachilleres de Bogotá D.C.</t>
  </si>
  <si>
    <t>Ofrecer 32000 Cupo(s) en las estrategias de acceso y permanencia en la educación superior y posmedia; de los cuales 22.000 cupos serán para educación superior y 10.000 cupos para educación para el trabajo y el desarrollo humano</t>
  </si>
  <si>
    <t>2202062 (V0624) - Servicio de fomento para el acceso a la educación superior</t>
  </si>
  <si>
    <t>Beneficiar a 11075 Persona(s) con renovación de matrícula en el marco de las estrategias Jóvenes a la U y la U en Tu Colegio.</t>
  </si>
  <si>
    <t>05010159</t>
  </si>
  <si>
    <t>https://spdd.sdp.gov.co/Segplan/consultar-documento-ucm-idroyecto-inversion/4747</t>
  </si>
  <si>
    <t>Desarrollar procesos de articulación entre las áreas estratégicas y operativas, gestionando recursos y conocimiento de manera eficiente, con el fin de facilitar la gestión institucional</t>
  </si>
  <si>
    <t>Realizar 12 Documento(s) de planeación en el marco de la gestión institucional.</t>
  </si>
  <si>
    <t>05010165</t>
  </si>
  <si>
    <t>https://spdd.sdp.gov.co/Segplan/consultar-documento-ucm-idroyecto-inversion/7607</t>
  </si>
  <si>
    <t>Desarrollar estrategias para fortalecer la gobernanza de los actores del ecosistema de CTeI de la ciudad</t>
  </si>
  <si>
    <t>Realizar 5 Convocatoria(s) de Ciencia tecnología e innovación para promover investigación de sectores priorizados</t>
  </si>
  <si>
    <t>3906015 (V0624) - Documentos de planeación</t>
  </si>
  <si>
    <t>Elaborar 2 Documento(s) para fortalecer la gobernanza y la gestión de servicios del ecosistema de CTeI.</t>
  </si>
  <si>
    <t>05010205</t>
  </si>
  <si>
    <t>https://spdd.sdp.gov.co/Segplan/consultar-documento-ucm-idroyecto-inversion/7723</t>
  </si>
  <si>
    <t>Diseñar y ejecutar estrategias que disminuyan las barreras a lo largo de los procesos de formación y que fomenten la permanencia en la educación posmedia</t>
  </si>
  <si>
    <t>Entregar a 46281 Persona(s) apoyos de sostenimiento que promuevan la permanencia en la educación posmedia.</t>
  </si>
  <si>
    <t>05010192</t>
  </si>
  <si>
    <t>https://spdd.sdp.gov.co/Segplan/consultar-documento-ucm-idroyecto-inversion/7542</t>
  </si>
  <si>
    <t>Desarrollar estrategias para el acceso a programas de formación en ciclo corto y/o certificaciones para mejorar las competencias y habilidades de la población bogotana</t>
  </si>
  <si>
    <t>Ofrecer 20000 Cupo(s) de formación posmedia en cursos cortos orientados a jóvenes con potencial</t>
  </si>
  <si>
    <t>3603002 (V0624) - Servicio de formación para el trabajo en competencias para la inserción laboral</t>
  </si>
  <si>
    <t>Beneficiar a 20000 Persona(s) mediante el desarrollo de programas de acceso a formación de ciclo corto y/o certificaciones que mejoren las competencias y habilidades de los bogotanos.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</si>
</sst>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0"/>
  </numFmts>
  <fonts count="10">
    <font>
      <sz val="11"/>
      <color theme="1"/>
      <name val="Aptos Narrow"/>
      <family val="2"/>
      <scheme val="minor"/>
    </font>
    <font>
      <sz val="11"/>
      <color theme="1"/>
      <name val="Aptos Narrow"/>
      <family val="2"/>
      <scheme val="minor"/>
    </font>
    <font>
      <b/>
      <sz val="9"/>
      <color rgb="FFFFFFFF"/>
      <name val="Aptos Narrow"/>
      <family val="2"/>
      <scheme val="minor"/>
    </font>
    <font>
      <sz val="8"/>
      <color theme="1"/>
      <name val="Calibri"/>
      <family val="2"/>
    </font>
    <font>
      <b/>
      <sz val="8"/>
      <color theme="1"/>
      <name val="Calibri"/>
      <family val="2"/>
    </font>
    <font>
      <sz val="11"/>
      <color rgb="FF006100"/>
      <name val="Aptos Narrow"/>
      <family val="2"/>
      <scheme val="minor"/>
    </font>
    <font>
      <b/>
      <sz val="9"/>
      <name val="Arial"/>
      <family val="2"/>
    </font>
    <font>
      <sz val="9"/>
      <name val="Arial"/>
      <family val="2"/>
    </font>
    <font>
      <sz val="8"/>
      <name val="Calibri"/>
      <family val="2"/>
    </font>
    <font>
      <b/>
      <sz val="8"/>
      <name val="Calibri"/>
      <family val="2"/>
    </font>
  </fonts>
  <fills count="11">
    <fill>
      <patternFill patternType="none"/>
    </fill>
    <fill>
      <patternFill patternType="gray125"/>
    </fill>
    <fill>
      <patternFill patternType="solid">
        <fgColor rgb="FF1F4E79"/>
        <bgColor indexed="64"/>
      </patternFill>
    </fill>
    <fill>
      <patternFill patternType="solid">
        <fgColor rgb="FFE2EFDA"/>
        <bgColor indexed="64"/>
      </patternFill>
    </fill>
    <fill>
      <patternFill patternType="solid">
        <fgColor rgb="FFBDD7EE"/>
        <bgColor indexed="64"/>
      </patternFill>
    </fill>
    <fill>
      <patternFill patternType="solid">
        <fgColor rgb="FFFFFF99"/>
        <bgColor indexed="64"/>
      </patternFill>
    </fill>
    <fill>
      <patternFill patternType="solid">
        <fgColor rgb="FFFFD966"/>
        <bgColor indexed="64"/>
      </patternFill>
    </fill>
    <fill>
      <patternFill patternType="solid">
        <fgColor rgb="FFD9D9D9"/>
        <bgColor indexed="64"/>
      </patternFill>
    </fill>
    <fill>
      <patternFill patternType="solid">
        <fgColor rgb="FFC6EFCE"/>
      </patternFill>
    </fill>
    <fill>
      <patternFill patternType="solid">
        <fgColor rgb="FFFFFFFF"/>
        <bgColor indexed="64"/>
      </patternFill>
    </fill>
    <fill>
      <patternFill patternType="solid">
        <fgColor rgb="FFF2F2F2"/>
        <bgColor rgb="FF000000"/>
      </patternFill>
    </fill>
  </fills>
  <borders count="3">
    <border>
      <left/>
      <right/>
      <top/>
      <bottom/>
      <diagonal/>
    </border>
    <border>
      <left style="thin">
        <color rgb="FFCCCCCC"/>
      </left>
      <right style="thin">
        <color rgb="FFCCCCCC"/>
      </right>
      <top style="thin">
        <color rgb="FFCCCCCC"/>
      </top>
      <bottom style="thin">
        <color rgb="FFCCCCCC"/>
      </bottom>
      <diagonal/>
    </border>
    <border>
      <left style="thin">
        <color rgb="FFBFBFBF"/>
      </left>
      <right style="thin">
        <color rgb="FFBFBFBF"/>
      </right>
      <top style="thin">
        <color rgb="FFBFBFBF"/>
      </top>
      <bottom style="thin">
        <color rgb="FFBFBFBF"/>
      </bottom>
      <diagonal/>
    </border>
  </borders>
  <cellStyleXfs count="6">
    <xf numFmtId="0" fontId="0" fillId="0" borderId="0"/>
    <xf numFmtId="43" fontId="1" fillId="0" borderId="0" applyFont="0" applyFill="0" applyBorder="0" applyAlignment="0" applyProtection="0"/>
    <xf numFmtId="0" fontId="5" fillId="8" borderId="0" applyNumberFormat="0" applyBorder="0" applyAlignment="0" applyProtection="0"/>
    <xf numFmtId="0" fontId="6" fillId="10" borderId="0" applyNumberFormat="0" applyAlignment="0" applyProtection="0">
      <alignment horizontal="left" vertical="center" indent="1"/>
    </xf>
    <xf numFmtId="165" fontId="7" fillId="0" borderId="1" applyNumberFormat="0" applyAlignment="0" applyProtection="0">
      <alignment horizontal="left" vertical="center" indent="1"/>
    </xf>
    <xf numFmtId="165" fontId="7" fillId="0" borderId="2" applyNumberFormat="0" applyAlignment="0" applyProtection="0">
      <alignment horizontal="right" vertical="center"/>
    </xf>
  </cellStyleXfs>
  <cellXfs count="38">
    <xf numFmtId="0" fontId="0" fillId="0" borderId="0" xfId="0"/>
    <xf numFmtId="0" fontId="2" fillId="2" borderId="0" xfId="0" applyFont="1" applyFill="1" applyAlignment="1">
      <alignment horizontal="center" vertical="center" wrapText="1"/>
    </xf>
    <xf numFmtId="0" fontId="3" fillId="0" borderId="0" xfId="0" applyFont="1"/>
    <xf numFmtId="0" fontId="4" fillId="3" borderId="0" xfId="0" applyFont="1" applyFill="1"/>
    <xf numFmtId="49" fontId="4" fillId="3" borderId="0" xfId="0" applyNumberFormat="1" applyFont="1" applyFill="1"/>
    <xf numFmtId="0" fontId="4" fillId="4" borderId="0" xfId="0" applyFont="1" applyFill="1"/>
    <xf numFmtId="49" fontId="4" fillId="4" borderId="0" xfId="0" applyNumberFormat="1" applyFont="1" applyFill="1"/>
    <xf numFmtId="43" fontId="0" fillId="0" borderId="0" xfId="1" applyFont="1"/>
    <xf numFmtId="164" fontId="2" fillId="2" borderId="0" xfId="1" applyNumberFormat="1" applyFont="1" applyFill="1" applyAlignment="1">
      <alignment horizontal="center" vertical="center" wrapText="1"/>
    </xf>
    <xf numFmtId="164" fontId="3" fillId="0" borderId="0" xfId="1" applyNumberFormat="1" applyFont="1"/>
    <xf numFmtId="164" fontId="0" fillId="0" borderId="0" xfId="1" applyNumberFormat="1" applyFont="1"/>
    <xf numFmtId="164" fontId="3" fillId="5" borderId="0" xfId="1" applyNumberFormat="1" applyFont="1" applyFill="1"/>
    <xf numFmtId="164" fontId="3" fillId="6" borderId="0" xfId="1" applyNumberFormat="1" applyFont="1" applyFill="1"/>
    <xf numFmtId="0" fontId="4" fillId="5" borderId="0" xfId="0" applyFont="1" applyFill="1"/>
    <xf numFmtId="0" fontId="4" fillId="6" borderId="0" xfId="0" applyFont="1" applyFill="1"/>
    <xf numFmtId="0" fontId="3" fillId="7" borderId="0" xfId="0" applyFont="1" applyFill="1"/>
    <xf numFmtId="49" fontId="3" fillId="7" borderId="0" xfId="0" applyNumberFormat="1" applyFont="1" applyFill="1"/>
    <xf numFmtId="0" fontId="3" fillId="7" borderId="0" xfId="0" quotePrefix="1" applyFont="1" applyFill="1"/>
    <xf numFmtId="164" fontId="3" fillId="7" borderId="0" xfId="1" applyNumberFormat="1" applyFont="1" applyFill="1"/>
    <xf numFmtId="0" fontId="3" fillId="0" borderId="0" xfId="0" applyFont="1" applyAlignment="1">
      <alignment wrapText="1"/>
    </xf>
    <xf numFmtId="0" fontId="5" fillId="8" borderId="0" xfId="2"/>
    <xf numFmtId="164" fontId="5" fillId="8" borderId="0" xfId="2" applyNumberFormat="1"/>
    <xf numFmtId="0" fontId="3" fillId="7" borderId="0" xfId="0" applyFont="1" applyFill="1" applyProtection="1">
      <protection locked="0"/>
    </xf>
    <xf numFmtId="0" fontId="3" fillId="0" borderId="0" xfId="0" applyFont="1" applyProtection="1">
      <protection locked="0"/>
    </xf>
    <xf numFmtId="164" fontId="3" fillId="7" borderId="0" xfId="1" applyNumberFormat="1" applyFont="1" applyFill="1" applyProtection="1">
      <protection locked="0"/>
    </xf>
    <xf numFmtId="0" fontId="3" fillId="0" borderId="0" xfId="0" applyFont="1" applyAlignment="1" applyProtection="1">
      <alignment wrapText="1"/>
      <protection locked="0"/>
    </xf>
    <xf numFmtId="164" fontId="2" fillId="2" borderId="0" xfId="1" applyNumberFormat="1" applyFont="1" applyFill="1" applyAlignment="1" applyProtection="1">
      <alignment horizontal="center" vertical="center" wrapText="1"/>
    </xf>
    <xf numFmtId="164" fontId="3" fillId="7" borderId="0" xfId="1" applyNumberFormat="1" applyFont="1" applyFill="1" applyProtection="1"/>
    <xf numFmtId="164" fontId="3" fillId="5" borderId="0" xfId="1" applyNumberFormat="1" applyFont="1" applyFill="1" applyProtection="1"/>
    <xf numFmtId="164" fontId="3" fillId="6" borderId="0" xfId="1" applyNumberFormat="1" applyFont="1" applyFill="1" applyProtection="1"/>
    <xf numFmtId="0" fontId="5" fillId="8" borderId="0" xfId="2" applyProtection="1"/>
    <xf numFmtId="164" fontId="5" fillId="8" borderId="0" xfId="2" applyNumberFormat="1" applyProtection="1"/>
    <xf numFmtId="164" fontId="3" fillId="0" borderId="0" xfId="1" applyNumberFormat="1" applyFont="1" applyProtection="1"/>
    <xf numFmtId="0" fontId="3" fillId="9" borderId="0" xfId="0" applyFont="1" applyFill="1" applyProtection="1">
      <protection locked="0"/>
    </xf>
    <xf numFmtId="0" fontId="5" fillId="8" borderId="0" xfId="2" applyNumberFormat="1" applyProtection="1"/>
    <xf numFmtId="0" fontId="8" fillId="7" borderId="0" xfId="0" applyFont="1" applyFill="1"/>
    <xf numFmtId="0" fontId="9" fillId="3" borderId="0" xfId="0" applyFont="1" applyFill="1"/>
    <xf numFmtId="0" fontId="9" fillId="4" borderId="0" xfId="0" applyFont="1" applyFill="1"/>
  </cellXfs>
  <cellStyles count="6">
    <cellStyle name="Bueno" xfId="2" builtinId="26"/>
    <cellStyle name="Millares" xfId="1" builtinId="3"/>
    <cellStyle name="Normal" xfId="0" builtinId="0"/>
    <cellStyle name="SAPDataCell" xfId="5" xr:uid="{A2E82466-BFFE-4C81-A20D-823CDC0042B0}"/>
    <cellStyle name="SAPDimensionCell" xfId="3" xr:uid="{75E13C04-23C1-4F90-B782-F401BA70DB4C}"/>
    <cellStyle name="SAPMemberCell" xfId="4" xr:uid="{5BDAA8EE-EC37-4C12-8609-E1A097697113}"/>
  </cellStyles>
  <dxfs count="4">
    <dxf>
      <font>
        <color rgb="FF9C0006"/>
      </font>
      <fill>
        <patternFill patternType="solid">
          <fgColor indexed="64"/>
          <bgColor rgb="FFFF9999"/>
        </patternFill>
      </fill>
    </dxf>
    <dxf>
      <font>
        <color rgb="FF276221"/>
      </font>
      <fill>
        <patternFill patternType="solid">
          <fgColor indexed="64"/>
          <bgColor rgb="FFC6EFCE"/>
        </patternFill>
      </fill>
    </dxf>
    <dxf>
      <font>
        <color rgb="FF9C0006"/>
      </font>
      <fill>
        <patternFill patternType="solid">
          <fgColor indexed="64"/>
          <bgColor rgb="FFFF9999"/>
        </patternFill>
      </fill>
    </dxf>
    <dxf>
      <font>
        <color rgb="FF276221"/>
      </font>
      <fill>
        <patternFill patternType="solid">
          <fgColor indexed="64"/>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60960</xdr:colOff>
      <xdr:row>0</xdr:row>
      <xdr:rowOff>167640</xdr:rowOff>
    </xdr:from>
    <xdr:to>
      <xdr:col>12</xdr:col>
      <xdr:colOff>752476</xdr:colOff>
      <xdr:row>69</xdr:row>
      <xdr:rowOff>91440</xdr:rowOff>
    </xdr:to>
    <xdr:sp macro="" textlink="">
      <xdr:nvSpPr>
        <xdr:cNvPr id="2" name="CuadroTexto 1">
          <a:extLst>
            <a:ext uri="{FF2B5EF4-FFF2-40B4-BE49-F238E27FC236}">
              <a16:creationId xmlns:a16="http://schemas.microsoft.com/office/drawing/2014/main" id="{71832A48-7FEA-C0BB-7AB4-483A0A247A3D}"/>
            </a:ext>
          </a:extLst>
        </xdr:cNvPr>
        <xdr:cNvSpPr txBox="1"/>
      </xdr:nvSpPr>
      <xdr:spPr>
        <a:xfrm>
          <a:off x="60960" y="167640"/>
          <a:ext cx="10635616" cy="12411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chemeClr val="dk1"/>
              </a:solidFill>
              <a:effectLst/>
              <a:latin typeface="+mn-lt"/>
              <a:ea typeface="+mn-ea"/>
              <a:cs typeface="+mn-cs"/>
            </a:rPr>
            <a:t>Instructivo para el diligenciamiento del formato de programación PMR 2027</a:t>
          </a:r>
        </a:p>
        <a:p>
          <a:pPr algn="ctr"/>
          <a:endParaRPr lang="es-MX" sz="1100">
            <a:solidFill>
              <a:schemeClr val="dk1"/>
            </a:solidFill>
            <a:effectLst/>
            <a:latin typeface="+mn-lt"/>
            <a:ea typeface="+mn-ea"/>
            <a:cs typeface="+mn-cs"/>
          </a:endParaRPr>
        </a:p>
        <a:p>
          <a:r>
            <a:rPr lang="es-CO" sz="1100">
              <a:solidFill>
                <a:schemeClr val="dk1"/>
              </a:solidFill>
              <a:effectLst/>
              <a:latin typeface="+mn-lt"/>
              <a:ea typeface="+mn-ea"/>
              <a:cs typeface="+mn-cs"/>
            </a:rPr>
            <a:t>El formato para la Programación PMR 2027 tiene como finalidad que las entidades programen, por cada producto PMR, los recursos previstos para su ejecución durante la vigencia 2027, así como las metas de los indicadores asociados a los productos para los cuales se programen recursos.</a:t>
          </a:r>
        </a:p>
        <a:p>
          <a:endParaRPr lang="es-MX" sz="1100">
            <a:solidFill>
              <a:schemeClr val="dk1"/>
            </a:solidFill>
            <a:effectLst/>
            <a:latin typeface="+mn-lt"/>
            <a:ea typeface="+mn-ea"/>
            <a:cs typeface="+mn-cs"/>
          </a:endParaRPr>
        </a:p>
        <a:p>
          <a:r>
            <a:rPr lang="es-CO" sz="1100">
              <a:solidFill>
                <a:schemeClr val="dk1"/>
              </a:solidFill>
              <a:effectLst/>
              <a:latin typeface="+mn-lt"/>
              <a:ea typeface="+mn-ea"/>
              <a:cs typeface="+mn-cs"/>
            </a:rPr>
            <a:t>Así mismo, los recursos programados para cada producto deberán distribuirse entre los indicadores asociados, de manera coherente con las metas físicas establecidas.</a:t>
          </a:r>
          <a:endParaRPr lang="es-MX" sz="1100">
            <a:solidFill>
              <a:schemeClr val="dk1"/>
            </a:solidFill>
            <a:effectLst/>
            <a:latin typeface="+mn-lt"/>
            <a:ea typeface="+mn-ea"/>
            <a:cs typeface="+mn-cs"/>
          </a:endParaRPr>
        </a:p>
        <a:p>
          <a:r>
            <a:rPr lang="es-CO" sz="1100">
              <a:solidFill>
                <a:schemeClr val="dk1"/>
              </a:solidFill>
              <a:effectLst/>
              <a:latin typeface="+mn-lt"/>
              <a:ea typeface="+mn-ea"/>
              <a:cs typeface="+mn-cs"/>
            </a:rPr>
            <a:t>Para realizar este ejercicio, el formato incluye la información presupuestal (Apropiación Disponible) con corte a mayo 2026, así como las metas anuales programadas en los indicadores de producto para esta vigencia.</a:t>
          </a:r>
        </a:p>
        <a:p>
          <a:endParaRPr lang="es-MX" sz="1100">
            <a:solidFill>
              <a:schemeClr val="dk1"/>
            </a:solidFill>
            <a:effectLst/>
            <a:latin typeface="+mn-lt"/>
            <a:ea typeface="+mn-ea"/>
            <a:cs typeface="+mn-cs"/>
          </a:endParaRPr>
        </a:p>
        <a:p>
          <a:r>
            <a:rPr lang="es-CO" sz="1100">
              <a:solidFill>
                <a:schemeClr val="dk1"/>
              </a:solidFill>
              <a:effectLst/>
              <a:latin typeface="+mn-lt"/>
              <a:ea typeface="+mn-ea"/>
              <a:cs typeface="+mn-cs"/>
            </a:rPr>
            <a:t>Para el ejercicio de proyección de recursos se debe tener en cuenta el panorama presupuestal estimado a partir del MGMP.</a:t>
          </a:r>
          <a:endParaRPr lang="es-MX" sz="1100">
            <a:solidFill>
              <a:schemeClr val="dk1"/>
            </a:solidFill>
            <a:effectLst/>
            <a:latin typeface="+mn-lt"/>
            <a:ea typeface="+mn-ea"/>
            <a:cs typeface="+mn-cs"/>
          </a:endParaRPr>
        </a:p>
        <a:p>
          <a:r>
            <a:rPr lang="es-CO" sz="1100" b="1">
              <a:solidFill>
                <a:schemeClr val="dk1"/>
              </a:solidFill>
              <a:effectLst/>
              <a:latin typeface="+mn-lt"/>
              <a:ea typeface="+mn-ea"/>
              <a:cs typeface="+mn-cs"/>
            </a:rPr>
            <a:t> </a:t>
          </a:r>
          <a:endParaRPr lang="es-MX" sz="1100">
            <a:solidFill>
              <a:schemeClr val="dk1"/>
            </a:solidFill>
            <a:effectLst/>
            <a:latin typeface="+mn-lt"/>
            <a:ea typeface="+mn-ea"/>
            <a:cs typeface="+mn-cs"/>
          </a:endParaRPr>
        </a:p>
        <a:p>
          <a:r>
            <a:rPr lang="es-CO" sz="1100" b="1">
              <a:solidFill>
                <a:schemeClr val="dk1"/>
              </a:solidFill>
              <a:effectLst/>
              <a:latin typeface="+mn-lt"/>
              <a:ea typeface="+mn-ea"/>
              <a:cs typeface="+mn-cs"/>
            </a:rPr>
            <a:t>Nota importante:</a:t>
          </a:r>
          <a:endParaRPr lang="es-MX" sz="1100">
            <a:solidFill>
              <a:schemeClr val="dk1"/>
            </a:solidFill>
            <a:effectLst/>
            <a:latin typeface="+mn-lt"/>
            <a:ea typeface="+mn-ea"/>
            <a:cs typeface="+mn-cs"/>
          </a:endParaRPr>
        </a:p>
        <a:p>
          <a:br>
            <a:rPr lang="es-CO" sz="1100">
              <a:solidFill>
                <a:schemeClr val="dk1"/>
              </a:solidFill>
              <a:effectLst/>
              <a:latin typeface="+mn-lt"/>
              <a:ea typeface="+mn-ea"/>
              <a:cs typeface="+mn-cs"/>
            </a:rPr>
          </a:br>
          <a:r>
            <a:rPr lang="es-CO" sz="1100">
              <a:solidFill>
                <a:schemeClr val="dk1"/>
              </a:solidFill>
              <a:effectLst/>
              <a:latin typeface="+mn-lt"/>
              <a:ea typeface="+mn-ea"/>
              <a:cs typeface="+mn-cs"/>
            </a:rPr>
            <a:t>Los indicadores que registren metas programadas deben estar asociados a productos con recursos asignados. En consecuencia, no podrán existir productos con recursos programados sin metas en sus indicadores asociados, ni indicadores con metas programadas sin recursos asignados al respectivo producto.</a:t>
          </a:r>
          <a:endParaRPr lang="es-MX" sz="1100">
            <a:solidFill>
              <a:schemeClr val="dk1"/>
            </a:solidFill>
            <a:effectLst/>
            <a:latin typeface="+mn-lt"/>
            <a:ea typeface="+mn-ea"/>
            <a:cs typeface="+mn-cs"/>
          </a:endParaRPr>
        </a:p>
        <a:p>
          <a:r>
            <a:rPr lang="es-CO" sz="1100">
              <a:solidFill>
                <a:schemeClr val="dk1"/>
              </a:solidFill>
              <a:effectLst/>
              <a:latin typeface="+mn-lt"/>
              <a:ea typeface="+mn-ea"/>
              <a:cs typeface="+mn-cs"/>
            </a:rPr>
            <a:t> </a:t>
          </a:r>
          <a:endParaRPr lang="es-MX" sz="1100">
            <a:solidFill>
              <a:schemeClr val="dk1"/>
            </a:solidFill>
            <a:effectLst/>
            <a:latin typeface="+mn-lt"/>
            <a:ea typeface="+mn-ea"/>
            <a:cs typeface="+mn-cs"/>
          </a:endParaRPr>
        </a:p>
        <a:p>
          <a:r>
            <a:rPr lang="es-CO" sz="1100" b="1">
              <a:solidFill>
                <a:schemeClr val="dk1"/>
              </a:solidFill>
              <a:effectLst/>
              <a:latin typeface="+mn-lt"/>
              <a:ea typeface="+mn-ea"/>
              <a:cs typeface="+mn-cs"/>
            </a:rPr>
            <a:t>Formulario Anexo.</a:t>
          </a:r>
        </a:p>
        <a:p>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1. Columnas A_B_C (Informativa: No editable)</a:t>
          </a:r>
          <a:endParaRPr lang="es-MX" sz="1100">
            <a:solidFill>
              <a:schemeClr val="dk1"/>
            </a:solidFill>
            <a:effectLst/>
            <a:latin typeface="+mn-lt"/>
            <a:ea typeface="+mn-ea"/>
            <a:cs typeface="+mn-cs"/>
          </a:endParaRPr>
        </a:p>
        <a:p>
          <a:r>
            <a:rPr lang="es-CO" sz="1100">
              <a:solidFill>
                <a:schemeClr val="dk1"/>
              </a:solidFill>
              <a:effectLst/>
              <a:latin typeface="+mn-lt"/>
              <a:ea typeface="+mn-ea"/>
              <a:cs typeface="+mn-cs"/>
            </a:rPr>
            <a:t>Corresponde a la </a:t>
          </a:r>
          <a:r>
            <a:rPr lang="es-CO" sz="1100" b="1">
              <a:solidFill>
                <a:schemeClr val="dk1"/>
              </a:solidFill>
              <a:effectLst/>
              <a:latin typeface="+mn-lt"/>
              <a:ea typeface="+mn-ea"/>
              <a:cs typeface="+mn-cs"/>
            </a:rPr>
            <a:t>información de la entidad</a:t>
          </a:r>
          <a:r>
            <a:rPr lang="es-CO" sz="1100">
              <a:solidFill>
                <a:schemeClr val="dk1"/>
              </a:solidFill>
              <a:effectLst/>
              <a:latin typeface="+mn-lt"/>
              <a:ea typeface="+mn-ea"/>
              <a:cs typeface="+mn-cs"/>
            </a:rPr>
            <a:t> para efectos de facilitar los filtros por Centro Gestor:</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 A: </a:t>
          </a:r>
          <a:r>
            <a:rPr lang="es-CO" sz="1100">
              <a:solidFill>
                <a:schemeClr val="dk1"/>
              </a:solidFill>
              <a:effectLst/>
              <a:latin typeface="+mn-lt"/>
              <a:ea typeface="+mn-ea"/>
              <a:cs typeface="+mn-cs"/>
            </a:rPr>
            <a:t>Código del Centro Gestor</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 B: </a:t>
          </a:r>
          <a:r>
            <a:rPr lang="es-CO" sz="1100">
              <a:solidFill>
                <a:schemeClr val="dk1"/>
              </a:solidFill>
              <a:effectLst/>
              <a:latin typeface="+mn-lt"/>
              <a:ea typeface="+mn-ea"/>
              <a:cs typeface="+mn-cs"/>
            </a:rPr>
            <a:t>Unidad Ejecutora</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 C: </a:t>
          </a:r>
          <a:r>
            <a:rPr lang="es-CO" sz="1100">
              <a:solidFill>
                <a:schemeClr val="dk1"/>
              </a:solidFill>
              <a:effectLst/>
              <a:latin typeface="+mn-lt"/>
              <a:ea typeface="+mn-ea"/>
              <a:cs typeface="+mn-cs"/>
            </a:rPr>
            <a:t>Nombre  del Centro Gestor</a:t>
          </a:r>
          <a:endParaRPr lang="es-MX" sz="1100">
            <a:solidFill>
              <a:schemeClr val="dk1"/>
            </a:solidFill>
            <a:effectLst/>
            <a:latin typeface="+mn-lt"/>
            <a:ea typeface="+mn-ea"/>
            <a:cs typeface="+mn-cs"/>
          </a:endParaRPr>
        </a:p>
        <a:p>
          <a:r>
            <a:rPr lang="es-CO" sz="1100" b="1">
              <a:solidFill>
                <a:schemeClr val="dk1"/>
              </a:solidFill>
              <a:effectLst/>
              <a:latin typeface="+mn-lt"/>
              <a:ea typeface="+mn-ea"/>
              <a:cs typeface="+mn-cs"/>
            </a:rPr>
            <a:t> </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2. Columnas D_E_F_G: (Informativa: No editable)</a:t>
          </a:r>
          <a:endParaRPr lang="es-MX" sz="1100">
            <a:solidFill>
              <a:schemeClr val="dk1"/>
            </a:solidFill>
            <a:effectLst/>
            <a:latin typeface="+mn-lt"/>
            <a:ea typeface="+mn-ea"/>
            <a:cs typeface="+mn-cs"/>
          </a:endParaRPr>
        </a:p>
        <a:p>
          <a:r>
            <a:rPr lang="es-CO" sz="1100">
              <a:solidFill>
                <a:schemeClr val="dk1"/>
              </a:solidFill>
              <a:effectLst/>
              <a:latin typeface="+mn-lt"/>
              <a:ea typeface="+mn-ea"/>
              <a:cs typeface="+mn-cs"/>
            </a:rPr>
            <a:t>Contiene la </a:t>
          </a:r>
          <a:r>
            <a:rPr lang="es-CO" sz="1100" b="1">
              <a:solidFill>
                <a:schemeClr val="dk1"/>
              </a:solidFill>
              <a:effectLst/>
              <a:latin typeface="+mn-lt"/>
              <a:ea typeface="+mn-ea"/>
              <a:cs typeface="+mn-cs"/>
            </a:rPr>
            <a:t>información cualitativa del PMR</a:t>
          </a:r>
          <a:r>
            <a:rPr lang="es-CO" sz="1100">
              <a:solidFill>
                <a:schemeClr val="dk1"/>
              </a:solidFill>
              <a:effectLst/>
              <a:latin typeface="+mn-lt"/>
              <a:ea typeface="+mn-ea"/>
              <a:cs typeface="+mn-cs"/>
            </a:rPr>
            <a:t>, no incluye los indicadores de objetivo.</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 D: </a:t>
          </a:r>
          <a:r>
            <a:rPr lang="es-CO" sz="1100">
              <a:solidFill>
                <a:schemeClr val="dk1"/>
              </a:solidFill>
              <a:effectLst/>
              <a:latin typeface="+mn-lt"/>
              <a:ea typeface="+mn-ea"/>
              <a:cs typeface="+mn-cs"/>
            </a:rPr>
            <a:t>Código del Objetivo al que se asocia el producto al que se le va a programar recursos</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 E: </a:t>
          </a:r>
          <a:r>
            <a:rPr lang="es-CO" sz="1100">
              <a:solidFill>
                <a:schemeClr val="dk1"/>
              </a:solidFill>
              <a:effectLst/>
              <a:latin typeface="+mn-lt"/>
              <a:ea typeface="+mn-ea"/>
              <a:cs typeface="+mn-cs"/>
            </a:rPr>
            <a:t>Nombre del Objetivo al que se asocia el producto al que se le va a programar recursos</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 F: </a:t>
          </a:r>
          <a:r>
            <a:rPr lang="es-CO" sz="1100">
              <a:solidFill>
                <a:schemeClr val="dk1"/>
              </a:solidFill>
              <a:effectLst/>
              <a:latin typeface="+mn-lt"/>
              <a:ea typeface="+mn-ea"/>
              <a:cs typeface="+mn-cs"/>
            </a:rPr>
            <a:t>Código del Producto PMR del catálogo disponible para la entidad</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 G: </a:t>
          </a:r>
          <a:r>
            <a:rPr lang="es-CO" sz="1100">
              <a:solidFill>
                <a:schemeClr val="dk1"/>
              </a:solidFill>
              <a:effectLst/>
              <a:latin typeface="+mn-lt"/>
              <a:ea typeface="+mn-ea"/>
              <a:cs typeface="+mn-cs"/>
            </a:rPr>
            <a:t>Nombre del Producto PMR del catálogo disponible para la entidad</a:t>
          </a:r>
          <a:endParaRPr lang="es-MX" sz="1100">
            <a:solidFill>
              <a:schemeClr val="dk1"/>
            </a:solidFill>
            <a:effectLst/>
            <a:latin typeface="+mn-lt"/>
            <a:ea typeface="+mn-ea"/>
            <a:cs typeface="+mn-cs"/>
          </a:endParaRPr>
        </a:p>
        <a:p>
          <a:r>
            <a:rPr lang="es-CO" sz="1100" b="1">
              <a:solidFill>
                <a:schemeClr val="dk1"/>
              </a:solidFill>
              <a:effectLst/>
              <a:latin typeface="+mn-lt"/>
              <a:ea typeface="+mn-ea"/>
              <a:cs typeface="+mn-cs"/>
            </a:rPr>
            <a:t> </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3. Columnas H_I_J: (Informativa: No editable)</a:t>
          </a:r>
          <a:endParaRPr lang="es-MX" sz="1100">
            <a:solidFill>
              <a:schemeClr val="dk1"/>
            </a:solidFill>
            <a:effectLst/>
            <a:latin typeface="+mn-lt"/>
            <a:ea typeface="+mn-ea"/>
            <a:cs typeface="+mn-cs"/>
          </a:endParaRPr>
        </a:p>
        <a:p>
          <a:r>
            <a:rPr lang="es-CO" sz="1100">
              <a:solidFill>
                <a:schemeClr val="dk1"/>
              </a:solidFill>
              <a:effectLst/>
              <a:latin typeface="+mn-lt"/>
              <a:ea typeface="+mn-ea"/>
              <a:cs typeface="+mn-cs"/>
            </a:rPr>
            <a:t>Contiene la </a:t>
          </a:r>
          <a:r>
            <a:rPr lang="es-CO" sz="1100" b="1">
              <a:solidFill>
                <a:schemeClr val="dk1"/>
              </a:solidFill>
              <a:effectLst/>
              <a:latin typeface="+mn-lt"/>
              <a:ea typeface="+mn-ea"/>
              <a:cs typeface="+mn-cs"/>
            </a:rPr>
            <a:t>información de los proyectos de inversión</a:t>
          </a:r>
          <a:r>
            <a:rPr lang="es-CO" sz="1100">
              <a:solidFill>
                <a:schemeClr val="dk1"/>
              </a:solidFill>
              <a:effectLst/>
              <a:latin typeface="+mn-lt"/>
              <a:ea typeface="+mn-ea"/>
              <a:cs typeface="+mn-cs"/>
            </a:rPr>
            <a:t> que financian los productos del PMR para la vigencia 2026</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 H: </a:t>
          </a:r>
          <a:r>
            <a:rPr lang="es-CO" sz="1100">
              <a:solidFill>
                <a:schemeClr val="dk1"/>
              </a:solidFill>
              <a:effectLst/>
              <a:latin typeface="+mn-lt"/>
              <a:ea typeface="+mn-ea"/>
              <a:cs typeface="+mn-cs"/>
            </a:rPr>
            <a:t>Código del Proyecto de Inversión (SEGPLAN)</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 I: </a:t>
          </a:r>
          <a:r>
            <a:rPr lang="es-CO" sz="1100">
              <a:solidFill>
                <a:schemeClr val="dk1"/>
              </a:solidFill>
              <a:effectLst/>
              <a:latin typeface="+mn-lt"/>
              <a:ea typeface="+mn-ea"/>
              <a:cs typeface="+mn-cs"/>
            </a:rPr>
            <a:t>Código del BPIN</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 J: </a:t>
          </a:r>
          <a:r>
            <a:rPr lang="es-CO" sz="1100">
              <a:solidFill>
                <a:schemeClr val="dk1"/>
              </a:solidFill>
              <a:effectLst/>
              <a:latin typeface="+mn-lt"/>
              <a:ea typeface="+mn-ea"/>
              <a:cs typeface="+mn-cs"/>
            </a:rPr>
            <a:t>Nombre del Proyecto de Inversión</a:t>
          </a:r>
          <a:endParaRPr lang="es-MX" sz="1100">
            <a:solidFill>
              <a:schemeClr val="dk1"/>
            </a:solidFill>
            <a:effectLst/>
            <a:latin typeface="+mn-lt"/>
            <a:ea typeface="+mn-ea"/>
            <a:cs typeface="+mn-cs"/>
          </a:endParaRPr>
        </a:p>
        <a:p>
          <a:r>
            <a:rPr lang="es-CO" sz="1100" b="1">
              <a:solidFill>
                <a:schemeClr val="dk1"/>
              </a:solidFill>
              <a:effectLst/>
              <a:latin typeface="+mn-lt"/>
              <a:ea typeface="+mn-ea"/>
              <a:cs typeface="+mn-cs"/>
            </a:rPr>
            <a:t> </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4. Columnas K_L: (Informativa y Editable)</a:t>
          </a:r>
          <a:endParaRPr lang="es-MX" sz="1100">
            <a:solidFill>
              <a:schemeClr val="dk1"/>
            </a:solidFill>
            <a:effectLst/>
            <a:latin typeface="+mn-lt"/>
            <a:ea typeface="+mn-ea"/>
            <a:cs typeface="+mn-cs"/>
          </a:endParaRPr>
        </a:p>
        <a:p>
          <a:r>
            <a:rPr lang="es-CO" sz="1100">
              <a:solidFill>
                <a:schemeClr val="dk1"/>
              </a:solidFill>
              <a:effectLst/>
              <a:latin typeface="+mn-lt"/>
              <a:ea typeface="+mn-ea"/>
              <a:cs typeface="+mn-cs"/>
            </a:rPr>
            <a:t>Contiene la </a:t>
          </a:r>
          <a:r>
            <a:rPr lang="es-CO" sz="1100" b="1">
              <a:solidFill>
                <a:schemeClr val="dk1"/>
              </a:solidFill>
              <a:effectLst/>
              <a:latin typeface="+mn-lt"/>
              <a:ea typeface="+mn-ea"/>
              <a:cs typeface="+mn-cs"/>
            </a:rPr>
            <a:t>información presupuestal de los </a:t>
          </a:r>
          <a:r>
            <a:rPr lang="es-CO" sz="1100">
              <a:solidFill>
                <a:schemeClr val="dk1"/>
              </a:solidFill>
              <a:effectLst/>
              <a:latin typeface="+mn-lt"/>
              <a:ea typeface="+mn-ea"/>
              <a:cs typeface="+mn-cs"/>
            </a:rPr>
            <a:t>productos del PMR para la vigencia 2026</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 K: </a:t>
          </a:r>
          <a:r>
            <a:rPr lang="es-CO" sz="1100">
              <a:solidFill>
                <a:schemeClr val="dk1"/>
              </a:solidFill>
              <a:effectLst/>
              <a:latin typeface="+mn-lt"/>
              <a:ea typeface="+mn-ea"/>
              <a:cs typeface="+mn-cs"/>
            </a:rPr>
            <a:t>Contiene la apropiación disponible de la vigencia 2026 con corte a mayo. </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 L: </a:t>
          </a:r>
          <a:r>
            <a:rPr lang="es-CO" sz="1100">
              <a:solidFill>
                <a:schemeClr val="dk1"/>
              </a:solidFill>
              <a:effectLst/>
              <a:latin typeface="+mn-lt"/>
              <a:ea typeface="+mn-ea"/>
              <a:cs typeface="+mn-cs"/>
            </a:rPr>
            <a:t>Columna destinada para la proyección del presupuesto por producto, para la vigencia 2027 (EDITABLE)</a:t>
          </a:r>
          <a:endParaRPr lang="es-MX" sz="1100">
            <a:solidFill>
              <a:schemeClr val="dk1"/>
            </a:solidFill>
            <a:effectLst/>
            <a:latin typeface="+mn-lt"/>
            <a:ea typeface="+mn-ea"/>
            <a:cs typeface="+mn-cs"/>
          </a:endParaRPr>
        </a:p>
        <a:p>
          <a:r>
            <a:rPr lang="es-CO" sz="1100">
              <a:solidFill>
                <a:schemeClr val="dk1"/>
              </a:solidFill>
              <a:effectLst/>
              <a:latin typeface="+mn-lt"/>
              <a:ea typeface="+mn-ea"/>
              <a:cs typeface="+mn-cs"/>
            </a:rPr>
            <a:t> </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5. Columnas M_R: (Informativa: No editable)</a:t>
          </a:r>
          <a:endParaRPr lang="es-MX" sz="1100">
            <a:solidFill>
              <a:schemeClr val="dk1"/>
            </a:solidFill>
            <a:effectLst/>
            <a:latin typeface="+mn-lt"/>
            <a:ea typeface="+mn-ea"/>
            <a:cs typeface="+mn-cs"/>
          </a:endParaRPr>
        </a:p>
        <a:p>
          <a:r>
            <a:rPr lang="es-CO" sz="1100">
              <a:solidFill>
                <a:schemeClr val="dk1"/>
              </a:solidFill>
              <a:effectLst/>
              <a:latin typeface="+mn-lt"/>
              <a:ea typeface="+mn-ea"/>
              <a:cs typeface="+mn-cs"/>
            </a:rPr>
            <a:t>Contiene la </a:t>
          </a:r>
          <a:r>
            <a:rPr lang="es-CO" sz="1100" b="1">
              <a:solidFill>
                <a:schemeClr val="dk1"/>
              </a:solidFill>
              <a:effectLst/>
              <a:latin typeface="+mn-lt"/>
              <a:ea typeface="+mn-ea"/>
              <a:cs typeface="+mn-cs"/>
            </a:rPr>
            <a:t>información cualitativa de los indicadores de </a:t>
          </a:r>
          <a:r>
            <a:rPr lang="es-CO" sz="1100">
              <a:solidFill>
                <a:schemeClr val="dk1"/>
              </a:solidFill>
              <a:effectLst/>
              <a:latin typeface="+mn-lt"/>
              <a:ea typeface="+mn-ea"/>
              <a:cs typeface="+mn-cs"/>
            </a:rPr>
            <a:t>productos del PMR para la vigencia 2026</a:t>
          </a:r>
          <a:endParaRPr lang="es-MX" sz="1100">
            <a:solidFill>
              <a:schemeClr val="dk1"/>
            </a:solidFill>
            <a:effectLst/>
            <a:latin typeface="+mn-lt"/>
            <a:ea typeface="+mn-ea"/>
            <a:cs typeface="+mn-cs"/>
          </a:endParaRPr>
        </a:p>
        <a:p>
          <a:r>
            <a:rPr lang="es-CO" sz="1100" b="1">
              <a:solidFill>
                <a:schemeClr val="dk1"/>
              </a:solidFill>
              <a:effectLst/>
              <a:latin typeface="+mn-lt"/>
              <a:ea typeface="+mn-ea"/>
              <a:cs typeface="+mn-cs"/>
            </a:rPr>
            <a:t> 	- Columna M: </a:t>
          </a:r>
          <a:r>
            <a:rPr lang="es-CO" sz="1100">
              <a:solidFill>
                <a:schemeClr val="dk1"/>
              </a:solidFill>
              <a:effectLst/>
              <a:latin typeface="+mn-lt"/>
              <a:ea typeface="+mn-ea"/>
              <a:cs typeface="+mn-cs"/>
            </a:rPr>
            <a:t>Código del indicador de producto</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 N: </a:t>
          </a:r>
          <a:r>
            <a:rPr lang="es-CO" sz="1100">
              <a:solidFill>
                <a:schemeClr val="dk1"/>
              </a:solidFill>
              <a:effectLst/>
              <a:latin typeface="+mn-lt"/>
              <a:ea typeface="+mn-ea"/>
              <a:cs typeface="+mn-cs"/>
            </a:rPr>
            <a:t>Nombre del indicador de producto</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Columnas O,P,Q,R: </a:t>
          </a:r>
          <a:r>
            <a:rPr lang="es-CO" sz="1100">
              <a:solidFill>
                <a:schemeClr val="dk1"/>
              </a:solidFill>
              <a:effectLst/>
              <a:latin typeface="+mn-lt"/>
              <a:ea typeface="+mn-ea"/>
              <a:cs typeface="+mn-cs"/>
            </a:rPr>
            <a:t>Atributos del indicador de producto</a:t>
          </a:r>
          <a:endParaRPr lang="es-MX" sz="1100">
            <a:solidFill>
              <a:schemeClr val="dk1"/>
            </a:solidFill>
            <a:effectLst/>
            <a:latin typeface="+mn-lt"/>
            <a:ea typeface="+mn-ea"/>
            <a:cs typeface="+mn-cs"/>
          </a:endParaRPr>
        </a:p>
        <a:p>
          <a:r>
            <a:rPr lang="es-CO" sz="1100" b="1">
              <a:solidFill>
                <a:schemeClr val="dk1"/>
              </a:solidFill>
              <a:effectLst/>
              <a:latin typeface="+mn-lt"/>
              <a:ea typeface="+mn-ea"/>
              <a:cs typeface="+mn-cs"/>
            </a:rPr>
            <a:t> </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6. Columnas S_T_U_V: (Informativa y Editable)</a:t>
          </a:r>
          <a:endParaRPr lang="es-MX" sz="1100">
            <a:solidFill>
              <a:schemeClr val="dk1"/>
            </a:solidFill>
            <a:effectLst/>
            <a:latin typeface="+mn-lt"/>
            <a:ea typeface="+mn-ea"/>
            <a:cs typeface="+mn-cs"/>
          </a:endParaRPr>
        </a:p>
        <a:p>
          <a:r>
            <a:rPr lang="es-CO" sz="1100">
              <a:solidFill>
                <a:schemeClr val="dk1"/>
              </a:solidFill>
              <a:effectLst/>
              <a:latin typeface="+mn-lt"/>
              <a:ea typeface="+mn-ea"/>
              <a:cs typeface="+mn-cs"/>
            </a:rPr>
            <a:t>Contiene la </a:t>
          </a:r>
          <a:r>
            <a:rPr lang="es-CO" sz="1100" b="1">
              <a:solidFill>
                <a:schemeClr val="dk1"/>
              </a:solidFill>
              <a:effectLst/>
              <a:latin typeface="+mn-lt"/>
              <a:ea typeface="+mn-ea"/>
              <a:cs typeface="+mn-cs"/>
            </a:rPr>
            <a:t>información cuantitativa de los indicadores de </a:t>
          </a:r>
          <a:r>
            <a:rPr lang="es-CO" sz="1100">
              <a:solidFill>
                <a:schemeClr val="dk1"/>
              </a:solidFill>
              <a:effectLst/>
              <a:latin typeface="+mn-lt"/>
              <a:ea typeface="+mn-ea"/>
              <a:cs typeface="+mn-cs"/>
            </a:rPr>
            <a:t>productos del PMR:</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 S: </a:t>
          </a:r>
          <a:r>
            <a:rPr lang="es-CO" sz="1100">
              <a:solidFill>
                <a:schemeClr val="dk1"/>
              </a:solidFill>
              <a:effectLst/>
              <a:latin typeface="+mn-lt"/>
              <a:ea typeface="+mn-ea"/>
              <a:cs typeface="+mn-cs"/>
            </a:rPr>
            <a:t>Línea Base del Indicador de Producto registrada por la entidad en Bogdata</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 T: </a:t>
          </a:r>
          <a:r>
            <a:rPr lang="es-CO" sz="1100">
              <a:solidFill>
                <a:schemeClr val="dk1"/>
              </a:solidFill>
              <a:effectLst/>
              <a:latin typeface="+mn-lt"/>
              <a:ea typeface="+mn-ea"/>
              <a:cs typeface="+mn-cs"/>
            </a:rPr>
            <a:t>Meta Total (10 años) del Indicador de Producto registrada por la entidad en Bogdata</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Columnas U: </a:t>
          </a:r>
          <a:r>
            <a:rPr lang="es-CO" sz="1100">
              <a:solidFill>
                <a:schemeClr val="dk1"/>
              </a:solidFill>
              <a:effectLst/>
              <a:latin typeface="+mn-lt"/>
              <a:ea typeface="+mn-ea"/>
              <a:cs typeface="+mn-cs"/>
            </a:rPr>
            <a:t>Meta Anual de la vigencia 2026 del Indicador de Producto registrada por la entidad en Bogdata</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Columnas V: </a:t>
          </a:r>
          <a:r>
            <a:rPr lang="es-CO" sz="1100">
              <a:solidFill>
                <a:schemeClr val="dk1"/>
              </a:solidFill>
              <a:effectLst/>
              <a:latin typeface="+mn-lt"/>
              <a:ea typeface="+mn-ea"/>
              <a:cs typeface="+mn-cs"/>
            </a:rPr>
            <a:t>Meta Anual de la vigencia 2026 del Indicador de Producto que la entidad tiene previsto realizar con el presupuesto programado en la columna L (EDITABLE)</a:t>
          </a:r>
          <a:endParaRPr lang="es-MX" sz="1100">
            <a:solidFill>
              <a:schemeClr val="dk1"/>
            </a:solidFill>
            <a:effectLst/>
            <a:latin typeface="+mn-lt"/>
            <a:ea typeface="+mn-ea"/>
            <a:cs typeface="+mn-cs"/>
          </a:endParaRPr>
        </a:p>
        <a:p>
          <a:r>
            <a:rPr lang="es-CO" sz="1100" b="1">
              <a:solidFill>
                <a:schemeClr val="dk1"/>
              </a:solidFill>
              <a:effectLst/>
              <a:latin typeface="+mn-lt"/>
              <a:ea typeface="+mn-ea"/>
              <a:cs typeface="+mn-cs"/>
            </a:rPr>
            <a:t> </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7. Columnas W_X_Y: (Informativa)</a:t>
          </a:r>
          <a:endParaRPr lang="es-MX" sz="1100">
            <a:solidFill>
              <a:schemeClr val="dk1"/>
            </a:solidFill>
            <a:effectLst/>
            <a:latin typeface="+mn-lt"/>
            <a:ea typeface="+mn-ea"/>
            <a:cs typeface="+mn-cs"/>
          </a:endParaRPr>
        </a:p>
        <a:p>
          <a:r>
            <a:rPr lang="es-CO" sz="1100">
              <a:solidFill>
                <a:schemeClr val="dk1"/>
              </a:solidFill>
              <a:effectLst/>
              <a:latin typeface="+mn-lt"/>
              <a:ea typeface="+mn-ea"/>
              <a:cs typeface="+mn-cs"/>
            </a:rPr>
            <a:t>Contiene la </a:t>
          </a:r>
          <a:r>
            <a:rPr lang="es-CO" sz="1100" b="1">
              <a:solidFill>
                <a:schemeClr val="dk1"/>
              </a:solidFill>
              <a:effectLst/>
              <a:latin typeface="+mn-lt"/>
              <a:ea typeface="+mn-ea"/>
              <a:cs typeface="+mn-cs"/>
            </a:rPr>
            <a:t>información del estado de los indicadores de </a:t>
          </a:r>
          <a:r>
            <a:rPr lang="es-CO" sz="1100">
              <a:solidFill>
                <a:schemeClr val="dk1"/>
              </a:solidFill>
              <a:effectLst/>
              <a:latin typeface="+mn-lt"/>
              <a:ea typeface="+mn-ea"/>
              <a:cs typeface="+mn-cs"/>
            </a:rPr>
            <a:t>productos por vigencia:</a:t>
          </a:r>
          <a:endParaRPr lang="es-MX" sz="1100">
            <a:solidFill>
              <a:schemeClr val="dk1"/>
            </a:solidFill>
            <a:effectLst/>
            <a:latin typeface="+mn-lt"/>
            <a:ea typeface="+mn-ea"/>
            <a:cs typeface="+mn-cs"/>
          </a:endParaRPr>
        </a:p>
        <a:p>
          <a:r>
            <a:rPr lang="es-CO" sz="1100" b="1">
              <a:solidFill>
                <a:schemeClr val="dk1"/>
              </a:solidFill>
              <a:effectLst/>
              <a:latin typeface="+mn-lt"/>
              <a:ea typeface="+mn-ea"/>
              <a:cs typeface="+mn-cs"/>
            </a:rPr>
            <a:t> 	Columnas W_X_Y: </a:t>
          </a:r>
          <a:r>
            <a:rPr lang="es-CO" sz="1100">
              <a:solidFill>
                <a:schemeClr val="dk1"/>
              </a:solidFill>
              <a:effectLst/>
              <a:latin typeface="+mn-lt"/>
              <a:ea typeface="+mn-ea"/>
              <a:cs typeface="+mn-cs"/>
            </a:rPr>
            <a:t>Información del estado (A: Activo o I: Inactivo) del indicador por vigencia</a:t>
          </a:r>
          <a:endParaRPr lang="es-MX" sz="1100">
            <a:solidFill>
              <a:schemeClr val="dk1"/>
            </a:solidFill>
            <a:effectLst/>
            <a:latin typeface="+mn-lt"/>
            <a:ea typeface="+mn-ea"/>
            <a:cs typeface="+mn-cs"/>
          </a:endParaRPr>
        </a:p>
        <a:p>
          <a:r>
            <a:rPr lang="es-CO" sz="1100" b="1">
              <a:solidFill>
                <a:schemeClr val="dk1"/>
              </a:solidFill>
              <a:effectLst/>
              <a:latin typeface="+mn-lt"/>
              <a:ea typeface="+mn-ea"/>
              <a:cs typeface="+mn-cs"/>
            </a:rPr>
            <a:t> </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8. Columnas Z: (Editable)</a:t>
          </a:r>
          <a:endParaRPr lang="es-MX" sz="1100">
            <a:solidFill>
              <a:schemeClr val="dk1"/>
            </a:solidFill>
            <a:effectLst/>
            <a:latin typeface="+mn-lt"/>
            <a:ea typeface="+mn-ea"/>
            <a:cs typeface="+mn-cs"/>
          </a:endParaRPr>
        </a:p>
        <a:p>
          <a:r>
            <a:rPr lang="es-CO" sz="1100">
              <a:solidFill>
                <a:schemeClr val="dk1"/>
              </a:solidFill>
              <a:effectLst/>
              <a:latin typeface="+mn-lt"/>
              <a:ea typeface="+mn-ea"/>
              <a:cs typeface="+mn-cs"/>
            </a:rPr>
            <a:t>Columna destinada para la </a:t>
          </a:r>
          <a:r>
            <a:rPr lang="es-CO" sz="1100" b="1">
              <a:solidFill>
                <a:schemeClr val="dk1"/>
              </a:solidFill>
              <a:effectLst/>
              <a:latin typeface="+mn-lt"/>
              <a:ea typeface="+mn-ea"/>
              <a:cs typeface="+mn-cs"/>
            </a:rPr>
            <a:t>información presupuestal por indicador de producto,</a:t>
          </a:r>
          <a:r>
            <a:rPr lang="es-CO" sz="1100">
              <a:solidFill>
                <a:schemeClr val="dk1"/>
              </a:solidFill>
              <a:effectLst/>
              <a:latin typeface="+mn-lt"/>
              <a:ea typeface="+mn-ea"/>
              <a:cs typeface="+mn-cs"/>
            </a:rPr>
            <a:t> a partir de la distribución de los recursos programados en cada producto para la vigencia 2027.</a:t>
          </a:r>
          <a:endParaRPr lang="es-MX" sz="1100">
            <a:solidFill>
              <a:schemeClr val="dk1"/>
            </a:solidFill>
            <a:effectLst/>
            <a:latin typeface="+mn-lt"/>
            <a:ea typeface="+mn-ea"/>
            <a:cs typeface="+mn-cs"/>
          </a:endParaRPr>
        </a:p>
        <a:p>
          <a:pPr lvl="0"/>
          <a:r>
            <a:rPr lang="es-CO" sz="1100" b="1">
              <a:solidFill>
                <a:schemeClr val="dk1"/>
              </a:solidFill>
              <a:effectLst/>
              <a:latin typeface="+mn-lt"/>
              <a:ea typeface="+mn-ea"/>
              <a:cs typeface="+mn-cs"/>
            </a:rPr>
            <a:t>	- Columnas Z: </a:t>
          </a:r>
          <a:r>
            <a:rPr lang="es-CO" sz="1100">
              <a:solidFill>
                <a:schemeClr val="dk1"/>
              </a:solidFill>
              <a:effectLst/>
              <a:latin typeface="+mn-lt"/>
              <a:ea typeface="+mn-ea"/>
              <a:cs typeface="+mn-cs"/>
            </a:rPr>
            <a:t>Discriminar los recursos programados para los productos PMR en la proyección del 2027. El valor del subtotal debe coincidir con el monto 	programado por cada producto (EDITABLE) </a:t>
          </a:r>
          <a:endParaRPr lang="es-MX" sz="1100">
            <a:solidFill>
              <a:schemeClr val="dk1"/>
            </a:solidFill>
            <a:effectLst/>
            <a:latin typeface="+mn-lt"/>
            <a:ea typeface="+mn-ea"/>
            <a:cs typeface="+mn-cs"/>
          </a:endParaRPr>
        </a:p>
        <a:p>
          <a:endParaRPr lang="es-MX"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11">
    <wetp:webextensionref xmlns:r="http://schemas.openxmlformats.org/officeDocument/2006/relationships" r:id="rId1"/>
  </wetp:taskpane>
  <wetp:taskpane dockstate="right" visibility="0" width="438" row="11">
    <wetp:webextensionref xmlns:r="http://schemas.openxmlformats.org/officeDocument/2006/relationships" r:id="rId2"/>
  </wetp:taskpane>
</wetp:taskpanes>
</file>

<file path=xl/webextensions/webextension1.xml><?xml version="1.0" encoding="utf-8"?>
<we:webextension xmlns:we="http://schemas.microsoft.com/office/webextensions/webextension/2010/11" id="{A415562B-45BF-4FBC-A998-88C82A0D1A6B}">
  <we:reference id="WA200009404" version="1.0.0.8" store="Omex" storeType="OMEX"/>
  <we:alternateReferences>
    <we:reference id="WA200009404" version="1.0.0.8" store="WA200009404" storeType="OMEX"/>
  </we:alternateReferences>
  <we:properties>
    <we:property name="claude.fileId" value="&quot;5d40dc46-d2bd-4c4f-b6c9-e18ca4600918&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920A7E75-3693-477B-8F7C-C15BC914A452}">
  <we:reference id="WA200010725" version="1.0.0.1" store="Omex" storeType="OMEX"/>
  <we:alternateReferences>
    <we:reference id="WA200010725" version="1.0.0.1" store="WA200010725" storeType="OMEX"/>
  </we:alternateReferences>
  <we:properties>
    <we:property name="claude.fileId" value="&quot;7a3765ee-60d7-4e68-ac56-abe298e9365c&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BF43C-E8EB-4332-B4A3-BB38E47DE3B1}">
  <dimension ref="A1:N1"/>
  <sheetViews>
    <sheetView zoomScaleNormal="100" workbookViewId="0">
      <selection activeCell="O1" sqref="O1:O1048576"/>
    </sheetView>
  </sheetViews>
  <sheetFormatPr defaultColWidth="0" defaultRowHeight="15"/>
  <cols>
    <col min="1" max="14" width="11.5703125" customWidth="1"/>
    <col min="15" max="15" width="11.5703125" hidden="1" customWidth="1"/>
    <col min="16" max="16384" width="11.5703125" hidden="1"/>
  </cols>
  <sheetData/>
  <pageMargins left="0.7" right="0.7" top="0.75" bottom="0.75" header="0.3" footer="0.3"/>
  <pageSetup paperSize="6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E9426-6853-426D-A48C-A59D81FCA2D3}">
  <dimension ref="A1:AB1782"/>
  <sheetViews>
    <sheetView tabSelected="1" zoomScale="115" zoomScaleNormal="115" workbookViewId="0">
      <pane ySplit="1" topLeftCell="A2" activePane="bottomLeft" state="frozen"/>
      <selection pane="bottomLeft" activeCell="H2" sqref="H2"/>
    </sheetView>
  </sheetViews>
  <sheetFormatPr defaultColWidth="0" defaultRowHeight="15"/>
  <cols>
    <col min="1" max="2" width="11.42578125" customWidth="1"/>
    <col min="3" max="3" width="12.42578125" customWidth="1"/>
    <col min="4" max="10" width="11.42578125" customWidth="1"/>
    <col min="11" max="11" width="21.28515625" style="10" bestFit="1" customWidth="1"/>
    <col min="12" max="28" width="11.42578125" customWidth="1"/>
    <col min="29" max="16384" width="11.42578125" hidden="1"/>
  </cols>
  <sheetData>
    <row r="1" spans="1:26" ht="36">
      <c r="A1" s="1" t="s">
        <v>0</v>
      </c>
      <c r="B1" s="1" t="s">
        <v>1</v>
      </c>
      <c r="C1" s="1" t="s">
        <v>2</v>
      </c>
      <c r="D1" s="1" t="s">
        <v>3</v>
      </c>
      <c r="E1" s="1" t="s">
        <v>4</v>
      </c>
      <c r="F1" s="1" t="s">
        <v>5</v>
      </c>
      <c r="G1" s="1" t="s">
        <v>6</v>
      </c>
      <c r="H1" s="1" t="s">
        <v>7</v>
      </c>
      <c r="I1" s="1" t="s">
        <v>8</v>
      </c>
      <c r="J1" s="1" t="s">
        <v>9</v>
      </c>
      <c r="K1" s="26"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s="15">
        <v>118</v>
      </c>
      <c r="B2" s="15">
        <v>1</v>
      </c>
      <c r="C2" s="15" t="s">
        <v>26</v>
      </c>
      <c r="D2" s="15">
        <v>1</v>
      </c>
      <c r="E2" s="15" t="s">
        <v>27</v>
      </c>
      <c r="F2" s="15">
        <v>1</v>
      </c>
      <c r="G2" s="15" t="s">
        <v>28</v>
      </c>
      <c r="H2" s="16" t="s">
        <v>29</v>
      </c>
      <c r="I2" s="16" t="s">
        <v>30</v>
      </c>
      <c r="J2" s="15" t="s">
        <v>31</v>
      </c>
      <c r="K2" s="32" cm="1">
        <f t="array" ref="K2">IF(I2="","",_xlfn.XLOOKUP(0&amp;A2&amp;IF(F2&lt;&gt;"",F2,LOOKUP(2,1/(F$2:F2&lt;&gt;""),F$2:F2))&amp;I2,Hoja4!G:G,Hoja4!F:F,"",0))</f>
        <v>2738585000</v>
      </c>
      <c r="L2" s="23"/>
      <c r="M2" s="15"/>
      <c r="N2" s="15"/>
      <c r="O2" s="15"/>
      <c r="P2" s="15"/>
      <c r="Q2" s="15"/>
      <c r="R2" s="15"/>
      <c r="S2" s="15"/>
      <c r="T2" s="15"/>
      <c r="U2" s="35"/>
      <c r="V2" s="15"/>
      <c r="W2" s="15"/>
      <c r="X2" s="15"/>
      <c r="Y2" s="15"/>
      <c r="Z2" s="22"/>
    </row>
    <row r="3" spans="1:26">
      <c r="A3" s="15">
        <v>118</v>
      </c>
      <c r="B3" s="15">
        <v>1</v>
      </c>
      <c r="C3" s="15"/>
      <c r="D3" s="15"/>
      <c r="E3" s="15"/>
      <c r="F3" s="15"/>
      <c r="G3" s="15"/>
      <c r="H3" s="16" t="s">
        <v>32</v>
      </c>
      <c r="I3" s="16" t="s">
        <v>32</v>
      </c>
      <c r="J3" s="15"/>
      <c r="K3" s="27" t="str" cm="1">
        <f t="array" ref="K3">IF(I3="","",_xlfn.XLOOKUP(0&amp;A3&amp;IF(F3&lt;&gt;"",F3,LOOKUP(2,1/(F$2:F3&lt;&gt;""),F$2:F3))&amp;I3,Hoja4!G:G,Hoja4!F:F,"",0))</f>
        <v/>
      </c>
      <c r="L3" s="22"/>
      <c r="M3" s="15">
        <v>17</v>
      </c>
      <c r="N3" s="15" t="s">
        <v>33</v>
      </c>
      <c r="O3" s="15" t="s">
        <v>34</v>
      </c>
      <c r="P3" s="15" t="s">
        <v>35</v>
      </c>
      <c r="Q3" s="15" t="s">
        <v>36</v>
      </c>
      <c r="R3" s="15" t="s">
        <v>37</v>
      </c>
      <c r="S3" s="15"/>
      <c r="T3" s="15">
        <v>4</v>
      </c>
      <c r="U3" s="35">
        <v>1.2</v>
      </c>
      <c r="V3" s="33"/>
      <c r="W3" s="15" t="s">
        <v>38</v>
      </c>
      <c r="X3" s="15" t="s">
        <v>38</v>
      </c>
      <c r="Y3" s="15" t="s">
        <v>38</v>
      </c>
      <c r="Z3" s="23"/>
    </row>
    <row r="4" spans="1:26">
      <c r="A4" s="15">
        <v>118</v>
      </c>
      <c r="B4" s="15">
        <v>1</v>
      </c>
      <c r="C4" s="15"/>
      <c r="D4" s="15"/>
      <c r="E4" s="15"/>
      <c r="F4" s="15"/>
      <c r="G4" s="15"/>
      <c r="H4" s="16" t="s">
        <v>32</v>
      </c>
      <c r="I4" s="16" t="s">
        <v>32</v>
      </c>
      <c r="J4" s="15"/>
      <c r="K4" s="27" t="str" cm="1">
        <f t="array" ref="K4">IF(I4="","",_xlfn.XLOOKUP(0&amp;A4&amp;IF(F4&lt;&gt;"",F4,LOOKUP(2,1/(F$2:F4&lt;&gt;""),F$2:F4))&amp;I4,Hoja4!G:G,Hoja4!F:F,"",0))</f>
        <v/>
      </c>
      <c r="L4" s="22"/>
      <c r="M4" s="15">
        <v>1</v>
      </c>
      <c r="N4" s="15" t="s">
        <v>39</v>
      </c>
      <c r="O4" s="15" t="s">
        <v>40</v>
      </c>
      <c r="P4" s="15" t="s">
        <v>35</v>
      </c>
      <c r="Q4" s="15" t="s">
        <v>41</v>
      </c>
      <c r="R4" s="15" t="s">
        <v>37</v>
      </c>
      <c r="S4" s="15">
        <v>15</v>
      </c>
      <c r="T4" s="15">
        <v>10</v>
      </c>
      <c r="U4" s="35" t="s">
        <v>42</v>
      </c>
      <c r="V4" s="33"/>
      <c r="W4" s="15" t="s">
        <v>38</v>
      </c>
      <c r="X4" s="15" t="s">
        <v>43</v>
      </c>
      <c r="Y4" s="15" t="s">
        <v>43</v>
      </c>
      <c r="Z4" s="23"/>
    </row>
    <row r="5" spans="1:26">
      <c r="A5" s="3">
        <v>118</v>
      </c>
      <c r="B5" s="3">
        <v>1</v>
      </c>
      <c r="C5" s="3" t="s">
        <v>26</v>
      </c>
      <c r="D5" s="3"/>
      <c r="E5" s="3"/>
      <c r="F5" s="3">
        <v>1</v>
      </c>
      <c r="G5" s="3" t="s">
        <v>28</v>
      </c>
      <c r="H5" s="4" t="s">
        <v>32</v>
      </c>
      <c r="I5" s="4" t="s">
        <v>32</v>
      </c>
      <c r="J5" s="3" t="s">
        <v>44</v>
      </c>
      <c r="K5" s="28">
        <f>SUM(K2:K4)</f>
        <v>2738585000</v>
      </c>
      <c r="L5" s="13">
        <f>SUM(L2:L4)</f>
        <v>0</v>
      </c>
      <c r="M5" s="3"/>
      <c r="N5" s="3"/>
      <c r="O5" s="3"/>
      <c r="P5" s="3"/>
      <c r="Q5" s="3"/>
      <c r="R5" s="3"/>
      <c r="S5" s="3"/>
      <c r="T5" s="3"/>
      <c r="U5" s="36"/>
      <c r="V5" s="3"/>
      <c r="W5" s="3"/>
      <c r="X5" s="3"/>
      <c r="Y5" s="3" t="s">
        <v>45</v>
      </c>
      <c r="Z5" s="13">
        <f>SUM(Z2:Z4)</f>
        <v>0</v>
      </c>
    </row>
    <row r="6" spans="1:26">
      <c r="A6" s="15">
        <v>118</v>
      </c>
      <c r="B6" s="15">
        <v>1</v>
      </c>
      <c r="C6" s="15" t="s">
        <v>26</v>
      </c>
      <c r="D6" s="15">
        <v>1</v>
      </c>
      <c r="E6" s="15" t="s">
        <v>27</v>
      </c>
      <c r="F6" s="15">
        <v>2</v>
      </c>
      <c r="G6" s="15" t="s">
        <v>46</v>
      </c>
      <c r="H6" s="16" t="s">
        <v>47</v>
      </c>
      <c r="I6" s="16" t="s">
        <v>48</v>
      </c>
      <c r="J6" s="15" t="s">
        <v>49</v>
      </c>
      <c r="K6" s="32" cm="1">
        <f t="array" ref="K6">IF(I6="","",_xlfn.XLOOKUP(0&amp;A6&amp;IF(F6&lt;&gt;"",F6,LOOKUP(2,1/(F$2:F6&lt;&gt;""),F$2:F6))&amp;I6,Hoja4!G:G,Hoja4!F:F,"",0))</f>
        <v>3270868118</v>
      </c>
      <c r="L6" s="23"/>
      <c r="M6" s="15"/>
      <c r="N6" s="15"/>
      <c r="O6" s="15"/>
      <c r="P6" s="15"/>
      <c r="Q6" s="15"/>
      <c r="R6" s="15"/>
      <c r="S6" s="15"/>
      <c r="T6" s="15"/>
      <c r="U6" s="35"/>
      <c r="V6" s="15"/>
      <c r="W6" s="15"/>
      <c r="X6" s="15"/>
      <c r="Y6" s="15"/>
      <c r="Z6" s="22"/>
    </row>
    <row r="7" spans="1:26">
      <c r="A7" s="15">
        <v>118</v>
      </c>
      <c r="B7" s="15">
        <v>1</v>
      </c>
      <c r="C7" s="15"/>
      <c r="D7" s="15"/>
      <c r="E7" s="15"/>
      <c r="F7" s="15"/>
      <c r="G7" s="15"/>
      <c r="H7" s="16" t="s">
        <v>32</v>
      </c>
      <c r="I7" s="16" t="s">
        <v>32</v>
      </c>
      <c r="J7" s="15"/>
      <c r="K7" s="27" t="str" cm="1">
        <f t="array" ref="K7">IF(I7="","",_xlfn.XLOOKUP(0&amp;A7&amp;IF(F7&lt;&gt;"",F7,LOOKUP(2,1/(F$2:F7&lt;&gt;""),F$2:F7))&amp;I7,Hoja4!G:G,Hoja4!F:F,"",0))</f>
        <v/>
      </c>
      <c r="L7" s="22"/>
      <c r="M7" s="15">
        <v>2</v>
      </c>
      <c r="N7" s="15" t="s">
        <v>50</v>
      </c>
      <c r="O7" s="15" t="s">
        <v>34</v>
      </c>
      <c r="P7" s="15" t="s">
        <v>35</v>
      </c>
      <c r="Q7" s="15" t="s">
        <v>41</v>
      </c>
      <c r="R7" s="15" t="s">
        <v>37</v>
      </c>
      <c r="S7" s="15"/>
      <c r="T7" s="15">
        <v>100</v>
      </c>
      <c r="U7" s="35">
        <v>100</v>
      </c>
      <c r="V7" s="33"/>
      <c r="W7" s="15" t="s">
        <v>43</v>
      </c>
      <c r="X7" s="15" t="s">
        <v>38</v>
      </c>
      <c r="Y7" s="15" t="s">
        <v>38</v>
      </c>
      <c r="Z7" s="23"/>
    </row>
    <row r="8" spans="1:26">
      <c r="A8" s="15">
        <v>118</v>
      </c>
      <c r="B8" s="15">
        <v>1</v>
      </c>
      <c r="C8" s="15"/>
      <c r="D8" s="15"/>
      <c r="E8" s="15"/>
      <c r="F8" s="15"/>
      <c r="G8" s="15"/>
      <c r="H8" s="16" t="s">
        <v>32</v>
      </c>
      <c r="I8" s="16" t="s">
        <v>32</v>
      </c>
      <c r="J8" s="15"/>
      <c r="K8" s="27" t="str" cm="1">
        <f t="array" ref="K8">IF(I8="","",_xlfn.XLOOKUP(0&amp;A8&amp;IF(F8&lt;&gt;"",F8,LOOKUP(2,1/(F$2:F8&lt;&gt;""),F$2:F8))&amp;I8,Hoja4!G:G,Hoja4!F:F,"",0))</f>
        <v/>
      </c>
      <c r="L8" s="22"/>
      <c r="M8" s="15">
        <v>18</v>
      </c>
      <c r="N8" s="15" t="s">
        <v>51</v>
      </c>
      <c r="O8" s="15" t="s">
        <v>40</v>
      </c>
      <c r="P8" s="15" t="s">
        <v>35</v>
      </c>
      <c r="Q8" s="15" t="s">
        <v>36</v>
      </c>
      <c r="R8" s="15" t="s">
        <v>37</v>
      </c>
      <c r="S8" s="15"/>
      <c r="T8" s="15">
        <v>2588</v>
      </c>
      <c r="U8" s="35">
        <v>500</v>
      </c>
      <c r="V8" s="33"/>
      <c r="W8" s="15" t="s">
        <v>38</v>
      </c>
      <c r="X8" s="15" t="s">
        <v>38</v>
      </c>
      <c r="Y8" s="15" t="s">
        <v>38</v>
      </c>
      <c r="Z8" s="23"/>
    </row>
    <row r="9" spans="1:26">
      <c r="A9" s="15">
        <v>118</v>
      </c>
      <c r="B9" s="15">
        <v>1</v>
      </c>
      <c r="C9" s="15"/>
      <c r="D9" s="15"/>
      <c r="E9" s="15"/>
      <c r="F9" s="15"/>
      <c r="G9" s="15"/>
      <c r="H9" s="16" t="s">
        <v>32</v>
      </c>
      <c r="I9" s="16" t="s">
        <v>32</v>
      </c>
      <c r="J9" s="15"/>
      <c r="K9" s="27" t="str" cm="1">
        <f t="array" ref="K9">IF(I9="","",_xlfn.XLOOKUP(0&amp;A9&amp;IF(F9&lt;&gt;"",F9,LOOKUP(2,1/(F$2:F9&lt;&gt;""),F$2:F9))&amp;I9,Hoja4!G:G,Hoja4!F:F,"",0))</f>
        <v/>
      </c>
      <c r="L9" s="22"/>
      <c r="M9" s="15">
        <v>19</v>
      </c>
      <c r="N9" s="15" t="s">
        <v>52</v>
      </c>
      <c r="O9" s="15" t="s">
        <v>40</v>
      </c>
      <c r="P9" s="15" t="s">
        <v>35</v>
      </c>
      <c r="Q9" s="15" t="s">
        <v>36</v>
      </c>
      <c r="R9" s="15" t="s">
        <v>37</v>
      </c>
      <c r="S9" s="15"/>
      <c r="T9" s="15">
        <v>5</v>
      </c>
      <c r="U9" s="35">
        <v>2</v>
      </c>
      <c r="V9" s="33"/>
      <c r="W9" s="15" t="s">
        <v>38</v>
      </c>
      <c r="X9" s="15" t="s">
        <v>38</v>
      </c>
      <c r="Y9" s="15" t="s">
        <v>38</v>
      </c>
      <c r="Z9" s="23"/>
    </row>
    <row r="10" spans="1:26">
      <c r="A10" s="3">
        <v>118</v>
      </c>
      <c r="B10" s="3">
        <v>1</v>
      </c>
      <c r="C10" s="3" t="s">
        <v>26</v>
      </c>
      <c r="D10" s="3"/>
      <c r="E10" s="3"/>
      <c r="F10" s="3">
        <v>2</v>
      </c>
      <c r="G10" s="3" t="s">
        <v>46</v>
      </c>
      <c r="H10" s="4" t="s">
        <v>32</v>
      </c>
      <c r="I10" s="4" t="s">
        <v>32</v>
      </c>
      <c r="J10" s="3" t="s">
        <v>44</v>
      </c>
      <c r="K10" s="28">
        <f>SUM(K6:K9)</f>
        <v>3270868118</v>
      </c>
      <c r="L10" s="13">
        <f>SUM(L6:L9)</f>
        <v>0</v>
      </c>
      <c r="M10" s="3"/>
      <c r="N10" s="3"/>
      <c r="O10" s="3"/>
      <c r="P10" s="3"/>
      <c r="Q10" s="3"/>
      <c r="R10" s="3"/>
      <c r="S10" s="3"/>
      <c r="T10" s="3"/>
      <c r="U10" s="36"/>
      <c r="V10" s="3"/>
      <c r="W10" s="3"/>
      <c r="X10" s="3"/>
      <c r="Y10" s="3" t="s">
        <v>45</v>
      </c>
      <c r="Z10" s="13">
        <f>SUM(Z6:Z9)</f>
        <v>0</v>
      </c>
    </row>
    <row r="11" spans="1:26">
      <c r="A11" s="15">
        <v>118</v>
      </c>
      <c r="B11" s="15">
        <v>1</v>
      </c>
      <c r="C11" s="15" t="s">
        <v>26</v>
      </c>
      <c r="D11" s="15">
        <v>1</v>
      </c>
      <c r="E11" s="15" t="s">
        <v>27</v>
      </c>
      <c r="F11" s="15">
        <v>3</v>
      </c>
      <c r="G11" s="15" t="s">
        <v>53</v>
      </c>
      <c r="H11" s="16" t="s">
        <v>54</v>
      </c>
      <c r="I11" s="16" t="s">
        <v>55</v>
      </c>
      <c r="J11" s="15" t="s">
        <v>56</v>
      </c>
      <c r="K11" s="32" cm="1">
        <f t="array" ref="K11">IF(I11="","",_xlfn.XLOOKUP(0&amp;A11&amp;IF(F11&lt;&gt;"",F11,LOOKUP(2,1/(F$2:F11&lt;&gt;""),F$2:F11))&amp;I11,Hoja4!G:G,Hoja4!F:F,"",0))</f>
        <v>111695543372</v>
      </c>
      <c r="L11" s="23"/>
      <c r="M11" s="15"/>
      <c r="N11" s="15"/>
      <c r="O11" s="15"/>
      <c r="P11" s="15"/>
      <c r="Q11" s="15"/>
      <c r="R11" s="15"/>
      <c r="S11" s="15"/>
      <c r="T11" s="15"/>
      <c r="U11" s="35"/>
      <c r="V11" s="15"/>
      <c r="W11" s="15"/>
      <c r="X11" s="15"/>
      <c r="Y11" s="15"/>
      <c r="Z11" s="22"/>
    </row>
    <row r="12" spans="1:26">
      <c r="A12" s="15">
        <v>118</v>
      </c>
      <c r="B12" s="15">
        <v>1</v>
      </c>
      <c r="C12" s="15"/>
      <c r="D12" s="15"/>
      <c r="E12" s="15"/>
      <c r="F12" s="15"/>
      <c r="G12" s="15"/>
      <c r="H12" s="16" t="s">
        <v>32</v>
      </c>
      <c r="I12" s="16" t="s">
        <v>32</v>
      </c>
      <c r="J12" s="15"/>
      <c r="K12" s="27" t="str" cm="1">
        <f t="array" ref="K12">IF(I12="","",_xlfn.XLOOKUP(0&amp;A12&amp;IF(F12&lt;&gt;"",F12,LOOKUP(2,1/(F$2:F12&lt;&gt;""),F$2:F12))&amp;I12,Hoja4!G:G,Hoja4!F:F,"",0))</f>
        <v/>
      </c>
      <c r="L12" s="22"/>
      <c r="M12" s="15">
        <v>3</v>
      </c>
      <c r="N12" s="15" t="s">
        <v>57</v>
      </c>
      <c r="O12" s="15" t="s">
        <v>40</v>
      </c>
      <c r="P12" s="15" t="s">
        <v>35</v>
      </c>
      <c r="Q12" s="15" t="s">
        <v>36</v>
      </c>
      <c r="R12" s="15" t="s">
        <v>58</v>
      </c>
      <c r="S12" s="15">
        <v>3580</v>
      </c>
      <c r="T12" s="15">
        <v>21911</v>
      </c>
      <c r="U12" s="35">
        <v>6590</v>
      </c>
      <c r="V12" s="33"/>
      <c r="W12" s="15" t="s">
        <v>38</v>
      </c>
      <c r="X12" s="15" t="s">
        <v>38</v>
      </c>
      <c r="Y12" s="15" t="s">
        <v>38</v>
      </c>
      <c r="Z12" s="23"/>
    </row>
    <row r="13" spans="1:26">
      <c r="A13" s="15">
        <v>118</v>
      </c>
      <c r="B13" s="15">
        <v>1</v>
      </c>
      <c r="C13" s="15"/>
      <c r="D13" s="15"/>
      <c r="E13" s="15"/>
      <c r="F13" s="15"/>
      <c r="G13" s="15"/>
      <c r="H13" s="16" t="s">
        <v>32</v>
      </c>
      <c r="I13" s="16" t="s">
        <v>32</v>
      </c>
      <c r="J13" s="15"/>
      <c r="K13" s="27" t="str" cm="1">
        <f t="array" ref="K13">IF(I13="","",_xlfn.XLOOKUP(0&amp;A13&amp;IF(F13&lt;&gt;"",F13,LOOKUP(2,1/(F$2:F13&lt;&gt;""),F$2:F13))&amp;I13,Hoja4!G:G,Hoja4!F:F,"",0))</f>
        <v/>
      </c>
      <c r="L13" s="22"/>
      <c r="M13" s="15">
        <v>22</v>
      </c>
      <c r="N13" s="15" t="s">
        <v>59</v>
      </c>
      <c r="O13" s="15" t="s">
        <v>40</v>
      </c>
      <c r="P13" s="15" t="s">
        <v>35</v>
      </c>
      <c r="Q13" s="15" t="s">
        <v>36</v>
      </c>
      <c r="R13" s="15" t="s">
        <v>58</v>
      </c>
      <c r="S13" s="15">
        <v>3410</v>
      </c>
      <c r="T13" s="15">
        <v>23002</v>
      </c>
      <c r="U13" s="35">
        <v>4994</v>
      </c>
      <c r="V13" s="33"/>
      <c r="W13" s="15" t="s">
        <v>60</v>
      </c>
      <c r="X13" s="15" t="s">
        <v>60</v>
      </c>
      <c r="Y13" s="15" t="s">
        <v>38</v>
      </c>
      <c r="Z13" s="25"/>
    </row>
    <row r="14" spans="1:26">
      <c r="A14" s="3">
        <v>118</v>
      </c>
      <c r="B14" s="3">
        <v>1</v>
      </c>
      <c r="C14" s="3" t="s">
        <v>26</v>
      </c>
      <c r="D14" s="3"/>
      <c r="E14" s="3"/>
      <c r="F14" s="3">
        <v>3</v>
      </c>
      <c r="G14" s="3" t="s">
        <v>53</v>
      </c>
      <c r="H14" s="4" t="s">
        <v>32</v>
      </c>
      <c r="I14" s="4" t="s">
        <v>32</v>
      </c>
      <c r="J14" s="3" t="s">
        <v>44</v>
      </c>
      <c r="K14" s="28">
        <f>SUM(K11:K13)</f>
        <v>111695543372</v>
      </c>
      <c r="L14" s="13">
        <f>SUM(L11:L13)</f>
        <v>0</v>
      </c>
      <c r="M14" s="3"/>
      <c r="N14" s="3"/>
      <c r="O14" s="3"/>
      <c r="P14" s="3"/>
      <c r="Q14" s="3"/>
      <c r="R14" s="3"/>
      <c r="S14" s="3"/>
      <c r="T14" s="3"/>
      <c r="U14" s="36"/>
      <c r="V14" s="3"/>
      <c r="W14" s="3"/>
      <c r="X14" s="3"/>
      <c r="Y14" s="3" t="s">
        <v>45</v>
      </c>
      <c r="Z14" s="13">
        <f>SUM(Z11:Z13)</f>
        <v>0</v>
      </c>
    </row>
    <row r="15" spans="1:26">
      <c r="A15" s="15">
        <v>118</v>
      </c>
      <c r="B15" s="15">
        <v>1</v>
      </c>
      <c r="C15" s="15" t="s">
        <v>26</v>
      </c>
      <c r="D15" s="15">
        <v>1</v>
      </c>
      <c r="E15" s="15" t="s">
        <v>27</v>
      </c>
      <c r="F15" s="15">
        <v>4</v>
      </c>
      <c r="G15" s="15" t="s">
        <v>61</v>
      </c>
      <c r="H15" s="16" t="s">
        <v>54</v>
      </c>
      <c r="I15" s="16" t="s">
        <v>55</v>
      </c>
      <c r="J15" s="15" t="s">
        <v>56</v>
      </c>
      <c r="K15" s="32" cm="1">
        <f t="array" ref="K15">IF(I15="","",_xlfn.XLOOKUP(0&amp;A15&amp;IF(F15&lt;&gt;"",F15,LOOKUP(2,1/(F$2:F15&lt;&gt;""),F$2:F15))&amp;I15,Hoja4!G:G,Hoja4!F:F,"",0))</f>
        <v>224404512372</v>
      </c>
      <c r="L15" s="23"/>
      <c r="M15" s="15"/>
      <c r="N15" s="15"/>
      <c r="O15" s="15"/>
      <c r="P15" s="15"/>
      <c r="Q15" s="15"/>
      <c r="R15" s="15"/>
      <c r="S15" s="15"/>
      <c r="T15" s="15"/>
      <c r="U15" s="35"/>
      <c r="V15" s="15"/>
      <c r="W15" s="15"/>
      <c r="X15" s="15"/>
      <c r="Y15" s="15"/>
      <c r="Z15" s="22"/>
    </row>
    <row r="16" spans="1:26">
      <c r="A16" s="15">
        <v>118</v>
      </c>
      <c r="B16" s="15">
        <v>1</v>
      </c>
      <c r="C16" s="15"/>
      <c r="D16" s="15"/>
      <c r="E16" s="15"/>
      <c r="F16" s="15"/>
      <c r="G16" s="15"/>
      <c r="H16" s="16" t="s">
        <v>32</v>
      </c>
      <c r="I16" s="16" t="s">
        <v>32</v>
      </c>
      <c r="J16" s="15"/>
      <c r="K16" s="27" t="str" cm="1">
        <f t="array" ref="K16">IF(I16="","",_xlfn.XLOOKUP(0&amp;A16&amp;IF(F16&lt;&gt;"",F16,LOOKUP(2,1/(F$2:F16&lt;&gt;""),F$2:F16))&amp;I16,Hoja4!G:G,Hoja4!F:F,"",0))</f>
        <v/>
      </c>
      <c r="L16" s="22"/>
      <c r="M16" s="15">
        <v>20</v>
      </c>
      <c r="N16" s="15" t="s">
        <v>62</v>
      </c>
      <c r="O16" s="15" t="s">
        <v>40</v>
      </c>
      <c r="P16" s="15" t="s">
        <v>35</v>
      </c>
      <c r="Q16" s="15" t="s">
        <v>36</v>
      </c>
      <c r="R16" s="15" t="s">
        <v>37</v>
      </c>
      <c r="S16" s="15">
        <v>11039</v>
      </c>
      <c r="T16" s="15">
        <v>79900</v>
      </c>
      <c r="U16" s="35">
        <v>16026</v>
      </c>
      <c r="V16" s="33"/>
      <c r="W16" s="15" t="s">
        <v>63</v>
      </c>
      <c r="X16" s="15" t="s">
        <v>38</v>
      </c>
      <c r="Y16" s="15" t="s">
        <v>38</v>
      </c>
      <c r="Z16" s="23"/>
    </row>
    <row r="17" spans="1:26">
      <c r="A17" s="15">
        <v>118</v>
      </c>
      <c r="B17" s="15">
        <v>1</v>
      </c>
      <c r="C17" s="15"/>
      <c r="D17" s="15"/>
      <c r="E17" s="15"/>
      <c r="F17" s="15"/>
      <c r="G17" s="15"/>
      <c r="H17" s="16" t="s">
        <v>32</v>
      </c>
      <c r="I17" s="16" t="s">
        <v>32</v>
      </c>
      <c r="J17" s="15"/>
      <c r="K17" s="27" t="str" cm="1">
        <f t="array" ref="K17">IF(I17="","",_xlfn.XLOOKUP(0&amp;A17&amp;IF(F17&lt;&gt;"",F17,LOOKUP(2,1/(F$2:F17&lt;&gt;""),F$2:F17))&amp;I17,Hoja4!G:G,Hoja4!F:F,"",0))</f>
        <v/>
      </c>
      <c r="L17" s="22"/>
      <c r="M17" s="15">
        <v>4</v>
      </c>
      <c r="N17" s="15" t="s">
        <v>64</v>
      </c>
      <c r="O17" s="15" t="s">
        <v>40</v>
      </c>
      <c r="P17" s="15" t="s">
        <v>35</v>
      </c>
      <c r="Q17" s="15" t="s">
        <v>65</v>
      </c>
      <c r="R17" s="15" t="s">
        <v>37</v>
      </c>
      <c r="S17" s="15">
        <v>956</v>
      </c>
      <c r="T17" s="15">
        <v>502</v>
      </c>
      <c r="U17" s="35" t="s">
        <v>42</v>
      </c>
      <c r="V17" s="33"/>
      <c r="W17" s="15" t="s">
        <v>38</v>
      </c>
      <c r="X17" s="15" t="s">
        <v>43</v>
      </c>
      <c r="Y17" s="15" t="s">
        <v>43</v>
      </c>
      <c r="Z17" s="23"/>
    </row>
    <row r="18" spans="1:26">
      <c r="A18" s="15">
        <v>118</v>
      </c>
      <c r="B18" s="15">
        <v>1</v>
      </c>
      <c r="C18" s="15"/>
      <c r="D18" s="15"/>
      <c r="E18" s="15"/>
      <c r="F18" s="15"/>
      <c r="G18" s="15"/>
      <c r="H18" s="16" t="s">
        <v>32</v>
      </c>
      <c r="I18" s="16" t="s">
        <v>32</v>
      </c>
      <c r="J18" s="15"/>
      <c r="K18" s="27" t="str" cm="1">
        <f t="array" ref="K18">IF(I18="","",_xlfn.XLOOKUP(0&amp;A18&amp;IF(F18&lt;&gt;"",F18,LOOKUP(2,1/(F$2:F18&lt;&gt;""),F$2:F18))&amp;I18,Hoja4!G:G,Hoja4!F:F,"",0))</f>
        <v/>
      </c>
      <c r="L18" s="22"/>
      <c r="M18" s="15">
        <v>23</v>
      </c>
      <c r="N18" s="15" t="s">
        <v>66</v>
      </c>
      <c r="O18" s="15" t="s">
        <v>40</v>
      </c>
      <c r="P18" s="15" t="s">
        <v>35</v>
      </c>
      <c r="Q18" s="15" t="s">
        <v>65</v>
      </c>
      <c r="R18" s="15" t="s">
        <v>58</v>
      </c>
      <c r="S18" s="15">
        <v>21</v>
      </c>
      <c r="T18" s="15">
        <v>435</v>
      </c>
      <c r="U18" s="35">
        <v>53</v>
      </c>
      <c r="V18" s="33"/>
      <c r="W18" s="15" t="s">
        <v>60</v>
      </c>
      <c r="X18" s="15" t="s">
        <v>60</v>
      </c>
      <c r="Y18" s="15" t="s">
        <v>38</v>
      </c>
      <c r="Z18" s="25"/>
    </row>
    <row r="19" spans="1:26">
      <c r="A19" s="3">
        <v>118</v>
      </c>
      <c r="B19" s="3">
        <v>1</v>
      </c>
      <c r="C19" s="3" t="s">
        <v>26</v>
      </c>
      <c r="D19" s="3"/>
      <c r="E19" s="3"/>
      <c r="F19" s="3">
        <v>4</v>
      </c>
      <c r="G19" s="3" t="s">
        <v>61</v>
      </c>
      <c r="H19" s="4" t="s">
        <v>32</v>
      </c>
      <c r="I19" s="4" t="s">
        <v>32</v>
      </c>
      <c r="J19" s="3" t="s">
        <v>44</v>
      </c>
      <c r="K19" s="28">
        <f>SUM(K15:K18)</f>
        <v>224404512372</v>
      </c>
      <c r="L19" s="13">
        <f>SUM(L15:L18)</f>
        <v>0</v>
      </c>
      <c r="M19" s="3"/>
      <c r="N19" s="3"/>
      <c r="O19" s="3"/>
      <c r="P19" s="3"/>
      <c r="Q19" s="3"/>
      <c r="R19" s="3"/>
      <c r="S19" s="3"/>
      <c r="T19" s="3"/>
      <c r="U19" s="36"/>
      <c r="V19" s="3"/>
      <c r="W19" s="3"/>
      <c r="X19" s="3"/>
      <c r="Y19" s="3" t="s">
        <v>45</v>
      </c>
      <c r="Z19" s="13">
        <f>SUM(Z15:Z18)</f>
        <v>0</v>
      </c>
    </row>
    <row r="20" spans="1:26">
      <c r="A20" s="15">
        <v>118</v>
      </c>
      <c r="B20" s="15">
        <v>1</v>
      </c>
      <c r="C20" s="15" t="s">
        <v>26</v>
      </c>
      <c r="D20" s="15">
        <v>1</v>
      </c>
      <c r="E20" s="15" t="s">
        <v>27</v>
      </c>
      <c r="F20" s="15">
        <v>5</v>
      </c>
      <c r="G20" s="15" t="s">
        <v>67</v>
      </c>
      <c r="H20" s="16" t="s">
        <v>54</v>
      </c>
      <c r="I20" s="16" t="s">
        <v>55</v>
      </c>
      <c r="J20" s="15" t="s">
        <v>56</v>
      </c>
      <c r="K20" s="32" cm="1">
        <f t="array" ref="K20">IF(I20="","",_xlfn.XLOOKUP(0&amp;A20&amp;IF(F20&lt;&gt;"",F20,LOOKUP(2,1/(F$2:F20&lt;&gt;""),F$2:F20))&amp;I20,Hoja4!G:G,Hoja4!F:F,"",0))</f>
        <v>3036160256</v>
      </c>
      <c r="L20" s="23"/>
      <c r="M20" s="15"/>
      <c r="N20" s="15"/>
      <c r="O20" s="15"/>
      <c r="P20" s="15"/>
      <c r="Q20" s="15"/>
      <c r="R20" s="15"/>
      <c r="S20" s="15"/>
      <c r="T20" s="15"/>
      <c r="U20" s="35"/>
      <c r="V20" s="15"/>
      <c r="W20" s="15"/>
      <c r="X20" s="15"/>
      <c r="Y20" s="15"/>
      <c r="Z20" s="22"/>
    </row>
    <row r="21" spans="1:26">
      <c r="A21" s="15">
        <v>118</v>
      </c>
      <c r="B21" s="15">
        <v>1</v>
      </c>
      <c r="C21" s="15"/>
      <c r="D21" s="15"/>
      <c r="E21" s="15"/>
      <c r="F21" s="15"/>
      <c r="G21" s="15"/>
      <c r="H21" s="16" t="s">
        <v>32</v>
      </c>
      <c r="I21" s="16" t="s">
        <v>32</v>
      </c>
      <c r="J21" s="15"/>
      <c r="K21" s="27" t="str" cm="1">
        <f t="array" ref="K21">IF(I21="","",_xlfn.XLOOKUP(0&amp;A21&amp;IF(F21&lt;&gt;"",F21,LOOKUP(2,1/(F$2:F21&lt;&gt;""),F$2:F21))&amp;I21,Hoja4!G:G,Hoja4!F:F,"",0))</f>
        <v/>
      </c>
      <c r="L21" s="22"/>
      <c r="M21" s="15">
        <v>5</v>
      </c>
      <c r="N21" s="15" t="s">
        <v>68</v>
      </c>
      <c r="O21" s="15" t="s">
        <v>40</v>
      </c>
      <c r="P21" s="15" t="s">
        <v>35</v>
      </c>
      <c r="Q21" s="15" t="s">
        <v>36</v>
      </c>
      <c r="R21" s="15" t="s">
        <v>58</v>
      </c>
      <c r="S21" s="15">
        <v>4536</v>
      </c>
      <c r="T21" s="15">
        <v>6000</v>
      </c>
      <c r="U21" s="35">
        <v>1100</v>
      </c>
      <c r="V21" s="33"/>
      <c r="W21" s="15" t="s">
        <v>38</v>
      </c>
      <c r="X21" s="15" t="s">
        <v>38</v>
      </c>
      <c r="Y21" s="15" t="s">
        <v>38</v>
      </c>
      <c r="Z21" s="23"/>
    </row>
    <row r="22" spans="1:26">
      <c r="A22" s="3">
        <v>118</v>
      </c>
      <c r="B22" s="3">
        <v>1</v>
      </c>
      <c r="C22" s="3" t="s">
        <v>26</v>
      </c>
      <c r="D22" s="3"/>
      <c r="E22" s="3"/>
      <c r="F22" s="3">
        <v>5</v>
      </c>
      <c r="G22" s="3" t="s">
        <v>67</v>
      </c>
      <c r="H22" s="4" t="s">
        <v>32</v>
      </c>
      <c r="I22" s="4" t="s">
        <v>32</v>
      </c>
      <c r="J22" s="3" t="s">
        <v>44</v>
      </c>
      <c r="K22" s="28">
        <f>SUM(K20:K21)</f>
        <v>3036160256</v>
      </c>
      <c r="L22" s="13">
        <f>SUM(L20:L21)</f>
        <v>0</v>
      </c>
      <c r="M22" s="3"/>
      <c r="N22" s="3"/>
      <c r="O22" s="3"/>
      <c r="P22" s="3"/>
      <c r="Q22" s="3"/>
      <c r="R22" s="3"/>
      <c r="S22" s="3"/>
      <c r="T22" s="3"/>
      <c r="U22" s="36"/>
      <c r="V22" s="3"/>
      <c r="W22" s="3"/>
      <c r="X22" s="3"/>
      <c r="Y22" s="3" t="s">
        <v>45</v>
      </c>
      <c r="Z22" s="13">
        <f>SUM(Z20:Z21)</f>
        <v>0</v>
      </c>
    </row>
    <row r="23" spans="1:26">
      <c r="A23" s="15">
        <v>118</v>
      </c>
      <c r="B23" s="15">
        <v>1</v>
      </c>
      <c r="C23" s="15" t="s">
        <v>26</v>
      </c>
      <c r="D23" s="15">
        <v>1</v>
      </c>
      <c r="E23" s="15" t="s">
        <v>27</v>
      </c>
      <c r="F23" s="15">
        <v>6</v>
      </c>
      <c r="G23" s="15" t="s">
        <v>69</v>
      </c>
      <c r="H23" s="16" t="s">
        <v>70</v>
      </c>
      <c r="I23" s="16" t="s">
        <v>71</v>
      </c>
      <c r="J23" s="15" t="s">
        <v>72</v>
      </c>
      <c r="K23" s="32" cm="1">
        <f t="array" ref="K23">IF(I23="","",_xlfn.XLOOKUP(0&amp;A23&amp;IF(F23&lt;&gt;"",F23,LOOKUP(2,1/(F$2:F23&lt;&gt;""),F$2:F23))&amp;I23,Hoja4!G:G,Hoja4!F:F,"",0))</f>
        <v>2509152337</v>
      </c>
      <c r="L23" s="23"/>
      <c r="M23" s="15"/>
      <c r="N23" s="15"/>
      <c r="O23" s="15"/>
      <c r="P23" s="15"/>
      <c r="Q23" s="15"/>
      <c r="R23" s="15"/>
      <c r="S23" s="15"/>
      <c r="T23" s="15"/>
      <c r="U23" s="35"/>
      <c r="V23" s="15"/>
      <c r="W23" s="15"/>
      <c r="X23" s="15"/>
      <c r="Y23" s="15"/>
      <c r="Z23" s="22"/>
    </row>
    <row r="24" spans="1:26">
      <c r="A24" s="15">
        <v>118</v>
      </c>
      <c r="B24" s="15">
        <v>1</v>
      </c>
      <c r="C24" s="15"/>
      <c r="D24" s="15"/>
      <c r="E24" s="15"/>
      <c r="F24" s="15"/>
      <c r="G24" s="15"/>
      <c r="H24" s="16" t="s">
        <v>32</v>
      </c>
      <c r="I24" s="16" t="s">
        <v>32</v>
      </c>
      <c r="J24" s="15"/>
      <c r="K24" s="27" t="str" cm="1">
        <f t="array" ref="K24">IF(I24="","",_xlfn.XLOOKUP(0&amp;A24&amp;IF(F24&lt;&gt;"",F24,LOOKUP(2,1/(F$2:F24&lt;&gt;""),F$2:F24))&amp;I24,Hoja4!G:G,Hoja4!F:F,"",0))</f>
        <v/>
      </c>
      <c r="L24" s="22"/>
      <c r="M24" s="15">
        <v>6</v>
      </c>
      <c r="N24" s="15" t="s">
        <v>73</v>
      </c>
      <c r="O24" s="15" t="s">
        <v>40</v>
      </c>
      <c r="P24" s="15" t="s">
        <v>35</v>
      </c>
      <c r="Q24" s="15" t="s">
        <v>36</v>
      </c>
      <c r="R24" s="15" t="s">
        <v>37</v>
      </c>
      <c r="S24" s="15">
        <v>118.61</v>
      </c>
      <c r="T24" s="15">
        <v>120.8</v>
      </c>
      <c r="U24" s="35">
        <v>26.55</v>
      </c>
      <c r="V24" s="33"/>
      <c r="W24" s="15" t="s">
        <v>38</v>
      </c>
      <c r="X24" s="15" t="s">
        <v>38</v>
      </c>
      <c r="Y24" s="15" t="s">
        <v>38</v>
      </c>
      <c r="Z24" s="23"/>
    </row>
    <row r="25" spans="1:26">
      <c r="A25" s="3">
        <v>118</v>
      </c>
      <c r="B25" s="3">
        <v>1</v>
      </c>
      <c r="C25" s="3" t="s">
        <v>26</v>
      </c>
      <c r="D25" s="3"/>
      <c r="E25" s="3"/>
      <c r="F25" s="3">
        <v>6</v>
      </c>
      <c r="G25" s="3" t="s">
        <v>69</v>
      </c>
      <c r="H25" s="4" t="s">
        <v>32</v>
      </c>
      <c r="I25" s="4" t="s">
        <v>32</v>
      </c>
      <c r="J25" s="3" t="s">
        <v>44</v>
      </c>
      <c r="K25" s="28">
        <f>SUM(K23:K24)</f>
        <v>2509152337</v>
      </c>
      <c r="L25" s="13">
        <f>SUM(L23:L24)</f>
        <v>0</v>
      </c>
      <c r="M25" s="3"/>
      <c r="N25" s="3"/>
      <c r="O25" s="3"/>
      <c r="P25" s="3"/>
      <c r="Q25" s="3"/>
      <c r="R25" s="3"/>
      <c r="S25" s="3"/>
      <c r="T25" s="3"/>
      <c r="U25" s="36"/>
      <c r="V25" s="3"/>
      <c r="W25" s="3"/>
      <c r="X25" s="3"/>
      <c r="Y25" s="3" t="s">
        <v>45</v>
      </c>
      <c r="Z25" s="13">
        <f>SUM(Z23:Z24)</f>
        <v>0</v>
      </c>
    </row>
    <row r="26" spans="1:26">
      <c r="A26" s="15">
        <v>118</v>
      </c>
      <c r="B26" s="15">
        <v>1</v>
      </c>
      <c r="C26" s="15" t="s">
        <v>26</v>
      </c>
      <c r="D26" s="15">
        <v>1</v>
      </c>
      <c r="E26" s="15" t="s">
        <v>27</v>
      </c>
      <c r="F26" s="15">
        <v>7</v>
      </c>
      <c r="G26" s="15" t="s">
        <v>74</v>
      </c>
      <c r="H26" s="16" t="s">
        <v>70</v>
      </c>
      <c r="I26" s="16" t="s">
        <v>71</v>
      </c>
      <c r="J26" s="15" t="s">
        <v>72</v>
      </c>
      <c r="K26" s="32" cm="1">
        <f t="array" ref="K26">IF(I26="","",_xlfn.XLOOKUP(0&amp;A26&amp;IF(F26&lt;&gt;"",F26,LOOKUP(2,1/(F$2:F26&lt;&gt;""),F$2:F26))&amp;I26,Hoja4!G:G,Hoja4!F:F,"",0))</f>
        <v>539023000</v>
      </c>
      <c r="L26" s="23"/>
      <c r="M26" s="15"/>
      <c r="N26" s="15"/>
      <c r="O26" s="15"/>
      <c r="P26" s="15"/>
      <c r="Q26" s="15"/>
      <c r="R26" s="15"/>
      <c r="S26" s="15"/>
      <c r="T26" s="15"/>
      <c r="U26" s="35"/>
      <c r="V26" s="15"/>
      <c r="W26" s="15"/>
      <c r="X26" s="15"/>
      <c r="Y26" s="15"/>
      <c r="Z26" s="22"/>
    </row>
    <row r="27" spans="1:26">
      <c r="A27" s="15">
        <v>118</v>
      </c>
      <c r="B27" s="15">
        <v>1</v>
      </c>
      <c r="C27" s="15"/>
      <c r="D27" s="15"/>
      <c r="E27" s="15"/>
      <c r="F27" s="15"/>
      <c r="G27" s="15"/>
      <c r="H27" s="16" t="s">
        <v>32</v>
      </c>
      <c r="I27" s="16" t="s">
        <v>32</v>
      </c>
      <c r="J27" s="15"/>
      <c r="K27" s="27" t="str" cm="1">
        <f t="array" ref="K27">IF(I27="","",_xlfn.XLOOKUP(0&amp;A27&amp;IF(F27&lt;&gt;"",F27,LOOKUP(2,1/(F$2:F27&lt;&gt;""),F$2:F27))&amp;I27,Hoja4!G:G,Hoja4!F:F,"",0))</f>
        <v/>
      </c>
      <c r="L27" s="22"/>
      <c r="M27" s="15">
        <v>7</v>
      </c>
      <c r="N27" s="15" t="s">
        <v>75</v>
      </c>
      <c r="O27" s="15" t="s">
        <v>76</v>
      </c>
      <c r="P27" s="15" t="s">
        <v>35</v>
      </c>
      <c r="Q27" s="15" t="s">
        <v>36</v>
      </c>
      <c r="R27" s="15" t="s">
        <v>58</v>
      </c>
      <c r="S27" s="15">
        <v>68467</v>
      </c>
      <c r="T27" s="15">
        <v>157954</v>
      </c>
      <c r="U27" s="35">
        <v>127954</v>
      </c>
      <c r="V27" s="33"/>
      <c r="W27" s="15" t="s">
        <v>38</v>
      </c>
      <c r="X27" s="15" t="s">
        <v>38</v>
      </c>
      <c r="Y27" s="15" t="s">
        <v>38</v>
      </c>
      <c r="Z27" s="23"/>
    </row>
    <row r="28" spans="1:26">
      <c r="A28" s="3">
        <v>118</v>
      </c>
      <c r="B28" s="3">
        <v>1</v>
      </c>
      <c r="C28" s="3" t="s">
        <v>26</v>
      </c>
      <c r="D28" s="3"/>
      <c r="E28" s="3"/>
      <c r="F28" s="3">
        <v>7</v>
      </c>
      <c r="G28" s="3" t="s">
        <v>74</v>
      </c>
      <c r="H28" s="4" t="s">
        <v>32</v>
      </c>
      <c r="I28" s="4" t="s">
        <v>32</v>
      </c>
      <c r="J28" s="3" t="s">
        <v>44</v>
      </c>
      <c r="K28" s="28">
        <f>SUM(K26:K27)</f>
        <v>539023000</v>
      </c>
      <c r="L28" s="13">
        <f>SUM(L26:L27)</f>
        <v>0</v>
      </c>
      <c r="M28" s="3"/>
      <c r="N28" s="3"/>
      <c r="O28" s="3"/>
      <c r="P28" s="3"/>
      <c r="Q28" s="3"/>
      <c r="R28" s="3"/>
      <c r="S28" s="3"/>
      <c r="T28" s="3"/>
      <c r="U28" s="36"/>
      <c r="V28" s="3"/>
      <c r="W28" s="3"/>
      <c r="X28" s="3"/>
      <c r="Y28" s="3" t="s">
        <v>45</v>
      </c>
      <c r="Z28" s="13">
        <f>SUM(Z26:Z27)</f>
        <v>0</v>
      </c>
    </row>
    <row r="29" spans="1:26">
      <c r="A29" s="15">
        <v>118</v>
      </c>
      <c r="B29" s="15">
        <v>1</v>
      </c>
      <c r="C29" s="15" t="s">
        <v>26</v>
      </c>
      <c r="D29" s="15">
        <v>2</v>
      </c>
      <c r="E29" s="15" t="s">
        <v>77</v>
      </c>
      <c r="F29" s="15">
        <v>8</v>
      </c>
      <c r="G29" s="15" t="s">
        <v>78</v>
      </c>
      <c r="H29" s="16" t="s">
        <v>79</v>
      </c>
      <c r="I29" s="16" t="s">
        <v>80</v>
      </c>
      <c r="J29" s="15" t="s">
        <v>81</v>
      </c>
      <c r="K29" s="32" cm="1">
        <f t="array" ref="K29">IF(I29="","",_xlfn.XLOOKUP(0&amp;A29&amp;IF(F29&lt;&gt;"",F29,LOOKUP(2,1/(F$2:F29&lt;&gt;""),F$2:F29))&amp;I29,Hoja4!G:G,Hoja4!F:F,"",0))</f>
        <v>1049215000</v>
      </c>
      <c r="L29" s="23"/>
      <c r="M29" s="15"/>
      <c r="N29" s="15"/>
      <c r="O29" s="15"/>
      <c r="P29" s="15"/>
      <c r="Q29" s="15"/>
      <c r="R29" s="15"/>
      <c r="S29" s="15"/>
      <c r="T29" s="15"/>
      <c r="U29" s="35"/>
      <c r="V29" s="15"/>
      <c r="W29" s="15"/>
      <c r="X29" s="15"/>
      <c r="Y29" s="15"/>
      <c r="Z29" s="22"/>
    </row>
    <row r="30" spans="1:26">
      <c r="A30" s="15">
        <v>118</v>
      </c>
      <c r="B30" s="15">
        <v>1</v>
      </c>
      <c r="C30" s="15"/>
      <c r="D30" s="15"/>
      <c r="E30" s="15"/>
      <c r="F30" s="15"/>
      <c r="G30" s="15"/>
      <c r="H30" s="16" t="s">
        <v>32</v>
      </c>
      <c r="I30" s="16" t="s">
        <v>32</v>
      </c>
      <c r="J30" s="15"/>
      <c r="K30" s="27" t="str" cm="1">
        <f t="array" ref="K30">IF(I30="","",_xlfn.XLOOKUP(0&amp;A30&amp;IF(F30&lt;&gt;"",F30,LOOKUP(2,1/(F$2:F30&lt;&gt;""),F$2:F30))&amp;I30,Hoja4!G:G,Hoja4!F:F,"",0))</f>
        <v/>
      </c>
      <c r="L30" s="22"/>
      <c r="M30" s="15">
        <v>8</v>
      </c>
      <c r="N30" s="15" t="s">
        <v>82</v>
      </c>
      <c r="O30" s="15" t="s">
        <v>40</v>
      </c>
      <c r="P30" s="15" t="s">
        <v>35</v>
      </c>
      <c r="Q30" s="15" t="s">
        <v>36</v>
      </c>
      <c r="R30" s="15" t="s">
        <v>58</v>
      </c>
      <c r="S30" s="15">
        <v>111</v>
      </c>
      <c r="T30" s="15">
        <v>86</v>
      </c>
      <c r="U30" s="35">
        <v>4</v>
      </c>
      <c r="V30" s="33"/>
      <c r="W30" s="15" t="s">
        <v>38</v>
      </c>
      <c r="X30" s="15" t="s">
        <v>38</v>
      </c>
      <c r="Y30" s="15" t="s">
        <v>38</v>
      </c>
      <c r="Z30" s="23"/>
    </row>
    <row r="31" spans="1:26">
      <c r="A31" s="15">
        <v>118</v>
      </c>
      <c r="B31" s="15">
        <v>1</v>
      </c>
      <c r="C31" s="15"/>
      <c r="D31" s="15"/>
      <c r="E31" s="15"/>
      <c r="F31" s="15"/>
      <c r="G31" s="15"/>
      <c r="H31" s="16" t="s">
        <v>32</v>
      </c>
      <c r="I31" s="16" t="s">
        <v>32</v>
      </c>
      <c r="J31" s="15"/>
      <c r="K31" s="27" t="str" cm="1">
        <f t="array" ref="K31">IF(I31="","",_xlfn.XLOOKUP(0&amp;A31&amp;IF(F31&lt;&gt;"",F31,LOOKUP(2,1/(F$2:F31&lt;&gt;""),F$2:F31))&amp;I31,Hoja4!G:G,Hoja4!F:F,"",0))</f>
        <v/>
      </c>
      <c r="L31" s="22"/>
      <c r="M31" s="15">
        <v>9</v>
      </c>
      <c r="N31" s="15" t="s">
        <v>83</v>
      </c>
      <c r="O31" s="15" t="s">
        <v>40</v>
      </c>
      <c r="P31" s="15" t="s">
        <v>35</v>
      </c>
      <c r="Q31" s="15" t="s">
        <v>36</v>
      </c>
      <c r="R31" s="15" t="s">
        <v>58</v>
      </c>
      <c r="S31" s="15">
        <v>98</v>
      </c>
      <c r="T31" s="15">
        <v>87</v>
      </c>
      <c r="U31" s="35">
        <v>4</v>
      </c>
      <c r="V31" s="33"/>
      <c r="W31" s="15" t="s">
        <v>38</v>
      </c>
      <c r="X31" s="15" t="s">
        <v>38</v>
      </c>
      <c r="Y31" s="15" t="s">
        <v>38</v>
      </c>
      <c r="Z31" s="23"/>
    </row>
    <row r="32" spans="1:26">
      <c r="A32" s="3">
        <v>118</v>
      </c>
      <c r="B32" s="3">
        <v>1</v>
      </c>
      <c r="C32" s="3" t="s">
        <v>26</v>
      </c>
      <c r="D32" s="3"/>
      <c r="E32" s="3"/>
      <c r="F32" s="3">
        <v>8</v>
      </c>
      <c r="G32" s="3" t="s">
        <v>78</v>
      </c>
      <c r="H32" s="4" t="s">
        <v>32</v>
      </c>
      <c r="I32" s="4" t="s">
        <v>32</v>
      </c>
      <c r="J32" s="3" t="s">
        <v>44</v>
      </c>
      <c r="K32" s="28">
        <f>SUM(K29:K31)</f>
        <v>1049215000</v>
      </c>
      <c r="L32" s="13">
        <f>SUM(L29:L31)</f>
        <v>0</v>
      </c>
      <c r="M32" s="3"/>
      <c r="N32" s="3"/>
      <c r="O32" s="3"/>
      <c r="P32" s="3"/>
      <c r="Q32" s="3"/>
      <c r="R32" s="3"/>
      <c r="S32" s="3"/>
      <c r="T32" s="3"/>
      <c r="U32" s="36"/>
      <c r="V32" s="3"/>
      <c r="W32" s="3"/>
      <c r="X32" s="3"/>
      <c r="Y32" s="3" t="s">
        <v>45</v>
      </c>
      <c r="Z32" s="13">
        <f>SUM(Z29:Z31)</f>
        <v>0</v>
      </c>
    </row>
    <row r="33" spans="1:26">
      <c r="A33" s="15">
        <v>118</v>
      </c>
      <c r="B33" s="15">
        <v>1</v>
      </c>
      <c r="C33" s="15" t="s">
        <v>26</v>
      </c>
      <c r="D33" s="15">
        <v>2</v>
      </c>
      <c r="E33" s="15" t="s">
        <v>77</v>
      </c>
      <c r="F33" s="15">
        <v>10</v>
      </c>
      <c r="G33" s="15" t="s">
        <v>84</v>
      </c>
      <c r="H33" s="16" t="s">
        <v>85</v>
      </c>
      <c r="I33" s="16" t="s">
        <v>86</v>
      </c>
      <c r="J33" s="15" t="s">
        <v>87</v>
      </c>
      <c r="K33" s="32" cm="1">
        <f t="array" ref="K33">IF(I33="","",_xlfn.XLOOKUP(0&amp;A33&amp;IF(F33&lt;&gt;"",F33,LOOKUP(2,1/(F$2:F33&lt;&gt;""),F$2:F33))&amp;I33,Hoja4!G:G,Hoja4!F:F,"",0))</f>
        <v>50665282000</v>
      </c>
      <c r="L33" s="23"/>
      <c r="M33" s="15"/>
      <c r="N33" s="15"/>
      <c r="O33" s="15"/>
      <c r="P33" s="15"/>
      <c r="Q33" s="15"/>
      <c r="R33" s="15"/>
      <c r="S33" s="15"/>
      <c r="T33" s="15"/>
      <c r="U33" s="35"/>
      <c r="V33" s="15"/>
      <c r="W33" s="15"/>
      <c r="X33" s="15"/>
      <c r="Y33" s="15"/>
      <c r="Z33" s="22"/>
    </row>
    <row r="34" spans="1:26">
      <c r="A34" s="15">
        <v>118</v>
      </c>
      <c r="B34" s="15">
        <v>1</v>
      </c>
      <c r="C34" s="15"/>
      <c r="D34" s="15"/>
      <c r="E34" s="15"/>
      <c r="F34" s="15"/>
      <c r="G34" s="15"/>
      <c r="H34" s="16" t="s">
        <v>88</v>
      </c>
      <c r="I34" s="16" t="s">
        <v>89</v>
      </c>
      <c r="J34" s="15" t="s">
        <v>90</v>
      </c>
      <c r="K34" s="32" cm="1">
        <f t="array" ref="K34">IF(I34="","",_xlfn.XLOOKUP(0&amp;A34&amp;IF(F34&lt;&gt;"",F34,LOOKUP(2,1/(F$2:F34&lt;&gt;""),F$2:F34))&amp;I34,Hoja4!G:G,Hoja4!F:F,"",0))</f>
        <v>81496552000</v>
      </c>
      <c r="L34" s="23"/>
      <c r="M34" s="15"/>
      <c r="N34" s="15"/>
      <c r="O34" s="15"/>
      <c r="P34" s="15"/>
      <c r="Q34" s="15"/>
      <c r="R34" s="15"/>
      <c r="S34" s="15"/>
      <c r="T34" s="15"/>
      <c r="U34" s="35"/>
      <c r="V34" s="15"/>
      <c r="W34" s="15"/>
      <c r="X34" s="15"/>
      <c r="Y34" s="15"/>
      <c r="Z34" s="22"/>
    </row>
    <row r="35" spans="1:26">
      <c r="A35" s="15">
        <v>118</v>
      </c>
      <c r="B35" s="15">
        <v>1</v>
      </c>
      <c r="C35" s="15"/>
      <c r="D35" s="15"/>
      <c r="E35" s="15"/>
      <c r="F35" s="15"/>
      <c r="G35" s="15"/>
      <c r="H35" s="16" t="s">
        <v>32</v>
      </c>
      <c r="I35" s="16" t="s">
        <v>32</v>
      </c>
      <c r="J35" s="15"/>
      <c r="K35" s="27" t="str" cm="1">
        <f t="array" ref="K35">IF(I35="","",_xlfn.XLOOKUP(0&amp;A35&amp;IF(F35&lt;&gt;"",F35,LOOKUP(2,1/(F$2:F35&lt;&gt;""),F$2:F35))&amp;I35,Hoja4!G:G,Hoja4!F:F,"",0))</f>
        <v/>
      </c>
      <c r="L35" s="22"/>
      <c r="M35" s="15">
        <v>11</v>
      </c>
      <c r="N35" s="15" t="s">
        <v>91</v>
      </c>
      <c r="O35" s="15" t="s">
        <v>76</v>
      </c>
      <c r="P35" s="15" t="s">
        <v>35</v>
      </c>
      <c r="Q35" s="15" t="s">
        <v>36</v>
      </c>
      <c r="R35" s="15" t="s">
        <v>58</v>
      </c>
      <c r="S35" s="15">
        <v>80378</v>
      </c>
      <c r="T35" s="15">
        <v>545735</v>
      </c>
      <c r="U35" s="35">
        <v>185634</v>
      </c>
      <c r="V35" s="33"/>
      <c r="W35" s="15" t="s">
        <v>38</v>
      </c>
      <c r="X35" s="15" t="s">
        <v>38</v>
      </c>
      <c r="Y35" s="15" t="s">
        <v>38</v>
      </c>
      <c r="Z35" s="23"/>
    </row>
    <row r="36" spans="1:26">
      <c r="A36" s="15">
        <v>118</v>
      </c>
      <c r="B36" s="15">
        <v>1</v>
      </c>
      <c r="C36" s="15"/>
      <c r="D36" s="15"/>
      <c r="E36" s="15"/>
      <c r="F36" s="15"/>
      <c r="G36" s="15"/>
      <c r="H36" s="16" t="s">
        <v>32</v>
      </c>
      <c r="I36" s="16" t="s">
        <v>32</v>
      </c>
      <c r="J36" s="15"/>
      <c r="K36" s="27" t="str" cm="1">
        <f t="array" ref="K36">IF(I36="","",_xlfn.XLOOKUP(0&amp;A36&amp;IF(F36&lt;&gt;"",F36,LOOKUP(2,1/(F$2:F36&lt;&gt;""),F$2:F36))&amp;I36,Hoja4!G:G,Hoja4!F:F,"",0))</f>
        <v/>
      </c>
      <c r="L36" s="22"/>
      <c r="M36" s="15">
        <v>24</v>
      </c>
      <c r="N36" s="15" t="s">
        <v>92</v>
      </c>
      <c r="O36" s="15" t="s">
        <v>40</v>
      </c>
      <c r="P36" s="15" t="s">
        <v>35</v>
      </c>
      <c r="Q36" s="15" t="s">
        <v>36</v>
      </c>
      <c r="R36" s="15" t="s">
        <v>58</v>
      </c>
      <c r="S36" s="15">
        <v>55</v>
      </c>
      <c r="T36" s="15">
        <v>67</v>
      </c>
      <c r="U36" s="35">
        <v>26</v>
      </c>
      <c r="V36" s="33"/>
      <c r="W36" s="15" t="s">
        <v>60</v>
      </c>
      <c r="X36" s="15" t="s">
        <v>60</v>
      </c>
      <c r="Y36" s="15" t="s">
        <v>38</v>
      </c>
      <c r="Z36" s="25"/>
    </row>
    <row r="37" spans="1:26">
      <c r="A37" s="3">
        <v>118</v>
      </c>
      <c r="B37" s="3">
        <v>1</v>
      </c>
      <c r="C37" s="3" t="s">
        <v>26</v>
      </c>
      <c r="D37" s="3"/>
      <c r="E37" s="3"/>
      <c r="F37" s="3">
        <v>10</v>
      </c>
      <c r="G37" s="3" t="s">
        <v>84</v>
      </c>
      <c r="H37" s="4" t="s">
        <v>32</v>
      </c>
      <c r="I37" s="4" t="s">
        <v>32</v>
      </c>
      <c r="J37" s="3" t="s">
        <v>44</v>
      </c>
      <c r="K37" s="28">
        <f>SUM(K33:K36)</f>
        <v>132161834000</v>
      </c>
      <c r="L37" s="13">
        <f>SUM(L33:L36)</f>
        <v>0</v>
      </c>
      <c r="M37" s="3"/>
      <c r="N37" s="3"/>
      <c r="O37" s="3"/>
      <c r="P37" s="3"/>
      <c r="Q37" s="3"/>
      <c r="R37" s="3"/>
      <c r="S37" s="3"/>
      <c r="T37" s="3"/>
      <c r="U37" s="36"/>
      <c r="V37" s="3"/>
      <c r="W37" s="3"/>
      <c r="X37" s="3"/>
      <c r="Y37" s="3" t="s">
        <v>45</v>
      </c>
      <c r="Z37" s="13">
        <f>SUM(Z33:Z36)</f>
        <v>0</v>
      </c>
    </row>
    <row r="38" spans="1:26">
      <c r="A38" s="15">
        <v>118</v>
      </c>
      <c r="B38" s="15">
        <v>1</v>
      </c>
      <c r="C38" s="15" t="s">
        <v>26</v>
      </c>
      <c r="D38" s="15">
        <v>2</v>
      </c>
      <c r="E38" s="15" t="s">
        <v>77</v>
      </c>
      <c r="F38" s="15">
        <v>9</v>
      </c>
      <c r="G38" s="15" t="s">
        <v>93</v>
      </c>
      <c r="H38" s="16" t="s">
        <v>47</v>
      </c>
      <c r="I38" s="16" t="s">
        <v>48</v>
      </c>
      <c r="J38" s="15" t="s">
        <v>49</v>
      </c>
      <c r="K38" s="32" cm="1">
        <f t="array" ref="K38">IF(I38="","",_xlfn.XLOOKUP(0&amp;A38&amp;IF(F38&lt;&gt;"",F38,LOOKUP(2,1/(F$2:F38&lt;&gt;""),F$2:F38))&amp;I38,Hoja4!G:G,Hoja4!F:F,"",0))</f>
        <v>232183882</v>
      </c>
      <c r="L38" s="23"/>
      <c r="M38" s="15"/>
      <c r="N38" s="15"/>
      <c r="O38" s="15"/>
      <c r="P38" s="15"/>
      <c r="Q38" s="15"/>
      <c r="R38" s="15"/>
      <c r="S38" s="15"/>
      <c r="T38" s="15"/>
      <c r="U38" s="35"/>
      <c r="V38" s="15"/>
      <c r="W38" s="15"/>
      <c r="X38" s="15"/>
      <c r="Y38" s="15"/>
      <c r="Z38" s="22"/>
    </row>
    <row r="39" spans="1:26">
      <c r="A39" s="15">
        <v>118</v>
      </c>
      <c r="B39" s="15">
        <v>1</v>
      </c>
      <c r="C39" s="15"/>
      <c r="D39" s="15"/>
      <c r="E39" s="15"/>
      <c r="F39" s="15"/>
      <c r="G39" s="15"/>
      <c r="H39" s="16" t="s">
        <v>32</v>
      </c>
      <c r="I39" s="16" t="s">
        <v>32</v>
      </c>
      <c r="J39" s="15"/>
      <c r="K39" s="27" t="str" cm="1">
        <f t="array" ref="K39">IF(I39="","",_xlfn.XLOOKUP(0&amp;A39&amp;IF(F39&lt;&gt;"",F39,LOOKUP(2,1/(F$2:F39&lt;&gt;""),F$2:F39))&amp;I39,Hoja4!G:G,Hoja4!F:F,"",0))</f>
        <v/>
      </c>
      <c r="L39" s="22"/>
      <c r="M39" s="15">
        <v>21</v>
      </c>
      <c r="N39" s="15" t="s">
        <v>94</v>
      </c>
      <c r="O39" s="15" t="s">
        <v>40</v>
      </c>
      <c r="P39" s="15" t="s">
        <v>95</v>
      </c>
      <c r="Q39" s="15" t="s">
        <v>36</v>
      </c>
      <c r="R39" s="15" t="s">
        <v>37</v>
      </c>
      <c r="S39" s="15"/>
      <c r="T39" s="15">
        <v>1060</v>
      </c>
      <c r="U39" s="35">
        <v>400</v>
      </c>
      <c r="V39" s="33"/>
      <c r="W39" s="15" t="s">
        <v>63</v>
      </c>
      <c r="X39" s="15" t="s">
        <v>38</v>
      </c>
      <c r="Y39" s="15" t="s">
        <v>38</v>
      </c>
      <c r="Z39" s="23"/>
    </row>
    <row r="40" spans="1:26">
      <c r="A40" s="15">
        <v>118</v>
      </c>
      <c r="B40" s="15">
        <v>1</v>
      </c>
      <c r="C40" s="15"/>
      <c r="D40" s="15"/>
      <c r="E40" s="15"/>
      <c r="F40" s="15"/>
      <c r="G40" s="15"/>
      <c r="H40" s="16" t="s">
        <v>32</v>
      </c>
      <c r="I40" s="16" t="s">
        <v>32</v>
      </c>
      <c r="J40" s="15"/>
      <c r="K40" s="27" t="str" cm="1">
        <f t="array" ref="K40">IF(I40="","",_xlfn.XLOOKUP(0&amp;A40&amp;IF(F40&lt;&gt;"",F40,LOOKUP(2,1/(F$2:F40&lt;&gt;""),F$2:F40))&amp;I40,Hoja4!G:G,Hoja4!F:F,"",0))</f>
        <v/>
      </c>
      <c r="L40" s="22"/>
      <c r="M40" s="15">
        <v>10</v>
      </c>
      <c r="N40" s="15" t="s">
        <v>96</v>
      </c>
      <c r="O40" s="15" t="s">
        <v>40</v>
      </c>
      <c r="P40" s="15" t="s">
        <v>35</v>
      </c>
      <c r="Q40" s="15" t="s">
        <v>41</v>
      </c>
      <c r="R40" s="15" t="s">
        <v>37</v>
      </c>
      <c r="S40" s="15">
        <v>0.98</v>
      </c>
      <c r="T40" s="15">
        <v>1</v>
      </c>
      <c r="U40" s="35" t="s">
        <v>42</v>
      </c>
      <c r="V40" s="33"/>
      <c r="W40" s="15" t="s">
        <v>38</v>
      </c>
      <c r="X40" s="15" t="s">
        <v>43</v>
      </c>
      <c r="Y40" s="15" t="s">
        <v>43</v>
      </c>
      <c r="Z40" s="23"/>
    </row>
    <row r="41" spans="1:26">
      <c r="A41" s="3">
        <v>118</v>
      </c>
      <c r="B41" s="3">
        <v>1</v>
      </c>
      <c r="C41" s="3" t="s">
        <v>26</v>
      </c>
      <c r="D41" s="3"/>
      <c r="E41" s="3"/>
      <c r="F41" s="3">
        <v>9</v>
      </c>
      <c r="G41" s="3" t="s">
        <v>93</v>
      </c>
      <c r="H41" s="4" t="s">
        <v>32</v>
      </c>
      <c r="I41" s="4" t="s">
        <v>32</v>
      </c>
      <c r="J41" s="3" t="s">
        <v>44</v>
      </c>
      <c r="K41" s="28">
        <f>SUM(K38:K40)</f>
        <v>232183882</v>
      </c>
      <c r="L41" s="13">
        <f>SUM(L38:L40)</f>
        <v>0</v>
      </c>
      <c r="M41" s="3"/>
      <c r="N41" s="3"/>
      <c r="O41" s="3"/>
      <c r="P41" s="3"/>
      <c r="Q41" s="3"/>
      <c r="R41" s="3"/>
      <c r="S41" s="3"/>
      <c r="T41" s="3"/>
      <c r="U41" s="36"/>
      <c r="V41" s="3"/>
      <c r="W41" s="3"/>
      <c r="X41" s="3"/>
      <c r="Y41" s="3" t="s">
        <v>45</v>
      </c>
      <c r="Z41" s="13">
        <f>SUM(Z38:Z40)</f>
        <v>0</v>
      </c>
    </row>
    <row r="42" spans="1:26">
      <c r="A42" s="15">
        <v>118</v>
      </c>
      <c r="B42" s="15">
        <v>1</v>
      </c>
      <c r="C42" s="15" t="s">
        <v>26</v>
      </c>
      <c r="D42" s="15">
        <v>3</v>
      </c>
      <c r="E42" s="15" t="s">
        <v>97</v>
      </c>
      <c r="F42" s="15">
        <v>11</v>
      </c>
      <c r="G42" s="15" t="s">
        <v>98</v>
      </c>
      <c r="H42" s="16" t="s">
        <v>70</v>
      </c>
      <c r="I42" s="16" t="s">
        <v>71</v>
      </c>
      <c r="J42" s="15" t="s">
        <v>72</v>
      </c>
      <c r="K42" s="32" cm="1">
        <f t="array" ref="K42">IF(I42="","",_xlfn.XLOOKUP(0&amp;A42&amp;IF(F42&lt;&gt;"",F42,LOOKUP(2,1/(F$2:F42&lt;&gt;""),F$2:F42))&amp;I42,Hoja4!G:G,Hoja4!F:F,"",0))</f>
        <v>1702693663</v>
      </c>
      <c r="L42" s="23"/>
      <c r="M42" s="15"/>
      <c r="N42" s="15"/>
      <c r="O42" s="15"/>
      <c r="P42" s="15"/>
      <c r="Q42" s="15"/>
      <c r="R42" s="15"/>
      <c r="S42" s="15"/>
      <c r="T42" s="15"/>
      <c r="U42" s="35"/>
      <c r="V42" s="15"/>
      <c r="W42" s="15"/>
      <c r="X42" s="15"/>
      <c r="Y42" s="15"/>
      <c r="Z42" s="22"/>
    </row>
    <row r="43" spans="1:26">
      <c r="A43" s="15">
        <v>118</v>
      </c>
      <c r="B43" s="15">
        <v>1</v>
      </c>
      <c r="C43" s="15"/>
      <c r="D43" s="15"/>
      <c r="E43" s="15"/>
      <c r="F43" s="15"/>
      <c r="G43" s="15"/>
      <c r="H43" s="16" t="s">
        <v>32</v>
      </c>
      <c r="I43" s="16" t="s">
        <v>32</v>
      </c>
      <c r="J43" s="15"/>
      <c r="K43" s="27" t="str" cm="1">
        <f t="array" ref="K43">IF(I43="","",_xlfn.XLOOKUP(0&amp;A43&amp;IF(F43&lt;&gt;"",F43,LOOKUP(2,1/(F$2:F43&lt;&gt;""),F$2:F43))&amp;I43,Hoja4!G:G,Hoja4!F:F,"",0))</f>
        <v/>
      </c>
      <c r="L43" s="22"/>
      <c r="M43" s="15">
        <v>12</v>
      </c>
      <c r="N43" s="15" t="s">
        <v>99</v>
      </c>
      <c r="O43" s="15" t="s">
        <v>100</v>
      </c>
      <c r="P43" s="15" t="s">
        <v>35</v>
      </c>
      <c r="Q43" s="15" t="s">
        <v>41</v>
      </c>
      <c r="R43" s="15" t="s">
        <v>37</v>
      </c>
      <c r="S43" s="15">
        <v>100</v>
      </c>
      <c r="T43" s="15">
        <v>100</v>
      </c>
      <c r="U43" s="35">
        <v>100</v>
      </c>
      <c r="V43" s="33"/>
      <c r="W43" s="15" t="s">
        <v>38</v>
      </c>
      <c r="X43" s="15" t="s">
        <v>38</v>
      </c>
      <c r="Y43" s="15" t="s">
        <v>38</v>
      </c>
      <c r="Z43" s="23"/>
    </row>
    <row r="44" spans="1:26">
      <c r="A44" s="3">
        <v>118</v>
      </c>
      <c r="B44" s="3">
        <v>1</v>
      </c>
      <c r="C44" s="3" t="s">
        <v>26</v>
      </c>
      <c r="D44" s="3"/>
      <c r="E44" s="3"/>
      <c r="F44" s="3">
        <v>11</v>
      </c>
      <c r="G44" s="3" t="s">
        <v>98</v>
      </c>
      <c r="H44" s="4" t="s">
        <v>32</v>
      </c>
      <c r="I44" s="4" t="s">
        <v>32</v>
      </c>
      <c r="J44" s="3" t="s">
        <v>44</v>
      </c>
      <c r="K44" s="28">
        <f>SUM(K42:K43)</f>
        <v>1702693663</v>
      </c>
      <c r="L44" s="13">
        <f>SUM(L42:L43)</f>
        <v>0</v>
      </c>
      <c r="M44" s="3"/>
      <c r="N44" s="3"/>
      <c r="O44" s="3"/>
      <c r="P44" s="3"/>
      <c r="Q44" s="3"/>
      <c r="R44" s="3"/>
      <c r="S44" s="3"/>
      <c r="T44" s="3"/>
      <c r="U44" s="36"/>
      <c r="V44" s="3"/>
      <c r="W44" s="3"/>
      <c r="X44" s="3"/>
      <c r="Y44" s="3" t="s">
        <v>45</v>
      </c>
      <c r="Z44" s="13">
        <f>SUM(Z42:Z43)</f>
        <v>0</v>
      </c>
    </row>
    <row r="45" spans="1:26">
      <c r="A45" s="15">
        <v>118</v>
      </c>
      <c r="B45" s="15">
        <v>1</v>
      </c>
      <c r="C45" s="15" t="s">
        <v>26</v>
      </c>
      <c r="D45" s="15">
        <v>4</v>
      </c>
      <c r="E45" s="15" t="s">
        <v>101</v>
      </c>
      <c r="F45" s="15">
        <v>17</v>
      </c>
      <c r="G45" s="15" t="s">
        <v>102</v>
      </c>
      <c r="H45" s="16" t="s">
        <v>79</v>
      </c>
      <c r="I45" s="16" t="s">
        <v>80</v>
      </c>
      <c r="J45" s="15" t="s">
        <v>81</v>
      </c>
      <c r="K45" s="32" cm="1">
        <f t="array" ref="K45">IF(I45="","",_xlfn.XLOOKUP(0&amp;A45&amp;IF(F45&lt;&gt;"",F45,LOOKUP(2,1/(F$2:F45&lt;&gt;""),F$2:F45))&amp;I45,Hoja4!G:G,Hoja4!F:F,"",0))</f>
        <v>9733606000</v>
      </c>
      <c r="L45" s="23"/>
      <c r="M45" s="15"/>
      <c r="N45" s="15"/>
      <c r="O45" s="15"/>
      <c r="P45" s="15"/>
      <c r="Q45" s="15"/>
      <c r="R45" s="15"/>
      <c r="S45" s="15"/>
      <c r="T45" s="15"/>
      <c r="U45" s="35"/>
      <c r="V45" s="15"/>
      <c r="W45" s="15"/>
      <c r="X45" s="15"/>
      <c r="Y45" s="15"/>
      <c r="Z45" s="22"/>
    </row>
    <row r="46" spans="1:26">
      <c r="A46" s="15">
        <v>118</v>
      </c>
      <c r="B46" s="15">
        <v>1</v>
      </c>
      <c r="C46" s="15"/>
      <c r="D46" s="15"/>
      <c r="E46" s="15"/>
      <c r="F46" s="15"/>
      <c r="G46" s="15"/>
      <c r="H46" s="16" t="s">
        <v>32</v>
      </c>
      <c r="I46" s="16" t="s">
        <v>32</v>
      </c>
      <c r="J46" s="15"/>
      <c r="K46" s="27" t="str" cm="1">
        <f t="array" ref="K46">IF(I46="","",_xlfn.XLOOKUP(0&amp;A46&amp;IF(F46&lt;&gt;"",F46,LOOKUP(2,1/(F$2:F46&lt;&gt;""),F$2:F46))&amp;I46,Hoja4!G:G,Hoja4!F:F,"",0))</f>
        <v/>
      </c>
      <c r="L46" s="22"/>
      <c r="M46" s="15">
        <v>13</v>
      </c>
      <c r="N46" s="15" t="s">
        <v>103</v>
      </c>
      <c r="O46" s="15" t="s">
        <v>100</v>
      </c>
      <c r="P46" s="15" t="s">
        <v>35</v>
      </c>
      <c r="Q46" s="15" t="s">
        <v>41</v>
      </c>
      <c r="R46" s="15" t="s">
        <v>37</v>
      </c>
      <c r="S46" s="15">
        <v>100</v>
      </c>
      <c r="T46" s="15">
        <v>100</v>
      </c>
      <c r="U46" s="35">
        <v>100</v>
      </c>
      <c r="V46" s="33"/>
      <c r="W46" s="15" t="s">
        <v>38</v>
      </c>
      <c r="X46" s="15" t="s">
        <v>38</v>
      </c>
      <c r="Y46" s="15" t="s">
        <v>38</v>
      </c>
      <c r="Z46" s="23"/>
    </row>
    <row r="47" spans="1:26">
      <c r="A47" s="3">
        <v>118</v>
      </c>
      <c r="B47" s="3">
        <v>1</v>
      </c>
      <c r="C47" s="3" t="s">
        <v>26</v>
      </c>
      <c r="D47" s="3"/>
      <c r="E47" s="3"/>
      <c r="F47" s="3">
        <v>17</v>
      </c>
      <c r="G47" s="3" t="s">
        <v>102</v>
      </c>
      <c r="H47" s="4" t="s">
        <v>32</v>
      </c>
      <c r="I47" s="4" t="s">
        <v>32</v>
      </c>
      <c r="J47" s="3" t="s">
        <v>44</v>
      </c>
      <c r="K47" s="28">
        <f>SUM(K45:K46)</f>
        <v>9733606000</v>
      </c>
      <c r="L47" s="13">
        <f>SUM(L45:L46)</f>
        <v>0</v>
      </c>
      <c r="M47" s="3"/>
      <c r="N47" s="3"/>
      <c r="O47" s="3"/>
      <c r="P47" s="3"/>
      <c r="Q47" s="3"/>
      <c r="R47" s="3"/>
      <c r="S47" s="3"/>
      <c r="T47" s="3"/>
      <c r="U47" s="36"/>
      <c r="V47" s="3"/>
      <c r="W47" s="3"/>
      <c r="X47" s="3"/>
      <c r="Y47" s="3" t="s">
        <v>45</v>
      </c>
      <c r="Z47" s="13">
        <f>SUM(Z45:Z46)</f>
        <v>0</v>
      </c>
    </row>
    <row r="48" spans="1:26">
      <c r="A48" s="15">
        <v>118</v>
      </c>
      <c r="B48" s="15">
        <v>1</v>
      </c>
      <c r="C48" s="15" t="s">
        <v>26</v>
      </c>
      <c r="D48" s="15">
        <v>5</v>
      </c>
      <c r="E48" s="15" t="s">
        <v>104</v>
      </c>
      <c r="F48" s="15">
        <v>18</v>
      </c>
      <c r="G48" s="15" t="s">
        <v>105</v>
      </c>
      <c r="H48" s="16" t="s">
        <v>106</v>
      </c>
      <c r="I48" s="16" t="s">
        <v>107</v>
      </c>
      <c r="J48" s="15" t="s">
        <v>108</v>
      </c>
      <c r="K48" s="32" cm="1">
        <f t="array" ref="K48">IF(I48="","",_xlfn.XLOOKUP(0&amp;A48&amp;IF(F48&lt;&gt;"",F48,LOOKUP(2,1/(F$2:F48&lt;&gt;""),F$2:F48))&amp;I48,Hoja4!G:G,Hoja4!F:F,"",0))</f>
        <v>23905393971</v>
      </c>
      <c r="L48" s="23"/>
      <c r="M48" s="15"/>
      <c r="N48" s="15"/>
      <c r="O48" s="15"/>
      <c r="P48" s="15"/>
      <c r="Q48" s="15"/>
      <c r="R48" s="15"/>
      <c r="S48" s="15"/>
      <c r="T48" s="15"/>
      <c r="U48" s="35"/>
      <c r="V48" s="15"/>
      <c r="W48" s="15"/>
      <c r="X48" s="15"/>
      <c r="Y48" s="15"/>
      <c r="Z48" s="22"/>
    </row>
    <row r="49" spans="1:26">
      <c r="A49" s="15">
        <v>118</v>
      </c>
      <c r="B49" s="15">
        <v>1</v>
      </c>
      <c r="C49" s="15"/>
      <c r="D49" s="15"/>
      <c r="E49" s="15"/>
      <c r="F49" s="15"/>
      <c r="G49" s="15"/>
      <c r="H49" s="16" t="s">
        <v>32</v>
      </c>
      <c r="I49" s="16" t="s">
        <v>32</v>
      </c>
      <c r="J49" s="15"/>
      <c r="K49" s="27" t="str" cm="1">
        <f t="array" ref="K49">IF(I49="","",_xlfn.XLOOKUP(0&amp;A49&amp;IF(F49&lt;&gt;"",F49,LOOKUP(2,1/(F$2:F49&lt;&gt;""),F$2:F49))&amp;I49,Hoja4!G:G,Hoja4!F:F,"",0))</f>
        <v/>
      </c>
      <c r="L49" s="22"/>
      <c r="M49" s="15">
        <v>14</v>
      </c>
      <c r="N49" s="15" t="s">
        <v>109</v>
      </c>
      <c r="O49" s="15" t="s">
        <v>40</v>
      </c>
      <c r="P49" s="15" t="s">
        <v>35</v>
      </c>
      <c r="Q49" s="15" t="s">
        <v>36</v>
      </c>
      <c r="R49" s="15" t="s">
        <v>37</v>
      </c>
      <c r="S49" s="15">
        <v>4</v>
      </c>
      <c r="T49" s="15">
        <v>10</v>
      </c>
      <c r="U49" s="35">
        <v>1</v>
      </c>
      <c r="V49" s="33"/>
      <c r="W49" s="15" t="s">
        <v>38</v>
      </c>
      <c r="X49" s="15" t="s">
        <v>38</v>
      </c>
      <c r="Y49" s="15" t="s">
        <v>38</v>
      </c>
      <c r="Z49" s="23"/>
    </row>
    <row r="50" spans="1:26">
      <c r="A50" s="3">
        <v>118</v>
      </c>
      <c r="B50" s="3">
        <v>1</v>
      </c>
      <c r="C50" s="3" t="s">
        <v>26</v>
      </c>
      <c r="D50" s="3"/>
      <c r="E50" s="3"/>
      <c r="F50" s="3">
        <v>18</v>
      </c>
      <c r="G50" s="3" t="s">
        <v>105</v>
      </c>
      <c r="H50" s="4" t="s">
        <v>32</v>
      </c>
      <c r="I50" s="4" t="s">
        <v>32</v>
      </c>
      <c r="J50" s="3" t="s">
        <v>44</v>
      </c>
      <c r="K50" s="28">
        <f>SUM(K48:K49)</f>
        <v>23905393971</v>
      </c>
      <c r="L50" s="13">
        <f>SUM(L48:L49)</f>
        <v>0</v>
      </c>
      <c r="M50" s="3"/>
      <c r="N50" s="3"/>
      <c r="O50" s="3"/>
      <c r="P50" s="3"/>
      <c r="Q50" s="3"/>
      <c r="R50" s="3"/>
      <c r="S50" s="3"/>
      <c r="T50" s="3"/>
      <c r="U50" s="36"/>
      <c r="V50" s="3"/>
      <c r="W50" s="3"/>
      <c r="X50" s="3"/>
      <c r="Y50" s="3" t="s">
        <v>45</v>
      </c>
      <c r="Z50" s="13">
        <f>SUM(Z48:Z49)</f>
        <v>0</v>
      </c>
    </row>
    <row r="51" spans="1:26">
      <c r="A51" s="15">
        <v>118</v>
      </c>
      <c r="B51" s="15">
        <v>1</v>
      </c>
      <c r="C51" s="15" t="s">
        <v>26</v>
      </c>
      <c r="D51" s="15">
        <v>5</v>
      </c>
      <c r="E51" s="15" t="s">
        <v>104</v>
      </c>
      <c r="F51" s="15">
        <v>19</v>
      </c>
      <c r="G51" s="15" t="s">
        <v>110</v>
      </c>
      <c r="H51" s="16" t="s">
        <v>111</v>
      </c>
      <c r="I51" s="16" t="s">
        <v>112</v>
      </c>
      <c r="J51" s="15" t="s">
        <v>113</v>
      </c>
      <c r="K51" s="32" cm="1">
        <f t="array" ref="K51">IF(I51="","",_xlfn.XLOOKUP(0&amp;A51&amp;IF(F51&lt;&gt;"",F51,LOOKUP(2,1/(F$2:F51&lt;&gt;""),F$2:F51))&amp;I51,Hoja4!G:G,Hoja4!F:F,"",0))</f>
        <v>3612947000</v>
      </c>
      <c r="L51" s="23"/>
      <c r="M51" s="15"/>
      <c r="N51" s="15"/>
      <c r="O51" s="15"/>
      <c r="P51" s="15"/>
      <c r="Q51" s="15"/>
      <c r="R51" s="15"/>
      <c r="S51" s="15"/>
      <c r="T51" s="15"/>
      <c r="U51" s="35"/>
      <c r="V51" s="15"/>
      <c r="W51" s="15"/>
      <c r="X51" s="15"/>
      <c r="Y51" s="15"/>
      <c r="Z51" s="22"/>
    </row>
    <row r="52" spans="1:26">
      <c r="A52" s="15">
        <v>118</v>
      </c>
      <c r="B52" s="15">
        <v>1</v>
      </c>
      <c r="C52" s="15"/>
      <c r="D52" s="15"/>
      <c r="E52" s="15"/>
      <c r="F52" s="15"/>
      <c r="G52" s="15"/>
      <c r="H52" s="16" t="s">
        <v>106</v>
      </c>
      <c r="I52" s="16" t="s">
        <v>107</v>
      </c>
      <c r="J52" s="15" t="s">
        <v>108</v>
      </c>
      <c r="K52" s="32" cm="1">
        <f t="array" ref="K52">IF(I52="","",_xlfn.XLOOKUP(0&amp;A52&amp;IF(F52&lt;&gt;"",F52,LOOKUP(2,1/(F$2:F52&lt;&gt;""),F$2:F52))&amp;I52,Hoja4!G:G,Hoja4!F:F,"",0))</f>
        <v>1449956819</v>
      </c>
      <c r="L52" s="23"/>
      <c r="M52" s="15"/>
      <c r="N52" s="15"/>
      <c r="O52" s="15"/>
      <c r="P52" s="15"/>
      <c r="Q52" s="15"/>
      <c r="R52" s="15"/>
      <c r="S52" s="15"/>
      <c r="T52" s="15"/>
      <c r="U52" s="35"/>
      <c r="V52" s="15"/>
      <c r="W52" s="15"/>
      <c r="X52" s="15"/>
      <c r="Y52" s="15"/>
      <c r="Z52" s="22"/>
    </row>
    <row r="53" spans="1:26">
      <c r="A53" s="15">
        <v>118</v>
      </c>
      <c r="B53" s="15">
        <v>1</v>
      </c>
      <c r="C53" s="15"/>
      <c r="D53" s="15"/>
      <c r="E53" s="15"/>
      <c r="F53" s="15"/>
      <c r="G53" s="15"/>
      <c r="H53" s="16" t="s">
        <v>32</v>
      </c>
      <c r="I53" s="16" t="s">
        <v>32</v>
      </c>
      <c r="J53" s="15"/>
      <c r="K53" s="27" t="str" cm="1">
        <f t="array" ref="K53">IF(I53="","",_xlfn.XLOOKUP(0&amp;A53&amp;IF(F53&lt;&gt;"",F53,LOOKUP(2,1/(F$2:F53&lt;&gt;""),F$2:F53))&amp;I53,Hoja4!G:G,Hoja4!F:F,"",0))</f>
        <v/>
      </c>
      <c r="L53" s="22"/>
      <c r="M53" s="15">
        <v>15</v>
      </c>
      <c r="N53" s="15" t="s">
        <v>114</v>
      </c>
      <c r="O53" s="15" t="s">
        <v>100</v>
      </c>
      <c r="P53" s="15" t="s">
        <v>115</v>
      </c>
      <c r="Q53" s="15" t="s">
        <v>36</v>
      </c>
      <c r="R53" s="15" t="s">
        <v>37</v>
      </c>
      <c r="S53" s="15">
        <v>2</v>
      </c>
      <c r="T53" s="15">
        <v>2</v>
      </c>
      <c r="U53" s="35">
        <v>2</v>
      </c>
      <c r="V53" s="33"/>
      <c r="W53" s="15" t="s">
        <v>38</v>
      </c>
      <c r="X53" s="15" t="s">
        <v>38</v>
      </c>
      <c r="Y53" s="15" t="s">
        <v>38</v>
      </c>
      <c r="Z53" s="23"/>
    </row>
    <row r="54" spans="1:26">
      <c r="A54" s="15">
        <v>118</v>
      </c>
      <c r="B54" s="15">
        <v>1</v>
      </c>
      <c r="C54" s="15"/>
      <c r="D54" s="15"/>
      <c r="E54" s="15"/>
      <c r="F54" s="15"/>
      <c r="G54" s="15"/>
      <c r="H54" s="16" t="s">
        <v>32</v>
      </c>
      <c r="I54" s="16" t="s">
        <v>32</v>
      </c>
      <c r="J54" s="15"/>
      <c r="K54" s="27" t="str" cm="1">
        <f t="array" ref="K54">IF(I54="","",_xlfn.XLOOKUP(0&amp;A54&amp;IF(F54&lt;&gt;"",F54,LOOKUP(2,1/(F$2:F54&lt;&gt;""),F$2:F54))&amp;I54,Hoja4!G:G,Hoja4!F:F,"",0))</f>
        <v/>
      </c>
      <c r="L54" s="22"/>
      <c r="M54" s="15">
        <v>16</v>
      </c>
      <c r="N54" s="15" t="s">
        <v>116</v>
      </c>
      <c r="O54" s="15" t="s">
        <v>100</v>
      </c>
      <c r="P54" s="15" t="s">
        <v>35</v>
      </c>
      <c r="Q54" s="15" t="s">
        <v>36</v>
      </c>
      <c r="R54" s="15" t="s">
        <v>37</v>
      </c>
      <c r="S54" s="15">
        <v>4</v>
      </c>
      <c r="T54" s="15">
        <v>4</v>
      </c>
      <c r="U54" s="35">
        <v>4</v>
      </c>
      <c r="V54" s="33"/>
      <c r="W54" s="15" t="s">
        <v>38</v>
      </c>
      <c r="X54" s="15" t="s">
        <v>38</v>
      </c>
      <c r="Y54" s="15" t="s">
        <v>38</v>
      </c>
      <c r="Z54" s="23"/>
    </row>
    <row r="55" spans="1:26">
      <c r="A55" s="3">
        <v>118</v>
      </c>
      <c r="B55" s="3">
        <v>1</v>
      </c>
      <c r="C55" s="3" t="s">
        <v>26</v>
      </c>
      <c r="D55" s="3"/>
      <c r="E55" s="3"/>
      <c r="F55" s="3">
        <v>19</v>
      </c>
      <c r="G55" s="3" t="s">
        <v>110</v>
      </c>
      <c r="H55" s="4" t="s">
        <v>32</v>
      </c>
      <c r="I55" s="4" t="s">
        <v>32</v>
      </c>
      <c r="J55" s="3" t="s">
        <v>44</v>
      </c>
      <c r="K55" s="28">
        <f>SUM(K51:K54)</f>
        <v>5062903819</v>
      </c>
      <c r="L55" s="13">
        <f>SUM(L51:L54)</f>
        <v>0</v>
      </c>
      <c r="M55" s="3"/>
      <c r="N55" s="3"/>
      <c r="O55" s="3"/>
      <c r="P55" s="3"/>
      <c r="Q55" s="3"/>
      <c r="R55" s="3"/>
      <c r="S55" s="3"/>
      <c r="T55" s="3"/>
      <c r="U55" s="36"/>
      <c r="V55" s="3"/>
      <c r="W55" s="3"/>
      <c r="X55" s="3"/>
      <c r="Y55" s="3" t="s">
        <v>45</v>
      </c>
      <c r="Z55" s="13">
        <f>SUM(Z51:Z54)</f>
        <v>0</v>
      </c>
    </row>
    <row r="56" spans="1:26">
      <c r="A56" s="15">
        <v>118</v>
      </c>
      <c r="B56" s="15">
        <v>1</v>
      </c>
      <c r="C56" s="15" t="s">
        <v>26</v>
      </c>
      <c r="D56" s="15">
        <v>6</v>
      </c>
      <c r="E56" s="15" t="s">
        <v>117</v>
      </c>
      <c r="F56" s="15">
        <v>20</v>
      </c>
      <c r="G56" s="15" t="s">
        <v>118</v>
      </c>
      <c r="H56" s="16" t="s">
        <v>106</v>
      </c>
      <c r="I56" s="16" t="s">
        <v>107</v>
      </c>
      <c r="J56" s="15" t="s">
        <v>108</v>
      </c>
      <c r="K56" s="32" cm="1">
        <f t="array" ref="K56">IF(I56="","",_xlfn.XLOOKUP(0&amp;A56&amp;IF(F56&lt;&gt;"",F56,LOOKUP(2,1/(F$2:F56&lt;&gt;""),F$2:F56))&amp;I56,Hoja4!G:G,Hoja4!F:F,"",0))</f>
        <v>3531566210</v>
      </c>
      <c r="L56" s="23"/>
      <c r="M56" s="15"/>
      <c r="N56" s="15"/>
      <c r="O56" s="15"/>
      <c r="P56" s="15"/>
      <c r="Q56" s="15"/>
      <c r="R56" s="15"/>
      <c r="S56" s="15"/>
      <c r="T56" s="15"/>
      <c r="U56" s="35"/>
      <c r="V56" s="15"/>
      <c r="W56" s="15"/>
      <c r="X56" s="15"/>
      <c r="Y56" s="15"/>
      <c r="Z56" s="22"/>
    </row>
    <row r="57" spans="1:26">
      <c r="A57" s="15">
        <v>118</v>
      </c>
      <c r="B57" s="15">
        <v>1</v>
      </c>
      <c r="C57" s="15"/>
      <c r="D57" s="15"/>
      <c r="E57" s="15"/>
      <c r="F57" s="15"/>
      <c r="G57" s="15"/>
      <c r="H57" s="16" t="s">
        <v>32</v>
      </c>
      <c r="I57" s="16" t="s">
        <v>32</v>
      </c>
      <c r="J57" s="15"/>
      <c r="K57" s="27" t="str" cm="1">
        <f t="array" ref="K57">IF(I57="","",_xlfn.XLOOKUP(0&amp;A57&amp;IF(F57&lt;&gt;"",F57,LOOKUP(2,1/(F$2:F57&lt;&gt;""),F$2:F57))&amp;I57,Hoja4!G:G,Hoja4!F:F,"",0))</f>
        <v/>
      </c>
      <c r="L57" s="22"/>
      <c r="M57" s="15">
        <v>25</v>
      </c>
      <c r="N57" s="15" t="s">
        <v>119</v>
      </c>
      <c r="O57" s="15" t="s">
        <v>100</v>
      </c>
      <c r="P57" s="15" t="s">
        <v>35</v>
      </c>
      <c r="Q57" s="15" t="s">
        <v>41</v>
      </c>
      <c r="R57" s="15" t="s">
        <v>37</v>
      </c>
      <c r="S57" s="15">
        <v>100</v>
      </c>
      <c r="T57" s="15">
        <v>100</v>
      </c>
      <c r="U57" s="35">
        <v>100</v>
      </c>
      <c r="V57" s="33"/>
      <c r="W57" s="15" t="s">
        <v>60</v>
      </c>
      <c r="X57" s="15" t="s">
        <v>60</v>
      </c>
      <c r="Y57" s="15" t="s">
        <v>38</v>
      </c>
      <c r="Z57" s="25"/>
    </row>
    <row r="58" spans="1:26">
      <c r="A58" s="15">
        <v>118</v>
      </c>
      <c r="B58" s="15">
        <v>1</v>
      </c>
      <c r="C58" s="15"/>
      <c r="D58" s="15"/>
      <c r="E58" s="15"/>
      <c r="F58" s="15"/>
      <c r="G58" s="15"/>
      <c r="H58" s="16" t="s">
        <v>32</v>
      </c>
      <c r="I58" s="16" t="s">
        <v>32</v>
      </c>
      <c r="J58" s="15"/>
      <c r="K58" s="27" t="str" cm="1">
        <f t="array" ref="K58">IF(I58="","",_xlfn.XLOOKUP(0&amp;A58&amp;IF(F58&lt;&gt;"",F58,LOOKUP(2,1/(F$2:F58&lt;&gt;""),F$2:F58))&amp;I58,Hoja4!G:G,Hoja4!F:F,"",0))</f>
        <v/>
      </c>
      <c r="L58" s="22"/>
      <c r="M58" s="15">
        <v>26</v>
      </c>
      <c r="N58" s="15" t="s">
        <v>120</v>
      </c>
      <c r="O58" s="15" t="s">
        <v>100</v>
      </c>
      <c r="P58" s="15" t="s">
        <v>35</v>
      </c>
      <c r="Q58" s="15" t="s">
        <v>41</v>
      </c>
      <c r="R58" s="15" t="s">
        <v>37</v>
      </c>
      <c r="S58" s="15">
        <v>100</v>
      </c>
      <c r="T58" s="15">
        <v>100</v>
      </c>
      <c r="U58" s="35">
        <v>100</v>
      </c>
      <c r="V58" s="33"/>
      <c r="W58" s="15" t="s">
        <v>60</v>
      </c>
      <c r="X58" s="15" t="s">
        <v>60</v>
      </c>
      <c r="Y58" s="15" t="s">
        <v>38</v>
      </c>
      <c r="Z58" s="25"/>
    </row>
    <row r="59" spans="1:26">
      <c r="A59" s="3">
        <v>118</v>
      </c>
      <c r="B59" s="3">
        <v>1</v>
      </c>
      <c r="C59" s="3" t="s">
        <v>26</v>
      </c>
      <c r="D59" s="3"/>
      <c r="E59" s="3"/>
      <c r="F59" s="3">
        <v>20</v>
      </c>
      <c r="G59" s="3" t="s">
        <v>118</v>
      </c>
      <c r="H59" s="4" t="s">
        <v>32</v>
      </c>
      <c r="I59" s="4" t="s">
        <v>32</v>
      </c>
      <c r="J59" s="3" t="s">
        <v>44</v>
      </c>
      <c r="K59" s="28">
        <f>SUM(K56:K58)</f>
        <v>3531566210</v>
      </c>
      <c r="L59" s="13">
        <f>SUM(L56:L58)</f>
        <v>0</v>
      </c>
      <c r="M59" s="3"/>
      <c r="N59" s="3"/>
      <c r="O59" s="3"/>
      <c r="P59" s="3"/>
      <c r="Q59" s="3"/>
      <c r="R59" s="3"/>
      <c r="S59" s="3"/>
      <c r="T59" s="3"/>
      <c r="U59" s="36"/>
      <c r="V59" s="3"/>
      <c r="W59" s="3"/>
      <c r="X59" s="3"/>
      <c r="Y59" s="3" t="s">
        <v>45</v>
      </c>
      <c r="Z59" s="13">
        <f>SUM(Z56:Z58)</f>
        <v>0</v>
      </c>
    </row>
    <row r="60" spans="1:26">
      <c r="A60" s="5">
        <v>118</v>
      </c>
      <c r="B60" s="5">
        <v>1</v>
      </c>
      <c r="C60" s="5" t="s">
        <v>26</v>
      </c>
      <c r="D60" s="5"/>
      <c r="E60" s="5"/>
      <c r="F60" s="5"/>
      <c r="G60" s="5"/>
      <c r="H60" s="6" t="s">
        <v>32</v>
      </c>
      <c r="I60" s="6" t="s">
        <v>32</v>
      </c>
      <c r="J60" s="5" t="s">
        <v>121</v>
      </c>
      <c r="K60" s="29">
        <f>SUM(K5,K10,K14,K19,K22,K25,K28,K32,K37,K41,K44,K47,K50,K55,K59)</f>
        <v>525573241000</v>
      </c>
      <c r="L60" s="14">
        <f>SUM(L5,L10,L14,L19,L22,L25,L28,L32,L37,L41,L44,L47,L50,L55,L59)</f>
        <v>0</v>
      </c>
      <c r="M60" s="5"/>
      <c r="N60" s="5"/>
      <c r="O60" s="5"/>
      <c r="P60" s="5"/>
      <c r="Q60" s="5"/>
      <c r="R60" s="5"/>
      <c r="S60" s="5"/>
      <c r="T60" s="5"/>
      <c r="U60" s="37"/>
      <c r="V60" s="5"/>
      <c r="W60" s="5"/>
      <c r="X60" s="5"/>
      <c r="Y60" s="5" t="s">
        <v>121</v>
      </c>
      <c r="Z60" s="14">
        <f>SUM(Z5,Z10,Z14,Z19,Z22,Z25,Z28,Z32,Z37,Z41,Z44,Z47,Z50,Z55,Z59)</f>
        <v>0</v>
      </c>
    </row>
    <row r="61" spans="1:26">
      <c r="A61" s="15">
        <v>208</v>
      </c>
      <c r="B61" s="15">
        <v>1</v>
      </c>
      <c r="C61" s="15" t="s">
        <v>122</v>
      </c>
      <c r="D61" s="15">
        <v>1</v>
      </c>
      <c r="E61" s="15" t="s">
        <v>123</v>
      </c>
      <c r="F61" s="15">
        <v>2</v>
      </c>
      <c r="G61" s="15" t="s">
        <v>124</v>
      </c>
      <c r="H61" s="16" t="s">
        <v>125</v>
      </c>
      <c r="I61" s="16" t="s">
        <v>126</v>
      </c>
      <c r="J61" s="15" t="s">
        <v>127</v>
      </c>
      <c r="K61" s="32" cm="1">
        <f t="array" ref="K61">IF(I61="","",_xlfn.XLOOKUP(0&amp;A61&amp;IF(F61&lt;&gt;"",F61,LOOKUP(2,1/(F$2:F61&lt;&gt;""),F$2:F61))&amp;I61,Hoja4!G:G,Hoja4!F:F,"",0))</f>
        <v>18316296000</v>
      </c>
      <c r="L61" s="23"/>
      <c r="M61" s="15"/>
      <c r="N61" s="15"/>
      <c r="O61" s="15"/>
      <c r="P61" s="15"/>
      <c r="Q61" s="15"/>
      <c r="R61" s="15"/>
      <c r="S61" s="15"/>
      <c r="T61" s="15"/>
      <c r="U61" s="35"/>
      <c r="V61" s="15"/>
      <c r="W61" s="15"/>
      <c r="X61" s="15"/>
      <c r="Y61" s="15"/>
      <c r="Z61" s="22"/>
    </row>
    <row r="62" spans="1:26">
      <c r="A62" s="15">
        <v>208</v>
      </c>
      <c r="B62" s="15">
        <v>1</v>
      </c>
      <c r="C62" s="15"/>
      <c r="D62" s="15"/>
      <c r="E62" s="15"/>
      <c r="F62" s="15"/>
      <c r="G62" s="15"/>
      <c r="H62" s="16" t="s">
        <v>32</v>
      </c>
      <c r="I62" s="16" t="s">
        <v>32</v>
      </c>
      <c r="J62" s="15"/>
      <c r="K62" s="27" t="str" cm="1">
        <f t="array" ref="K62">IF(I62="","",_xlfn.XLOOKUP(0&amp;A62&amp;IF(F62&lt;&gt;"",F62,LOOKUP(2,1/(F$2:F62&lt;&gt;""),F$2:F62))&amp;I62,Hoja4!G:G,Hoja4!F:F,"",0))</f>
        <v/>
      </c>
      <c r="L62" s="22"/>
      <c r="M62" s="15">
        <v>2</v>
      </c>
      <c r="N62" s="15" t="s">
        <v>128</v>
      </c>
      <c r="O62" s="15" t="s">
        <v>40</v>
      </c>
      <c r="P62" s="15" t="s">
        <v>35</v>
      </c>
      <c r="Q62" s="15" t="s">
        <v>36</v>
      </c>
      <c r="R62" s="15" t="s">
        <v>58</v>
      </c>
      <c r="S62" s="15">
        <v>1338</v>
      </c>
      <c r="T62" s="15">
        <v>3795</v>
      </c>
      <c r="U62" s="35">
        <v>197</v>
      </c>
      <c r="V62" s="33"/>
      <c r="W62" s="15" t="s">
        <v>38</v>
      </c>
      <c r="X62" s="15" t="s">
        <v>38</v>
      </c>
      <c r="Y62" s="15" t="s">
        <v>38</v>
      </c>
      <c r="Z62" s="23"/>
    </row>
    <row r="63" spans="1:26">
      <c r="A63" s="15">
        <v>208</v>
      </c>
      <c r="B63" s="15">
        <v>1</v>
      </c>
      <c r="C63" s="15"/>
      <c r="D63" s="15"/>
      <c r="E63" s="15"/>
      <c r="F63" s="15"/>
      <c r="G63" s="15"/>
      <c r="H63" s="16" t="s">
        <v>32</v>
      </c>
      <c r="I63" s="16" t="s">
        <v>32</v>
      </c>
      <c r="J63" s="15"/>
      <c r="K63" s="27" t="str" cm="1">
        <f t="array" ref="K63">IF(I63="","",_xlfn.XLOOKUP(0&amp;A63&amp;IF(F63&lt;&gt;"",F63,LOOKUP(2,1/(F$2:F63&lt;&gt;""),F$2:F63))&amp;I63,Hoja4!G:G,Hoja4!F:F,"",0))</f>
        <v/>
      </c>
      <c r="L63" s="22"/>
      <c r="M63" s="15">
        <v>3</v>
      </c>
      <c r="N63" s="15" t="s">
        <v>129</v>
      </c>
      <c r="O63" s="15" t="s">
        <v>40</v>
      </c>
      <c r="P63" s="15" t="s">
        <v>35</v>
      </c>
      <c r="Q63" s="15" t="s">
        <v>36</v>
      </c>
      <c r="R63" s="15" t="s">
        <v>37</v>
      </c>
      <c r="S63" s="15">
        <v>892</v>
      </c>
      <c r="T63" s="15">
        <v>2012</v>
      </c>
      <c r="U63" s="35">
        <v>216</v>
      </c>
      <c r="V63" s="33"/>
      <c r="W63" s="15" t="s">
        <v>38</v>
      </c>
      <c r="X63" s="15" t="s">
        <v>38</v>
      </c>
      <c r="Y63" s="15" t="s">
        <v>38</v>
      </c>
      <c r="Z63" s="23"/>
    </row>
    <row r="64" spans="1:26">
      <c r="A64" s="15">
        <v>208</v>
      </c>
      <c r="B64" s="15">
        <v>1</v>
      </c>
      <c r="C64" s="15"/>
      <c r="D64" s="15"/>
      <c r="E64" s="15"/>
      <c r="F64" s="15"/>
      <c r="G64" s="15"/>
      <c r="H64" s="16" t="s">
        <v>32</v>
      </c>
      <c r="I64" s="16" t="s">
        <v>32</v>
      </c>
      <c r="J64" s="15"/>
      <c r="K64" s="27" t="str" cm="1">
        <f t="array" ref="K64">IF(I64="","",_xlfn.XLOOKUP(0&amp;A64&amp;IF(F64&lt;&gt;"",F64,LOOKUP(2,1/(F$2:F64&lt;&gt;""),F$2:F64))&amp;I64,Hoja4!G:G,Hoja4!F:F,"",0))</f>
        <v/>
      </c>
      <c r="L64" s="22"/>
      <c r="M64" s="15">
        <v>16</v>
      </c>
      <c r="N64" s="15" t="s">
        <v>130</v>
      </c>
      <c r="O64" s="15" t="s">
        <v>40</v>
      </c>
      <c r="P64" s="15" t="s">
        <v>131</v>
      </c>
      <c r="Q64" s="15" t="s">
        <v>36</v>
      </c>
      <c r="R64" s="15" t="s">
        <v>58</v>
      </c>
      <c r="S64" s="15">
        <v>664</v>
      </c>
      <c r="T64" s="15">
        <v>1010</v>
      </c>
      <c r="U64" s="35">
        <v>150</v>
      </c>
      <c r="V64" s="33"/>
      <c r="W64" s="15" t="s">
        <v>60</v>
      </c>
      <c r="X64" s="15" t="s">
        <v>60</v>
      </c>
      <c r="Y64" s="15" t="s">
        <v>38</v>
      </c>
      <c r="Z64" s="23"/>
    </row>
    <row r="65" spans="1:26">
      <c r="A65" s="3">
        <v>208</v>
      </c>
      <c r="B65" s="3">
        <v>1</v>
      </c>
      <c r="C65" s="3" t="s">
        <v>122</v>
      </c>
      <c r="D65" s="3"/>
      <c r="E65" s="3"/>
      <c r="F65" s="3">
        <v>2</v>
      </c>
      <c r="G65" s="3" t="s">
        <v>124</v>
      </c>
      <c r="H65" s="4" t="s">
        <v>32</v>
      </c>
      <c r="I65" s="4" t="s">
        <v>32</v>
      </c>
      <c r="J65" s="3" t="s">
        <v>44</v>
      </c>
      <c r="K65" s="28">
        <f>SUM(K61:K64)</f>
        <v>18316296000</v>
      </c>
      <c r="L65" s="13">
        <f>SUM(L61:L64)</f>
        <v>0</v>
      </c>
      <c r="M65" s="3"/>
      <c r="N65" s="3"/>
      <c r="O65" s="3"/>
      <c r="P65" s="3"/>
      <c r="Q65" s="3"/>
      <c r="R65" s="3"/>
      <c r="S65" s="3"/>
      <c r="T65" s="3"/>
      <c r="U65" s="36"/>
      <c r="V65" s="3"/>
      <c r="W65" s="3"/>
      <c r="X65" s="3"/>
      <c r="Y65" s="3" t="s">
        <v>45</v>
      </c>
      <c r="Z65" s="13">
        <f>SUM(Z60:Z64)</f>
        <v>0</v>
      </c>
    </row>
    <row r="66" spans="1:26">
      <c r="A66" s="15">
        <v>208</v>
      </c>
      <c r="B66" s="15">
        <v>1</v>
      </c>
      <c r="C66" s="15" t="s">
        <v>122</v>
      </c>
      <c r="D66" s="15">
        <v>7</v>
      </c>
      <c r="E66" s="15" t="s">
        <v>132</v>
      </c>
      <c r="F66" s="15">
        <v>3</v>
      </c>
      <c r="G66" s="15" t="s">
        <v>133</v>
      </c>
      <c r="H66" s="16" t="s">
        <v>134</v>
      </c>
      <c r="I66" s="16" t="s">
        <v>135</v>
      </c>
      <c r="J66" s="15" t="s">
        <v>136</v>
      </c>
      <c r="K66" s="32" cm="1">
        <f t="array" ref="K66">IF(I66="","",_xlfn.XLOOKUP(0&amp;A66&amp;IF(F66&lt;&gt;"",F66,LOOKUP(2,1/(F$2:F66&lt;&gt;""),F$2:F66))&amp;I66,Hoja4!G:G,Hoja4!F:F,"",0))</f>
        <v>15245697000</v>
      </c>
      <c r="L66" s="23"/>
      <c r="M66" s="15"/>
      <c r="N66" s="15"/>
      <c r="O66" s="15"/>
      <c r="P66" s="15"/>
      <c r="Q66" s="15"/>
      <c r="R66" s="15"/>
      <c r="S66" s="15"/>
      <c r="T66" s="15"/>
      <c r="U66" s="35"/>
      <c r="V66" s="15"/>
      <c r="W66" s="15"/>
      <c r="X66" s="15"/>
      <c r="Y66" s="15"/>
      <c r="Z66" s="22"/>
    </row>
    <row r="67" spans="1:26">
      <c r="A67" s="15">
        <v>208</v>
      </c>
      <c r="B67" s="15">
        <v>1</v>
      </c>
      <c r="C67" s="15"/>
      <c r="D67" s="15"/>
      <c r="E67" s="15"/>
      <c r="F67" s="15"/>
      <c r="G67" s="15"/>
      <c r="H67" s="16" t="s">
        <v>32</v>
      </c>
      <c r="I67" s="16" t="s">
        <v>32</v>
      </c>
      <c r="J67" s="15"/>
      <c r="K67" s="27" t="str" cm="1">
        <f t="array" ref="K67">IF(I67="","",_xlfn.XLOOKUP(0&amp;A67&amp;IF(F67&lt;&gt;"",F67,LOOKUP(2,1/(F$2:F67&lt;&gt;""),F$2:F67))&amp;I67,Hoja4!G:G,Hoja4!F:F,"",0))</f>
        <v/>
      </c>
      <c r="L67" s="22"/>
      <c r="M67" s="15">
        <v>4</v>
      </c>
      <c r="N67" s="15" t="s">
        <v>137</v>
      </c>
      <c r="O67" s="15" t="s">
        <v>40</v>
      </c>
      <c r="P67" s="15" t="s">
        <v>35</v>
      </c>
      <c r="Q67" s="15" t="s">
        <v>36</v>
      </c>
      <c r="R67" s="15" t="s">
        <v>58</v>
      </c>
      <c r="S67" s="15">
        <v>3129</v>
      </c>
      <c r="T67" s="15">
        <v>7820</v>
      </c>
      <c r="U67" s="35">
        <v>800</v>
      </c>
      <c r="V67" s="33"/>
      <c r="W67" s="15" t="s">
        <v>38</v>
      </c>
      <c r="X67" s="15" t="s">
        <v>38</v>
      </c>
      <c r="Y67" s="15" t="s">
        <v>38</v>
      </c>
      <c r="Z67" s="23"/>
    </row>
    <row r="68" spans="1:26">
      <c r="A68" s="15">
        <v>208</v>
      </c>
      <c r="B68" s="15">
        <v>1</v>
      </c>
      <c r="C68" s="15"/>
      <c r="D68" s="15"/>
      <c r="E68" s="15"/>
      <c r="F68" s="15"/>
      <c r="G68" s="15"/>
      <c r="H68" s="16" t="s">
        <v>32</v>
      </c>
      <c r="I68" s="16" t="s">
        <v>32</v>
      </c>
      <c r="J68" s="15"/>
      <c r="K68" s="27" t="str" cm="1">
        <f t="array" ref="K68">IF(I68="","",_xlfn.XLOOKUP(0&amp;A68&amp;IF(F68&lt;&gt;"",F68,LOOKUP(2,1/(F$2:F68&lt;&gt;""),F$2:F68))&amp;I68,Hoja4!G:G,Hoja4!F:F,"",0))</f>
        <v/>
      </c>
      <c r="L68" s="22"/>
      <c r="M68" s="15">
        <v>17</v>
      </c>
      <c r="N68" s="15" t="s">
        <v>138</v>
      </c>
      <c r="O68" s="15" t="s">
        <v>100</v>
      </c>
      <c r="P68" s="15" t="s">
        <v>131</v>
      </c>
      <c r="Q68" s="15" t="s">
        <v>41</v>
      </c>
      <c r="R68" s="15" t="s">
        <v>58</v>
      </c>
      <c r="S68" s="15"/>
      <c r="T68" s="15">
        <v>100</v>
      </c>
      <c r="U68" s="35">
        <v>100</v>
      </c>
      <c r="V68" s="33"/>
      <c r="W68" s="15" t="s">
        <v>60</v>
      </c>
      <c r="X68" s="15" t="s">
        <v>60</v>
      </c>
      <c r="Y68" s="15" t="s">
        <v>38</v>
      </c>
      <c r="Z68" s="23"/>
    </row>
    <row r="69" spans="1:26">
      <c r="A69" s="15">
        <v>208</v>
      </c>
      <c r="B69" s="15">
        <v>1</v>
      </c>
      <c r="C69" s="15"/>
      <c r="D69" s="15"/>
      <c r="E69" s="15"/>
      <c r="F69" s="15"/>
      <c r="G69" s="15"/>
      <c r="H69" s="16" t="s">
        <v>32</v>
      </c>
      <c r="I69" s="16" t="s">
        <v>32</v>
      </c>
      <c r="J69" s="15"/>
      <c r="K69" s="27" t="str" cm="1">
        <f t="array" ref="K69">IF(I69="","",_xlfn.XLOOKUP(0&amp;A69&amp;IF(F69&lt;&gt;"",F69,LOOKUP(2,1/(F$2:F69&lt;&gt;""),F$2:F69))&amp;I69,Hoja4!G:G,Hoja4!F:F,"",0))</f>
        <v/>
      </c>
      <c r="L69" s="22"/>
      <c r="M69" s="15">
        <v>18</v>
      </c>
      <c r="N69" s="15" t="s">
        <v>139</v>
      </c>
      <c r="O69" s="15" t="s">
        <v>40</v>
      </c>
      <c r="P69" s="15" t="s">
        <v>131</v>
      </c>
      <c r="Q69" s="15" t="s">
        <v>36</v>
      </c>
      <c r="R69" s="15" t="s">
        <v>58</v>
      </c>
      <c r="S69" s="15"/>
      <c r="T69" s="15">
        <v>3</v>
      </c>
      <c r="U69" s="35">
        <v>0</v>
      </c>
      <c r="V69" s="33"/>
      <c r="W69" s="15" t="s">
        <v>60</v>
      </c>
      <c r="X69" s="15" t="s">
        <v>60</v>
      </c>
      <c r="Y69" s="15" t="s">
        <v>38</v>
      </c>
      <c r="Z69" s="23"/>
    </row>
    <row r="70" spans="1:26">
      <c r="A70" s="3">
        <v>208</v>
      </c>
      <c r="B70" s="3">
        <v>1</v>
      </c>
      <c r="C70" s="3" t="s">
        <v>122</v>
      </c>
      <c r="D70" s="3"/>
      <c r="E70" s="3"/>
      <c r="F70" s="3">
        <v>3</v>
      </c>
      <c r="G70" s="3" t="s">
        <v>133</v>
      </c>
      <c r="H70" s="4" t="s">
        <v>32</v>
      </c>
      <c r="I70" s="4" t="s">
        <v>32</v>
      </c>
      <c r="J70" s="3" t="s">
        <v>44</v>
      </c>
      <c r="K70" s="28">
        <f>SUM(K66:K69)</f>
        <v>15245697000</v>
      </c>
      <c r="L70" s="13">
        <f>SUM(L66:L69)</f>
        <v>0</v>
      </c>
      <c r="M70" s="3"/>
      <c r="N70" s="3"/>
      <c r="O70" s="3"/>
      <c r="P70" s="3"/>
      <c r="Q70" s="3"/>
      <c r="R70" s="3"/>
      <c r="S70" s="3"/>
      <c r="T70" s="3"/>
      <c r="U70" s="36"/>
      <c r="V70" s="3"/>
      <c r="W70" s="3"/>
      <c r="X70" s="3"/>
      <c r="Y70" s="3" t="s">
        <v>45</v>
      </c>
      <c r="Z70" s="13">
        <f>SUM(Z66:Z69)</f>
        <v>0</v>
      </c>
    </row>
    <row r="71" spans="1:26">
      <c r="A71" s="15">
        <v>208</v>
      </c>
      <c r="B71" s="15">
        <v>1</v>
      </c>
      <c r="C71" s="15" t="s">
        <v>122</v>
      </c>
      <c r="D71" s="15">
        <v>8</v>
      </c>
      <c r="E71" s="15" t="s">
        <v>140</v>
      </c>
      <c r="F71" s="15">
        <v>4</v>
      </c>
      <c r="G71" s="15" t="s">
        <v>141</v>
      </c>
      <c r="H71" s="16" t="s">
        <v>142</v>
      </c>
      <c r="I71" s="16" t="s">
        <v>143</v>
      </c>
      <c r="J71" s="15" t="s">
        <v>144</v>
      </c>
      <c r="K71" s="32" cm="1">
        <f t="array" ref="K71">IF(I71="","",_xlfn.XLOOKUP(0&amp;A71&amp;IF(F71&lt;&gt;"",F71,LOOKUP(2,1/(F$2:F71&lt;&gt;""),F$2:F71))&amp;I71,Hoja4!G:G,Hoja4!F:F,"",0))</f>
        <v>25438936000</v>
      </c>
      <c r="L71" s="23"/>
      <c r="M71" s="15"/>
      <c r="N71" s="15"/>
      <c r="O71" s="15"/>
      <c r="P71" s="15"/>
      <c r="Q71" s="15"/>
      <c r="R71" s="15"/>
      <c r="S71" s="15"/>
      <c r="T71" s="15"/>
      <c r="U71" s="35"/>
      <c r="V71" s="15"/>
      <c r="W71" s="15"/>
      <c r="X71" s="15"/>
      <c r="Y71" s="15"/>
      <c r="Z71" s="22"/>
    </row>
    <row r="72" spans="1:26">
      <c r="A72" s="15">
        <v>208</v>
      </c>
      <c r="B72" s="15">
        <v>1</v>
      </c>
      <c r="C72" s="15"/>
      <c r="D72" s="15"/>
      <c r="E72" s="15"/>
      <c r="F72" s="15"/>
      <c r="G72" s="15"/>
      <c r="H72" s="16" t="s">
        <v>32</v>
      </c>
      <c r="I72" s="16" t="s">
        <v>32</v>
      </c>
      <c r="J72" s="15"/>
      <c r="K72" s="27" t="str" cm="1">
        <f t="array" ref="K72">IF(I72="","",_xlfn.XLOOKUP(0&amp;A72&amp;IF(F72&lt;&gt;"",F72,LOOKUP(2,1/(F$2:F72&lt;&gt;""),F$2:F72))&amp;I72,Hoja4!G:G,Hoja4!F:F,"",0))</f>
        <v/>
      </c>
      <c r="L72" s="22"/>
      <c r="M72" s="15">
        <v>5</v>
      </c>
      <c r="N72" s="15" t="s">
        <v>145</v>
      </c>
      <c r="O72" s="15" t="s">
        <v>40</v>
      </c>
      <c r="P72" s="15" t="s">
        <v>35</v>
      </c>
      <c r="Q72" s="15" t="s">
        <v>36</v>
      </c>
      <c r="R72" s="15" t="s">
        <v>58</v>
      </c>
      <c r="S72" s="15">
        <v>80988</v>
      </c>
      <c r="T72" s="15">
        <v>69493</v>
      </c>
      <c r="U72" s="35">
        <v>7103</v>
      </c>
      <c r="V72" s="33"/>
      <c r="W72" s="15" t="s">
        <v>38</v>
      </c>
      <c r="X72" s="15" t="s">
        <v>38</v>
      </c>
      <c r="Y72" s="15" t="s">
        <v>38</v>
      </c>
      <c r="Z72" s="23"/>
    </row>
    <row r="73" spans="1:26">
      <c r="A73" s="3">
        <v>208</v>
      </c>
      <c r="B73" s="3">
        <v>1</v>
      </c>
      <c r="C73" s="3" t="s">
        <v>122</v>
      </c>
      <c r="D73" s="3"/>
      <c r="E73" s="3"/>
      <c r="F73" s="3">
        <v>4</v>
      </c>
      <c r="G73" s="3" t="s">
        <v>141</v>
      </c>
      <c r="H73" s="4" t="s">
        <v>32</v>
      </c>
      <c r="I73" s="4" t="s">
        <v>32</v>
      </c>
      <c r="J73" s="3" t="s">
        <v>44</v>
      </c>
      <c r="K73" s="28">
        <f>SUM(K71:K72)</f>
        <v>25438936000</v>
      </c>
      <c r="L73" s="13">
        <f>SUM(L71:L72)</f>
        <v>0</v>
      </c>
      <c r="M73" s="3"/>
      <c r="N73" s="3"/>
      <c r="O73" s="3"/>
      <c r="P73" s="3"/>
      <c r="Q73" s="3"/>
      <c r="R73" s="3"/>
      <c r="S73" s="3"/>
      <c r="T73" s="3"/>
      <c r="U73" s="36"/>
      <c r="V73" s="3"/>
      <c r="W73" s="3"/>
      <c r="X73" s="3"/>
      <c r="Y73" s="3" t="s">
        <v>45</v>
      </c>
      <c r="Z73" s="13">
        <f>SUM(Z71:Z72)</f>
        <v>0</v>
      </c>
    </row>
    <row r="74" spans="1:26">
      <c r="A74" s="15">
        <v>208</v>
      </c>
      <c r="B74" s="15">
        <v>1</v>
      </c>
      <c r="C74" s="15" t="s">
        <v>122</v>
      </c>
      <c r="D74" s="15">
        <v>9</v>
      </c>
      <c r="E74" s="15" t="s">
        <v>146</v>
      </c>
      <c r="F74" s="15">
        <v>5</v>
      </c>
      <c r="G74" s="15" t="s">
        <v>147</v>
      </c>
      <c r="H74" s="16" t="s">
        <v>148</v>
      </c>
      <c r="I74" s="16" t="s">
        <v>149</v>
      </c>
      <c r="J74" s="15" t="s">
        <v>150</v>
      </c>
      <c r="K74" s="32" cm="1">
        <f t="array" ref="K74">IF(I74="","",_xlfn.XLOOKUP(0&amp;A74&amp;IF(F74&lt;&gt;"",F74,LOOKUP(2,1/(F$2:F74&lt;&gt;""),F$2:F74))&amp;I74,Hoja4!G:G,Hoja4!F:F,"",0))</f>
        <v>2839590000</v>
      </c>
      <c r="L74" s="23"/>
      <c r="M74" s="15"/>
      <c r="N74" s="15"/>
      <c r="O74" s="15"/>
      <c r="P74" s="15"/>
      <c r="Q74" s="15"/>
      <c r="R74" s="15"/>
      <c r="S74" s="15"/>
      <c r="T74" s="15"/>
      <c r="U74" s="35"/>
      <c r="V74" s="15"/>
      <c r="W74" s="15"/>
      <c r="X74" s="15"/>
      <c r="Y74" s="15"/>
      <c r="Z74" s="22"/>
    </row>
    <row r="75" spans="1:26">
      <c r="A75" s="15">
        <v>208</v>
      </c>
      <c r="B75" s="15">
        <v>1</v>
      </c>
      <c r="C75" s="15"/>
      <c r="D75" s="15"/>
      <c r="E75" s="15"/>
      <c r="F75" s="15"/>
      <c r="G75" s="15"/>
      <c r="H75" s="16" t="s">
        <v>32</v>
      </c>
      <c r="I75" s="16" t="s">
        <v>32</v>
      </c>
      <c r="J75" s="15"/>
      <c r="K75" s="27" t="str" cm="1">
        <f t="array" ref="K75">IF(I75="","",_xlfn.XLOOKUP(0&amp;A75&amp;IF(F75&lt;&gt;"",F75,LOOKUP(2,1/(F$2:F75&lt;&gt;""),F$2:F75))&amp;I75,Hoja4!G:G,Hoja4!F:F,"",0))</f>
        <v/>
      </c>
      <c r="L75" s="22"/>
      <c r="M75" s="15">
        <v>6</v>
      </c>
      <c r="N75" s="15" t="s">
        <v>151</v>
      </c>
      <c r="O75" s="15" t="s">
        <v>40</v>
      </c>
      <c r="P75" s="15" t="s">
        <v>35</v>
      </c>
      <c r="Q75" s="15" t="s">
        <v>36</v>
      </c>
      <c r="R75" s="15" t="s">
        <v>58</v>
      </c>
      <c r="S75" s="15">
        <v>1190</v>
      </c>
      <c r="T75" s="15">
        <v>3393</v>
      </c>
      <c r="U75" s="35">
        <v>432</v>
      </c>
      <c r="V75" s="33"/>
      <c r="W75" s="15" t="s">
        <v>38</v>
      </c>
      <c r="X75" s="15" t="s">
        <v>38</v>
      </c>
      <c r="Y75" s="15" t="s">
        <v>38</v>
      </c>
      <c r="Z75" s="23"/>
    </row>
    <row r="76" spans="1:26">
      <c r="A76" s="3">
        <v>208</v>
      </c>
      <c r="B76" s="3">
        <v>1</v>
      </c>
      <c r="C76" s="3" t="s">
        <v>122</v>
      </c>
      <c r="D76" s="3"/>
      <c r="E76" s="3"/>
      <c r="F76" s="3">
        <v>5</v>
      </c>
      <c r="G76" s="3" t="s">
        <v>147</v>
      </c>
      <c r="H76" s="4" t="s">
        <v>32</v>
      </c>
      <c r="I76" s="4" t="s">
        <v>32</v>
      </c>
      <c r="J76" s="3" t="s">
        <v>44</v>
      </c>
      <c r="K76" s="28">
        <f>SUM(K74:K75)</f>
        <v>2839590000</v>
      </c>
      <c r="L76" s="13">
        <f>SUM(L74:L75)</f>
        <v>0</v>
      </c>
      <c r="M76" s="3"/>
      <c r="N76" s="3"/>
      <c r="O76" s="3"/>
      <c r="P76" s="3"/>
      <c r="Q76" s="3"/>
      <c r="R76" s="3"/>
      <c r="S76" s="3"/>
      <c r="T76" s="3"/>
      <c r="U76" s="36"/>
      <c r="V76" s="3"/>
      <c r="W76" s="3"/>
      <c r="X76" s="3"/>
      <c r="Y76" s="3" t="s">
        <v>45</v>
      </c>
      <c r="Z76" s="13">
        <f>SUM(Z74:Z75)</f>
        <v>0</v>
      </c>
    </row>
    <row r="77" spans="1:26">
      <c r="A77" s="15">
        <v>208</v>
      </c>
      <c r="B77" s="15">
        <v>1</v>
      </c>
      <c r="C77" s="15" t="s">
        <v>122</v>
      </c>
      <c r="D77" s="15">
        <v>9</v>
      </c>
      <c r="E77" s="15" t="s">
        <v>146</v>
      </c>
      <c r="F77" s="15">
        <v>6</v>
      </c>
      <c r="G77" s="15" t="s">
        <v>152</v>
      </c>
      <c r="H77" s="16" t="s">
        <v>148</v>
      </c>
      <c r="I77" s="16" t="s">
        <v>149</v>
      </c>
      <c r="J77" s="15" t="s">
        <v>150</v>
      </c>
      <c r="K77" s="32" cm="1">
        <f t="array" ref="K77">IF(I77="","",_xlfn.XLOOKUP(0&amp;A77&amp;IF(F77&lt;&gt;"",F77,LOOKUP(2,1/(F$2:F77&lt;&gt;""),F$2:F77))&amp;I77,Hoja4!G:G,Hoja4!F:F,"",0))</f>
        <v>500000000</v>
      </c>
      <c r="L77" s="23"/>
      <c r="M77" s="15"/>
      <c r="N77" s="15"/>
      <c r="O77" s="15"/>
      <c r="P77" s="15"/>
      <c r="Q77" s="15"/>
      <c r="R77" s="15"/>
      <c r="S77" s="15"/>
      <c r="T77" s="15"/>
      <c r="U77" s="35"/>
      <c r="V77" s="15"/>
      <c r="W77" s="15"/>
      <c r="X77" s="15"/>
      <c r="Y77" s="15"/>
      <c r="Z77" s="22"/>
    </row>
    <row r="78" spans="1:26">
      <c r="A78" s="15">
        <v>208</v>
      </c>
      <c r="B78" s="15">
        <v>1</v>
      </c>
      <c r="C78" s="15"/>
      <c r="D78" s="15"/>
      <c r="E78" s="15"/>
      <c r="F78" s="15"/>
      <c r="G78" s="15"/>
      <c r="H78" s="16" t="s">
        <v>153</v>
      </c>
      <c r="I78" s="16" t="s">
        <v>154</v>
      </c>
      <c r="J78" s="15" t="s">
        <v>155</v>
      </c>
      <c r="K78" s="32" cm="1">
        <f t="array" ref="K78">IF(I78="","",_xlfn.XLOOKUP(0&amp;A78&amp;IF(F78&lt;&gt;"",F78,LOOKUP(2,1/(F$2:F78&lt;&gt;""),F$2:F78))&amp;I78,Hoja4!G:G,Hoja4!F:F,"",0))</f>
        <v>10154459000</v>
      </c>
      <c r="L78" s="23"/>
      <c r="M78" s="15"/>
      <c r="N78" s="15"/>
      <c r="O78" s="15"/>
      <c r="P78" s="15"/>
      <c r="Q78" s="15"/>
      <c r="R78" s="15"/>
      <c r="S78" s="15"/>
      <c r="T78" s="15"/>
      <c r="U78" s="35"/>
      <c r="V78" s="15"/>
      <c r="W78" s="15"/>
      <c r="X78" s="15"/>
      <c r="Y78" s="15"/>
      <c r="Z78" s="22"/>
    </row>
    <row r="79" spans="1:26">
      <c r="A79" s="15">
        <v>208</v>
      </c>
      <c r="B79" s="15">
        <v>1</v>
      </c>
      <c r="C79" s="15"/>
      <c r="D79" s="15"/>
      <c r="E79" s="15"/>
      <c r="F79" s="15"/>
      <c r="G79" s="15"/>
      <c r="H79" s="16" t="s">
        <v>32</v>
      </c>
      <c r="I79" s="16" t="s">
        <v>32</v>
      </c>
      <c r="J79" s="15"/>
      <c r="K79" s="27" t="str" cm="1">
        <f t="array" ref="K79">IF(I79="","",_xlfn.XLOOKUP(0&amp;A79&amp;IF(F79&lt;&gt;"",F79,LOOKUP(2,1/(F$2:F79&lt;&gt;""),F$2:F79))&amp;I79,Hoja4!G:G,Hoja4!F:F,"",0))</f>
        <v/>
      </c>
      <c r="L79" s="22"/>
      <c r="M79" s="15">
        <v>7</v>
      </c>
      <c r="N79" s="15" t="s">
        <v>156</v>
      </c>
      <c r="O79" s="15" t="s">
        <v>40</v>
      </c>
      <c r="P79" s="15" t="s">
        <v>35</v>
      </c>
      <c r="Q79" s="15" t="s">
        <v>36</v>
      </c>
      <c r="R79" s="15" t="s">
        <v>58</v>
      </c>
      <c r="S79" s="15">
        <v>1329</v>
      </c>
      <c r="T79" s="15">
        <v>9270</v>
      </c>
      <c r="U79" s="35">
        <v>613</v>
      </c>
      <c r="V79" s="33"/>
      <c r="W79" s="15" t="s">
        <v>38</v>
      </c>
      <c r="X79" s="15" t="s">
        <v>38</v>
      </c>
      <c r="Y79" s="15" t="s">
        <v>38</v>
      </c>
      <c r="Z79" s="23"/>
    </row>
    <row r="80" spans="1:26">
      <c r="A80" s="15">
        <v>208</v>
      </c>
      <c r="B80" s="15">
        <v>1</v>
      </c>
      <c r="C80" s="15"/>
      <c r="D80" s="15"/>
      <c r="E80" s="15"/>
      <c r="F80" s="15"/>
      <c r="G80" s="15"/>
      <c r="H80" s="16" t="s">
        <v>32</v>
      </c>
      <c r="I80" s="16" t="s">
        <v>32</v>
      </c>
      <c r="J80" s="15"/>
      <c r="K80" s="27" t="str" cm="1">
        <f t="array" ref="K80">IF(I80="","",_xlfn.XLOOKUP(0&amp;A80&amp;IF(F80&lt;&gt;"",F80,LOOKUP(2,1/(F$2:F80&lt;&gt;""),F$2:F80))&amp;I80,Hoja4!G:G,Hoja4!F:F,"",0))</f>
        <v/>
      </c>
      <c r="L80" s="22"/>
      <c r="M80" s="15">
        <v>8</v>
      </c>
      <c r="N80" s="15" t="s">
        <v>157</v>
      </c>
      <c r="O80" s="15" t="s">
        <v>40</v>
      </c>
      <c r="P80" s="15" t="s">
        <v>35</v>
      </c>
      <c r="Q80" s="15" t="s">
        <v>36</v>
      </c>
      <c r="R80" s="15" t="s">
        <v>58</v>
      </c>
      <c r="S80" s="15">
        <v>201</v>
      </c>
      <c r="T80" s="15">
        <v>8000</v>
      </c>
      <c r="U80" s="35">
        <v>613</v>
      </c>
      <c r="V80" s="33"/>
      <c r="W80" s="15" t="s">
        <v>38</v>
      </c>
      <c r="X80" s="15" t="s">
        <v>38</v>
      </c>
      <c r="Y80" s="15" t="s">
        <v>38</v>
      </c>
      <c r="Z80" s="23"/>
    </row>
    <row r="81" spans="1:26">
      <c r="A81" s="15">
        <v>208</v>
      </c>
      <c r="B81" s="15">
        <v>1</v>
      </c>
      <c r="C81" s="15"/>
      <c r="D81" s="15"/>
      <c r="E81" s="15"/>
      <c r="F81" s="15"/>
      <c r="G81" s="15"/>
      <c r="H81" s="16" t="s">
        <v>32</v>
      </c>
      <c r="I81" s="16" t="s">
        <v>32</v>
      </c>
      <c r="J81" s="15"/>
      <c r="K81" s="27" t="str" cm="1">
        <f t="array" ref="K81">IF(I81="","",_xlfn.XLOOKUP(0&amp;A81&amp;IF(F81&lt;&gt;"",F81,LOOKUP(2,1/(F$2:F81&lt;&gt;""),F$2:F81))&amp;I81,Hoja4!G:G,Hoja4!F:F,"",0))</f>
        <v/>
      </c>
      <c r="L81" s="22"/>
      <c r="M81" s="15">
        <v>9</v>
      </c>
      <c r="N81" s="15" t="s">
        <v>158</v>
      </c>
      <c r="O81" s="15" t="s">
        <v>76</v>
      </c>
      <c r="P81" s="15" t="s">
        <v>35</v>
      </c>
      <c r="Q81" s="15" t="s">
        <v>41</v>
      </c>
      <c r="R81" s="15" t="s">
        <v>37</v>
      </c>
      <c r="S81" s="15">
        <v>89</v>
      </c>
      <c r="T81" s="15">
        <v>100</v>
      </c>
      <c r="U81" s="35" t="s">
        <v>42</v>
      </c>
      <c r="V81" s="33"/>
      <c r="W81" s="15" t="s">
        <v>38</v>
      </c>
      <c r="X81" s="15" t="s">
        <v>43</v>
      </c>
      <c r="Y81" s="15" t="s">
        <v>43</v>
      </c>
      <c r="Z81" s="23"/>
    </row>
    <row r="82" spans="1:26">
      <c r="A82" s="3">
        <v>208</v>
      </c>
      <c r="B82" s="3">
        <v>1</v>
      </c>
      <c r="C82" s="3" t="s">
        <v>122</v>
      </c>
      <c r="D82" s="3"/>
      <c r="E82" s="3"/>
      <c r="F82" s="3">
        <v>6</v>
      </c>
      <c r="G82" s="3" t="s">
        <v>152</v>
      </c>
      <c r="H82" s="4" t="s">
        <v>32</v>
      </c>
      <c r="I82" s="4" t="s">
        <v>32</v>
      </c>
      <c r="J82" s="3" t="s">
        <v>44</v>
      </c>
      <c r="K82" s="28">
        <f>SUM(K77:K81)</f>
        <v>10654459000</v>
      </c>
      <c r="L82" s="13">
        <f>SUM(L77:L81)</f>
        <v>0</v>
      </c>
      <c r="M82" s="3"/>
      <c r="N82" s="3"/>
      <c r="O82" s="3"/>
      <c r="P82" s="3"/>
      <c r="Q82" s="3"/>
      <c r="R82" s="3"/>
      <c r="S82" s="3"/>
      <c r="T82" s="3"/>
      <c r="U82" s="36"/>
      <c r="V82" s="3"/>
      <c r="W82" s="3"/>
      <c r="X82" s="3"/>
      <c r="Y82" s="3" t="s">
        <v>45</v>
      </c>
      <c r="Z82" s="13">
        <f>SUM(Z77:Z81)</f>
        <v>0</v>
      </c>
    </row>
    <row r="83" spans="1:26">
      <c r="A83" s="15">
        <v>208</v>
      </c>
      <c r="B83" s="15">
        <v>1</v>
      </c>
      <c r="C83" s="15" t="s">
        <v>122</v>
      </c>
      <c r="D83" s="15">
        <v>10</v>
      </c>
      <c r="E83" s="15" t="s">
        <v>159</v>
      </c>
      <c r="F83" s="15">
        <v>7</v>
      </c>
      <c r="G83" s="15" t="s">
        <v>160</v>
      </c>
      <c r="H83" s="16" t="s">
        <v>161</v>
      </c>
      <c r="I83" s="16" t="s">
        <v>162</v>
      </c>
      <c r="J83" s="15" t="s">
        <v>163</v>
      </c>
      <c r="K83" s="32" cm="1">
        <f t="array" ref="K83">IF(I83="","",_xlfn.XLOOKUP(0&amp;A83&amp;IF(F83&lt;&gt;"",F83,LOOKUP(2,1/(F$2:F83&lt;&gt;""),F$2:F83))&amp;I83,Hoja4!G:G,Hoja4!F:F,"",0))</f>
        <v>9960035000</v>
      </c>
      <c r="L83" s="23"/>
      <c r="M83" s="15"/>
      <c r="N83" s="15"/>
      <c r="O83" s="15"/>
      <c r="P83" s="15"/>
      <c r="Q83" s="15"/>
      <c r="R83" s="15"/>
      <c r="S83" s="15"/>
      <c r="T83" s="15"/>
      <c r="U83" s="35"/>
      <c r="V83" s="15"/>
      <c r="W83" s="15"/>
      <c r="X83" s="15"/>
      <c r="Y83" s="15"/>
      <c r="Z83" s="22"/>
    </row>
    <row r="84" spans="1:26">
      <c r="A84" s="15">
        <v>208</v>
      </c>
      <c r="B84" s="15">
        <v>1</v>
      </c>
      <c r="C84" s="15"/>
      <c r="D84" s="15"/>
      <c r="E84" s="15"/>
      <c r="F84" s="15"/>
      <c r="G84" s="15"/>
      <c r="H84" s="16" t="s">
        <v>32</v>
      </c>
      <c r="I84" s="16" t="s">
        <v>32</v>
      </c>
      <c r="J84" s="15"/>
      <c r="K84" s="27" t="str" cm="1">
        <f t="array" ref="K84">IF(I84="","",_xlfn.XLOOKUP(0&amp;A84&amp;IF(F84&lt;&gt;"",F84,LOOKUP(2,1/(F$2:F84&lt;&gt;""),F$2:F84))&amp;I84,Hoja4!G:G,Hoja4!F:F,"",0))</f>
        <v/>
      </c>
      <c r="L84" s="22"/>
      <c r="M84" s="15">
        <v>10</v>
      </c>
      <c r="N84" s="15" t="s">
        <v>164</v>
      </c>
      <c r="O84" s="15" t="s">
        <v>100</v>
      </c>
      <c r="P84" s="15" t="s">
        <v>35</v>
      </c>
      <c r="Q84" s="15" t="s">
        <v>41</v>
      </c>
      <c r="R84" s="15" t="s">
        <v>37</v>
      </c>
      <c r="S84" s="15"/>
      <c r="T84" s="15">
        <v>100</v>
      </c>
      <c r="U84" s="35">
        <v>100</v>
      </c>
      <c r="V84" s="33"/>
      <c r="W84" s="15" t="s">
        <v>43</v>
      </c>
      <c r="X84" s="15" t="s">
        <v>38</v>
      </c>
      <c r="Y84" s="15" t="s">
        <v>38</v>
      </c>
      <c r="Z84" s="23"/>
    </row>
    <row r="85" spans="1:26">
      <c r="A85" s="3">
        <v>208</v>
      </c>
      <c r="B85" s="3">
        <v>1</v>
      </c>
      <c r="C85" s="3" t="s">
        <v>122</v>
      </c>
      <c r="D85" s="3"/>
      <c r="E85" s="3"/>
      <c r="F85" s="3">
        <v>7</v>
      </c>
      <c r="G85" s="3" t="s">
        <v>160</v>
      </c>
      <c r="H85" s="4" t="s">
        <v>32</v>
      </c>
      <c r="I85" s="4" t="s">
        <v>32</v>
      </c>
      <c r="J85" s="3" t="s">
        <v>44</v>
      </c>
      <c r="K85" s="28">
        <f>SUM(K83:K84)</f>
        <v>9960035000</v>
      </c>
      <c r="L85" s="13">
        <f>SUM(L83:L84)</f>
        <v>0</v>
      </c>
      <c r="M85" s="3"/>
      <c r="N85" s="3"/>
      <c r="O85" s="3"/>
      <c r="P85" s="3"/>
      <c r="Q85" s="3"/>
      <c r="R85" s="3"/>
      <c r="S85" s="3"/>
      <c r="T85" s="3"/>
      <c r="U85" s="36"/>
      <c r="V85" s="3"/>
      <c r="W85" s="3"/>
      <c r="X85" s="3"/>
      <c r="Y85" s="3" t="s">
        <v>45</v>
      </c>
      <c r="Z85" s="13">
        <f>SUM(Z83:Z84)</f>
        <v>0</v>
      </c>
    </row>
    <row r="86" spans="1:26">
      <c r="A86" s="15">
        <v>208</v>
      </c>
      <c r="B86" s="15">
        <v>1</v>
      </c>
      <c r="C86" s="15" t="s">
        <v>122</v>
      </c>
      <c r="D86" s="15">
        <v>10</v>
      </c>
      <c r="E86" s="15" t="s">
        <v>159</v>
      </c>
      <c r="F86" s="15">
        <v>8</v>
      </c>
      <c r="G86" s="15" t="s">
        <v>165</v>
      </c>
      <c r="H86" s="16" t="s">
        <v>161</v>
      </c>
      <c r="I86" s="16" t="s">
        <v>162</v>
      </c>
      <c r="J86" s="15" t="s">
        <v>163</v>
      </c>
      <c r="K86" s="32" cm="1">
        <f t="array" ref="K86">IF(I86="","",_xlfn.XLOOKUP(0&amp;A86&amp;IF(F86&lt;&gt;"",F86,LOOKUP(2,1/(F$2:F86&lt;&gt;""),F$2:F86))&amp;I86,Hoja4!G:G,Hoja4!F:F,"",0))</f>
        <v>3163146000</v>
      </c>
      <c r="L86" s="23"/>
      <c r="M86" s="15"/>
      <c r="N86" s="15"/>
      <c r="O86" s="15"/>
      <c r="P86" s="15"/>
      <c r="Q86" s="15"/>
      <c r="R86" s="15"/>
      <c r="S86" s="15"/>
      <c r="T86" s="15"/>
      <c r="U86" s="35"/>
      <c r="V86" s="15"/>
      <c r="W86" s="15"/>
      <c r="X86" s="15"/>
      <c r="Y86" s="15"/>
      <c r="Z86" s="22"/>
    </row>
    <row r="87" spans="1:26">
      <c r="A87" s="15">
        <v>208</v>
      </c>
      <c r="B87" s="15">
        <v>1</v>
      </c>
      <c r="C87" s="15"/>
      <c r="D87" s="15"/>
      <c r="E87" s="15"/>
      <c r="F87" s="15"/>
      <c r="G87" s="15"/>
      <c r="H87" s="16" t="s">
        <v>32</v>
      </c>
      <c r="I87" s="16" t="s">
        <v>32</v>
      </c>
      <c r="J87" s="15"/>
      <c r="K87" s="27" t="str" cm="1">
        <f t="array" ref="K87">IF(I87="","",_xlfn.XLOOKUP(0&amp;A87&amp;IF(F87&lt;&gt;"",F87,LOOKUP(2,1/(F$2:F87&lt;&gt;""),F$2:F87))&amp;I87,Hoja4!G:G,Hoja4!F:F,"",0))</f>
        <v/>
      </c>
      <c r="L87" s="22"/>
      <c r="M87" s="15">
        <v>11</v>
      </c>
      <c r="N87" s="15" t="s">
        <v>166</v>
      </c>
      <c r="O87" s="15" t="s">
        <v>100</v>
      </c>
      <c r="P87" s="15" t="s">
        <v>131</v>
      </c>
      <c r="Q87" s="15" t="s">
        <v>41</v>
      </c>
      <c r="R87" s="15" t="s">
        <v>37</v>
      </c>
      <c r="S87" s="15"/>
      <c r="T87" s="15">
        <v>100</v>
      </c>
      <c r="U87" s="35">
        <v>100</v>
      </c>
      <c r="V87" s="33"/>
      <c r="W87" s="15" t="s">
        <v>43</v>
      </c>
      <c r="X87" s="15" t="s">
        <v>38</v>
      </c>
      <c r="Y87" s="15" t="s">
        <v>38</v>
      </c>
      <c r="Z87" s="23"/>
    </row>
    <row r="88" spans="1:26">
      <c r="A88" s="3">
        <v>208</v>
      </c>
      <c r="B88" s="3">
        <v>1</v>
      </c>
      <c r="C88" s="3" t="s">
        <v>122</v>
      </c>
      <c r="D88" s="3"/>
      <c r="E88" s="3"/>
      <c r="F88" s="3">
        <v>8</v>
      </c>
      <c r="G88" s="3" t="s">
        <v>165</v>
      </c>
      <c r="H88" s="4" t="s">
        <v>32</v>
      </c>
      <c r="I88" s="4" t="s">
        <v>32</v>
      </c>
      <c r="J88" s="3" t="s">
        <v>44</v>
      </c>
      <c r="K88" s="28">
        <f>SUM(K86:K87)</f>
        <v>3163146000</v>
      </c>
      <c r="L88" s="13">
        <f>SUM(L86:L87)</f>
        <v>0</v>
      </c>
      <c r="M88" s="3"/>
      <c r="N88" s="3"/>
      <c r="O88" s="3"/>
      <c r="P88" s="3"/>
      <c r="Q88" s="3"/>
      <c r="R88" s="3"/>
      <c r="S88" s="3"/>
      <c r="T88" s="3"/>
      <c r="U88" s="36"/>
      <c r="V88" s="3"/>
      <c r="W88" s="3"/>
      <c r="X88" s="3"/>
      <c r="Y88" s="3" t="s">
        <v>45</v>
      </c>
      <c r="Z88" s="13">
        <f>SUM(Z86:Z87)</f>
        <v>0</v>
      </c>
    </row>
    <row r="89" spans="1:26">
      <c r="A89" s="15">
        <v>208</v>
      </c>
      <c r="B89" s="15">
        <v>1</v>
      </c>
      <c r="C89" s="15" t="s">
        <v>122</v>
      </c>
      <c r="D89" s="15">
        <v>10</v>
      </c>
      <c r="E89" s="15" t="s">
        <v>159</v>
      </c>
      <c r="F89" s="15">
        <v>9</v>
      </c>
      <c r="G89" s="15" t="s">
        <v>167</v>
      </c>
      <c r="H89" s="16" t="s">
        <v>161</v>
      </c>
      <c r="I89" s="16" t="s">
        <v>162</v>
      </c>
      <c r="J89" s="15" t="s">
        <v>163</v>
      </c>
      <c r="K89" s="32" cm="1">
        <f t="array" ref="K89">IF(I89="","",_xlfn.XLOOKUP(0&amp;A89&amp;IF(F89&lt;&gt;"",F89,LOOKUP(2,1/(F$2:F89&lt;&gt;""),F$2:F89))&amp;I89,Hoja4!G:G,Hoja4!F:F,"",0))</f>
        <v>2000000000</v>
      </c>
      <c r="L89" s="23"/>
      <c r="M89" s="15"/>
      <c r="N89" s="15"/>
      <c r="O89" s="15"/>
      <c r="P89" s="15"/>
      <c r="Q89" s="15"/>
      <c r="R89" s="15"/>
      <c r="S89" s="15"/>
      <c r="T89" s="15"/>
      <c r="U89" s="35"/>
      <c r="V89" s="15"/>
      <c r="W89" s="15"/>
      <c r="X89" s="15"/>
      <c r="Y89" s="15"/>
      <c r="Z89" s="22"/>
    </row>
    <row r="90" spans="1:26">
      <c r="A90" s="15">
        <v>208</v>
      </c>
      <c r="B90" s="15">
        <v>1</v>
      </c>
      <c r="C90" s="15"/>
      <c r="D90" s="15"/>
      <c r="E90" s="15"/>
      <c r="F90" s="15"/>
      <c r="G90" s="15"/>
      <c r="H90" s="16" t="s">
        <v>32</v>
      </c>
      <c r="I90" s="16" t="s">
        <v>32</v>
      </c>
      <c r="J90" s="15"/>
      <c r="K90" s="27" t="str" cm="1">
        <f t="array" ref="K90">IF(I90="","",_xlfn.XLOOKUP(0&amp;A90&amp;IF(F90&lt;&gt;"",F90,LOOKUP(2,1/(F$2:F90&lt;&gt;""),F$2:F90))&amp;I90,Hoja4!G:G,Hoja4!F:F,"",0))</f>
        <v/>
      </c>
      <c r="L90" s="22"/>
      <c r="M90" s="15">
        <v>12</v>
      </c>
      <c r="N90" s="15" t="s">
        <v>168</v>
      </c>
      <c r="O90" s="15" t="s">
        <v>100</v>
      </c>
      <c r="P90" s="15" t="s">
        <v>131</v>
      </c>
      <c r="Q90" s="15" t="s">
        <v>41</v>
      </c>
      <c r="R90" s="15" t="s">
        <v>37</v>
      </c>
      <c r="S90" s="15"/>
      <c r="T90" s="15">
        <v>100</v>
      </c>
      <c r="U90" s="35">
        <v>100</v>
      </c>
      <c r="V90" s="33"/>
      <c r="W90" s="15" t="s">
        <v>43</v>
      </c>
      <c r="X90" s="15" t="s">
        <v>38</v>
      </c>
      <c r="Y90" s="15" t="s">
        <v>38</v>
      </c>
      <c r="Z90" s="23"/>
    </row>
    <row r="91" spans="1:26">
      <c r="A91" s="3">
        <v>208</v>
      </c>
      <c r="B91" s="3">
        <v>1</v>
      </c>
      <c r="C91" s="3" t="s">
        <v>122</v>
      </c>
      <c r="D91" s="3"/>
      <c r="E91" s="3"/>
      <c r="F91" s="3">
        <v>9</v>
      </c>
      <c r="G91" s="3" t="s">
        <v>167</v>
      </c>
      <c r="H91" s="4" t="s">
        <v>32</v>
      </c>
      <c r="I91" s="4" t="s">
        <v>32</v>
      </c>
      <c r="J91" s="3" t="s">
        <v>44</v>
      </c>
      <c r="K91" s="28">
        <f>SUM(K89:K90)</f>
        <v>2000000000</v>
      </c>
      <c r="L91" s="13">
        <f>SUM(L89:L90)</f>
        <v>0</v>
      </c>
      <c r="M91" s="3"/>
      <c r="N91" s="3"/>
      <c r="O91" s="3"/>
      <c r="P91" s="3"/>
      <c r="Q91" s="3"/>
      <c r="R91" s="3"/>
      <c r="S91" s="3"/>
      <c r="T91" s="3"/>
      <c r="U91" s="36"/>
      <c r="V91" s="3"/>
      <c r="W91" s="3"/>
      <c r="X91" s="3"/>
      <c r="Y91" s="3" t="s">
        <v>45</v>
      </c>
      <c r="Z91" s="13">
        <f>SUM(Z89:Z90)</f>
        <v>0</v>
      </c>
    </row>
    <row r="92" spans="1:26">
      <c r="A92" s="5">
        <v>208</v>
      </c>
      <c r="B92" s="5">
        <v>1</v>
      </c>
      <c r="C92" s="5" t="s">
        <v>122</v>
      </c>
      <c r="D92" s="5"/>
      <c r="E92" s="5"/>
      <c r="F92" s="5"/>
      <c r="G92" s="5"/>
      <c r="H92" s="6" t="s">
        <v>32</v>
      </c>
      <c r="I92" s="6" t="s">
        <v>32</v>
      </c>
      <c r="J92" s="5" t="s">
        <v>121</v>
      </c>
      <c r="K92" s="29">
        <f>SUM(K65,K70,K73,K76,K82,K85,K88,K91)</f>
        <v>87618159000</v>
      </c>
      <c r="L92" s="14">
        <f>SUM(L65,L70,L73,L76,L82,L85,L88,L91)</f>
        <v>0</v>
      </c>
      <c r="M92" s="5"/>
      <c r="N92" s="5"/>
      <c r="O92" s="5"/>
      <c r="P92" s="5"/>
      <c r="Q92" s="5"/>
      <c r="R92" s="5"/>
      <c r="S92" s="5"/>
      <c r="T92" s="5"/>
      <c r="U92" s="37"/>
      <c r="V92" s="5"/>
      <c r="W92" s="5"/>
      <c r="X92" s="5"/>
      <c r="Y92" s="5" t="s">
        <v>121</v>
      </c>
      <c r="Z92" s="14">
        <f>SUM(Z65,Z70,Z73,Z76,Z82,Z85,Z88,Z91)</f>
        <v>0</v>
      </c>
    </row>
    <row r="93" spans="1:26">
      <c r="A93" s="15">
        <v>120</v>
      </c>
      <c r="B93" s="15">
        <v>1</v>
      </c>
      <c r="C93" s="15" t="s">
        <v>169</v>
      </c>
      <c r="D93" s="15">
        <v>1</v>
      </c>
      <c r="E93" s="15" t="s">
        <v>170</v>
      </c>
      <c r="F93" s="15">
        <v>1</v>
      </c>
      <c r="G93" s="15" t="s">
        <v>171</v>
      </c>
      <c r="H93" s="16" t="s">
        <v>172</v>
      </c>
      <c r="I93" s="16" t="s">
        <v>173</v>
      </c>
      <c r="J93" s="15" t="s">
        <v>174</v>
      </c>
      <c r="K93" s="32" cm="1">
        <f t="array" ref="K93">IF(I93="","",_xlfn.XLOOKUP(0&amp;A93&amp;IF(F93&lt;&gt;"",F93,LOOKUP(2,1/(F$2:F93&lt;&gt;""),F$2:F93))&amp;I93,Hoja4!G:G,Hoja4!F:F,"",0))</f>
        <v>492430000</v>
      </c>
      <c r="L93" s="23"/>
      <c r="M93" s="15"/>
      <c r="N93" s="15"/>
      <c r="O93" s="15"/>
      <c r="P93" s="15"/>
      <c r="Q93" s="15"/>
      <c r="R93" s="15"/>
      <c r="S93" s="15"/>
      <c r="T93" s="15"/>
      <c r="U93" s="35"/>
      <c r="V93" s="15"/>
      <c r="W93" s="15"/>
      <c r="X93" s="15"/>
      <c r="Y93" s="15"/>
      <c r="Z93" s="22"/>
    </row>
    <row r="94" spans="1:26">
      <c r="A94" s="15">
        <v>120</v>
      </c>
      <c r="B94" s="15">
        <v>1</v>
      </c>
      <c r="C94" s="15"/>
      <c r="D94" s="15"/>
      <c r="E94" s="15"/>
      <c r="F94" s="15"/>
      <c r="G94" s="15"/>
      <c r="H94" s="16" t="s">
        <v>175</v>
      </c>
      <c r="I94" s="16" t="s">
        <v>176</v>
      </c>
      <c r="J94" s="15" t="s">
        <v>177</v>
      </c>
      <c r="K94" s="32" cm="1">
        <f t="array" ref="K94">IF(I94="","",_xlfn.XLOOKUP(0&amp;A94&amp;IF(F94&lt;&gt;"",F94,LOOKUP(2,1/(F$2:F94&lt;&gt;""),F$2:F94))&amp;I94,Hoja4!G:G,Hoja4!F:F,"",0))</f>
        <v>16019582000</v>
      </c>
      <c r="L94" s="23"/>
      <c r="M94" s="15"/>
      <c r="N94" s="15"/>
      <c r="O94" s="15"/>
      <c r="P94" s="15"/>
      <c r="Q94" s="15"/>
      <c r="R94" s="15"/>
      <c r="S94" s="15"/>
      <c r="T94" s="15"/>
      <c r="U94" s="35"/>
      <c r="V94" s="15"/>
      <c r="W94" s="15"/>
      <c r="X94" s="15"/>
      <c r="Y94" s="15"/>
      <c r="Z94" s="22"/>
    </row>
    <row r="95" spans="1:26">
      <c r="A95" s="15">
        <v>120</v>
      </c>
      <c r="B95" s="15">
        <v>1</v>
      </c>
      <c r="C95" s="15"/>
      <c r="D95" s="15"/>
      <c r="E95" s="15"/>
      <c r="F95" s="15"/>
      <c r="G95" s="15"/>
      <c r="H95" s="16" t="s">
        <v>32</v>
      </c>
      <c r="I95" s="16" t="s">
        <v>32</v>
      </c>
      <c r="J95" s="15"/>
      <c r="K95" s="27" t="str" cm="1">
        <f t="array" ref="K95">IF(I95="","",_xlfn.XLOOKUP(0&amp;A95&amp;IF(F95&lt;&gt;"",F95,LOOKUP(2,1/(F$2:F95&lt;&gt;""),F$2:F95))&amp;I95,Hoja4!G:G,Hoja4!F:F,"",0))</f>
        <v/>
      </c>
      <c r="L95" s="22"/>
      <c r="M95" s="15">
        <v>1</v>
      </c>
      <c r="N95" s="15" t="s">
        <v>178</v>
      </c>
      <c r="O95" s="15" t="s">
        <v>100</v>
      </c>
      <c r="P95" s="15" t="s">
        <v>131</v>
      </c>
      <c r="Q95" s="15" t="s">
        <v>41</v>
      </c>
      <c r="R95" s="15" t="s">
        <v>37</v>
      </c>
      <c r="S95" s="15">
        <v>100</v>
      </c>
      <c r="T95" s="15">
        <v>100</v>
      </c>
      <c r="U95" s="35">
        <v>100</v>
      </c>
      <c r="V95" s="33"/>
      <c r="W95" s="15" t="s">
        <v>38</v>
      </c>
      <c r="X95" s="15" t="s">
        <v>38</v>
      </c>
      <c r="Y95" s="15" t="s">
        <v>38</v>
      </c>
      <c r="Z95" s="23"/>
    </row>
    <row r="96" spans="1:26">
      <c r="A96" s="15">
        <v>120</v>
      </c>
      <c r="B96" s="15">
        <v>1</v>
      </c>
      <c r="C96" s="15"/>
      <c r="D96" s="15"/>
      <c r="E96" s="15"/>
      <c r="F96" s="15"/>
      <c r="G96" s="15"/>
      <c r="H96" s="16" t="s">
        <v>32</v>
      </c>
      <c r="I96" s="16" t="s">
        <v>32</v>
      </c>
      <c r="J96" s="15"/>
      <c r="K96" s="27" t="str" cm="1">
        <f t="array" ref="K96">IF(I96="","",_xlfn.XLOOKUP(0&amp;A96&amp;IF(F96&lt;&gt;"",F96,LOOKUP(2,1/(F$2:F96&lt;&gt;""),F$2:F96))&amp;I96,Hoja4!G:G,Hoja4!F:F,"",0))</f>
        <v/>
      </c>
      <c r="L96" s="22"/>
      <c r="M96" s="15">
        <v>2</v>
      </c>
      <c r="N96" s="15" t="s">
        <v>179</v>
      </c>
      <c r="O96" s="15" t="s">
        <v>40</v>
      </c>
      <c r="P96" s="15" t="s">
        <v>35</v>
      </c>
      <c r="Q96" s="15" t="s">
        <v>36</v>
      </c>
      <c r="R96" s="15" t="s">
        <v>37</v>
      </c>
      <c r="S96" s="15">
        <v>364.98</v>
      </c>
      <c r="T96" s="15">
        <v>4531.74</v>
      </c>
      <c r="U96" s="35">
        <v>457.95</v>
      </c>
      <c r="V96" s="33"/>
      <c r="W96" s="15" t="s">
        <v>38</v>
      </c>
      <c r="X96" s="15" t="s">
        <v>38</v>
      </c>
      <c r="Y96" s="15" t="s">
        <v>38</v>
      </c>
      <c r="Z96" s="23"/>
    </row>
    <row r="97" spans="1:26">
      <c r="A97" s="3">
        <v>120</v>
      </c>
      <c r="B97" s="3">
        <v>1</v>
      </c>
      <c r="C97" s="3" t="s">
        <v>169</v>
      </c>
      <c r="D97" s="3"/>
      <c r="E97" s="3"/>
      <c r="F97" s="3">
        <v>1</v>
      </c>
      <c r="G97" s="3" t="s">
        <v>171</v>
      </c>
      <c r="H97" s="4" t="s">
        <v>32</v>
      </c>
      <c r="I97" s="4" t="s">
        <v>32</v>
      </c>
      <c r="J97" s="3" t="s">
        <v>44</v>
      </c>
      <c r="K97" s="28">
        <f>SUM(K93:K96)</f>
        <v>16512012000</v>
      </c>
      <c r="L97" s="13">
        <f>SUM(L93:L96)</f>
        <v>0</v>
      </c>
      <c r="M97" s="3"/>
      <c r="N97" s="3"/>
      <c r="O97" s="3"/>
      <c r="P97" s="3"/>
      <c r="Q97" s="3"/>
      <c r="R97" s="3"/>
      <c r="S97" s="3"/>
      <c r="T97" s="3"/>
      <c r="U97" s="36"/>
      <c r="V97" s="3"/>
      <c r="W97" s="3"/>
      <c r="X97" s="3"/>
      <c r="Y97" s="3" t="s">
        <v>45</v>
      </c>
      <c r="Z97" s="13">
        <f>SUM(Z92:Z96)</f>
        <v>0</v>
      </c>
    </row>
    <row r="98" spans="1:26">
      <c r="A98" s="15">
        <v>120</v>
      </c>
      <c r="B98" s="15">
        <v>1</v>
      </c>
      <c r="C98" s="15" t="s">
        <v>169</v>
      </c>
      <c r="D98" s="15">
        <v>2</v>
      </c>
      <c r="E98" s="15" t="s">
        <v>180</v>
      </c>
      <c r="F98" s="15">
        <v>2</v>
      </c>
      <c r="G98" s="15" t="s">
        <v>181</v>
      </c>
      <c r="H98" s="16" t="s">
        <v>182</v>
      </c>
      <c r="I98" s="16" t="s">
        <v>183</v>
      </c>
      <c r="J98" s="15" t="s">
        <v>184</v>
      </c>
      <c r="K98" s="32" cm="1">
        <f t="array" ref="K98">IF(I98="","",_xlfn.XLOOKUP(0&amp;A98&amp;IF(F98&lt;&gt;"",F98,LOOKUP(2,1/(F$2:F98&lt;&gt;""),F$2:F98))&amp;I98,Hoja4!G:G,Hoja4!F:F,"",0))</f>
        <v>12598567000</v>
      </c>
      <c r="L98" s="23"/>
      <c r="M98" s="15"/>
      <c r="N98" s="15"/>
      <c r="O98" s="15"/>
      <c r="P98" s="15"/>
      <c r="Q98" s="15"/>
      <c r="R98" s="15"/>
      <c r="S98" s="15"/>
      <c r="T98" s="15"/>
      <c r="U98" s="35"/>
      <c r="V98" s="15"/>
      <c r="W98" s="15"/>
      <c r="X98" s="15"/>
      <c r="Y98" s="15"/>
      <c r="Z98" s="22"/>
    </row>
    <row r="99" spans="1:26">
      <c r="A99" s="15">
        <v>120</v>
      </c>
      <c r="B99" s="15">
        <v>1</v>
      </c>
      <c r="C99" s="15"/>
      <c r="D99" s="15"/>
      <c r="E99" s="15"/>
      <c r="F99" s="15"/>
      <c r="G99" s="15"/>
      <c r="H99" s="16" t="s">
        <v>32</v>
      </c>
      <c r="I99" s="16" t="s">
        <v>32</v>
      </c>
      <c r="J99" s="15"/>
      <c r="K99" s="27" t="str" cm="1">
        <f t="array" ref="K99">IF(I99="","",_xlfn.XLOOKUP(0&amp;A99&amp;IF(F99&lt;&gt;"",F99,LOOKUP(2,1/(F$2:F99&lt;&gt;""),F$2:F99))&amp;I99,Hoja4!G:G,Hoja4!F:F,"",0))</f>
        <v/>
      </c>
      <c r="L99" s="22"/>
      <c r="M99" s="15">
        <v>3</v>
      </c>
      <c r="N99" s="15" t="s">
        <v>185</v>
      </c>
      <c r="O99" s="15" t="s">
        <v>100</v>
      </c>
      <c r="P99" s="15" t="s">
        <v>35</v>
      </c>
      <c r="Q99" s="15" t="s">
        <v>36</v>
      </c>
      <c r="R99" s="15" t="s">
        <v>37</v>
      </c>
      <c r="S99" s="15">
        <v>1</v>
      </c>
      <c r="T99" s="15">
        <v>1</v>
      </c>
      <c r="U99" s="35">
        <v>1</v>
      </c>
      <c r="V99" s="33"/>
      <c r="W99" s="15" t="s">
        <v>38</v>
      </c>
      <c r="X99" s="15" t="s">
        <v>38</v>
      </c>
      <c r="Y99" s="15" t="s">
        <v>38</v>
      </c>
      <c r="Z99" s="23"/>
    </row>
    <row r="100" spans="1:26">
      <c r="A100" s="15">
        <v>120</v>
      </c>
      <c r="B100" s="15">
        <v>1</v>
      </c>
      <c r="C100" s="15"/>
      <c r="D100" s="15"/>
      <c r="E100" s="15"/>
      <c r="F100" s="15"/>
      <c r="G100" s="15"/>
      <c r="H100" s="16" t="s">
        <v>32</v>
      </c>
      <c r="I100" s="16" t="s">
        <v>32</v>
      </c>
      <c r="J100" s="15"/>
      <c r="K100" s="27" t="str" cm="1">
        <f t="array" ref="K100">IF(I100="","",_xlfn.XLOOKUP(0&amp;A100&amp;IF(F100&lt;&gt;"",F100,LOOKUP(2,1/(F$2:F100&lt;&gt;""),F$2:F100))&amp;I100,Hoja4!G:G,Hoja4!F:F,"",0))</f>
        <v/>
      </c>
      <c r="L100" s="22"/>
      <c r="M100" s="15">
        <v>4</v>
      </c>
      <c r="N100" s="15" t="s">
        <v>186</v>
      </c>
      <c r="O100" s="15" t="s">
        <v>100</v>
      </c>
      <c r="P100" s="15" t="s">
        <v>35</v>
      </c>
      <c r="Q100" s="15" t="s">
        <v>36</v>
      </c>
      <c r="R100" s="15" t="s">
        <v>37</v>
      </c>
      <c r="S100" s="15">
        <v>1</v>
      </c>
      <c r="T100" s="15">
        <v>1</v>
      </c>
      <c r="U100" s="35">
        <v>1</v>
      </c>
      <c r="V100" s="33"/>
      <c r="W100" s="15" t="s">
        <v>38</v>
      </c>
      <c r="X100" s="15" t="s">
        <v>38</v>
      </c>
      <c r="Y100" s="15" t="s">
        <v>38</v>
      </c>
      <c r="Z100" s="23"/>
    </row>
    <row r="101" spans="1:26">
      <c r="A101" s="15">
        <v>120</v>
      </c>
      <c r="B101" s="15">
        <v>1</v>
      </c>
      <c r="C101" s="15"/>
      <c r="D101" s="15"/>
      <c r="E101" s="15"/>
      <c r="F101" s="15"/>
      <c r="G101" s="15"/>
      <c r="H101" s="16" t="s">
        <v>32</v>
      </c>
      <c r="I101" s="16" t="s">
        <v>32</v>
      </c>
      <c r="J101" s="15"/>
      <c r="K101" s="27" t="str" cm="1">
        <f t="array" ref="K101">IF(I101="","",_xlfn.XLOOKUP(0&amp;A101&amp;IF(F101&lt;&gt;"",F101,LOOKUP(2,1/(F$2:F101&lt;&gt;""),F$2:F101))&amp;I101,Hoja4!G:G,Hoja4!F:F,"",0))</f>
        <v/>
      </c>
      <c r="L101" s="22"/>
      <c r="M101" s="15">
        <v>5</v>
      </c>
      <c r="N101" s="15" t="s">
        <v>187</v>
      </c>
      <c r="O101" s="15" t="s">
        <v>100</v>
      </c>
      <c r="P101" s="15" t="s">
        <v>35</v>
      </c>
      <c r="Q101" s="15" t="s">
        <v>36</v>
      </c>
      <c r="R101" s="15" t="s">
        <v>37</v>
      </c>
      <c r="S101" s="15">
        <v>1</v>
      </c>
      <c r="T101" s="15">
        <v>1</v>
      </c>
      <c r="U101" s="35">
        <v>1</v>
      </c>
      <c r="V101" s="33"/>
      <c r="W101" s="15" t="s">
        <v>38</v>
      </c>
      <c r="X101" s="15" t="s">
        <v>38</v>
      </c>
      <c r="Y101" s="15" t="s">
        <v>38</v>
      </c>
      <c r="Z101" s="23"/>
    </row>
    <row r="102" spans="1:26">
      <c r="A102" s="15">
        <v>120</v>
      </c>
      <c r="B102" s="15">
        <v>1</v>
      </c>
      <c r="C102" s="15"/>
      <c r="D102" s="15"/>
      <c r="E102" s="15"/>
      <c r="F102" s="15"/>
      <c r="G102" s="15"/>
      <c r="H102" s="16" t="s">
        <v>32</v>
      </c>
      <c r="I102" s="16" t="s">
        <v>32</v>
      </c>
      <c r="J102" s="15"/>
      <c r="K102" s="27" t="str" cm="1">
        <f t="array" ref="K102">IF(I102="","",_xlfn.XLOOKUP(0&amp;A102&amp;IF(F102&lt;&gt;"",F102,LOOKUP(2,1/(F$2:F102&lt;&gt;""),F$2:F102))&amp;I102,Hoja4!G:G,Hoja4!F:F,"",0))</f>
        <v/>
      </c>
      <c r="L102" s="22"/>
      <c r="M102" s="15">
        <v>6</v>
      </c>
      <c r="N102" s="15" t="s">
        <v>188</v>
      </c>
      <c r="O102" s="15" t="s">
        <v>40</v>
      </c>
      <c r="P102" s="15" t="s">
        <v>95</v>
      </c>
      <c r="Q102" s="15" t="s">
        <v>36</v>
      </c>
      <c r="R102" s="15" t="s">
        <v>37</v>
      </c>
      <c r="S102" s="15">
        <v>1</v>
      </c>
      <c r="T102" s="15">
        <v>20</v>
      </c>
      <c r="U102" s="35">
        <v>2</v>
      </c>
      <c r="V102" s="33"/>
      <c r="W102" s="15" t="s">
        <v>38</v>
      </c>
      <c r="X102" s="15" t="s">
        <v>38</v>
      </c>
      <c r="Y102" s="15" t="s">
        <v>38</v>
      </c>
      <c r="Z102" s="23"/>
    </row>
    <row r="103" spans="1:26">
      <c r="A103" s="15">
        <v>120</v>
      </c>
      <c r="B103" s="15">
        <v>1</v>
      </c>
      <c r="C103" s="15"/>
      <c r="D103" s="15"/>
      <c r="E103" s="15"/>
      <c r="F103" s="15"/>
      <c r="G103" s="15"/>
      <c r="H103" s="16" t="s">
        <v>32</v>
      </c>
      <c r="I103" s="16" t="s">
        <v>32</v>
      </c>
      <c r="J103" s="15"/>
      <c r="K103" s="27" t="str" cm="1">
        <f t="array" ref="K103">IF(I103="","",_xlfn.XLOOKUP(0&amp;A103&amp;IF(F103&lt;&gt;"",F103,LOOKUP(2,1/(F$2:F103&lt;&gt;""),F$2:F103))&amp;I103,Hoja4!G:G,Hoja4!F:F,"",0))</f>
        <v/>
      </c>
      <c r="L103" s="22"/>
      <c r="M103" s="15">
        <v>7</v>
      </c>
      <c r="N103" s="15" t="s">
        <v>189</v>
      </c>
      <c r="O103" s="15" t="s">
        <v>40</v>
      </c>
      <c r="P103" s="15" t="s">
        <v>115</v>
      </c>
      <c r="Q103" s="15" t="s">
        <v>41</v>
      </c>
      <c r="R103" s="15" t="s">
        <v>37</v>
      </c>
      <c r="S103" s="15"/>
      <c r="T103" s="15">
        <v>100</v>
      </c>
      <c r="U103" s="35">
        <v>1</v>
      </c>
      <c r="V103" s="33"/>
      <c r="W103" s="15" t="s">
        <v>38</v>
      </c>
      <c r="X103" s="15" t="s">
        <v>38</v>
      </c>
      <c r="Y103" s="15" t="s">
        <v>38</v>
      </c>
      <c r="Z103" s="23"/>
    </row>
    <row r="104" spans="1:26">
      <c r="A104" s="15">
        <v>120</v>
      </c>
      <c r="B104" s="15">
        <v>1</v>
      </c>
      <c r="C104" s="15"/>
      <c r="D104" s="15"/>
      <c r="E104" s="15"/>
      <c r="F104" s="15"/>
      <c r="G104" s="15"/>
      <c r="H104" s="16" t="s">
        <v>32</v>
      </c>
      <c r="I104" s="16" t="s">
        <v>32</v>
      </c>
      <c r="J104" s="15"/>
      <c r="K104" s="27" t="str" cm="1">
        <f t="array" ref="K104">IF(I104="","",_xlfn.XLOOKUP(0&amp;A104&amp;IF(F104&lt;&gt;"",F104,LOOKUP(2,1/(F$2:F104&lt;&gt;""),F$2:F104))&amp;I104,Hoja4!G:G,Hoja4!F:F,"",0))</f>
        <v/>
      </c>
      <c r="L104" s="22"/>
      <c r="M104" s="15">
        <v>17</v>
      </c>
      <c r="N104" s="15" t="s">
        <v>190</v>
      </c>
      <c r="O104" s="15" t="s">
        <v>34</v>
      </c>
      <c r="P104" s="15" t="s">
        <v>35</v>
      </c>
      <c r="Q104" s="15" t="s">
        <v>36</v>
      </c>
      <c r="R104" s="15" t="s">
        <v>37</v>
      </c>
      <c r="S104" s="15"/>
      <c r="T104" s="15">
        <v>1</v>
      </c>
      <c r="U104" s="35" t="s">
        <v>42</v>
      </c>
      <c r="V104" s="33"/>
      <c r="W104" s="15" t="s">
        <v>38</v>
      </c>
      <c r="X104" s="15" t="s">
        <v>38</v>
      </c>
      <c r="Y104" s="15" t="s">
        <v>43</v>
      </c>
      <c r="Z104" s="23"/>
    </row>
    <row r="105" spans="1:26">
      <c r="A105" s="3">
        <v>120</v>
      </c>
      <c r="B105" s="3">
        <v>1</v>
      </c>
      <c r="C105" s="3" t="s">
        <v>169</v>
      </c>
      <c r="D105" s="3"/>
      <c r="E105" s="3"/>
      <c r="F105" s="3">
        <v>2</v>
      </c>
      <c r="G105" s="3" t="s">
        <v>181</v>
      </c>
      <c r="H105" s="4" t="s">
        <v>32</v>
      </c>
      <c r="I105" s="4" t="s">
        <v>32</v>
      </c>
      <c r="J105" s="3" t="s">
        <v>44</v>
      </c>
      <c r="K105" s="28">
        <f>SUM(K98:K104)</f>
        <v>12598567000</v>
      </c>
      <c r="L105" s="13">
        <f>SUM(L98:L104)</f>
        <v>0</v>
      </c>
      <c r="M105" s="3"/>
      <c r="N105" s="3"/>
      <c r="O105" s="3"/>
      <c r="P105" s="3"/>
      <c r="Q105" s="3"/>
      <c r="R105" s="3"/>
      <c r="S105" s="3"/>
      <c r="T105" s="3"/>
      <c r="U105" s="36"/>
      <c r="V105" s="3"/>
      <c r="W105" s="3"/>
      <c r="X105" s="3"/>
      <c r="Y105" s="3" t="s">
        <v>45</v>
      </c>
      <c r="Z105" s="13">
        <f>SUM(Z98:Z104)</f>
        <v>0</v>
      </c>
    </row>
    <row r="106" spans="1:26">
      <c r="A106" s="15">
        <v>120</v>
      </c>
      <c r="B106" s="15">
        <v>1</v>
      </c>
      <c r="C106" s="15" t="s">
        <v>169</v>
      </c>
      <c r="D106" s="15">
        <v>2</v>
      </c>
      <c r="E106" s="15" t="s">
        <v>180</v>
      </c>
      <c r="F106" s="15">
        <v>3</v>
      </c>
      <c r="G106" s="15" t="s">
        <v>191</v>
      </c>
      <c r="H106" s="16" t="s">
        <v>182</v>
      </c>
      <c r="I106" s="16" t="s">
        <v>183</v>
      </c>
      <c r="J106" s="15" t="s">
        <v>184</v>
      </c>
      <c r="K106" s="32" cm="1">
        <f t="array" ref="K106">IF(I106="","",_xlfn.XLOOKUP(0&amp;A106&amp;IF(F106&lt;&gt;"",F106,LOOKUP(2,1/(F$2:F106&lt;&gt;""),F$2:F106))&amp;I106,Hoja4!G:G,Hoja4!F:F,"",0))</f>
        <v>757450000</v>
      </c>
      <c r="L106" s="23"/>
      <c r="M106" s="15"/>
      <c r="N106" s="15"/>
      <c r="O106" s="15"/>
      <c r="P106" s="15"/>
      <c r="Q106" s="15"/>
      <c r="R106" s="15"/>
      <c r="S106" s="15"/>
      <c r="T106" s="15"/>
      <c r="U106" s="35"/>
      <c r="V106" s="15"/>
      <c r="W106" s="15"/>
      <c r="X106" s="15"/>
      <c r="Y106" s="15"/>
      <c r="Z106" s="22"/>
    </row>
    <row r="107" spans="1:26">
      <c r="A107" s="15">
        <v>120</v>
      </c>
      <c r="B107" s="15">
        <v>1</v>
      </c>
      <c r="C107" s="15"/>
      <c r="D107" s="15"/>
      <c r="E107" s="15"/>
      <c r="F107" s="15"/>
      <c r="G107" s="15"/>
      <c r="H107" s="16" t="s">
        <v>192</v>
      </c>
      <c r="I107" s="16" t="s">
        <v>193</v>
      </c>
      <c r="J107" s="15" t="s">
        <v>194</v>
      </c>
      <c r="K107" s="32" cm="1">
        <f t="array" ref="K107">IF(I107="","",_xlfn.XLOOKUP(0&amp;A107&amp;IF(F107&lt;&gt;"",F107,LOOKUP(2,1/(F$2:F107&lt;&gt;""),F$2:F107))&amp;I107,Hoja4!G:G,Hoja4!F:F,"",0))</f>
        <v>2290999000</v>
      </c>
      <c r="L107" s="23"/>
      <c r="M107" s="15"/>
      <c r="N107" s="15"/>
      <c r="O107" s="15"/>
      <c r="P107" s="15"/>
      <c r="Q107" s="15"/>
      <c r="R107" s="15"/>
      <c r="S107" s="15"/>
      <c r="T107" s="15"/>
      <c r="U107" s="35"/>
      <c r="V107" s="15"/>
      <c r="W107" s="15"/>
      <c r="X107" s="15"/>
      <c r="Y107" s="15"/>
      <c r="Z107" s="22"/>
    </row>
    <row r="108" spans="1:26">
      <c r="A108" s="15">
        <v>120</v>
      </c>
      <c r="B108" s="15">
        <v>1</v>
      </c>
      <c r="C108" s="15"/>
      <c r="D108" s="15"/>
      <c r="E108" s="15"/>
      <c r="F108" s="15"/>
      <c r="G108" s="15"/>
      <c r="H108" s="16" t="s">
        <v>32</v>
      </c>
      <c r="I108" s="16" t="s">
        <v>32</v>
      </c>
      <c r="J108" s="15"/>
      <c r="K108" s="27" t="str" cm="1">
        <f t="array" ref="K108">IF(I108="","",_xlfn.XLOOKUP(0&amp;A108&amp;IF(F108&lt;&gt;"",F108,LOOKUP(2,1/(F$2:F108&lt;&gt;""),F$2:F108))&amp;I108,Hoja4!G:G,Hoja4!F:F,"",0))</f>
        <v/>
      </c>
      <c r="L108" s="22"/>
      <c r="M108" s="15">
        <v>9</v>
      </c>
      <c r="N108" s="15" t="s">
        <v>195</v>
      </c>
      <c r="O108" s="15" t="s">
        <v>40</v>
      </c>
      <c r="P108" s="15" t="s">
        <v>35</v>
      </c>
      <c r="Q108" s="15" t="s">
        <v>36</v>
      </c>
      <c r="R108" s="15" t="s">
        <v>37</v>
      </c>
      <c r="S108" s="15">
        <v>4</v>
      </c>
      <c r="T108" s="15">
        <v>40</v>
      </c>
      <c r="U108" s="35">
        <v>4</v>
      </c>
      <c r="V108" s="33"/>
      <c r="W108" s="15" t="s">
        <v>38</v>
      </c>
      <c r="X108" s="15" t="s">
        <v>38</v>
      </c>
      <c r="Y108" s="15" t="s">
        <v>38</v>
      </c>
      <c r="Z108" s="23"/>
    </row>
    <row r="109" spans="1:26">
      <c r="A109" s="15">
        <v>120</v>
      </c>
      <c r="B109" s="15">
        <v>1</v>
      </c>
      <c r="C109" s="15"/>
      <c r="D109" s="15"/>
      <c r="E109" s="15"/>
      <c r="F109" s="15"/>
      <c r="G109" s="15"/>
      <c r="H109" s="16" t="s">
        <v>32</v>
      </c>
      <c r="I109" s="16" t="s">
        <v>32</v>
      </c>
      <c r="J109" s="15"/>
      <c r="K109" s="27" t="str" cm="1">
        <f t="array" ref="K109">IF(I109="","",_xlfn.XLOOKUP(0&amp;A109&amp;IF(F109&lt;&gt;"",F109,LOOKUP(2,1/(F$2:F109&lt;&gt;""),F$2:F109))&amp;I109,Hoja4!G:G,Hoja4!F:F,"",0))</f>
        <v/>
      </c>
      <c r="L109" s="22"/>
      <c r="M109" s="15">
        <v>16</v>
      </c>
      <c r="N109" s="15" t="s">
        <v>196</v>
      </c>
      <c r="O109" s="15" t="s">
        <v>40</v>
      </c>
      <c r="P109" s="15" t="s">
        <v>115</v>
      </c>
      <c r="Q109" s="15" t="s">
        <v>36</v>
      </c>
      <c r="R109" s="15" t="s">
        <v>37</v>
      </c>
      <c r="S109" s="15"/>
      <c r="T109" s="15">
        <v>10</v>
      </c>
      <c r="U109" s="35">
        <v>1</v>
      </c>
      <c r="V109" s="33"/>
      <c r="W109" s="15" t="s">
        <v>38</v>
      </c>
      <c r="X109" s="15" t="s">
        <v>38</v>
      </c>
      <c r="Y109" s="15" t="s">
        <v>38</v>
      </c>
      <c r="Z109" s="23"/>
    </row>
    <row r="110" spans="1:26">
      <c r="A110" s="3">
        <v>120</v>
      </c>
      <c r="B110" s="3">
        <v>1</v>
      </c>
      <c r="C110" s="3" t="s">
        <v>169</v>
      </c>
      <c r="D110" s="3"/>
      <c r="E110" s="3"/>
      <c r="F110" s="3">
        <v>3</v>
      </c>
      <c r="G110" s="3" t="s">
        <v>191</v>
      </c>
      <c r="H110" s="4" t="s">
        <v>32</v>
      </c>
      <c r="I110" s="4" t="s">
        <v>32</v>
      </c>
      <c r="J110" s="3" t="s">
        <v>44</v>
      </c>
      <c r="K110" s="28">
        <f>SUM(K106:K109)</f>
        <v>3048449000</v>
      </c>
      <c r="L110" s="13">
        <f>SUM(L106:L109)</f>
        <v>0</v>
      </c>
      <c r="M110" s="3"/>
      <c r="N110" s="3"/>
      <c r="O110" s="3"/>
      <c r="P110" s="3"/>
      <c r="Q110" s="3"/>
      <c r="R110" s="3"/>
      <c r="S110" s="3"/>
      <c r="T110" s="3"/>
      <c r="U110" s="36"/>
      <c r="V110" s="3"/>
      <c r="W110" s="3"/>
      <c r="X110" s="3"/>
      <c r="Y110" s="3" t="s">
        <v>45</v>
      </c>
      <c r="Z110" s="13">
        <f>SUM(Z106:Z109)</f>
        <v>0</v>
      </c>
    </row>
    <row r="111" spans="1:26">
      <c r="A111" s="15">
        <v>120</v>
      </c>
      <c r="B111" s="15">
        <v>1</v>
      </c>
      <c r="C111" s="15" t="s">
        <v>169</v>
      </c>
      <c r="D111" s="15">
        <v>3</v>
      </c>
      <c r="E111" s="15" t="s">
        <v>197</v>
      </c>
      <c r="F111" s="15">
        <v>6</v>
      </c>
      <c r="G111" s="15" t="s">
        <v>198</v>
      </c>
      <c r="H111" s="16" t="s">
        <v>199</v>
      </c>
      <c r="I111" s="16" t="s">
        <v>200</v>
      </c>
      <c r="J111" s="15" t="s">
        <v>201</v>
      </c>
      <c r="K111" s="32" cm="1">
        <f t="array" ref="K111">IF(I111="","",_xlfn.XLOOKUP(0&amp;A111&amp;IF(F111&lt;&gt;"",F111,LOOKUP(2,1/(F$2:F111&lt;&gt;""),F$2:F111))&amp;I111,Hoja4!G:G,Hoja4!F:F,"",0))</f>
        <v>6795490000</v>
      </c>
      <c r="L111" s="23"/>
      <c r="M111" s="15"/>
      <c r="N111" s="15"/>
      <c r="O111" s="15"/>
      <c r="P111" s="15"/>
      <c r="Q111" s="15"/>
      <c r="R111" s="15"/>
      <c r="S111" s="15"/>
      <c r="T111" s="15"/>
      <c r="U111" s="35"/>
      <c r="V111" s="15"/>
      <c r="W111" s="15"/>
      <c r="X111" s="15"/>
      <c r="Y111" s="15"/>
      <c r="Z111" s="22"/>
    </row>
    <row r="112" spans="1:26">
      <c r="A112" s="15">
        <v>120</v>
      </c>
      <c r="B112" s="15">
        <v>1</v>
      </c>
      <c r="C112" s="15"/>
      <c r="D112" s="15"/>
      <c r="E112" s="15"/>
      <c r="F112" s="15"/>
      <c r="G112" s="15"/>
      <c r="H112" s="16" t="s">
        <v>202</v>
      </c>
      <c r="I112" s="16" t="s">
        <v>203</v>
      </c>
      <c r="J112" s="15" t="s">
        <v>204</v>
      </c>
      <c r="K112" s="32" cm="1">
        <f t="array" ref="K112">IF(I112="","",_xlfn.XLOOKUP(0&amp;A112&amp;IF(F112&lt;&gt;"",F112,LOOKUP(2,1/(F$2:F112&lt;&gt;""),F$2:F112))&amp;I112,Hoja4!G:G,Hoja4!F:F,"",0))</f>
        <v>2999269000</v>
      </c>
      <c r="L112" s="23"/>
      <c r="M112" s="15"/>
      <c r="N112" s="15"/>
      <c r="O112" s="15"/>
      <c r="P112" s="15"/>
      <c r="Q112" s="15"/>
      <c r="R112" s="15"/>
      <c r="S112" s="15"/>
      <c r="T112" s="15"/>
      <c r="U112" s="35"/>
      <c r="V112" s="15"/>
      <c r="W112" s="15"/>
      <c r="X112" s="15"/>
      <c r="Y112" s="15"/>
      <c r="Z112" s="22"/>
    </row>
    <row r="113" spans="1:26">
      <c r="A113" s="15">
        <v>120</v>
      </c>
      <c r="B113" s="15">
        <v>1</v>
      </c>
      <c r="C113" s="15"/>
      <c r="D113" s="15"/>
      <c r="E113" s="15"/>
      <c r="F113" s="15"/>
      <c r="G113" s="15"/>
      <c r="H113" s="16" t="s">
        <v>205</v>
      </c>
      <c r="I113" s="16" t="s">
        <v>206</v>
      </c>
      <c r="J113" s="15" t="s">
        <v>207</v>
      </c>
      <c r="K113" s="32" cm="1">
        <f t="array" ref="K113">IF(I113="","",_xlfn.XLOOKUP(0&amp;A113&amp;IF(F113&lt;&gt;"",F113,LOOKUP(2,1/(F$2:F113&lt;&gt;""),F$2:F113))&amp;I113,Hoja4!G:G,Hoja4!F:F,"",0))</f>
        <v>1013853000</v>
      </c>
      <c r="L113" s="23"/>
      <c r="M113" s="15"/>
      <c r="N113" s="15"/>
      <c r="O113" s="15"/>
      <c r="P113" s="15"/>
      <c r="Q113" s="15"/>
      <c r="R113" s="15"/>
      <c r="S113" s="15"/>
      <c r="T113" s="15"/>
      <c r="U113" s="35"/>
      <c r="V113" s="15"/>
      <c r="W113" s="15"/>
      <c r="X113" s="15"/>
      <c r="Y113" s="15"/>
      <c r="Z113" s="22"/>
    </row>
    <row r="114" spans="1:26">
      <c r="A114" s="15">
        <v>120</v>
      </c>
      <c r="B114" s="15">
        <v>1</v>
      </c>
      <c r="C114" s="15"/>
      <c r="D114" s="15"/>
      <c r="E114" s="15"/>
      <c r="F114" s="15"/>
      <c r="G114" s="15"/>
      <c r="H114" s="16" t="s">
        <v>32</v>
      </c>
      <c r="I114" s="16" t="s">
        <v>32</v>
      </c>
      <c r="J114" s="15"/>
      <c r="K114" s="27" t="str" cm="1">
        <f t="array" ref="K114">IF(I114="","",_xlfn.XLOOKUP(0&amp;A114&amp;IF(F114&lt;&gt;"",F114,LOOKUP(2,1/(F$2:F114&lt;&gt;""),F$2:F114))&amp;I114,Hoja4!G:G,Hoja4!F:F,"",0))</f>
        <v/>
      </c>
      <c r="L114" s="22"/>
      <c r="M114" s="15">
        <v>10</v>
      </c>
      <c r="N114" s="15" t="s">
        <v>208</v>
      </c>
      <c r="O114" s="15" t="s">
        <v>40</v>
      </c>
      <c r="P114" s="15" t="s">
        <v>115</v>
      </c>
      <c r="Q114" s="15" t="s">
        <v>36</v>
      </c>
      <c r="R114" s="15" t="s">
        <v>37</v>
      </c>
      <c r="S114" s="15">
        <v>4</v>
      </c>
      <c r="T114" s="15">
        <v>12</v>
      </c>
      <c r="U114" s="35">
        <v>1</v>
      </c>
      <c r="V114" s="33"/>
      <c r="W114" s="15" t="s">
        <v>38</v>
      </c>
      <c r="X114" s="15" t="s">
        <v>38</v>
      </c>
      <c r="Y114" s="15" t="s">
        <v>38</v>
      </c>
      <c r="Z114" s="23"/>
    </row>
    <row r="115" spans="1:26">
      <c r="A115" s="15">
        <v>120</v>
      </c>
      <c r="B115" s="15">
        <v>1</v>
      </c>
      <c r="C115" s="15"/>
      <c r="D115" s="15"/>
      <c r="E115" s="15"/>
      <c r="F115" s="15"/>
      <c r="G115" s="15"/>
      <c r="H115" s="16" t="s">
        <v>32</v>
      </c>
      <c r="I115" s="16" t="s">
        <v>32</v>
      </c>
      <c r="J115" s="15"/>
      <c r="K115" s="27" t="str" cm="1">
        <f t="array" ref="K115">IF(I115="","",_xlfn.XLOOKUP(0&amp;A115&amp;IF(F115&lt;&gt;"",F115,LOOKUP(2,1/(F$2:F115&lt;&gt;""),F$2:F115))&amp;I115,Hoja4!G:G,Hoja4!F:F,"",0))</f>
        <v/>
      </c>
      <c r="L115" s="22"/>
      <c r="M115" s="15">
        <v>11</v>
      </c>
      <c r="N115" s="15" t="s">
        <v>209</v>
      </c>
      <c r="O115" s="15" t="s">
        <v>40</v>
      </c>
      <c r="P115" s="15" t="s">
        <v>95</v>
      </c>
      <c r="Q115" s="15" t="s">
        <v>36</v>
      </c>
      <c r="R115" s="15" t="s">
        <v>37</v>
      </c>
      <c r="S115" s="15">
        <v>2</v>
      </c>
      <c r="T115" s="15">
        <v>20</v>
      </c>
      <c r="U115" s="35">
        <v>2</v>
      </c>
      <c r="V115" s="33"/>
      <c r="W115" s="15" t="s">
        <v>38</v>
      </c>
      <c r="X115" s="15" t="s">
        <v>38</v>
      </c>
      <c r="Y115" s="15" t="s">
        <v>38</v>
      </c>
      <c r="Z115" s="23"/>
    </row>
    <row r="116" spans="1:26">
      <c r="A116" s="15">
        <v>120</v>
      </c>
      <c r="B116" s="15">
        <v>1</v>
      </c>
      <c r="C116" s="15"/>
      <c r="D116" s="15"/>
      <c r="E116" s="15"/>
      <c r="F116" s="15"/>
      <c r="G116" s="15"/>
      <c r="H116" s="16" t="s">
        <v>32</v>
      </c>
      <c r="I116" s="16" t="s">
        <v>32</v>
      </c>
      <c r="J116" s="15"/>
      <c r="K116" s="27" t="str" cm="1">
        <f t="array" ref="K116">IF(I116="","",_xlfn.XLOOKUP(0&amp;A116&amp;IF(F116&lt;&gt;"",F116,LOOKUP(2,1/(F$2:F116&lt;&gt;""),F$2:F116))&amp;I116,Hoja4!G:G,Hoja4!F:F,"",0))</f>
        <v/>
      </c>
      <c r="L116" s="22"/>
      <c r="M116" s="15">
        <v>12</v>
      </c>
      <c r="N116" s="15" t="s">
        <v>210</v>
      </c>
      <c r="O116" s="15" t="s">
        <v>40</v>
      </c>
      <c r="P116" s="15" t="s">
        <v>115</v>
      </c>
      <c r="Q116" s="15" t="s">
        <v>36</v>
      </c>
      <c r="R116" s="15" t="s">
        <v>37</v>
      </c>
      <c r="S116" s="15">
        <v>2</v>
      </c>
      <c r="T116" s="15">
        <v>10</v>
      </c>
      <c r="U116" s="35">
        <v>4</v>
      </c>
      <c r="V116" s="33"/>
      <c r="W116" s="15" t="s">
        <v>38</v>
      </c>
      <c r="X116" s="15" t="s">
        <v>38</v>
      </c>
      <c r="Y116" s="15" t="s">
        <v>38</v>
      </c>
      <c r="Z116" s="23"/>
    </row>
    <row r="117" spans="1:26">
      <c r="A117" s="3">
        <v>120</v>
      </c>
      <c r="B117" s="3">
        <v>1</v>
      </c>
      <c r="C117" s="3" t="s">
        <v>169</v>
      </c>
      <c r="D117" s="3"/>
      <c r="E117" s="3"/>
      <c r="F117" s="3">
        <v>6</v>
      </c>
      <c r="G117" s="3" t="s">
        <v>198</v>
      </c>
      <c r="H117" s="4" t="s">
        <v>32</v>
      </c>
      <c r="I117" s="4" t="s">
        <v>32</v>
      </c>
      <c r="J117" s="3" t="s">
        <v>44</v>
      </c>
      <c r="K117" s="28">
        <f>SUM(K111:K116)</f>
        <v>10808612000</v>
      </c>
      <c r="L117" s="13">
        <f>SUM(L111:L116)</f>
        <v>0</v>
      </c>
      <c r="M117" s="3"/>
      <c r="N117" s="3"/>
      <c r="O117" s="3"/>
      <c r="P117" s="3"/>
      <c r="Q117" s="3"/>
      <c r="R117" s="3"/>
      <c r="S117" s="3"/>
      <c r="T117" s="3"/>
      <c r="U117" s="36"/>
      <c r="V117" s="3"/>
      <c r="W117" s="3"/>
      <c r="X117" s="3"/>
      <c r="Y117" s="3" t="s">
        <v>45</v>
      </c>
      <c r="Z117" s="13">
        <f>SUM(Z111:Z116)</f>
        <v>0</v>
      </c>
    </row>
    <row r="118" spans="1:26">
      <c r="A118" s="15">
        <v>120</v>
      </c>
      <c r="B118" s="15">
        <v>1</v>
      </c>
      <c r="C118" s="15" t="s">
        <v>169</v>
      </c>
      <c r="D118" s="15">
        <v>4</v>
      </c>
      <c r="E118" s="15" t="s">
        <v>211</v>
      </c>
      <c r="F118" s="15">
        <v>9</v>
      </c>
      <c r="G118" s="15" t="s">
        <v>212</v>
      </c>
      <c r="H118" s="16" t="s">
        <v>213</v>
      </c>
      <c r="I118" s="16" t="s">
        <v>214</v>
      </c>
      <c r="J118" s="15" t="s">
        <v>215</v>
      </c>
      <c r="K118" s="32" cm="1">
        <f t="array" ref="K118">IF(I118="","",_xlfn.XLOOKUP(0&amp;A118&amp;IF(F118&lt;&gt;"",F118,LOOKUP(2,1/(F$2:F118&lt;&gt;""),F$2:F118))&amp;I118,Hoja4!G:G,Hoja4!F:F,"",0))</f>
        <v>10676075851</v>
      </c>
      <c r="L118" s="23"/>
      <c r="M118" s="15"/>
      <c r="N118" s="15"/>
      <c r="O118" s="15"/>
      <c r="P118" s="15"/>
      <c r="Q118" s="15"/>
      <c r="R118" s="15"/>
      <c r="S118" s="15"/>
      <c r="T118" s="15"/>
      <c r="U118" s="35"/>
      <c r="V118" s="15"/>
      <c r="W118" s="15"/>
      <c r="X118" s="15"/>
      <c r="Y118" s="15"/>
      <c r="Z118" s="22"/>
    </row>
    <row r="119" spans="1:26">
      <c r="A119" s="15">
        <v>120</v>
      </c>
      <c r="B119" s="15">
        <v>1</v>
      </c>
      <c r="C119" s="15"/>
      <c r="D119" s="15"/>
      <c r="E119" s="15"/>
      <c r="F119" s="15"/>
      <c r="G119" s="15"/>
      <c r="H119" s="16" t="s">
        <v>32</v>
      </c>
      <c r="I119" s="16" t="s">
        <v>32</v>
      </c>
      <c r="J119" s="15"/>
      <c r="K119" s="27" t="str" cm="1">
        <f t="array" ref="K119">IF(I119="","",_xlfn.XLOOKUP(0&amp;A119&amp;IF(F119&lt;&gt;"",F119,LOOKUP(2,1/(F$2:F119&lt;&gt;""),F$2:F119))&amp;I119,Hoja4!G:G,Hoja4!F:F,"",0))</f>
        <v/>
      </c>
      <c r="L119" s="22"/>
      <c r="M119" s="15">
        <v>13</v>
      </c>
      <c r="N119" s="15" t="s">
        <v>216</v>
      </c>
      <c r="O119" s="15" t="s">
        <v>34</v>
      </c>
      <c r="P119" s="15" t="s">
        <v>115</v>
      </c>
      <c r="Q119" s="15" t="s">
        <v>41</v>
      </c>
      <c r="R119" s="15" t="s">
        <v>37</v>
      </c>
      <c r="S119" s="15">
        <v>85.3</v>
      </c>
      <c r="T119" s="15">
        <v>100</v>
      </c>
      <c r="U119" s="35"/>
      <c r="V119" s="33"/>
      <c r="W119" s="15" t="s">
        <v>38</v>
      </c>
      <c r="X119" s="15" t="s">
        <v>38</v>
      </c>
      <c r="Y119" s="15" t="s">
        <v>43</v>
      </c>
      <c r="Z119" s="23"/>
    </row>
    <row r="120" spans="1:26">
      <c r="A120" s="15">
        <v>120</v>
      </c>
      <c r="B120" s="15">
        <v>1</v>
      </c>
      <c r="C120" s="15"/>
      <c r="D120" s="15"/>
      <c r="E120" s="15"/>
      <c r="F120" s="15"/>
      <c r="G120" s="15"/>
      <c r="H120" s="16" t="s">
        <v>32</v>
      </c>
      <c r="I120" s="16" t="s">
        <v>32</v>
      </c>
      <c r="J120" s="15"/>
      <c r="K120" s="27" t="str" cm="1">
        <f t="array" ref="K120">IF(I120="","",_xlfn.XLOOKUP(0&amp;A120&amp;IF(F120&lt;&gt;"",F120,LOOKUP(2,1/(F$2:F120&lt;&gt;""),F$2:F120))&amp;I120,Hoja4!G:G,Hoja4!F:F,"",0))</f>
        <v/>
      </c>
      <c r="L120" s="22"/>
      <c r="M120" s="15">
        <v>14</v>
      </c>
      <c r="N120" s="15" t="s">
        <v>217</v>
      </c>
      <c r="O120" s="15" t="s">
        <v>100</v>
      </c>
      <c r="P120" s="15" t="s">
        <v>115</v>
      </c>
      <c r="Q120" s="15" t="s">
        <v>41</v>
      </c>
      <c r="R120" s="15" t="s">
        <v>37</v>
      </c>
      <c r="S120" s="15">
        <v>100</v>
      </c>
      <c r="T120" s="15">
        <v>100</v>
      </c>
      <c r="U120" s="35">
        <v>100</v>
      </c>
      <c r="V120" s="33"/>
      <c r="W120" s="15" t="s">
        <v>38</v>
      </c>
      <c r="X120" s="15" t="s">
        <v>38</v>
      </c>
      <c r="Y120" s="15" t="s">
        <v>38</v>
      </c>
      <c r="Z120" s="23"/>
    </row>
    <row r="121" spans="1:26">
      <c r="A121" s="15">
        <v>120</v>
      </c>
      <c r="B121" s="15">
        <v>1</v>
      </c>
      <c r="C121" s="15"/>
      <c r="D121" s="15"/>
      <c r="E121" s="15"/>
      <c r="F121" s="15"/>
      <c r="G121" s="15"/>
      <c r="H121" s="16" t="s">
        <v>32</v>
      </c>
      <c r="I121" s="16" t="s">
        <v>32</v>
      </c>
      <c r="J121" s="15"/>
      <c r="K121" s="27" t="str" cm="1">
        <f t="array" ref="K121">IF(I121="","",_xlfn.XLOOKUP(0&amp;A121&amp;IF(F121&lt;&gt;"",F121,LOOKUP(2,1/(F$2:F121&lt;&gt;""),F$2:F121))&amp;I121,Hoja4!G:G,Hoja4!F:F,"",0))</f>
        <v/>
      </c>
      <c r="L121" s="22"/>
      <c r="M121" s="15">
        <v>15</v>
      </c>
      <c r="N121" s="15" t="s">
        <v>218</v>
      </c>
      <c r="O121" s="15" t="s">
        <v>100</v>
      </c>
      <c r="P121" s="15" t="s">
        <v>35</v>
      </c>
      <c r="Q121" s="15" t="s">
        <v>41</v>
      </c>
      <c r="R121" s="15" t="s">
        <v>37</v>
      </c>
      <c r="S121" s="15">
        <v>90</v>
      </c>
      <c r="T121" s="15">
        <v>90</v>
      </c>
      <c r="U121" s="35"/>
      <c r="V121" s="33"/>
      <c r="W121" s="15" t="s">
        <v>38</v>
      </c>
      <c r="X121" s="15" t="s">
        <v>38</v>
      </c>
      <c r="Y121" s="15" t="s">
        <v>43</v>
      </c>
      <c r="Z121" s="23"/>
    </row>
    <row r="122" spans="1:26">
      <c r="A122" s="3">
        <v>120</v>
      </c>
      <c r="B122" s="3">
        <v>1</v>
      </c>
      <c r="C122" s="3" t="s">
        <v>169</v>
      </c>
      <c r="D122" s="3"/>
      <c r="E122" s="3"/>
      <c r="F122" s="3">
        <v>9</v>
      </c>
      <c r="G122" s="3" t="s">
        <v>212</v>
      </c>
      <c r="H122" s="4" t="s">
        <v>32</v>
      </c>
      <c r="I122" s="4" t="s">
        <v>32</v>
      </c>
      <c r="J122" s="3" t="s">
        <v>44</v>
      </c>
      <c r="K122" s="28">
        <f>SUM(K118:K121)</f>
        <v>10676075851</v>
      </c>
      <c r="L122" s="13">
        <f>SUM(L118:L121)</f>
        <v>0</v>
      </c>
      <c r="M122" s="3"/>
      <c r="N122" s="3"/>
      <c r="O122" s="3"/>
      <c r="P122" s="3"/>
      <c r="Q122" s="3"/>
      <c r="R122" s="3"/>
      <c r="S122" s="3"/>
      <c r="T122" s="3"/>
      <c r="U122" s="36"/>
      <c r="V122" s="3"/>
      <c r="W122" s="3"/>
      <c r="X122" s="3"/>
      <c r="Y122" s="3" t="s">
        <v>45</v>
      </c>
      <c r="Z122" s="13">
        <f>SUM(Z118:Z121)</f>
        <v>0</v>
      </c>
    </row>
    <row r="123" spans="1:26">
      <c r="A123" s="15">
        <v>120</v>
      </c>
      <c r="B123" s="15">
        <v>1</v>
      </c>
      <c r="C123" s="15" t="s">
        <v>169</v>
      </c>
      <c r="D123" s="15">
        <v>2</v>
      </c>
      <c r="E123" s="15" t="s">
        <v>180</v>
      </c>
      <c r="F123" s="15">
        <v>11</v>
      </c>
      <c r="G123" s="15" t="s">
        <v>219</v>
      </c>
      <c r="H123" s="16" t="s">
        <v>220</v>
      </c>
      <c r="I123" s="16" t="s">
        <v>221</v>
      </c>
      <c r="J123" s="15" t="s">
        <v>222</v>
      </c>
      <c r="K123" s="32" cm="1">
        <f t="array" ref="K123">IF(I123="","",_xlfn.XLOOKUP(0&amp;A123&amp;IF(F123&lt;&gt;"",F123,LOOKUP(2,1/(F$2:F123&lt;&gt;""),F$2:F123))&amp;I123,Hoja4!G:G,Hoja4!F:F,"",0))</f>
        <v>289242000</v>
      </c>
      <c r="L123" s="23"/>
      <c r="M123" s="15"/>
      <c r="N123" s="15"/>
      <c r="O123" s="15"/>
      <c r="P123" s="15"/>
      <c r="Q123" s="15"/>
      <c r="R123" s="15"/>
      <c r="S123" s="15"/>
      <c r="T123" s="15"/>
      <c r="U123" s="35"/>
      <c r="V123" s="15"/>
      <c r="W123" s="15"/>
      <c r="X123" s="15"/>
      <c r="Y123" s="15"/>
      <c r="Z123" s="22"/>
    </row>
    <row r="124" spans="1:26">
      <c r="A124" s="15">
        <v>120</v>
      </c>
      <c r="B124" s="15">
        <v>1</v>
      </c>
      <c r="C124" s="15"/>
      <c r="D124" s="15"/>
      <c r="E124" s="15"/>
      <c r="F124" s="15"/>
      <c r="G124" s="15"/>
      <c r="H124" s="16" t="s">
        <v>32</v>
      </c>
      <c r="I124" s="16" t="s">
        <v>32</v>
      </c>
      <c r="J124" s="15"/>
      <c r="K124" s="27" t="str" cm="1">
        <f t="array" ref="K124">IF(I124="","",_xlfn.XLOOKUP(0&amp;A124&amp;IF(F124&lt;&gt;"",F124,LOOKUP(2,1/(F$2:F124&lt;&gt;""),F$2:F124))&amp;I124,Hoja4!G:G,Hoja4!F:F,"",0))</f>
        <v/>
      </c>
      <c r="L124" s="22"/>
      <c r="M124" s="15">
        <v>19</v>
      </c>
      <c r="N124" s="15" t="s">
        <v>223</v>
      </c>
      <c r="O124" s="15" t="s">
        <v>34</v>
      </c>
      <c r="P124" s="15" t="s">
        <v>115</v>
      </c>
      <c r="Q124" s="15" t="s">
        <v>36</v>
      </c>
      <c r="R124" s="15" t="s">
        <v>37</v>
      </c>
      <c r="S124" s="15">
        <v>0</v>
      </c>
      <c r="T124" s="15">
        <v>1</v>
      </c>
      <c r="U124" s="35">
        <v>1</v>
      </c>
      <c r="V124" s="33"/>
      <c r="W124" s="15" t="s">
        <v>224</v>
      </c>
      <c r="X124" s="15" t="s">
        <v>224</v>
      </c>
      <c r="Y124" s="15" t="s">
        <v>38</v>
      </c>
      <c r="Z124" s="23"/>
    </row>
    <row r="125" spans="1:26">
      <c r="A125" s="3">
        <v>120</v>
      </c>
      <c r="B125" s="3">
        <v>1</v>
      </c>
      <c r="C125" s="3" t="s">
        <v>169</v>
      </c>
      <c r="D125" s="3"/>
      <c r="E125" s="3"/>
      <c r="F125" s="3">
        <v>11</v>
      </c>
      <c r="G125" s="3" t="s">
        <v>219</v>
      </c>
      <c r="H125" s="4" t="s">
        <v>32</v>
      </c>
      <c r="I125" s="4" t="s">
        <v>32</v>
      </c>
      <c r="J125" s="3" t="s">
        <v>44</v>
      </c>
      <c r="K125" s="28">
        <f>SUM(K123:K124)</f>
        <v>289242000</v>
      </c>
      <c r="L125" s="13">
        <f>SUM(L123:L124)</f>
        <v>0</v>
      </c>
      <c r="M125" s="3"/>
      <c r="N125" s="3"/>
      <c r="O125" s="3"/>
      <c r="P125" s="3"/>
      <c r="Q125" s="3"/>
      <c r="R125" s="3"/>
      <c r="S125" s="3"/>
      <c r="T125" s="3"/>
      <c r="U125" s="36"/>
      <c r="V125" s="3"/>
      <c r="W125" s="3"/>
      <c r="X125" s="3"/>
      <c r="Y125" s="3" t="s">
        <v>45</v>
      </c>
      <c r="Z125" s="13">
        <f>SUM(Z123:Z124)</f>
        <v>0</v>
      </c>
    </row>
    <row r="126" spans="1:26">
      <c r="A126" s="15">
        <v>120</v>
      </c>
      <c r="B126" s="15">
        <v>1</v>
      </c>
      <c r="C126" s="15" t="s">
        <v>169</v>
      </c>
      <c r="D126" s="15">
        <v>2</v>
      </c>
      <c r="E126" s="15" t="s">
        <v>180</v>
      </c>
      <c r="F126" s="15">
        <v>12</v>
      </c>
      <c r="G126" s="15" t="s">
        <v>225</v>
      </c>
      <c r="H126" s="16" t="s">
        <v>220</v>
      </c>
      <c r="I126" s="16" t="s">
        <v>221</v>
      </c>
      <c r="J126" s="15" t="s">
        <v>222</v>
      </c>
      <c r="K126" s="32" cm="1">
        <f t="array" ref="K126">IF(I126="","",_xlfn.XLOOKUP(0&amp;A126&amp;IF(F126&lt;&gt;"",F126,LOOKUP(2,1/(F$2:F126&lt;&gt;""),F$2:F126))&amp;I126,Hoja4!G:G,Hoja4!F:F,"",0))</f>
        <v>966053000</v>
      </c>
      <c r="L126" s="23"/>
      <c r="M126" s="15"/>
      <c r="N126" s="15"/>
      <c r="O126" s="15"/>
      <c r="P126" s="15"/>
      <c r="Q126" s="15"/>
      <c r="R126" s="15"/>
      <c r="S126" s="15"/>
      <c r="T126" s="15"/>
      <c r="U126" s="35"/>
      <c r="V126" s="15"/>
      <c r="W126" s="15"/>
      <c r="X126" s="15"/>
      <c r="Y126" s="15"/>
      <c r="Z126" s="22"/>
    </row>
    <row r="127" spans="1:26">
      <c r="A127" s="15">
        <v>120</v>
      </c>
      <c r="B127" s="15">
        <v>1</v>
      </c>
      <c r="C127" s="15"/>
      <c r="D127" s="15"/>
      <c r="E127" s="15"/>
      <c r="F127" s="15"/>
      <c r="G127" s="15"/>
      <c r="H127" s="16" t="s">
        <v>32</v>
      </c>
      <c r="I127" s="16" t="s">
        <v>32</v>
      </c>
      <c r="J127" s="15"/>
      <c r="K127" s="27" t="str" cm="1">
        <f t="array" ref="K127">IF(I127="","",_xlfn.XLOOKUP(0&amp;A127&amp;IF(F127&lt;&gt;"",F127,LOOKUP(2,1/(F$2:F127&lt;&gt;""),F$2:F127))&amp;I127,Hoja4!G:G,Hoja4!F:F,"",0))</f>
        <v/>
      </c>
      <c r="L127" s="22"/>
      <c r="M127" s="15">
        <v>20</v>
      </c>
      <c r="N127" s="15" t="s">
        <v>226</v>
      </c>
      <c r="O127" s="15" t="s">
        <v>34</v>
      </c>
      <c r="P127" s="15" t="s">
        <v>115</v>
      </c>
      <c r="Q127" s="15" t="s">
        <v>36</v>
      </c>
      <c r="R127" s="15" t="s">
        <v>37</v>
      </c>
      <c r="S127" s="15">
        <v>1</v>
      </c>
      <c r="T127" s="15">
        <v>2</v>
      </c>
      <c r="U127" s="35">
        <v>2</v>
      </c>
      <c r="V127" s="33"/>
      <c r="W127" s="15" t="s">
        <v>224</v>
      </c>
      <c r="X127" s="15" t="s">
        <v>224</v>
      </c>
      <c r="Y127" s="15" t="s">
        <v>38</v>
      </c>
      <c r="Z127" s="23"/>
    </row>
    <row r="128" spans="1:26">
      <c r="A128" s="3">
        <v>120</v>
      </c>
      <c r="B128" s="3">
        <v>1</v>
      </c>
      <c r="C128" s="3" t="s">
        <v>169</v>
      </c>
      <c r="D128" s="3"/>
      <c r="E128" s="3"/>
      <c r="F128" s="3">
        <v>12</v>
      </c>
      <c r="G128" s="3" t="s">
        <v>225</v>
      </c>
      <c r="H128" s="4" t="s">
        <v>32</v>
      </c>
      <c r="I128" s="4" t="s">
        <v>32</v>
      </c>
      <c r="J128" s="3" t="s">
        <v>44</v>
      </c>
      <c r="K128" s="28">
        <f>SUM(K126:K127)</f>
        <v>966053000</v>
      </c>
      <c r="L128" s="13">
        <f>SUM(L126:L127)</f>
        <v>0</v>
      </c>
      <c r="M128" s="3"/>
      <c r="N128" s="3"/>
      <c r="O128" s="3"/>
      <c r="P128" s="3"/>
      <c r="Q128" s="3"/>
      <c r="R128" s="3"/>
      <c r="S128" s="3"/>
      <c r="T128" s="3"/>
      <c r="U128" s="36"/>
      <c r="V128" s="3"/>
      <c r="W128" s="3"/>
      <c r="X128" s="3"/>
      <c r="Y128" s="3" t="s">
        <v>45</v>
      </c>
      <c r="Z128" s="13">
        <f>SUM(Z126:Z127)</f>
        <v>0</v>
      </c>
    </row>
    <row r="129" spans="1:26">
      <c r="A129" s="15">
        <v>120</v>
      </c>
      <c r="B129" s="15">
        <v>1</v>
      </c>
      <c r="C129" s="15" t="s">
        <v>169</v>
      </c>
      <c r="D129" s="15">
        <v>2</v>
      </c>
      <c r="E129" s="15" t="s">
        <v>180</v>
      </c>
      <c r="F129" s="15">
        <v>13</v>
      </c>
      <c r="G129" s="15" t="s">
        <v>227</v>
      </c>
      <c r="H129" s="16" t="s">
        <v>228</v>
      </c>
      <c r="I129" s="16" t="s">
        <v>229</v>
      </c>
      <c r="J129" s="15" t="s">
        <v>230</v>
      </c>
      <c r="K129" s="32" cm="1">
        <f t="array" ref="K129">IF(I129="","",_xlfn.XLOOKUP(0&amp;A129&amp;IF(F129&lt;&gt;"",F129,LOOKUP(2,1/(F$2:F129&lt;&gt;""),F$2:F129))&amp;I129,Hoja4!G:G,Hoja4!F:F,"",0))</f>
        <v>1897810000</v>
      </c>
      <c r="L129" s="23"/>
      <c r="M129" s="15"/>
      <c r="N129" s="15"/>
      <c r="O129" s="15"/>
      <c r="P129" s="15"/>
      <c r="Q129" s="15"/>
      <c r="R129" s="15"/>
      <c r="S129" s="15"/>
      <c r="T129" s="15"/>
      <c r="U129" s="35"/>
      <c r="V129" s="15"/>
      <c r="W129" s="15"/>
      <c r="X129" s="15"/>
      <c r="Y129" s="15"/>
      <c r="Z129" s="22"/>
    </row>
    <row r="130" spans="1:26">
      <c r="A130" s="15">
        <v>120</v>
      </c>
      <c r="B130" s="15">
        <v>1</v>
      </c>
      <c r="C130" s="15"/>
      <c r="D130" s="15"/>
      <c r="E130" s="15"/>
      <c r="F130" s="15"/>
      <c r="G130" s="15"/>
      <c r="H130" s="16" t="s">
        <v>32</v>
      </c>
      <c r="I130" s="16" t="s">
        <v>32</v>
      </c>
      <c r="J130" s="15"/>
      <c r="K130" s="27" t="str" cm="1">
        <f t="array" ref="K130">IF(I130="","",_xlfn.XLOOKUP(0&amp;A130&amp;IF(F130&lt;&gt;"",F130,LOOKUP(2,1/(F$2:F130&lt;&gt;""),F$2:F130))&amp;I130,Hoja4!G:G,Hoja4!F:F,"",0))</f>
        <v/>
      </c>
      <c r="L130" s="22"/>
      <c r="M130" s="15">
        <v>21</v>
      </c>
      <c r="N130" s="15" t="s">
        <v>231</v>
      </c>
      <c r="O130" s="15" t="s">
        <v>40</v>
      </c>
      <c r="P130" s="15" t="s">
        <v>115</v>
      </c>
      <c r="Q130" s="15" t="s">
        <v>36</v>
      </c>
      <c r="R130" s="15" t="s">
        <v>37</v>
      </c>
      <c r="S130" s="15">
        <v>8</v>
      </c>
      <c r="T130" s="15">
        <v>8</v>
      </c>
      <c r="U130" s="35">
        <v>1</v>
      </c>
      <c r="V130" s="33"/>
      <c r="W130" s="15" t="s">
        <v>224</v>
      </c>
      <c r="X130" s="15" t="s">
        <v>224</v>
      </c>
      <c r="Y130" s="15" t="s">
        <v>38</v>
      </c>
      <c r="Z130" s="23"/>
    </row>
    <row r="131" spans="1:26">
      <c r="A131" s="3">
        <v>120</v>
      </c>
      <c r="B131" s="3">
        <v>1</v>
      </c>
      <c r="C131" s="3" t="s">
        <v>169</v>
      </c>
      <c r="D131" s="3"/>
      <c r="E131" s="3"/>
      <c r="F131" s="3">
        <v>13</v>
      </c>
      <c r="G131" s="3" t="s">
        <v>227</v>
      </c>
      <c r="H131" s="4" t="s">
        <v>32</v>
      </c>
      <c r="I131" s="4" t="s">
        <v>32</v>
      </c>
      <c r="J131" s="3" t="s">
        <v>44</v>
      </c>
      <c r="K131" s="28">
        <f>SUM(K129:K130)</f>
        <v>1897810000</v>
      </c>
      <c r="L131" s="13">
        <f>SUM(L129:L130)</f>
        <v>0</v>
      </c>
      <c r="M131" s="3"/>
      <c r="N131" s="3"/>
      <c r="O131" s="3"/>
      <c r="P131" s="3"/>
      <c r="Q131" s="3"/>
      <c r="R131" s="3"/>
      <c r="S131" s="3"/>
      <c r="T131" s="3"/>
      <c r="U131" s="36"/>
      <c r="V131" s="3"/>
      <c r="W131" s="3"/>
      <c r="X131" s="3"/>
      <c r="Y131" s="3" t="s">
        <v>45</v>
      </c>
      <c r="Z131" s="13">
        <f>SUM(Z129:Z130)</f>
        <v>0</v>
      </c>
    </row>
    <row r="132" spans="1:26">
      <c r="A132" s="15">
        <v>120</v>
      </c>
      <c r="B132" s="15">
        <v>1</v>
      </c>
      <c r="C132" s="15" t="s">
        <v>169</v>
      </c>
      <c r="D132" s="15">
        <v>4</v>
      </c>
      <c r="E132" s="15" t="s">
        <v>211</v>
      </c>
      <c r="F132" s="15">
        <v>10</v>
      </c>
      <c r="G132" s="15" t="s">
        <v>232</v>
      </c>
      <c r="H132" s="16" t="s">
        <v>213</v>
      </c>
      <c r="I132" s="16" t="s">
        <v>214</v>
      </c>
      <c r="J132" s="15" t="s">
        <v>215</v>
      </c>
      <c r="K132" s="32" cm="1">
        <f t="array" ref="K132">IF(I132="","",_xlfn.XLOOKUP(0&amp;A132&amp;IF(F132&lt;&gt;"",F132,LOOKUP(2,1/(F$2:F132&lt;&gt;""),F$2:F132))&amp;I132,Hoja4!G:G,Hoja4!F:F,"",0))</f>
        <v>767209149</v>
      </c>
      <c r="L132" s="23"/>
      <c r="M132" s="15"/>
      <c r="N132" s="15"/>
      <c r="O132" s="15"/>
      <c r="P132" s="15"/>
      <c r="Q132" s="15"/>
      <c r="R132" s="15"/>
      <c r="S132" s="15"/>
      <c r="T132" s="15"/>
      <c r="U132" s="35"/>
      <c r="V132" s="15"/>
      <c r="W132" s="15"/>
      <c r="X132" s="15"/>
      <c r="Y132" s="15"/>
      <c r="Z132" s="22"/>
    </row>
    <row r="133" spans="1:26">
      <c r="A133" s="15">
        <v>120</v>
      </c>
      <c r="B133" s="15">
        <v>1</v>
      </c>
      <c r="C133" s="15"/>
      <c r="D133" s="15"/>
      <c r="E133" s="15"/>
      <c r="F133" s="15"/>
      <c r="G133" s="15"/>
      <c r="H133" s="16" t="s">
        <v>32</v>
      </c>
      <c r="I133" s="16" t="s">
        <v>32</v>
      </c>
      <c r="J133" s="15"/>
      <c r="K133" s="27" t="str" cm="1">
        <f t="array" ref="K133">IF(I133="","",_xlfn.XLOOKUP(0&amp;A133&amp;IF(F133&lt;&gt;"",F133,LOOKUP(2,1/(F$2:F133&lt;&gt;""),F$2:F133))&amp;I133,Hoja4!G:G,Hoja4!F:F,"",0))</f>
        <v/>
      </c>
      <c r="L133" s="22"/>
      <c r="M133" s="15">
        <v>18</v>
      </c>
      <c r="N133" s="15" t="s">
        <v>233</v>
      </c>
      <c r="O133" s="15" t="s">
        <v>34</v>
      </c>
      <c r="P133" s="15" t="s">
        <v>115</v>
      </c>
      <c r="Q133" s="15" t="s">
        <v>41</v>
      </c>
      <c r="R133" s="15" t="s">
        <v>37</v>
      </c>
      <c r="S133" s="15"/>
      <c r="T133" s="15">
        <v>100</v>
      </c>
      <c r="U133" s="35">
        <v>100</v>
      </c>
      <c r="V133" s="33"/>
      <c r="W133" s="15" t="s">
        <v>38</v>
      </c>
      <c r="X133" s="15" t="s">
        <v>38</v>
      </c>
      <c r="Y133" s="15" t="s">
        <v>38</v>
      </c>
      <c r="Z133" s="23"/>
    </row>
    <row r="134" spans="1:26">
      <c r="A134" s="3">
        <v>120</v>
      </c>
      <c r="B134" s="3">
        <v>1</v>
      </c>
      <c r="C134" s="3" t="s">
        <v>169</v>
      </c>
      <c r="D134" s="3"/>
      <c r="E134" s="3"/>
      <c r="F134" s="3">
        <v>10</v>
      </c>
      <c r="G134" s="3" t="s">
        <v>232</v>
      </c>
      <c r="H134" s="4" t="s">
        <v>32</v>
      </c>
      <c r="I134" s="4" t="s">
        <v>32</v>
      </c>
      <c r="J134" s="3" t="s">
        <v>44</v>
      </c>
      <c r="K134" s="28">
        <f>SUM(K132:K133)</f>
        <v>767209149</v>
      </c>
      <c r="L134" s="13">
        <f>SUM(L132:L133)</f>
        <v>0</v>
      </c>
      <c r="M134" s="3"/>
      <c r="N134" s="3"/>
      <c r="O134" s="3"/>
      <c r="P134" s="3"/>
      <c r="Q134" s="3"/>
      <c r="R134" s="3"/>
      <c r="S134" s="3"/>
      <c r="T134" s="3"/>
      <c r="U134" s="36"/>
      <c r="V134" s="3"/>
      <c r="W134" s="3"/>
      <c r="X134" s="3"/>
      <c r="Y134" s="3" t="s">
        <v>45</v>
      </c>
      <c r="Z134" s="13">
        <f>SUM(Z132:Z133)</f>
        <v>0</v>
      </c>
    </row>
    <row r="135" spans="1:26">
      <c r="A135" s="15">
        <v>120</v>
      </c>
      <c r="B135" s="15">
        <v>1</v>
      </c>
      <c r="C135" s="15" t="s">
        <v>169</v>
      </c>
      <c r="D135" s="15">
        <v>4</v>
      </c>
      <c r="E135" s="15" t="s">
        <v>211</v>
      </c>
      <c r="F135" s="15">
        <v>14</v>
      </c>
      <c r="G135" s="15" t="s">
        <v>234</v>
      </c>
      <c r="H135" s="16" t="s">
        <v>213</v>
      </c>
      <c r="I135" s="16" t="s">
        <v>214</v>
      </c>
      <c r="J135" s="15" t="s">
        <v>215</v>
      </c>
      <c r="K135" s="32" cm="1">
        <f t="array" ref="K135">IF(I135="","",_xlfn.XLOOKUP(0&amp;A135&amp;IF(F135&lt;&gt;"",F135,LOOKUP(2,1/(F$2:F135&lt;&gt;""),F$2:F135))&amp;I135,Hoja4!G:G,Hoja4!F:F,"",0))</f>
        <v>10953949000</v>
      </c>
      <c r="L135" s="23"/>
      <c r="M135" s="15"/>
      <c r="N135" s="15"/>
      <c r="O135" s="15"/>
      <c r="P135" s="15"/>
      <c r="Q135" s="15"/>
      <c r="R135" s="15"/>
      <c r="S135" s="15"/>
      <c r="T135" s="15"/>
      <c r="U135" s="35"/>
      <c r="V135" s="15"/>
      <c r="W135" s="15"/>
      <c r="X135" s="15"/>
      <c r="Y135" s="15"/>
      <c r="Z135" s="22"/>
    </row>
    <row r="136" spans="1:26">
      <c r="A136" s="15">
        <v>120</v>
      </c>
      <c r="B136" s="15">
        <v>1</v>
      </c>
      <c r="C136" s="15"/>
      <c r="D136" s="15"/>
      <c r="E136" s="15"/>
      <c r="F136" s="15"/>
      <c r="G136" s="15"/>
      <c r="H136" s="16" t="s">
        <v>32</v>
      </c>
      <c r="I136" s="16" t="s">
        <v>32</v>
      </c>
      <c r="J136" s="15"/>
      <c r="K136" s="27" t="str" cm="1">
        <f t="array" ref="K136">IF(I136="","",_xlfn.XLOOKUP(0&amp;A136&amp;IF(F136&lt;&gt;"",F136,LOOKUP(2,1/(F$2:F136&lt;&gt;""),F$2:F136))&amp;I136,Hoja4!G:G,Hoja4!F:F,"",0))</f>
        <v/>
      </c>
      <c r="L136" s="22"/>
      <c r="M136" s="15">
        <v>15</v>
      </c>
      <c r="N136" s="15" t="s">
        <v>218</v>
      </c>
      <c r="O136" s="15" t="s">
        <v>100</v>
      </c>
      <c r="P136" s="15" t="s">
        <v>35</v>
      </c>
      <c r="Q136" s="15" t="s">
        <v>41</v>
      </c>
      <c r="R136" s="15" t="s">
        <v>37</v>
      </c>
      <c r="S136" s="15">
        <v>90</v>
      </c>
      <c r="T136" s="15">
        <v>90</v>
      </c>
      <c r="U136" s="35">
        <v>90</v>
      </c>
      <c r="V136" s="33"/>
      <c r="W136" s="15" t="s">
        <v>63</v>
      </c>
      <c r="X136" s="15" t="s">
        <v>235</v>
      </c>
      <c r="Y136" s="15" t="s">
        <v>38</v>
      </c>
      <c r="Z136" s="23"/>
    </row>
    <row r="137" spans="1:26">
      <c r="A137" s="3">
        <v>120</v>
      </c>
      <c r="B137" s="3">
        <v>1</v>
      </c>
      <c r="C137" s="3" t="s">
        <v>169</v>
      </c>
      <c r="D137" s="3"/>
      <c r="E137" s="3"/>
      <c r="F137" s="3">
        <v>14</v>
      </c>
      <c r="G137" s="3" t="s">
        <v>234</v>
      </c>
      <c r="H137" s="4" t="s">
        <v>32</v>
      </c>
      <c r="I137" s="4" t="s">
        <v>32</v>
      </c>
      <c r="J137" s="3" t="s">
        <v>44</v>
      </c>
      <c r="K137" s="28">
        <f>SUM(K135:K136)</f>
        <v>10953949000</v>
      </c>
      <c r="L137" s="13">
        <f>SUM(L135:L136)</f>
        <v>0</v>
      </c>
      <c r="M137" s="3"/>
      <c r="N137" s="3"/>
      <c r="O137" s="3"/>
      <c r="P137" s="3"/>
      <c r="Q137" s="3"/>
      <c r="R137" s="3"/>
      <c r="S137" s="3"/>
      <c r="T137" s="3"/>
      <c r="U137" s="36"/>
      <c r="V137" s="3"/>
      <c r="W137" s="3"/>
      <c r="X137" s="3"/>
      <c r="Y137" s="3" t="s">
        <v>45</v>
      </c>
      <c r="Z137" s="13">
        <f>SUM(Z135:Z136)</f>
        <v>0</v>
      </c>
    </row>
    <row r="138" spans="1:26">
      <c r="A138" s="15">
        <v>120</v>
      </c>
      <c r="B138" s="15">
        <v>1</v>
      </c>
      <c r="C138" s="15" t="s">
        <v>169</v>
      </c>
      <c r="D138" s="15">
        <v>9</v>
      </c>
      <c r="E138" s="15" t="s">
        <v>236</v>
      </c>
      <c r="F138" s="15">
        <v>15</v>
      </c>
      <c r="G138" s="15" t="s">
        <v>237</v>
      </c>
      <c r="H138" s="16" t="s">
        <v>238</v>
      </c>
      <c r="I138" s="16" t="s">
        <v>239</v>
      </c>
      <c r="J138" s="15" t="s">
        <v>240</v>
      </c>
      <c r="K138" s="32" cm="1">
        <f t="array" ref="K138">IF(I138="","",_xlfn.XLOOKUP(0&amp;A138&amp;IF(F138&lt;&gt;"",F138,LOOKUP(2,1/(F$2:F138&lt;&gt;""),F$2:F138))&amp;I138,Hoja4!G:G,Hoja4!F:F,"",0))</f>
        <v>4174286000</v>
      </c>
      <c r="L138" s="23"/>
      <c r="M138" s="15"/>
      <c r="N138" s="15"/>
      <c r="O138" s="15"/>
      <c r="P138" s="15"/>
      <c r="Q138" s="15"/>
      <c r="R138" s="15"/>
      <c r="S138" s="15"/>
      <c r="T138" s="15"/>
      <c r="U138" s="35"/>
      <c r="V138" s="15"/>
      <c r="W138" s="15"/>
      <c r="X138" s="15"/>
      <c r="Y138" s="15"/>
      <c r="Z138" s="22"/>
    </row>
    <row r="139" spans="1:26">
      <c r="A139" s="15">
        <v>120</v>
      </c>
      <c r="B139" s="15">
        <v>1</v>
      </c>
      <c r="C139" s="15"/>
      <c r="D139" s="15"/>
      <c r="E139" s="15"/>
      <c r="F139" s="15"/>
      <c r="G139" s="15"/>
      <c r="H139" s="16" t="s">
        <v>32</v>
      </c>
      <c r="I139" s="16" t="s">
        <v>32</v>
      </c>
      <c r="J139" s="15"/>
      <c r="K139" s="27" t="str" cm="1">
        <f t="array" ref="K139">IF(I139="","",_xlfn.XLOOKUP(0&amp;A139&amp;IF(F139&lt;&gt;"",F139,LOOKUP(2,1/(F$2:F139&lt;&gt;""),F$2:F139))&amp;I139,Hoja4!G:G,Hoja4!F:F,"",0))</f>
        <v/>
      </c>
      <c r="L139" s="22"/>
      <c r="M139" s="15">
        <v>13</v>
      </c>
      <c r="N139" s="15" t="s">
        <v>241</v>
      </c>
      <c r="O139" s="15" t="s">
        <v>34</v>
      </c>
      <c r="P139" s="15" t="s">
        <v>131</v>
      </c>
      <c r="Q139" s="15" t="s">
        <v>41</v>
      </c>
      <c r="R139" s="15" t="s">
        <v>37</v>
      </c>
      <c r="S139" s="15">
        <v>85.3</v>
      </c>
      <c r="T139" s="15">
        <v>100</v>
      </c>
      <c r="U139" s="35">
        <v>100</v>
      </c>
      <c r="V139" s="33"/>
      <c r="W139" s="15" t="s">
        <v>63</v>
      </c>
      <c r="X139" s="15" t="s">
        <v>235</v>
      </c>
      <c r="Y139" s="15" t="s">
        <v>38</v>
      </c>
      <c r="Z139" s="23"/>
    </row>
    <row r="140" spans="1:26">
      <c r="A140" s="3">
        <v>120</v>
      </c>
      <c r="B140" s="3">
        <v>1</v>
      </c>
      <c r="C140" s="3" t="s">
        <v>169</v>
      </c>
      <c r="D140" s="3"/>
      <c r="E140" s="3"/>
      <c r="F140" s="3">
        <v>15</v>
      </c>
      <c r="G140" s="3" t="s">
        <v>237</v>
      </c>
      <c r="H140" s="4" t="s">
        <v>32</v>
      </c>
      <c r="I140" s="4" t="s">
        <v>32</v>
      </c>
      <c r="J140" s="3" t="s">
        <v>44</v>
      </c>
      <c r="K140" s="28">
        <f>SUM(K138:K139)</f>
        <v>4174286000</v>
      </c>
      <c r="L140" s="13">
        <f>SUM(L138:L139)</f>
        <v>0</v>
      </c>
      <c r="M140" s="3"/>
      <c r="N140" s="3"/>
      <c r="O140" s="3"/>
      <c r="P140" s="3"/>
      <c r="Q140" s="3"/>
      <c r="R140" s="3"/>
      <c r="S140" s="3"/>
      <c r="T140" s="3"/>
      <c r="U140" s="36"/>
      <c r="V140" s="3"/>
      <c r="W140" s="3"/>
      <c r="X140" s="3"/>
      <c r="Y140" s="3" t="s">
        <v>45</v>
      </c>
      <c r="Z140" s="13">
        <f>SUM(Z138:Z139)</f>
        <v>0</v>
      </c>
    </row>
    <row r="141" spans="1:26">
      <c r="A141" s="5">
        <v>120</v>
      </c>
      <c r="B141" s="5">
        <v>1</v>
      </c>
      <c r="C141" s="5" t="s">
        <v>169</v>
      </c>
      <c r="D141" s="5"/>
      <c r="E141" s="5"/>
      <c r="F141" s="5"/>
      <c r="G141" s="5"/>
      <c r="H141" s="6" t="s">
        <v>32</v>
      </c>
      <c r="I141" s="6" t="s">
        <v>32</v>
      </c>
      <c r="J141" s="5" t="s">
        <v>121</v>
      </c>
      <c r="K141" s="29">
        <f>SUM(K97,K105,K110,K117,K122,K125,K128,K131,K134,K137,K140)</f>
        <v>72692265000</v>
      </c>
      <c r="L141" s="14">
        <f>SUM(L97,L105,L110,L117,L122,L125,L128,L131,L134,L137,L140)</f>
        <v>0</v>
      </c>
      <c r="M141" s="5"/>
      <c r="N141" s="5"/>
      <c r="O141" s="5"/>
      <c r="P141" s="5"/>
      <c r="Q141" s="5"/>
      <c r="R141" s="5"/>
      <c r="S141" s="5"/>
      <c r="T141" s="5"/>
      <c r="U141" s="37"/>
      <c r="V141" s="5"/>
      <c r="W141" s="5"/>
      <c r="X141" s="5"/>
      <c r="Y141" s="5" t="s">
        <v>121</v>
      </c>
      <c r="Z141" s="14">
        <f>SUM(Z97,Z105,Z110,Z117,Z122,Z125,Z128,Z131,Z134,Z137,Z140)</f>
        <v>0</v>
      </c>
    </row>
    <row r="142" spans="1:26">
      <c r="A142" s="15">
        <v>121</v>
      </c>
      <c r="B142" s="15">
        <v>1</v>
      </c>
      <c r="C142" s="15" t="s">
        <v>242</v>
      </c>
      <c r="D142" s="15">
        <v>6</v>
      </c>
      <c r="E142" s="15" t="s">
        <v>243</v>
      </c>
      <c r="F142" s="15">
        <v>6</v>
      </c>
      <c r="G142" s="15" t="s">
        <v>244</v>
      </c>
      <c r="H142" s="16" t="s">
        <v>245</v>
      </c>
      <c r="I142" s="16" t="s">
        <v>246</v>
      </c>
      <c r="J142" s="15" t="s">
        <v>247</v>
      </c>
      <c r="K142" s="32" cm="1">
        <f t="array" ref="K142">IF(I142="","",_xlfn.XLOOKUP(0&amp;A142&amp;IF(F142&lt;&gt;"",F142,LOOKUP(2,1/(F$2:F142&lt;&gt;""),F$2:F142))&amp;I142,Hoja4!G:G,Hoja4!F:F,"",0))</f>
        <v>36351661979</v>
      </c>
      <c r="L142" s="23"/>
      <c r="M142" s="15"/>
      <c r="N142" s="15"/>
      <c r="O142" s="15"/>
      <c r="P142" s="15"/>
      <c r="Q142" s="15"/>
      <c r="R142" s="15"/>
      <c r="S142" s="15"/>
      <c r="T142" s="15"/>
      <c r="U142" s="35"/>
      <c r="V142" s="15"/>
      <c r="W142" s="15"/>
      <c r="X142" s="15"/>
      <c r="Y142" s="15"/>
      <c r="Z142" s="22"/>
    </row>
    <row r="143" spans="1:26">
      <c r="A143" s="15">
        <v>121</v>
      </c>
      <c r="B143" s="15">
        <v>1</v>
      </c>
      <c r="C143" s="15"/>
      <c r="D143" s="15"/>
      <c r="E143" s="15"/>
      <c r="F143" s="15"/>
      <c r="G143" s="15"/>
      <c r="H143" s="16" t="s">
        <v>248</v>
      </c>
      <c r="I143" s="16" t="s">
        <v>249</v>
      </c>
      <c r="J143" s="15" t="s">
        <v>250</v>
      </c>
      <c r="K143" s="32" cm="1">
        <f t="array" ref="K143">IF(I143="","",_xlfn.XLOOKUP(0&amp;A143&amp;IF(F143&lt;&gt;"",F143,LOOKUP(2,1/(F$2:F143&lt;&gt;""),F$2:F143))&amp;I143,Hoja4!G:G,Hoja4!F:F,"",0))</f>
        <v>10839939000</v>
      </c>
      <c r="L143" s="23"/>
      <c r="M143" s="15"/>
      <c r="N143" s="15"/>
      <c r="O143" s="15"/>
      <c r="P143" s="15"/>
      <c r="Q143" s="15"/>
      <c r="R143" s="15"/>
      <c r="S143" s="15"/>
      <c r="T143" s="15"/>
      <c r="U143" s="35"/>
      <c r="V143" s="15"/>
      <c r="W143" s="15"/>
      <c r="X143" s="15"/>
      <c r="Y143" s="15"/>
      <c r="Z143" s="22"/>
    </row>
    <row r="144" spans="1:26">
      <c r="A144" s="15">
        <v>121</v>
      </c>
      <c r="B144" s="15">
        <v>1</v>
      </c>
      <c r="C144" s="15"/>
      <c r="D144" s="15"/>
      <c r="E144" s="15"/>
      <c r="F144" s="15"/>
      <c r="G144" s="15"/>
      <c r="H144" s="16" t="s">
        <v>32</v>
      </c>
      <c r="I144" s="16" t="s">
        <v>32</v>
      </c>
      <c r="J144" s="15"/>
      <c r="K144" s="27" t="str" cm="1">
        <f t="array" ref="K144">IF(I144="","",_xlfn.XLOOKUP(0&amp;A144&amp;IF(F144&lt;&gt;"",F144,LOOKUP(2,1/(F$2:F144&lt;&gt;""),F$2:F144))&amp;I144,Hoja4!G:G,Hoja4!F:F,"",0))</f>
        <v/>
      </c>
      <c r="L144" s="22"/>
      <c r="M144" s="15">
        <v>1</v>
      </c>
      <c r="N144" s="15" t="s">
        <v>251</v>
      </c>
      <c r="O144" s="15" t="s">
        <v>40</v>
      </c>
      <c r="P144" s="15" t="s">
        <v>35</v>
      </c>
      <c r="Q144" s="15" t="s">
        <v>36</v>
      </c>
      <c r="R144" s="15" t="s">
        <v>37</v>
      </c>
      <c r="S144" s="15">
        <v>3520</v>
      </c>
      <c r="T144" s="15">
        <v>9846</v>
      </c>
      <c r="U144" s="35">
        <v>1550</v>
      </c>
      <c r="V144" s="33"/>
      <c r="W144" s="15" t="s">
        <v>38</v>
      </c>
      <c r="X144" s="15" t="s">
        <v>38</v>
      </c>
      <c r="Y144" s="15" t="s">
        <v>38</v>
      </c>
      <c r="Z144" s="23"/>
    </row>
    <row r="145" spans="1:26">
      <c r="A145" s="15">
        <v>121</v>
      </c>
      <c r="B145" s="15">
        <v>1</v>
      </c>
      <c r="C145" s="15"/>
      <c r="D145" s="15"/>
      <c r="E145" s="15"/>
      <c r="F145" s="15"/>
      <c r="G145" s="15"/>
      <c r="H145" s="16" t="s">
        <v>32</v>
      </c>
      <c r="I145" s="16" t="s">
        <v>32</v>
      </c>
      <c r="J145" s="15"/>
      <c r="K145" s="27" t="str" cm="1">
        <f t="array" ref="K145">IF(I145="","",_xlfn.XLOOKUP(0&amp;A145&amp;IF(F145&lt;&gt;"",F145,LOOKUP(2,1/(F$2:F145&lt;&gt;""),F$2:F145))&amp;I145,Hoja4!G:G,Hoja4!F:F,"",0))</f>
        <v/>
      </c>
      <c r="L145" s="22"/>
      <c r="M145" s="15">
        <v>2</v>
      </c>
      <c r="N145" s="15" t="s">
        <v>252</v>
      </c>
      <c r="O145" s="15" t="s">
        <v>40</v>
      </c>
      <c r="P145" s="15" t="s">
        <v>35</v>
      </c>
      <c r="Q145" s="15" t="s">
        <v>36</v>
      </c>
      <c r="R145" s="15" t="s">
        <v>37</v>
      </c>
      <c r="S145" s="15">
        <v>111340</v>
      </c>
      <c r="T145" s="15">
        <v>350292</v>
      </c>
      <c r="U145" s="35">
        <v>45500</v>
      </c>
      <c r="V145" s="33"/>
      <c r="W145" s="15" t="s">
        <v>38</v>
      </c>
      <c r="X145" s="15" t="s">
        <v>38</v>
      </c>
      <c r="Y145" s="15" t="s">
        <v>38</v>
      </c>
      <c r="Z145" s="23"/>
    </row>
    <row r="146" spans="1:26">
      <c r="A146" s="15">
        <v>121</v>
      </c>
      <c r="B146" s="15">
        <v>1</v>
      </c>
      <c r="C146" s="15"/>
      <c r="D146" s="15"/>
      <c r="E146" s="15"/>
      <c r="F146" s="15"/>
      <c r="G146" s="15"/>
      <c r="H146" s="16" t="s">
        <v>32</v>
      </c>
      <c r="I146" s="16" t="s">
        <v>32</v>
      </c>
      <c r="J146" s="15"/>
      <c r="K146" s="27" t="str" cm="1">
        <f t="array" ref="K146">IF(I146="","",_xlfn.XLOOKUP(0&amp;A146&amp;IF(F146&lt;&gt;"",F146,LOOKUP(2,1/(F$2:F146&lt;&gt;""),F$2:F146))&amp;I146,Hoja4!G:G,Hoja4!F:F,"",0))</f>
        <v/>
      </c>
      <c r="L146" s="22"/>
      <c r="M146" s="15">
        <v>3</v>
      </c>
      <c r="N146" s="15" t="s">
        <v>253</v>
      </c>
      <c r="O146" s="15" t="s">
        <v>40</v>
      </c>
      <c r="P146" s="15" t="s">
        <v>35</v>
      </c>
      <c r="Q146" s="15" t="s">
        <v>36</v>
      </c>
      <c r="R146" s="15" t="s">
        <v>37</v>
      </c>
      <c r="S146" s="15">
        <v>196518110</v>
      </c>
      <c r="T146" s="15">
        <v>56451000</v>
      </c>
      <c r="U146" s="35">
        <v>10150000</v>
      </c>
      <c r="V146" s="33"/>
      <c r="W146" s="15" t="s">
        <v>38</v>
      </c>
      <c r="X146" s="15" t="s">
        <v>38</v>
      </c>
      <c r="Y146" s="15" t="s">
        <v>38</v>
      </c>
      <c r="Z146" s="23"/>
    </row>
    <row r="147" spans="1:26">
      <c r="A147" s="15">
        <v>121</v>
      </c>
      <c r="B147" s="15">
        <v>1</v>
      </c>
      <c r="C147" s="15"/>
      <c r="D147" s="15"/>
      <c r="E147" s="15"/>
      <c r="F147" s="15"/>
      <c r="G147" s="15"/>
      <c r="H147" s="16" t="s">
        <v>32</v>
      </c>
      <c r="I147" s="16" t="s">
        <v>32</v>
      </c>
      <c r="J147" s="15"/>
      <c r="K147" s="27" t="str" cm="1">
        <f t="array" ref="K147">IF(I147="","",_xlfn.XLOOKUP(0&amp;A147&amp;IF(F147&lt;&gt;"",F147,LOOKUP(2,1/(F$2:F147&lt;&gt;""),F$2:F147))&amp;I147,Hoja4!G:G,Hoja4!F:F,"",0))</f>
        <v/>
      </c>
      <c r="L147" s="22"/>
      <c r="M147" s="15">
        <v>4</v>
      </c>
      <c r="N147" s="15" t="s">
        <v>254</v>
      </c>
      <c r="O147" s="15" t="s">
        <v>40</v>
      </c>
      <c r="P147" s="15" t="s">
        <v>35</v>
      </c>
      <c r="Q147" s="15" t="s">
        <v>36</v>
      </c>
      <c r="R147" s="15" t="s">
        <v>37</v>
      </c>
      <c r="S147" s="15">
        <v>3993</v>
      </c>
      <c r="T147" s="15">
        <v>9916</v>
      </c>
      <c r="U147" s="35">
        <v>3000</v>
      </c>
      <c r="V147" s="33"/>
      <c r="W147" s="15" t="s">
        <v>38</v>
      </c>
      <c r="X147" s="15" t="s">
        <v>38</v>
      </c>
      <c r="Y147" s="15" t="s">
        <v>38</v>
      </c>
      <c r="Z147" s="23"/>
    </row>
    <row r="148" spans="1:26">
      <c r="A148" s="15">
        <v>121</v>
      </c>
      <c r="B148" s="15">
        <v>1</v>
      </c>
      <c r="C148" s="15"/>
      <c r="D148" s="15"/>
      <c r="E148" s="15"/>
      <c r="F148" s="15"/>
      <c r="G148" s="15"/>
      <c r="H148" s="16" t="s">
        <v>32</v>
      </c>
      <c r="I148" s="16" t="s">
        <v>32</v>
      </c>
      <c r="J148" s="15"/>
      <c r="K148" s="27" t="str" cm="1">
        <f t="array" ref="K148">IF(I148="","",_xlfn.XLOOKUP(0&amp;A148&amp;IF(F148&lt;&gt;"",F148,LOOKUP(2,1/(F$2:F148&lt;&gt;""),F$2:F148))&amp;I148,Hoja4!G:G,Hoja4!F:F,"",0))</f>
        <v/>
      </c>
      <c r="L148" s="22"/>
      <c r="M148" s="15">
        <v>5</v>
      </c>
      <c r="N148" s="15" t="s">
        <v>255</v>
      </c>
      <c r="O148" s="15" t="s">
        <v>40</v>
      </c>
      <c r="P148" s="15" t="s">
        <v>35</v>
      </c>
      <c r="Q148" s="15" t="s">
        <v>36</v>
      </c>
      <c r="R148" s="15" t="s">
        <v>58</v>
      </c>
      <c r="S148" s="15">
        <v>90102</v>
      </c>
      <c r="T148" s="15">
        <v>286385</v>
      </c>
      <c r="U148" s="35">
        <v>40000</v>
      </c>
      <c r="V148" s="33"/>
      <c r="W148" s="15" t="s">
        <v>38</v>
      </c>
      <c r="X148" s="15" t="s">
        <v>38</v>
      </c>
      <c r="Y148" s="15" t="s">
        <v>38</v>
      </c>
      <c r="Z148" s="23"/>
    </row>
    <row r="149" spans="1:26">
      <c r="A149" s="15">
        <v>121</v>
      </c>
      <c r="B149" s="15">
        <v>1</v>
      </c>
      <c r="C149" s="15"/>
      <c r="D149" s="15"/>
      <c r="E149" s="15"/>
      <c r="F149" s="15"/>
      <c r="G149" s="15"/>
      <c r="H149" s="16" t="s">
        <v>32</v>
      </c>
      <c r="I149" s="16" t="s">
        <v>32</v>
      </c>
      <c r="J149" s="15"/>
      <c r="K149" s="27" t="str" cm="1">
        <f t="array" ref="K149">IF(I149="","",_xlfn.XLOOKUP(0&amp;A149&amp;IF(F149&lt;&gt;"",F149,LOOKUP(2,1/(F$2:F149&lt;&gt;""),F$2:F149))&amp;I149,Hoja4!G:G,Hoja4!F:F,"",0))</f>
        <v/>
      </c>
      <c r="L149" s="22"/>
      <c r="M149" s="15">
        <v>6</v>
      </c>
      <c r="N149" s="15" t="s">
        <v>256</v>
      </c>
      <c r="O149" s="15" t="s">
        <v>40</v>
      </c>
      <c r="P149" s="15" t="s">
        <v>35</v>
      </c>
      <c r="Q149" s="15" t="s">
        <v>36</v>
      </c>
      <c r="R149" s="15" t="s">
        <v>37</v>
      </c>
      <c r="S149" s="15">
        <v>3430</v>
      </c>
      <c r="T149" s="15">
        <v>11841</v>
      </c>
      <c r="U149" s="35">
        <v>1200</v>
      </c>
      <c r="V149" s="33"/>
      <c r="W149" s="15" t="s">
        <v>38</v>
      </c>
      <c r="X149" s="15" t="s">
        <v>38</v>
      </c>
      <c r="Y149" s="15" t="s">
        <v>38</v>
      </c>
      <c r="Z149" s="23"/>
    </row>
    <row r="150" spans="1:26">
      <c r="A150" s="15">
        <v>121</v>
      </c>
      <c r="B150" s="15">
        <v>1</v>
      </c>
      <c r="C150" s="15"/>
      <c r="D150" s="15"/>
      <c r="E150" s="15"/>
      <c r="F150" s="15"/>
      <c r="G150" s="15"/>
      <c r="H150" s="16" t="s">
        <v>32</v>
      </c>
      <c r="I150" s="16" t="s">
        <v>32</v>
      </c>
      <c r="J150" s="15"/>
      <c r="K150" s="27" t="str" cm="1">
        <f t="array" ref="K150">IF(I150="","",_xlfn.XLOOKUP(0&amp;A150&amp;IF(F150&lt;&gt;"",F150,LOOKUP(2,1/(F$2:F150&lt;&gt;""),F$2:F150))&amp;I150,Hoja4!G:G,Hoja4!F:F,"",0))</f>
        <v/>
      </c>
      <c r="L150" s="22"/>
      <c r="M150" s="15">
        <v>7</v>
      </c>
      <c r="N150" s="15" t="s">
        <v>257</v>
      </c>
      <c r="O150" s="15" t="s">
        <v>40</v>
      </c>
      <c r="P150" s="15" t="s">
        <v>35</v>
      </c>
      <c r="Q150" s="15" t="s">
        <v>36</v>
      </c>
      <c r="R150" s="15" t="s">
        <v>37</v>
      </c>
      <c r="S150" s="15">
        <v>13336</v>
      </c>
      <c r="T150" s="15">
        <v>12778</v>
      </c>
      <c r="U150" s="35">
        <v>3100</v>
      </c>
      <c r="V150" s="33"/>
      <c r="W150" s="15" t="s">
        <v>38</v>
      </c>
      <c r="X150" s="15" t="s">
        <v>38</v>
      </c>
      <c r="Y150" s="15" t="s">
        <v>38</v>
      </c>
      <c r="Z150" s="23"/>
    </row>
    <row r="151" spans="1:26">
      <c r="A151" s="15">
        <v>121</v>
      </c>
      <c r="B151" s="15">
        <v>1</v>
      </c>
      <c r="C151" s="15"/>
      <c r="D151" s="15"/>
      <c r="E151" s="15"/>
      <c r="F151" s="15"/>
      <c r="G151" s="15"/>
      <c r="H151" s="16" t="s">
        <v>32</v>
      </c>
      <c r="I151" s="16" t="s">
        <v>32</v>
      </c>
      <c r="J151" s="15"/>
      <c r="K151" s="27" t="str" cm="1">
        <f t="array" ref="K151">IF(I151="","",_xlfn.XLOOKUP(0&amp;A151&amp;IF(F151&lt;&gt;"",F151,LOOKUP(2,1/(F$2:F151&lt;&gt;""),F$2:F151))&amp;I151,Hoja4!G:G,Hoja4!F:F,"",0))</f>
        <v/>
      </c>
      <c r="L151" s="22"/>
      <c r="M151" s="15">
        <v>8</v>
      </c>
      <c r="N151" s="15" t="s">
        <v>258</v>
      </c>
      <c r="O151" s="15" t="s">
        <v>40</v>
      </c>
      <c r="P151" s="15" t="s">
        <v>35</v>
      </c>
      <c r="Q151" s="15" t="s">
        <v>36</v>
      </c>
      <c r="R151" s="15" t="s">
        <v>37</v>
      </c>
      <c r="S151" s="15">
        <v>14921</v>
      </c>
      <c r="T151" s="15">
        <v>24269</v>
      </c>
      <c r="U151" s="35">
        <v>5200</v>
      </c>
      <c r="V151" s="33"/>
      <c r="W151" s="15" t="s">
        <v>38</v>
      </c>
      <c r="X151" s="15" t="s">
        <v>38</v>
      </c>
      <c r="Y151" s="15" t="s">
        <v>38</v>
      </c>
      <c r="Z151" s="23"/>
    </row>
    <row r="152" spans="1:26">
      <c r="A152" s="15">
        <v>121</v>
      </c>
      <c r="B152" s="15">
        <v>1</v>
      </c>
      <c r="C152" s="15"/>
      <c r="D152" s="15"/>
      <c r="E152" s="15"/>
      <c r="F152" s="15"/>
      <c r="G152" s="15"/>
      <c r="H152" s="16" t="s">
        <v>32</v>
      </c>
      <c r="I152" s="16" t="s">
        <v>32</v>
      </c>
      <c r="J152" s="15"/>
      <c r="K152" s="27" t="str" cm="1">
        <f t="array" ref="K152">IF(I152="","",_xlfn.XLOOKUP(0&amp;A152&amp;IF(F152&lt;&gt;"",F152,LOOKUP(2,1/(F$2:F152&lt;&gt;""),F$2:F152))&amp;I152,Hoja4!G:G,Hoja4!F:F,"",0))</f>
        <v/>
      </c>
      <c r="L152" s="22"/>
      <c r="M152" s="15">
        <v>9</v>
      </c>
      <c r="N152" s="15" t="s">
        <v>259</v>
      </c>
      <c r="O152" s="15" t="s">
        <v>40</v>
      </c>
      <c r="P152" s="15" t="s">
        <v>35</v>
      </c>
      <c r="Q152" s="15" t="s">
        <v>36</v>
      </c>
      <c r="R152" s="15" t="s">
        <v>58</v>
      </c>
      <c r="S152" s="15">
        <v>34622</v>
      </c>
      <c r="T152" s="15">
        <v>116050</v>
      </c>
      <c r="U152" s="35">
        <v>12300</v>
      </c>
      <c r="V152" s="33"/>
      <c r="W152" s="15" t="s">
        <v>38</v>
      </c>
      <c r="X152" s="15" t="s">
        <v>38</v>
      </c>
      <c r="Y152" s="15" t="s">
        <v>38</v>
      </c>
      <c r="Z152" s="23"/>
    </row>
    <row r="153" spans="1:26">
      <c r="A153" s="3">
        <v>121</v>
      </c>
      <c r="B153" s="3">
        <v>1</v>
      </c>
      <c r="C153" s="3" t="s">
        <v>242</v>
      </c>
      <c r="D153" s="3"/>
      <c r="E153" s="3"/>
      <c r="F153" s="3">
        <v>6</v>
      </c>
      <c r="G153" s="3" t="s">
        <v>244</v>
      </c>
      <c r="H153" s="4" t="s">
        <v>32</v>
      </c>
      <c r="I153" s="4" t="s">
        <v>32</v>
      </c>
      <c r="J153" s="3" t="s">
        <v>44</v>
      </c>
      <c r="K153" s="28">
        <f>SUM(K142:K152)</f>
        <v>47191600979</v>
      </c>
      <c r="L153" s="13">
        <f>SUM(L142:L152)</f>
        <v>0</v>
      </c>
      <c r="M153" s="3"/>
      <c r="N153" s="3"/>
      <c r="O153" s="3"/>
      <c r="P153" s="3"/>
      <c r="Q153" s="3"/>
      <c r="R153" s="3"/>
      <c r="S153" s="3"/>
      <c r="T153" s="3"/>
      <c r="U153" s="36"/>
      <c r="V153" s="3"/>
      <c r="W153" s="3"/>
      <c r="X153" s="3"/>
      <c r="Y153" s="3" t="s">
        <v>45</v>
      </c>
      <c r="Z153" s="13">
        <f>SUM(Z141:Z152)</f>
        <v>0</v>
      </c>
    </row>
    <row r="154" spans="1:26">
      <c r="A154" s="15">
        <v>121</v>
      </c>
      <c r="B154" s="15">
        <v>1</v>
      </c>
      <c r="C154" s="15" t="s">
        <v>242</v>
      </c>
      <c r="D154" s="15">
        <v>7</v>
      </c>
      <c r="E154" s="15" t="s">
        <v>260</v>
      </c>
      <c r="F154" s="15">
        <v>8</v>
      </c>
      <c r="G154" s="15" t="s">
        <v>261</v>
      </c>
      <c r="H154" s="16" t="s">
        <v>262</v>
      </c>
      <c r="I154" s="16" t="s">
        <v>263</v>
      </c>
      <c r="J154" s="15" t="s">
        <v>264</v>
      </c>
      <c r="K154" s="32" cm="1">
        <f t="array" ref="K154">IF(I154="","",_xlfn.XLOOKUP(0&amp;A154&amp;IF(F154&lt;&gt;"",F154,LOOKUP(2,1/(F$2:F154&lt;&gt;""),F$2:F154))&amp;I154,Hoja4!G:G,Hoja4!F:F,"",0))</f>
        <v>2284683000</v>
      </c>
      <c r="L154" s="23"/>
      <c r="M154" s="15"/>
      <c r="N154" s="15"/>
      <c r="O154" s="15"/>
      <c r="P154" s="15"/>
      <c r="Q154" s="15"/>
      <c r="R154" s="15"/>
      <c r="S154" s="15"/>
      <c r="T154" s="15"/>
      <c r="U154" s="35"/>
      <c r="V154" s="15"/>
      <c r="W154" s="15"/>
      <c r="X154" s="15"/>
      <c r="Y154" s="15"/>
      <c r="Z154" s="22"/>
    </row>
    <row r="155" spans="1:26">
      <c r="A155" s="15">
        <v>121</v>
      </c>
      <c r="B155" s="15">
        <v>1</v>
      </c>
      <c r="C155" s="15"/>
      <c r="D155" s="15"/>
      <c r="E155" s="15"/>
      <c r="F155" s="15"/>
      <c r="G155" s="15"/>
      <c r="H155" s="16" t="s">
        <v>265</v>
      </c>
      <c r="I155" s="16" t="s">
        <v>266</v>
      </c>
      <c r="J155" s="15" t="s">
        <v>267</v>
      </c>
      <c r="K155" s="32" cm="1">
        <f t="array" ref="K155">IF(I155="","",_xlfn.XLOOKUP(0&amp;A155&amp;IF(F155&lt;&gt;"",F155,LOOKUP(2,1/(F$2:F155&lt;&gt;""),F$2:F155))&amp;I155,Hoja4!G:G,Hoja4!F:F,"",0))</f>
        <v>2461102000</v>
      </c>
      <c r="L155" s="23"/>
      <c r="M155" s="15"/>
      <c r="N155" s="15"/>
      <c r="O155" s="15"/>
      <c r="P155" s="15"/>
      <c r="Q155" s="15"/>
      <c r="R155" s="15"/>
      <c r="S155" s="15"/>
      <c r="T155" s="15"/>
      <c r="U155" s="35"/>
      <c r="V155" s="15"/>
      <c r="W155" s="15"/>
      <c r="X155" s="15"/>
      <c r="Y155" s="15"/>
      <c r="Z155" s="22"/>
    </row>
    <row r="156" spans="1:26">
      <c r="A156" s="15">
        <v>121</v>
      </c>
      <c r="B156" s="15">
        <v>1</v>
      </c>
      <c r="C156" s="15"/>
      <c r="D156" s="15"/>
      <c r="E156" s="15"/>
      <c r="F156" s="15"/>
      <c r="G156" s="15"/>
      <c r="H156" s="16" t="s">
        <v>268</v>
      </c>
      <c r="I156" s="16" t="s">
        <v>269</v>
      </c>
      <c r="J156" s="15" t="s">
        <v>270</v>
      </c>
      <c r="K156" s="32" cm="1">
        <f t="array" ref="K156">IF(I156="","",_xlfn.XLOOKUP(0&amp;A156&amp;IF(F156&lt;&gt;"",F156,LOOKUP(2,1/(F$2:F156&lt;&gt;""),F$2:F156))&amp;I156,Hoja4!G:G,Hoja4!F:F,"",0))</f>
        <v>2316708000</v>
      </c>
      <c r="L156" s="23"/>
      <c r="M156" s="15"/>
      <c r="N156" s="15"/>
      <c r="O156" s="15"/>
      <c r="P156" s="15"/>
      <c r="Q156" s="15"/>
      <c r="R156" s="15"/>
      <c r="S156" s="15"/>
      <c r="T156" s="15"/>
      <c r="U156" s="35"/>
      <c r="V156" s="15"/>
      <c r="W156" s="15"/>
      <c r="X156" s="15"/>
      <c r="Y156" s="15"/>
      <c r="Z156" s="22"/>
    </row>
    <row r="157" spans="1:26">
      <c r="A157" s="15">
        <v>121</v>
      </c>
      <c r="B157" s="15">
        <v>1</v>
      </c>
      <c r="C157" s="15"/>
      <c r="D157" s="15"/>
      <c r="E157" s="15"/>
      <c r="F157" s="15"/>
      <c r="G157" s="15"/>
      <c r="H157" s="16" t="s">
        <v>271</v>
      </c>
      <c r="I157" s="16" t="s">
        <v>272</v>
      </c>
      <c r="J157" s="15" t="s">
        <v>273</v>
      </c>
      <c r="K157" s="32" cm="1">
        <f t="array" ref="K157">IF(I157="","",_xlfn.XLOOKUP(0&amp;A157&amp;IF(F157&lt;&gt;"",F157,LOOKUP(2,1/(F$2:F157&lt;&gt;""),F$2:F157))&amp;I157,Hoja4!G:G,Hoja4!F:F,"",0))</f>
        <v>2439866000</v>
      </c>
      <c r="L157" s="23"/>
      <c r="M157" s="15"/>
      <c r="N157" s="15"/>
      <c r="O157" s="15"/>
      <c r="P157" s="15"/>
      <c r="Q157" s="15"/>
      <c r="R157" s="15"/>
      <c r="S157" s="15"/>
      <c r="T157" s="15"/>
      <c r="U157" s="35"/>
      <c r="V157" s="15"/>
      <c r="W157" s="15"/>
      <c r="X157" s="15"/>
      <c r="Y157" s="15"/>
      <c r="Z157" s="22"/>
    </row>
    <row r="158" spans="1:26">
      <c r="A158" s="15">
        <v>121</v>
      </c>
      <c r="B158" s="15">
        <v>1</v>
      </c>
      <c r="C158" s="15"/>
      <c r="D158" s="15"/>
      <c r="E158" s="15"/>
      <c r="F158" s="15"/>
      <c r="G158" s="15"/>
      <c r="H158" s="16" t="s">
        <v>274</v>
      </c>
      <c r="I158" s="16" t="s">
        <v>275</v>
      </c>
      <c r="J158" s="15" t="s">
        <v>276</v>
      </c>
      <c r="K158" s="32" cm="1">
        <f t="array" ref="K158">IF(I158="","",_xlfn.XLOOKUP(0&amp;A158&amp;IF(F158&lt;&gt;"",F158,LOOKUP(2,1/(F$2:F158&lt;&gt;""),F$2:F158))&amp;I158,Hoja4!G:G,Hoja4!F:F,"",0))</f>
        <v>13146320621</v>
      </c>
      <c r="L158" s="23"/>
      <c r="M158" s="15"/>
      <c r="N158" s="15"/>
      <c r="O158" s="15"/>
      <c r="P158" s="15"/>
      <c r="Q158" s="15"/>
      <c r="R158" s="15"/>
      <c r="S158" s="15"/>
      <c r="T158" s="15"/>
      <c r="U158" s="35"/>
      <c r="V158" s="15"/>
      <c r="W158" s="15"/>
      <c r="X158" s="15"/>
      <c r="Y158" s="15"/>
      <c r="Z158" s="22"/>
    </row>
    <row r="159" spans="1:26">
      <c r="A159" s="15">
        <v>121</v>
      </c>
      <c r="B159" s="15">
        <v>1</v>
      </c>
      <c r="C159" s="15"/>
      <c r="D159" s="15"/>
      <c r="E159" s="15"/>
      <c r="F159" s="15"/>
      <c r="G159" s="15"/>
      <c r="H159" s="16" t="s">
        <v>277</v>
      </c>
      <c r="I159" s="16" t="s">
        <v>278</v>
      </c>
      <c r="J159" s="15" t="s">
        <v>279</v>
      </c>
      <c r="K159" s="32" cm="1">
        <f t="array" ref="K159">IF(I159="","",_xlfn.XLOOKUP(0&amp;A159&amp;IF(F159&lt;&gt;"",F159,LOOKUP(2,1/(F$2:F159&lt;&gt;""),F$2:F159))&amp;I159,Hoja4!G:G,Hoja4!F:F,"",0))</f>
        <v>1774071000</v>
      </c>
      <c r="L159" s="23"/>
      <c r="M159" s="15"/>
      <c r="N159" s="15"/>
      <c r="O159" s="15"/>
      <c r="P159" s="15"/>
      <c r="Q159" s="15"/>
      <c r="R159" s="15"/>
      <c r="S159" s="15"/>
      <c r="T159" s="15"/>
      <c r="U159" s="35"/>
      <c r="V159" s="15"/>
      <c r="W159" s="15"/>
      <c r="X159" s="15"/>
      <c r="Y159" s="15"/>
      <c r="Z159" s="22"/>
    </row>
    <row r="160" spans="1:26">
      <c r="A160" s="15">
        <v>121</v>
      </c>
      <c r="B160" s="15">
        <v>1</v>
      </c>
      <c r="C160" s="15"/>
      <c r="D160" s="15"/>
      <c r="E160" s="15"/>
      <c r="F160" s="15"/>
      <c r="G160" s="15"/>
      <c r="H160" s="16" t="s">
        <v>32</v>
      </c>
      <c r="I160" s="16" t="s">
        <v>32</v>
      </c>
      <c r="J160" s="15"/>
      <c r="K160" s="27" t="str" cm="1">
        <f t="array" ref="K160">IF(I160="","",_xlfn.XLOOKUP(0&amp;A160&amp;IF(F160&lt;&gt;"",F160,LOOKUP(2,1/(F$2:F160&lt;&gt;""),F$2:F160))&amp;I160,Hoja4!G:G,Hoja4!F:F,"",0))</f>
        <v/>
      </c>
      <c r="L160" s="22"/>
      <c r="M160" s="15">
        <v>10</v>
      </c>
      <c r="N160" s="15" t="s">
        <v>280</v>
      </c>
      <c r="O160" s="15" t="s">
        <v>40</v>
      </c>
      <c r="P160" s="15" t="s">
        <v>35</v>
      </c>
      <c r="Q160" s="15" t="s">
        <v>36</v>
      </c>
      <c r="R160" s="15" t="s">
        <v>58</v>
      </c>
      <c r="S160" s="15">
        <v>45565</v>
      </c>
      <c r="T160" s="15">
        <v>121298</v>
      </c>
      <c r="U160" s="35">
        <v>12300</v>
      </c>
      <c r="V160" s="33"/>
      <c r="W160" s="15" t="s">
        <v>38</v>
      </c>
      <c r="X160" s="15" t="s">
        <v>38</v>
      </c>
      <c r="Y160" s="15" t="s">
        <v>38</v>
      </c>
      <c r="Z160" s="23"/>
    </row>
    <row r="161" spans="1:26">
      <c r="A161" s="15">
        <v>121</v>
      </c>
      <c r="B161" s="15">
        <v>1</v>
      </c>
      <c r="C161" s="15"/>
      <c r="D161" s="15"/>
      <c r="E161" s="15"/>
      <c r="F161" s="15"/>
      <c r="G161" s="15"/>
      <c r="H161" s="16" t="s">
        <v>32</v>
      </c>
      <c r="I161" s="16" t="s">
        <v>32</v>
      </c>
      <c r="J161" s="15"/>
      <c r="K161" s="27" t="str" cm="1">
        <f t="array" ref="K161">IF(I161="","",_xlfn.XLOOKUP(0&amp;A161&amp;IF(F161&lt;&gt;"",F161,LOOKUP(2,1/(F$2:F161&lt;&gt;""),F$2:F161))&amp;I161,Hoja4!G:G,Hoja4!F:F,"",0))</f>
        <v/>
      </c>
      <c r="L161" s="22"/>
      <c r="M161" s="15">
        <v>11</v>
      </c>
      <c r="N161" s="15" t="s">
        <v>281</v>
      </c>
      <c r="O161" s="15" t="s">
        <v>40</v>
      </c>
      <c r="P161" s="15" t="s">
        <v>35</v>
      </c>
      <c r="Q161" s="15" t="s">
        <v>36</v>
      </c>
      <c r="R161" s="15" t="s">
        <v>58</v>
      </c>
      <c r="S161" s="15">
        <v>166214</v>
      </c>
      <c r="T161" s="15">
        <v>386196</v>
      </c>
      <c r="U161" s="35">
        <v>35000</v>
      </c>
      <c r="V161" s="33"/>
      <c r="W161" s="15" t="s">
        <v>38</v>
      </c>
      <c r="X161" s="15" t="s">
        <v>38</v>
      </c>
      <c r="Y161" s="15" t="s">
        <v>38</v>
      </c>
      <c r="Z161" s="23"/>
    </row>
    <row r="162" spans="1:26">
      <c r="A162" s="15">
        <v>121</v>
      </c>
      <c r="B162" s="15">
        <v>1</v>
      </c>
      <c r="C162" s="15"/>
      <c r="D162" s="15"/>
      <c r="E162" s="15"/>
      <c r="F162" s="15"/>
      <c r="G162" s="15"/>
      <c r="H162" s="16" t="s">
        <v>32</v>
      </c>
      <c r="I162" s="16" t="s">
        <v>32</v>
      </c>
      <c r="J162" s="15"/>
      <c r="K162" s="27" t="str" cm="1">
        <f t="array" ref="K162">IF(I162="","",_xlfn.XLOOKUP(0&amp;A162&amp;IF(F162&lt;&gt;"",F162,LOOKUP(2,1/(F$2:F162&lt;&gt;""),F$2:F162))&amp;I162,Hoja4!G:G,Hoja4!F:F,"",0))</f>
        <v/>
      </c>
      <c r="L162" s="22"/>
      <c r="M162" s="15">
        <v>13</v>
      </c>
      <c r="N162" s="15" t="s">
        <v>282</v>
      </c>
      <c r="O162" s="15" t="s">
        <v>40</v>
      </c>
      <c r="P162" s="15" t="s">
        <v>35</v>
      </c>
      <c r="Q162" s="15" t="s">
        <v>36</v>
      </c>
      <c r="R162" s="15" t="s">
        <v>58</v>
      </c>
      <c r="S162" s="15">
        <v>46329</v>
      </c>
      <c r="T162" s="15">
        <v>122579</v>
      </c>
      <c r="U162" s="35">
        <v>12500</v>
      </c>
      <c r="V162" s="33"/>
      <c r="W162" s="15" t="s">
        <v>38</v>
      </c>
      <c r="X162" s="15" t="s">
        <v>38</v>
      </c>
      <c r="Y162" s="15" t="s">
        <v>38</v>
      </c>
      <c r="Z162" s="23"/>
    </row>
    <row r="163" spans="1:26">
      <c r="A163" s="15">
        <v>121</v>
      </c>
      <c r="B163" s="15">
        <v>1</v>
      </c>
      <c r="C163" s="15"/>
      <c r="D163" s="15"/>
      <c r="E163" s="15"/>
      <c r="F163" s="15"/>
      <c r="G163" s="15"/>
      <c r="H163" s="16" t="s">
        <v>32</v>
      </c>
      <c r="I163" s="16" t="s">
        <v>32</v>
      </c>
      <c r="J163" s="15"/>
      <c r="K163" s="27" t="str" cm="1">
        <f t="array" ref="K163">IF(I163="","",_xlfn.XLOOKUP(0&amp;A163&amp;IF(F163&lt;&gt;"",F163,LOOKUP(2,1/(F$2:F163&lt;&gt;""),F$2:F163))&amp;I163,Hoja4!G:G,Hoja4!F:F,"",0))</f>
        <v/>
      </c>
      <c r="L163" s="22"/>
      <c r="M163" s="15">
        <v>14</v>
      </c>
      <c r="N163" s="15" t="s">
        <v>283</v>
      </c>
      <c r="O163" s="15" t="s">
        <v>40</v>
      </c>
      <c r="P163" s="15" t="s">
        <v>35</v>
      </c>
      <c r="Q163" s="15" t="s">
        <v>36</v>
      </c>
      <c r="R163" s="15" t="s">
        <v>37</v>
      </c>
      <c r="S163" s="15">
        <v>13521</v>
      </c>
      <c r="T163" s="15">
        <v>20650</v>
      </c>
      <c r="U163" s="35">
        <v>3800</v>
      </c>
      <c r="V163" s="33"/>
      <c r="W163" s="15" t="s">
        <v>38</v>
      </c>
      <c r="X163" s="15" t="s">
        <v>38</v>
      </c>
      <c r="Y163" s="15" t="s">
        <v>38</v>
      </c>
      <c r="Z163" s="23"/>
    </row>
    <row r="164" spans="1:26">
      <c r="A164" s="15">
        <v>121</v>
      </c>
      <c r="B164" s="15">
        <v>1</v>
      </c>
      <c r="C164" s="15"/>
      <c r="D164" s="15"/>
      <c r="E164" s="15"/>
      <c r="F164" s="15"/>
      <c r="G164" s="15"/>
      <c r="H164" s="16" t="s">
        <v>32</v>
      </c>
      <c r="I164" s="16" t="s">
        <v>32</v>
      </c>
      <c r="J164" s="15"/>
      <c r="K164" s="27" t="str" cm="1">
        <f t="array" ref="K164">IF(I164="","",_xlfn.XLOOKUP(0&amp;A164&amp;IF(F164&lt;&gt;"",F164,LOOKUP(2,1/(F$2:F164&lt;&gt;""),F$2:F164))&amp;I164,Hoja4!G:G,Hoja4!F:F,"",0))</f>
        <v/>
      </c>
      <c r="L164" s="22"/>
      <c r="M164" s="15">
        <v>15</v>
      </c>
      <c r="N164" s="15" t="s">
        <v>284</v>
      </c>
      <c r="O164" s="15" t="s">
        <v>40</v>
      </c>
      <c r="P164" s="15" t="s">
        <v>35</v>
      </c>
      <c r="Q164" s="15" t="s">
        <v>36</v>
      </c>
      <c r="R164" s="15" t="s">
        <v>37</v>
      </c>
      <c r="S164" s="15">
        <v>8570</v>
      </c>
      <c r="T164" s="15">
        <v>20178</v>
      </c>
      <c r="U164" s="35">
        <v>2500</v>
      </c>
      <c r="V164" s="33"/>
      <c r="W164" s="15" t="s">
        <v>38</v>
      </c>
      <c r="X164" s="15" t="s">
        <v>38</v>
      </c>
      <c r="Y164" s="15" t="s">
        <v>38</v>
      </c>
      <c r="Z164" s="23"/>
    </row>
    <row r="165" spans="1:26">
      <c r="A165" s="15">
        <v>121</v>
      </c>
      <c r="B165" s="15">
        <v>1</v>
      </c>
      <c r="C165" s="15"/>
      <c r="D165" s="15"/>
      <c r="E165" s="15"/>
      <c r="F165" s="15"/>
      <c r="G165" s="15"/>
      <c r="H165" s="16" t="s">
        <v>32</v>
      </c>
      <c r="I165" s="16" t="s">
        <v>32</v>
      </c>
      <c r="J165" s="15"/>
      <c r="K165" s="27" t="str" cm="1">
        <f t="array" ref="K165">IF(I165="","",_xlfn.XLOOKUP(0&amp;A165&amp;IF(F165&lt;&gt;"",F165,LOOKUP(2,1/(F$2:F165&lt;&gt;""),F$2:F165))&amp;I165,Hoja4!G:G,Hoja4!F:F,"",0))</f>
        <v/>
      </c>
      <c r="L165" s="22"/>
      <c r="M165" s="15">
        <v>16</v>
      </c>
      <c r="N165" s="15" t="s">
        <v>285</v>
      </c>
      <c r="O165" s="15" t="s">
        <v>40</v>
      </c>
      <c r="P165" s="15" t="s">
        <v>35</v>
      </c>
      <c r="Q165" s="15" t="s">
        <v>36</v>
      </c>
      <c r="R165" s="15" t="s">
        <v>37</v>
      </c>
      <c r="S165" s="15">
        <v>20697</v>
      </c>
      <c r="T165" s="15">
        <v>22950</v>
      </c>
      <c r="U165" s="35">
        <v>4600</v>
      </c>
      <c r="V165" s="33"/>
      <c r="W165" s="15" t="s">
        <v>38</v>
      </c>
      <c r="X165" s="15" t="s">
        <v>38</v>
      </c>
      <c r="Y165" s="15" t="s">
        <v>38</v>
      </c>
      <c r="Z165" s="23"/>
    </row>
    <row r="166" spans="1:26">
      <c r="A166" s="3">
        <v>121</v>
      </c>
      <c r="B166" s="3">
        <v>1</v>
      </c>
      <c r="C166" s="3" t="s">
        <v>242</v>
      </c>
      <c r="D166" s="3"/>
      <c r="E166" s="3"/>
      <c r="F166" s="3">
        <v>8</v>
      </c>
      <c r="G166" s="3" t="s">
        <v>261</v>
      </c>
      <c r="H166" s="4" t="s">
        <v>32</v>
      </c>
      <c r="I166" s="4" t="s">
        <v>32</v>
      </c>
      <c r="J166" s="3" t="s">
        <v>44</v>
      </c>
      <c r="K166" s="28">
        <f>SUM(K154:K165)</f>
        <v>24422750621</v>
      </c>
      <c r="L166" s="13">
        <f>SUM(L154:L165)</f>
        <v>0</v>
      </c>
      <c r="M166" s="3"/>
      <c r="N166" s="3"/>
      <c r="O166" s="3"/>
      <c r="P166" s="3"/>
      <c r="Q166" s="3"/>
      <c r="R166" s="3"/>
      <c r="S166" s="3"/>
      <c r="T166" s="3"/>
      <c r="U166" s="36"/>
      <c r="V166" s="3"/>
      <c r="W166" s="3"/>
      <c r="X166" s="3"/>
      <c r="Y166" s="3" t="s">
        <v>45</v>
      </c>
      <c r="Z166" s="13">
        <f>SUM(Z154:Z165)</f>
        <v>0</v>
      </c>
    </row>
    <row r="167" spans="1:26">
      <c r="A167" s="15">
        <v>121</v>
      </c>
      <c r="B167" s="15">
        <v>1</v>
      </c>
      <c r="C167" s="15" t="s">
        <v>242</v>
      </c>
      <c r="D167" s="15">
        <v>7</v>
      </c>
      <c r="E167" s="15" t="s">
        <v>260</v>
      </c>
      <c r="F167" s="15">
        <v>9</v>
      </c>
      <c r="G167" s="15" t="s">
        <v>286</v>
      </c>
      <c r="H167" s="16" t="s">
        <v>287</v>
      </c>
      <c r="I167" s="16" t="s">
        <v>288</v>
      </c>
      <c r="J167" s="15" t="s">
        <v>289</v>
      </c>
      <c r="K167" s="32" cm="1">
        <f t="array" ref="K167">IF(I167="","",_xlfn.XLOOKUP(0&amp;A167&amp;IF(F167&lt;&gt;"",F167,LOOKUP(2,1/(F$2:F167&lt;&gt;""),F$2:F167))&amp;I167,Hoja4!G:G,Hoja4!F:F,"",0))</f>
        <v>2104579000</v>
      </c>
      <c r="L167" s="23"/>
      <c r="M167" s="15"/>
      <c r="N167" s="15"/>
      <c r="O167" s="15"/>
      <c r="P167" s="15"/>
      <c r="Q167" s="15"/>
      <c r="R167" s="15"/>
      <c r="S167" s="15"/>
      <c r="T167" s="15"/>
      <c r="U167" s="35"/>
      <c r="V167" s="15"/>
      <c r="W167" s="15"/>
      <c r="X167" s="15"/>
      <c r="Y167" s="15"/>
      <c r="Z167" s="22"/>
    </row>
    <row r="168" spans="1:26">
      <c r="A168" s="15">
        <v>121</v>
      </c>
      <c r="B168" s="15">
        <v>1</v>
      </c>
      <c r="C168" s="15"/>
      <c r="D168" s="15"/>
      <c r="E168" s="15"/>
      <c r="F168" s="15"/>
      <c r="G168" s="15"/>
      <c r="H168" s="16" t="s">
        <v>290</v>
      </c>
      <c r="I168" s="16" t="s">
        <v>291</v>
      </c>
      <c r="J168" s="15" t="s">
        <v>292</v>
      </c>
      <c r="K168" s="32" cm="1">
        <f t="array" ref="K168">IF(I168="","",_xlfn.XLOOKUP(0&amp;A168&amp;IF(F168&lt;&gt;"",F168,LOOKUP(2,1/(F$2:F168&lt;&gt;""),F$2:F168))&amp;I168,Hoja4!G:G,Hoja4!F:F,"",0))</f>
        <v>1742658000</v>
      </c>
      <c r="L168" s="23"/>
      <c r="M168" s="15"/>
      <c r="N168" s="15"/>
      <c r="O168" s="15"/>
      <c r="P168" s="15"/>
      <c r="Q168" s="15"/>
      <c r="R168" s="15"/>
      <c r="S168" s="15"/>
      <c r="T168" s="15"/>
      <c r="U168" s="35"/>
      <c r="V168" s="15"/>
      <c r="W168" s="15"/>
      <c r="X168" s="15"/>
      <c r="Y168" s="15"/>
      <c r="Z168" s="22"/>
    </row>
    <row r="169" spans="1:26">
      <c r="A169" s="15">
        <v>121</v>
      </c>
      <c r="B169" s="15">
        <v>1</v>
      </c>
      <c r="C169" s="15"/>
      <c r="D169" s="15"/>
      <c r="E169" s="15"/>
      <c r="F169" s="15"/>
      <c r="G169" s="15"/>
      <c r="H169" s="16" t="s">
        <v>32</v>
      </c>
      <c r="I169" s="16" t="s">
        <v>32</v>
      </c>
      <c r="J169" s="15"/>
      <c r="K169" s="27" t="str" cm="1">
        <f t="array" ref="K169">IF(I169="","",_xlfn.XLOOKUP(0&amp;A169&amp;IF(F169&lt;&gt;"",F169,LOOKUP(2,1/(F$2:F169&lt;&gt;""),F$2:F169))&amp;I169,Hoja4!G:G,Hoja4!F:F,"",0))</f>
        <v/>
      </c>
      <c r="L169" s="22"/>
      <c r="M169" s="15">
        <v>17</v>
      </c>
      <c r="N169" s="15" t="s">
        <v>293</v>
      </c>
      <c r="O169" s="15" t="s">
        <v>40</v>
      </c>
      <c r="P169" s="15" t="s">
        <v>35</v>
      </c>
      <c r="Q169" s="15" t="s">
        <v>36</v>
      </c>
      <c r="R169" s="15" t="s">
        <v>37</v>
      </c>
      <c r="S169" s="15">
        <v>24162</v>
      </c>
      <c r="T169" s="15">
        <v>77500</v>
      </c>
      <c r="U169" s="35">
        <v>7900</v>
      </c>
      <c r="V169" s="33"/>
      <c r="W169" s="15" t="s">
        <v>38</v>
      </c>
      <c r="X169" s="15" t="s">
        <v>38</v>
      </c>
      <c r="Y169" s="15" t="s">
        <v>38</v>
      </c>
      <c r="Z169" s="23"/>
    </row>
    <row r="170" spans="1:26">
      <c r="A170" s="15">
        <v>121</v>
      </c>
      <c r="B170" s="15">
        <v>1</v>
      </c>
      <c r="C170" s="15"/>
      <c r="D170" s="15"/>
      <c r="E170" s="15"/>
      <c r="F170" s="15"/>
      <c r="G170" s="15"/>
      <c r="H170" s="16" t="s">
        <v>32</v>
      </c>
      <c r="I170" s="16" t="s">
        <v>32</v>
      </c>
      <c r="J170" s="15"/>
      <c r="K170" s="27" t="str" cm="1">
        <f t="array" ref="K170">IF(I170="","",_xlfn.XLOOKUP(0&amp;A170&amp;IF(F170&lt;&gt;"",F170,LOOKUP(2,1/(F$2:F170&lt;&gt;""),F$2:F170))&amp;I170,Hoja4!G:G,Hoja4!F:F,"",0))</f>
        <v/>
      </c>
      <c r="L170" s="22"/>
      <c r="M170" s="15">
        <v>19</v>
      </c>
      <c r="N170" s="15" t="s">
        <v>294</v>
      </c>
      <c r="O170" s="15" t="s">
        <v>295</v>
      </c>
      <c r="P170" s="15" t="s">
        <v>40</v>
      </c>
      <c r="Q170" s="15" t="s">
        <v>115</v>
      </c>
      <c r="R170" s="15" t="s">
        <v>37</v>
      </c>
      <c r="S170" s="15"/>
      <c r="T170" s="15">
        <v>0</v>
      </c>
      <c r="U170" s="35" t="s">
        <v>42</v>
      </c>
      <c r="V170" s="33"/>
      <c r="W170" s="15" t="s">
        <v>43</v>
      </c>
      <c r="X170" s="15" t="s">
        <v>43</v>
      </c>
      <c r="Y170" s="15" t="s">
        <v>43</v>
      </c>
      <c r="Z170" s="23"/>
    </row>
    <row r="171" spans="1:26">
      <c r="A171" s="3">
        <v>121</v>
      </c>
      <c r="B171" s="3">
        <v>1</v>
      </c>
      <c r="C171" s="3" t="s">
        <v>242</v>
      </c>
      <c r="D171" s="3"/>
      <c r="E171" s="3"/>
      <c r="F171" s="3">
        <v>9</v>
      </c>
      <c r="G171" s="3" t="s">
        <v>286</v>
      </c>
      <c r="H171" s="4" t="s">
        <v>32</v>
      </c>
      <c r="I171" s="4" t="s">
        <v>32</v>
      </c>
      <c r="J171" s="3" t="s">
        <v>44</v>
      </c>
      <c r="K171" s="28">
        <f>SUM(K167:K170)</f>
        <v>3847237000</v>
      </c>
      <c r="L171" s="13">
        <f>SUM(L167:L170)</f>
        <v>0</v>
      </c>
      <c r="M171" s="3"/>
      <c r="N171" s="3"/>
      <c r="O171" s="3"/>
      <c r="P171" s="3"/>
      <c r="Q171" s="3"/>
      <c r="R171" s="3"/>
      <c r="S171" s="3"/>
      <c r="T171" s="3"/>
      <c r="U171" s="36"/>
      <c r="V171" s="3"/>
      <c r="W171" s="3"/>
      <c r="X171" s="3"/>
      <c r="Y171" s="3" t="s">
        <v>45</v>
      </c>
      <c r="Z171" s="13">
        <f>SUM(Z167:Z170)</f>
        <v>0</v>
      </c>
    </row>
    <row r="172" spans="1:26">
      <c r="A172" s="15">
        <v>121</v>
      </c>
      <c r="B172" s="15">
        <v>1</v>
      </c>
      <c r="C172" s="15" t="s">
        <v>242</v>
      </c>
      <c r="D172" s="15">
        <v>8</v>
      </c>
      <c r="E172" s="15" t="s">
        <v>296</v>
      </c>
      <c r="F172" s="15">
        <v>10</v>
      </c>
      <c r="G172" s="15" t="s">
        <v>297</v>
      </c>
      <c r="H172" s="16" t="s">
        <v>274</v>
      </c>
      <c r="I172" s="16" t="s">
        <v>275</v>
      </c>
      <c r="J172" s="15" t="s">
        <v>276</v>
      </c>
      <c r="K172" s="32" cm="1">
        <f t="array" ref="K172">IF(I172="","",_xlfn.XLOOKUP(0&amp;A172&amp;IF(F172&lt;&gt;"",F172,LOOKUP(2,1/(F$2:F172&lt;&gt;""),F$2:F172))&amp;I172,Hoja4!G:G,Hoja4!F:F,"",0))</f>
        <v>1788975000</v>
      </c>
      <c r="L172" s="23"/>
      <c r="M172" s="15"/>
      <c r="N172" s="15"/>
      <c r="O172" s="15"/>
      <c r="P172" s="15"/>
      <c r="Q172" s="15"/>
      <c r="R172" s="15"/>
      <c r="S172" s="15"/>
      <c r="T172" s="15"/>
      <c r="U172" s="35"/>
      <c r="V172" s="15"/>
      <c r="W172" s="15"/>
      <c r="X172" s="15"/>
      <c r="Y172" s="15"/>
      <c r="Z172" s="22"/>
    </row>
    <row r="173" spans="1:26">
      <c r="A173" s="15">
        <v>121</v>
      </c>
      <c r="B173" s="15">
        <v>1</v>
      </c>
      <c r="C173" s="15"/>
      <c r="D173" s="15"/>
      <c r="E173" s="15"/>
      <c r="F173" s="15"/>
      <c r="G173" s="15"/>
      <c r="H173" s="16" t="s">
        <v>32</v>
      </c>
      <c r="I173" s="16" t="s">
        <v>32</v>
      </c>
      <c r="J173" s="15"/>
      <c r="K173" s="27" t="str" cm="1">
        <f t="array" ref="K173">IF(I173="","",_xlfn.XLOOKUP(0&amp;A173&amp;IF(F173&lt;&gt;"",F173,LOOKUP(2,1/(F$2:F173&lt;&gt;""),F$2:F173))&amp;I173,Hoja4!G:G,Hoja4!F:F,"",0))</f>
        <v/>
      </c>
      <c r="L173" s="22"/>
      <c r="M173" s="15">
        <v>20</v>
      </c>
      <c r="N173" s="15" t="s">
        <v>298</v>
      </c>
      <c r="O173" s="15" t="s">
        <v>40</v>
      </c>
      <c r="P173" s="15" t="s">
        <v>35</v>
      </c>
      <c r="Q173" s="15" t="s">
        <v>36</v>
      </c>
      <c r="R173" s="15" t="s">
        <v>37</v>
      </c>
      <c r="S173" s="15">
        <v>5332</v>
      </c>
      <c r="T173" s="15">
        <v>13748</v>
      </c>
      <c r="U173" s="35">
        <v>1000</v>
      </c>
      <c r="V173" s="33"/>
      <c r="W173" s="15" t="s">
        <v>38</v>
      </c>
      <c r="X173" s="15" t="s">
        <v>38</v>
      </c>
      <c r="Y173" s="15" t="s">
        <v>38</v>
      </c>
      <c r="Z173" s="23"/>
    </row>
    <row r="174" spans="1:26">
      <c r="A174" s="3">
        <v>121</v>
      </c>
      <c r="B174" s="3">
        <v>1</v>
      </c>
      <c r="C174" s="3" t="s">
        <v>242</v>
      </c>
      <c r="D174" s="3"/>
      <c r="E174" s="3"/>
      <c r="F174" s="3">
        <v>10</v>
      </c>
      <c r="G174" s="3" t="s">
        <v>297</v>
      </c>
      <c r="H174" s="4" t="s">
        <v>32</v>
      </c>
      <c r="I174" s="4" t="s">
        <v>32</v>
      </c>
      <c r="J174" s="3" t="s">
        <v>44</v>
      </c>
      <c r="K174" s="28">
        <f>SUM(K172:K173)</f>
        <v>1788975000</v>
      </c>
      <c r="L174" s="13">
        <f>SUM(L172:L173)</f>
        <v>0</v>
      </c>
      <c r="M174" s="3"/>
      <c r="N174" s="3"/>
      <c r="O174" s="3"/>
      <c r="P174" s="3"/>
      <c r="Q174" s="3"/>
      <c r="R174" s="3"/>
      <c r="S174" s="3"/>
      <c r="T174" s="3"/>
      <c r="U174" s="36"/>
      <c r="V174" s="3"/>
      <c r="W174" s="3"/>
      <c r="X174" s="3"/>
      <c r="Y174" s="3" t="s">
        <v>45</v>
      </c>
      <c r="Z174" s="13">
        <f>SUM(Z172:Z173)</f>
        <v>0</v>
      </c>
    </row>
    <row r="175" spans="1:26">
      <c r="A175" s="15">
        <v>121</v>
      </c>
      <c r="B175" s="15">
        <v>1</v>
      </c>
      <c r="C175" s="15" t="s">
        <v>242</v>
      </c>
      <c r="D175" s="15">
        <v>9</v>
      </c>
      <c r="E175" s="15" t="s">
        <v>299</v>
      </c>
      <c r="F175" s="15">
        <v>11</v>
      </c>
      <c r="G175" s="15" t="s">
        <v>300</v>
      </c>
      <c r="H175" s="16" t="s">
        <v>301</v>
      </c>
      <c r="I175" s="16" t="s">
        <v>302</v>
      </c>
      <c r="J175" s="15" t="s">
        <v>303</v>
      </c>
      <c r="K175" s="32" cm="1">
        <f t="array" ref="K175">IF(I175="","",_xlfn.XLOOKUP(0&amp;A175&amp;IF(F175&lt;&gt;"",F175,LOOKUP(2,1/(F$2:F175&lt;&gt;""),F$2:F175))&amp;I175,Hoja4!G:G,Hoja4!F:F,"",0))</f>
        <v>13209684000</v>
      </c>
      <c r="L175" s="23"/>
      <c r="M175" s="15"/>
      <c r="N175" s="15"/>
      <c r="O175" s="15"/>
      <c r="P175" s="15"/>
      <c r="Q175" s="15"/>
      <c r="R175" s="15"/>
      <c r="S175" s="15"/>
      <c r="T175" s="15"/>
      <c r="U175" s="35"/>
      <c r="V175" s="15"/>
      <c r="W175" s="15"/>
      <c r="X175" s="15"/>
      <c r="Y175" s="15"/>
      <c r="Z175" s="22"/>
    </row>
    <row r="176" spans="1:26">
      <c r="A176" s="15">
        <v>121</v>
      </c>
      <c r="B176" s="15">
        <v>1</v>
      </c>
      <c r="C176" s="15"/>
      <c r="D176" s="15"/>
      <c r="E176" s="15"/>
      <c r="F176" s="15"/>
      <c r="G176" s="15"/>
      <c r="H176" s="16" t="s">
        <v>32</v>
      </c>
      <c r="I176" s="16" t="s">
        <v>32</v>
      </c>
      <c r="J176" s="15"/>
      <c r="K176" s="27" t="str" cm="1">
        <f t="array" ref="K176">IF(I176="","",_xlfn.XLOOKUP(0&amp;A176&amp;IF(F176&lt;&gt;"",F176,LOOKUP(2,1/(F$2:F176&lt;&gt;""),F$2:F176))&amp;I176,Hoja4!G:G,Hoja4!F:F,"",0))</f>
        <v/>
      </c>
      <c r="L176" s="22"/>
      <c r="M176" s="15">
        <v>21</v>
      </c>
      <c r="N176" s="15" t="s">
        <v>304</v>
      </c>
      <c r="O176" s="15" t="s">
        <v>40</v>
      </c>
      <c r="P176" s="15" t="s">
        <v>35</v>
      </c>
      <c r="Q176" s="15" t="s">
        <v>36</v>
      </c>
      <c r="R176" s="15" t="s">
        <v>58</v>
      </c>
      <c r="S176" s="15">
        <v>11925</v>
      </c>
      <c r="T176" s="15">
        <v>25000</v>
      </c>
      <c r="U176" s="35">
        <v>3000</v>
      </c>
      <c r="V176" s="33"/>
      <c r="W176" s="15" t="s">
        <v>38</v>
      </c>
      <c r="X176" s="15" t="s">
        <v>38</v>
      </c>
      <c r="Y176" s="15" t="s">
        <v>38</v>
      </c>
      <c r="Z176" s="23"/>
    </row>
    <row r="177" spans="1:26">
      <c r="A177" s="15">
        <v>121</v>
      </c>
      <c r="B177" s="15">
        <v>1</v>
      </c>
      <c r="C177" s="15"/>
      <c r="D177" s="15"/>
      <c r="E177" s="15"/>
      <c r="F177" s="15"/>
      <c r="G177" s="15"/>
      <c r="H177" s="16" t="s">
        <v>32</v>
      </c>
      <c r="I177" s="16" t="s">
        <v>32</v>
      </c>
      <c r="J177" s="15"/>
      <c r="K177" s="27" t="str" cm="1">
        <f t="array" ref="K177">IF(I177="","",_xlfn.XLOOKUP(0&amp;A177&amp;IF(F177&lt;&gt;"",F177,LOOKUP(2,1/(F$2:F177&lt;&gt;""),F$2:F177))&amp;I177,Hoja4!G:G,Hoja4!F:F,"",0))</f>
        <v/>
      </c>
      <c r="L177" s="22"/>
      <c r="M177" s="15">
        <v>22</v>
      </c>
      <c r="N177" s="15" t="s">
        <v>305</v>
      </c>
      <c r="O177" s="15" t="s">
        <v>40</v>
      </c>
      <c r="P177" s="15" t="s">
        <v>35</v>
      </c>
      <c r="Q177" s="15" t="s">
        <v>36</v>
      </c>
      <c r="R177" s="15" t="s">
        <v>58</v>
      </c>
      <c r="S177" s="15">
        <v>16877</v>
      </c>
      <c r="T177" s="15">
        <v>32500</v>
      </c>
      <c r="U177" s="35">
        <v>5250</v>
      </c>
      <c r="V177" s="33"/>
      <c r="W177" s="15" t="s">
        <v>38</v>
      </c>
      <c r="X177" s="15" t="s">
        <v>38</v>
      </c>
      <c r="Y177" s="15" t="s">
        <v>38</v>
      </c>
      <c r="Z177" s="23"/>
    </row>
    <row r="178" spans="1:26">
      <c r="A178" s="3">
        <v>121</v>
      </c>
      <c r="B178" s="3">
        <v>1</v>
      </c>
      <c r="C178" s="3" t="s">
        <v>242</v>
      </c>
      <c r="D178" s="3"/>
      <c r="E178" s="3"/>
      <c r="F178" s="3">
        <v>11</v>
      </c>
      <c r="G178" s="3" t="s">
        <v>300</v>
      </c>
      <c r="H178" s="4" t="s">
        <v>32</v>
      </c>
      <c r="I178" s="4" t="s">
        <v>32</v>
      </c>
      <c r="J178" s="3" t="s">
        <v>44</v>
      </c>
      <c r="K178" s="28">
        <f>SUM(K175:K177)</f>
        <v>13209684000</v>
      </c>
      <c r="L178" s="13">
        <f>SUM(L175:L177)</f>
        <v>0</v>
      </c>
      <c r="M178" s="3"/>
      <c r="N178" s="3"/>
      <c r="O178" s="3"/>
      <c r="P178" s="3"/>
      <c r="Q178" s="3"/>
      <c r="R178" s="3"/>
      <c r="S178" s="3"/>
      <c r="T178" s="3"/>
      <c r="U178" s="36"/>
      <c r="V178" s="3"/>
      <c r="W178" s="3"/>
      <c r="X178" s="3"/>
      <c r="Y178" s="3" t="s">
        <v>45</v>
      </c>
      <c r="Z178" s="13">
        <f>SUM(Z175:Z177)</f>
        <v>0</v>
      </c>
    </row>
    <row r="179" spans="1:26">
      <c r="A179" s="15">
        <v>121</v>
      </c>
      <c r="B179" s="15">
        <v>1</v>
      </c>
      <c r="C179" s="15" t="s">
        <v>242</v>
      </c>
      <c r="D179" s="15">
        <v>10</v>
      </c>
      <c r="E179" s="15" t="s">
        <v>306</v>
      </c>
      <c r="F179" s="15">
        <v>7</v>
      </c>
      <c r="G179" s="15" t="s">
        <v>307</v>
      </c>
      <c r="H179" s="16" t="s">
        <v>308</v>
      </c>
      <c r="I179" s="16" t="s">
        <v>309</v>
      </c>
      <c r="J179" s="15" t="s">
        <v>310</v>
      </c>
      <c r="K179" s="32" cm="1">
        <f t="array" ref="K179">IF(I179="","",_xlfn.XLOOKUP(0&amp;A179&amp;IF(F179&lt;&gt;"",F179,LOOKUP(2,1/(F$2:F179&lt;&gt;""),F$2:F179))&amp;I179,Hoja4!G:G,Hoja4!F:F,"",0))</f>
        <v>0</v>
      </c>
      <c r="L179" s="23"/>
      <c r="M179" s="15"/>
      <c r="N179" s="15"/>
      <c r="O179" s="15"/>
      <c r="P179" s="15"/>
      <c r="Q179" s="15"/>
      <c r="R179" s="15"/>
      <c r="S179" s="15"/>
      <c r="T179" s="15"/>
      <c r="U179" s="35"/>
      <c r="V179" s="15"/>
      <c r="W179" s="15"/>
      <c r="X179" s="15"/>
      <c r="Y179" s="15"/>
      <c r="Z179" s="22"/>
    </row>
    <row r="180" spans="1:26">
      <c r="A180" s="15">
        <v>121</v>
      </c>
      <c r="B180" s="15">
        <v>1</v>
      </c>
      <c r="C180" s="15"/>
      <c r="D180" s="15"/>
      <c r="E180" s="15"/>
      <c r="F180" s="15"/>
      <c r="G180" s="15"/>
      <c r="H180" s="16" t="s">
        <v>311</v>
      </c>
      <c r="I180" s="16" t="s">
        <v>312</v>
      </c>
      <c r="J180" s="15" t="s">
        <v>313</v>
      </c>
      <c r="K180" s="32" cm="1">
        <f t="array" ref="K180">IF(I180="","",_xlfn.XLOOKUP(0&amp;A180&amp;IF(F180&lt;&gt;"",F180,LOOKUP(2,1/(F$2:F180&lt;&gt;""),F$2:F180))&amp;I180,Hoja4!G:G,Hoja4!F:F,"",0))</f>
        <v>3775829000</v>
      </c>
      <c r="L180" s="23"/>
      <c r="M180" s="15"/>
      <c r="N180" s="15"/>
      <c r="O180" s="15"/>
      <c r="P180" s="15"/>
      <c r="Q180" s="15"/>
      <c r="R180" s="15"/>
      <c r="S180" s="15"/>
      <c r="T180" s="15"/>
      <c r="U180" s="35"/>
      <c r="V180" s="15"/>
      <c r="W180" s="15"/>
      <c r="X180" s="15"/>
      <c r="Y180" s="15"/>
      <c r="Z180" s="22"/>
    </row>
    <row r="181" spans="1:26">
      <c r="A181" s="15">
        <v>121</v>
      </c>
      <c r="B181" s="15">
        <v>1</v>
      </c>
      <c r="C181" s="15"/>
      <c r="D181" s="15"/>
      <c r="E181" s="15"/>
      <c r="F181" s="15"/>
      <c r="G181" s="15"/>
      <c r="H181" s="16" t="s">
        <v>32</v>
      </c>
      <c r="I181" s="16" t="s">
        <v>32</v>
      </c>
      <c r="J181" s="15"/>
      <c r="K181" s="27" t="str" cm="1">
        <f t="array" ref="K181">IF(I181="","",_xlfn.XLOOKUP(0&amp;A181&amp;IF(F181&lt;&gt;"",F181,LOOKUP(2,1/(F$2:F181&lt;&gt;""),F$2:F181))&amp;I181,Hoja4!G:G,Hoja4!F:F,"",0))</f>
        <v/>
      </c>
      <c r="L181" s="22"/>
      <c r="M181" s="15">
        <v>23</v>
      </c>
      <c r="N181" s="15" t="s">
        <v>314</v>
      </c>
      <c r="O181" s="15" t="s">
        <v>40</v>
      </c>
      <c r="P181" s="15" t="s">
        <v>35</v>
      </c>
      <c r="Q181" s="15" t="s">
        <v>36</v>
      </c>
      <c r="R181" s="15" t="s">
        <v>37</v>
      </c>
      <c r="S181" s="15">
        <v>15</v>
      </c>
      <c r="T181" s="15">
        <v>47</v>
      </c>
      <c r="U181" s="35">
        <v>5</v>
      </c>
      <c r="V181" s="33"/>
      <c r="W181" s="15" t="s">
        <v>38</v>
      </c>
      <c r="X181" s="15" t="s">
        <v>38</v>
      </c>
      <c r="Y181" s="15" t="s">
        <v>38</v>
      </c>
      <c r="Z181" s="23"/>
    </row>
    <row r="182" spans="1:26">
      <c r="A182" s="15">
        <v>121</v>
      </c>
      <c r="B182" s="15">
        <v>1</v>
      </c>
      <c r="C182" s="15"/>
      <c r="D182" s="15"/>
      <c r="E182" s="15"/>
      <c r="F182" s="15"/>
      <c r="G182" s="15"/>
      <c r="H182" s="16" t="s">
        <v>32</v>
      </c>
      <c r="I182" s="16" t="s">
        <v>32</v>
      </c>
      <c r="J182" s="15"/>
      <c r="K182" s="27" t="str" cm="1">
        <f t="array" ref="K182">IF(I182="","",_xlfn.XLOOKUP(0&amp;A182&amp;IF(F182&lt;&gt;"",F182,LOOKUP(2,1/(F$2:F182&lt;&gt;""),F$2:F182))&amp;I182,Hoja4!G:G,Hoja4!F:F,"",0))</f>
        <v/>
      </c>
      <c r="L182" s="22"/>
      <c r="M182" s="15">
        <v>24</v>
      </c>
      <c r="N182" s="15" t="s">
        <v>315</v>
      </c>
      <c r="O182" s="15" t="s">
        <v>40</v>
      </c>
      <c r="P182" s="15" t="s">
        <v>35</v>
      </c>
      <c r="Q182" s="15" t="s">
        <v>36</v>
      </c>
      <c r="R182" s="15" t="s">
        <v>37</v>
      </c>
      <c r="S182" s="15">
        <v>15</v>
      </c>
      <c r="T182" s="15">
        <v>47</v>
      </c>
      <c r="U182" s="35">
        <v>5</v>
      </c>
      <c r="V182" s="33"/>
      <c r="W182" s="15" t="s">
        <v>38</v>
      </c>
      <c r="X182" s="15" t="s">
        <v>38</v>
      </c>
      <c r="Y182" s="15" t="s">
        <v>38</v>
      </c>
      <c r="Z182" s="23"/>
    </row>
    <row r="183" spans="1:26">
      <c r="A183" s="15">
        <v>121</v>
      </c>
      <c r="B183" s="15">
        <v>1</v>
      </c>
      <c r="C183" s="15"/>
      <c r="D183" s="15"/>
      <c r="E183" s="15"/>
      <c r="F183" s="15"/>
      <c r="G183" s="15"/>
      <c r="H183" s="16" t="s">
        <v>32</v>
      </c>
      <c r="I183" s="16" t="s">
        <v>32</v>
      </c>
      <c r="J183" s="15"/>
      <c r="K183" s="27" t="str" cm="1">
        <f t="array" ref="K183">IF(I183="","",_xlfn.XLOOKUP(0&amp;A183&amp;IF(F183&lt;&gt;"",F183,LOOKUP(2,1/(F$2:F183&lt;&gt;""),F$2:F183))&amp;I183,Hoja4!G:G,Hoja4!F:F,"",0))</f>
        <v/>
      </c>
      <c r="L183" s="22"/>
      <c r="M183" s="15">
        <v>49</v>
      </c>
      <c r="N183" s="15" t="s">
        <v>316</v>
      </c>
      <c r="O183" s="15" t="s">
        <v>100</v>
      </c>
      <c r="P183" s="15" t="s">
        <v>95</v>
      </c>
      <c r="Q183" s="15" t="s">
        <v>41</v>
      </c>
      <c r="R183" s="15" t="s">
        <v>37</v>
      </c>
      <c r="S183" s="15"/>
      <c r="T183" s="15">
        <v>100</v>
      </c>
      <c r="U183" s="35">
        <v>100</v>
      </c>
      <c r="V183" s="33"/>
      <c r="W183" s="15">
        <v>100</v>
      </c>
      <c r="X183" s="15" t="s">
        <v>38</v>
      </c>
      <c r="Y183" s="15" t="s">
        <v>38</v>
      </c>
      <c r="Z183" s="23"/>
    </row>
    <row r="184" spans="1:26">
      <c r="A184" s="3">
        <v>121</v>
      </c>
      <c r="B184" s="3">
        <v>1</v>
      </c>
      <c r="C184" s="3" t="s">
        <v>242</v>
      </c>
      <c r="D184" s="3"/>
      <c r="E184" s="3"/>
      <c r="F184" s="3">
        <v>7</v>
      </c>
      <c r="G184" s="3" t="s">
        <v>307</v>
      </c>
      <c r="H184" s="4" t="s">
        <v>32</v>
      </c>
      <c r="I184" s="4" t="s">
        <v>32</v>
      </c>
      <c r="J184" s="3" t="s">
        <v>44</v>
      </c>
      <c r="K184" s="28">
        <f>SUM(K179:K183)</f>
        <v>3775829000</v>
      </c>
      <c r="L184" s="13">
        <f>SUM(L179:L183)</f>
        <v>0</v>
      </c>
      <c r="M184" s="3"/>
      <c r="N184" s="3"/>
      <c r="O184" s="3"/>
      <c r="P184" s="3"/>
      <c r="Q184" s="3"/>
      <c r="R184" s="3"/>
      <c r="S184" s="3"/>
      <c r="T184" s="3"/>
      <c r="U184" s="36"/>
      <c r="V184" s="3"/>
      <c r="W184" s="3"/>
      <c r="X184" s="3"/>
      <c r="Y184" s="3" t="s">
        <v>45</v>
      </c>
      <c r="Z184" s="13">
        <f>SUM(Z179:Z183)</f>
        <v>0</v>
      </c>
    </row>
    <row r="185" spans="1:26">
      <c r="A185" s="15">
        <v>121</v>
      </c>
      <c r="B185" s="15">
        <v>1</v>
      </c>
      <c r="C185" s="15" t="s">
        <v>242</v>
      </c>
      <c r="D185" s="15">
        <v>11</v>
      </c>
      <c r="E185" s="15" t="s">
        <v>317</v>
      </c>
      <c r="F185" s="15">
        <v>12</v>
      </c>
      <c r="G185" s="15" t="s">
        <v>318</v>
      </c>
      <c r="H185" s="16" t="s">
        <v>308</v>
      </c>
      <c r="I185" s="16" t="s">
        <v>309</v>
      </c>
      <c r="J185" s="15" t="s">
        <v>310</v>
      </c>
      <c r="K185" s="32" cm="1">
        <f t="array" ref="K185">IF(I185="","",_xlfn.XLOOKUP(0&amp;A185&amp;IF(F185&lt;&gt;"",F185,LOOKUP(2,1/(F$2:F185&lt;&gt;""),F$2:F185))&amp;I185,Hoja4!G:G,Hoja4!F:F,"",0))</f>
        <v>10156408650</v>
      </c>
      <c r="L185" s="23"/>
      <c r="M185" s="15"/>
      <c r="N185" s="15"/>
      <c r="O185" s="15"/>
      <c r="P185" s="15"/>
      <c r="Q185" s="15"/>
      <c r="R185" s="15"/>
      <c r="S185" s="15"/>
      <c r="T185" s="15"/>
      <c r="U185" s="35"/>
      <c r="V185" s="15"/>
      <c r="W185" s="15"/>
      <c r="X185" s="15"/>
      <c r="Y185" s="15"/>
      <c r="Z185" s="22"/>
    </row>
    <row r="186" spans="1:26">
      <c r="A186" s="15">
        <v>121</v>
      </c>
      <c r="B186" s="15">
        <v>1</v>
      </c>
      <c r="C186" s="15"/>
      <c r="D186" s="15"/>
      <c r="E186" s="15"/>
      <c r="F186" s="15"/>
      <c r="G186" s="15"/>
      <c r="H186" s="16" t="s">
        <v>32</v>
      </c>
      <c r="I186" s="16" t="s">
        <v>32</v>
      </c>
      <c r="J186" s="15"/>
      <c r="K186" s="27" t="str" cm="1">
        <f t="array" ref="K186">IF(I186="","",_xlfn.XLOOKUP(0&amp;A186&amp;IF(F186&lt;&gt;"",F186,LOOKUP(2,1/(F$2:F186&lt;&gt;""),F$2:F186))&amp;I186,Hoja4!G:G,Hoja4!F:F,"",0))</f>
        <v/>
      </c>
      <c r="L186" s="22"/>
      <c r="M186" s="15">
        <v>25</v>
      </c>
      <c r="N186" s="15" t="s">
        <v>319</v>
      </c>
      <c r="O186" s="15" t="s">
        <v>100</v>
      </c>
      <c r="P186" s="15" t="s">
        <v>115</v>
      </c>
      <c r="Q186" s="15" t="s">
        <v>41</v>
      </c>
      <c r="R186" s="15" t="s">
        <v>37</v>
      </c>
      <c r="S186" s="15">
        <v>100</v>
      </c>
      <c r="T186" s="15">
        <v>100</v>
      </c>
      <c r="U186" s="35">
        <v>100</v>
      </c>
      <c r="V186" s="33"/>
      <c r="W186" s="15" t="s">
        <v>38</v>
      </c>
      <c r="X186" s="15" t="s">
        <v>38</v>
      </c>
      <c r="Y186" s="15" t="s">
        <v>38</v>
      </c>
      <c r="Z186" s="23"/>
    </row>
    <row r="187" spans="1:26">
      <c r="A187" s="3">
        <v>121</v>
      </c>
      <c r="B187" s="3">
        <v>1</v>
      </c>
      <c r="C187" s="3" t="s">
        <v>242</v>
      </c>
      <c r="D187" s="3"/>
      <c r="E187" s="3"/>
      <c r="F187" s="3">
        <v>12</v>
      </c>
      <c r="G187" s="3" t="s">
        <v>318</v>
      </c>
      <c r="H187" s="4" t="s">
        <v>32</v>
      </c>
      <c r="I187" s="4" t="s">
        <v>32</v>
      </c>
      <c r="J187" s="3" t="s">
        <v>44</v>
      </c>
      <c r="K187" s="28">
        <f>SUM(K185:K186)</f>
        <v>10156408650</v>
      </c>
      <c r="L187" s="13">
        <f>SUM(L185:L186)</f>
        <v>0</v>
      </c>
      <c r="M187" s="3"/>
      <c r="N187" s="3"/>
      <c r="O187" s="3"/>
      <c r="P187" s="3"/>
      <c r="Q187" s="3"/>
      <c r="R187" s="3"/>
      <c r="S187" s="3"/>
      <c r="T187" s="3"/>
      <c r="U187" s="36"/>
      <c r="V187" s="3"/>
      <c r="W187" s="3"/>
      <c r="X187" s="3"/>
      <c r="Y187" s="3" t="s">
        <v>45</v>
      </c>
      <c r="Z187" s="13">
        <f>SUM(Z185:Z186)</f>
        <v>0</v>
      </c>
    </row>
    <row r="188" spans="1:26">
      <c r="A188" s="15">
        <v>121</v>
      </c>
      <c r="B188" s="15">
        <v>1</v>
      </c>
      <c r="C188" s="15" t="s">
        <v>242</v>
      </c>
      <c r="D188" s="15">
        <v>11</v>
      </c>
      <c r="E188" s="15" t="s">
        <v>317</v>
      </c>
      <c r="F188" s="15">
        <v>13</v>
      </c>
      <c r="G188" s="15" t="s">
        <v>118</v>
      </c>
      <c r="H188" s="16" t="s">
        <v>308</v>
      </c>
      <c r="I188" s="16" t="s">
        <v>309</v>
      </c>
      <c r="J188" s="15" t="s">
        <v>310</v>
      </c>
      <c r="K188" s="32" cm="1">
        <f t="array" ref="K188">IF(I188="","",_xlfn.XLOOKUP(0&amp;A188&amp;IF(F188&lt;&gt;"",F188,LOOKUP(2,1/(F$2:F188&lt;&gt;""),F$2:F188))&amp;I188,Hoja4!G:G,Hoja4!F:F,"",0))</f>
        <v>1761121750</v>
      </c>
      <c r="L188" s="23"/>
      <c r="M188" s="15"/>
      <c r="N188" s="15"/>
      <c r="O188" s="15"/>
      <c r="P188" s="15"/>
      <c r="Q188" s="15"/>
      <c r="R188" s="15"/>
      <c r="S188" s="15"/>
      <c r="T188" s="15"/>
      <c r="U188" s="35"/>
      <c r="V188" s="15"/>
      <c r="W188" s="15"/>
      <c r="X188" s="15"/>
      <c r="Y188" s="15"/>
      <c r="Z188" s="22"/>
    </row>
    <row r="189" spans="1:26">
      <c r="A189" s="15">
        <v>121</v>
      </c>
      <c r="B189" s="15">
        <v>1</v>
      </c>
      <c r="C189" s="15"/>
      <c r="D189" s="15"/>
      <c r="E189" s="15"/>
      <c r="F189" s="15"/>
      <c r="G189" s="15"/>
      <c r="H189" s="16" t="s">
        <v>32</v>
      </c>
      <c r="I189" s="16" t="s">
        <v>32</v>
      </c>
      <c r="J189" s="15"/>
      <c r="K189" s="27" t="str" cm="1">
        <f t="array" ref="K189">IF(I189="","",_xlfn.XLOOKUP(0&amp;A189&amp;IF(F189&lt;&gt;"",F189,LOOKUP(2,1/(F$2:F189&lt;&gt;""),F$2:F189))&amp;I189,Hoja4!G:G,Hoja4!F:F,"",0))</f>
        <v/>
      </c>
      <c r="L189" s="22"/>
      <c r="M189" s="15">
        <v>26</v>
      </c>
      <c r="N189" s="15" t="s">
        <v>320</v>
      </c>
      <c r="O189" s="15" t="s">
        <v>100</v>
      </c>
      <c r="P189" s="15" t="s">
        <v>115</v>
      </c>
      <c r="Q189" s="15" t="s">
        <v>41</v>
      </c>
      <c r="R189" s="15" t="s">
        <v>37</v>
      </c>
      <c r="S189" s="15">
        <v>100</v>
      </c>
      <c r="T189" s="15">
        <v>100</v>
      </c>
      <c r="U189" s="35">
        <v>100</v>
      </c>
      <c r="V189" s="33"/>
      <c r="W189" s="15" t="s">
        <v>38</v>
      </c>
      <c r="X189" s="15" t="s">
        <v>38</v>
      </c>
      <c r="Y189" s="15" t="s">
        <v>38</v>
      </c>
      <c r="Z189" s="23"/>
    </row>
    <row r="190" spans="1:26">
      <c r="A190" s="15">
        <v>121</v>
      </c>
      <c r="B190" s="15">
        <v>1</v>
      </c>
      <c r="C190" s="15"/>
      <c r="D190" s="15"/>
      <c r="E190" s="15"/>
      <c r="F190" s="15"/>
      <c r="G190" s="15"/>
      <c r="H190" s="16" t="s">
        <v>32</v>
      </c>
      <c r="I190" s="16" t="s">
        <v>32</v>
      </c>
      <c r="J190" s="15"/>
      <c r="K190" s="27" t="str" cm="1">
        <f t="array" ref="K190">IF(I190="","",_xlfn.XLOOKUP(0&amp;A190&amp;IF(F190&lt;&gt;"",F190,LOOKUP(2,1/(F$2:F190&lt;&gt;""),F$2:F190))&amp;I190,Hoja4!G:G,Hoja4!F:F,"",0))</f>
        <v/>
      </c>
      <c r="L190" s="22"/>
      <c r="M190" s="15">
        <v>27</v>
      </c>
      <c r="N190" s="15" t="s">
        <v>120</v>
      </c>
      <c r="O190" s="15" t="s">
        <v>76</v>
      </c>
      <c r="P190" s="15" t="s">
        <v>115</v>
      </c>
      <c r="Q190" s="15" t="s">
        <v>41</v>
      </c>
      <c r="R190" s="15" t="s">
        <v>37</v>
      </c>
      <c r="S190" s="15">
        <v>90</v>
      </c>
      <c r="T190" s="15">
        <v>95</v>
      </c>
      <c r="U190" s="35">
        <v>91.5</v>
      </c>
      <c r="V190" s="33"/>
      <c r="W190" s="15" t="s">
        <v>38</v>
      </c>
      <c r="X190" s="15" t="s">
        <v>38</v>
      </c>
      <c r="Y190" s="15" t="s">
        <v>38</v>
      </c>
      <c r="Z190" s="23"/>
    </row>
    <row r="191" spans="1:26">
      <c r="A191" s="3">
        <v>121</v>
      </c>
      <c r="B191" s="3">
        <v>1</v>
      </c>
      <c r="C191" s="3" t="s">
        <v>242</v>
      </c>
      <c r="D191" s="3"/>
      <c r="E191" s="3"/>
      <c r="F191" s="3">
        <v>13</v>
      </c>
      <c r="G191" s="3" t="s">
        <v>118</v>
      </c>
      <c r="H191" s="4" t="s">
        <v>32</v>
      </c>
      <c r="I191" s="4" t="s">
        <v>32</v>
      </c>
      <c r="J191" s="3" t="s">
        <v>44</v>
      </c>
      <c r="K191" s="28">
        <f>SUM(K188:K190)</f>
        <v>1761121750</v>
      </c>
      <c r="L191" s="13">
        <f>SUM(L188:L190)</f>
        <v>0</v>
      </c>
      <c r="M191" s="3"/>
      <c r="N191" s="3"/>
      <c r="O191" s="3"/>
      <c r="P191" s="3"/>
      <c r="Q191" s="3"/>
      <c r="R191" s="3"/>
      <c r="S191" s="3"/>
      <c r="T191" s="3"/>
      <c r="U191" s="36"/>
      <c r="V191" s="3"/>
      <c r="W191" s="3"/>
      <c r="X191" s="3"/>
      <c r="Y191" s="3" t="s">
        <v>45</v>
      </c>
      <c r="Z191" s="13">
        <f>SUM(Z188:Z190)</f>
        <v>0</v>
      </c>
    </row>
    <row r="192" spans="1:26">
      <c r="A192" s="5">
        <v>121</v>
      </c>
      <c r="B192" s="5">
        <v>1</v>
      </c>
      <c r="C192" s="5" t="s">
        <v>242</v>
      </c>
      <c r="D192" s="5"/>
      <c r="E192" s="5"/>
      <c r="F192" s="5"/>
      <c r="G192" s="5"/>
      <c r="H192" s="6" t="s">
        <v>32</v>
      </c>
      <c r="I192" s="6" t="s">
        <v>32</v>
      </c>
      <c r="J192" s="5" t="s">
        <v>121</v>
      </c>
      <c r="K192" s="29">
        <f>SUM(K153,K166,K171,K174,K178,K184,K187,K191)</f>
        <v>106153607000</v>
      </c>
      <c r="L192" s="14">
        <f>SUM(L153,L166,L171,L174,L178,L184,L187,L191)</f>
        <v>0</v>
      </c>
      <c r="M192" s="5"/>
      <c r="N192" s="5"/>
      <c r="O192" s="5"/>
      <c r="P192" s="5"/>
      <c r="Q192" s="5"/>
      <c r="R192" s="5"/>
      <c r="S192" s="5"/>
      <c r="T192" s="5"/>
      <c r="U192" s="37"/>
      <c r="V192" s="5"/>
      <c r="W192" s="5"/>
      <c r="X192" s="5"/>
      <c r="Y192" s="5" t="s">
        <v>121</v>
      </c>
      <c r="Z192" s="14">
        <f>SUM(Z153,Z166,Z171,Z174,Z178,Z184,Z187,Z191)</f>
        <v>0</v>
      </c>
    </row>
    <row r="193" spans="1:26">
      <c r="A193" s="15">
        <v>111</v>
      </c>
      <c r="B193" s="15">
        <v>1</v>
      </c>
      <c r="C193" s="15" t="s">
        <v>321</v>
      </c>
      <c r="D193" s="15">
        <v>1</v>
      </c>
      <c r="E193" s="15" t="s">
        <v>322</v>
      </c>
      <c r="F193" s="15">
        <v>1</v>
      </c>
      <c r="G193" s="15" t="s">
        <v>323</v>
      </c>
      <c r="H193" s="16" t="s">
        <v>324</v>
      </c>
      <c r="I193" s="16" t="s">
        <v>325</v>
      </c>
      <c r="J193" s="15" t="s">
        <v>326</v>
      </c>
      <c r="K193" s="32" cm="1">
        <f t="array" ref="K193">IF(I193="","",_xlfn.XLOOKUP(0&amp;A193&amp;IF(F193&lt;&gt;"",F193,LOOKUP(2,1/(F$2:F193&lt;&gt;""),F$2:F193))&amp;I193,Hoja4!G:G,Hoja4!F:F,"",0))</f>
        <v>11415339000</v>
      </c>
      <c r="L193" s="23"/>
      <c r="M193" s="15"/>
      <c r="N193" s="15"/>
      <c r="O193" s="15"/>
      <c r="P193" s="15"/>
      <c r="Q193" s="15"/>
      <c r="R193" s="15"/>
      <c r="S193" s="15"/>
      <c r="T193" s="15"/>
      <c r="U193" s="35"/>
      <c r="V193" s="15"/>
      <c r="W193" s="15"/>
      <c r="X193" s="15"/>
      <c r="Y193" s="15"/>
      <c r="Z193" s="22"/>
    </row>
    <row r="194" spans="1:26">
      <c r="A194" s="15">
        <v>111</v>
      </c>
      <c r="B194" s="15">
        <v>1</v>
      </c>
      <c r="C194" s="15"/>
      <c r="D194" s="15"/>
      <c r="E194" s="15"/>
      <c r="F194" s="15"/>
      <c r="G194" s="15"/>
      <c r="H194" s="16" t="s">
        <v>327</v>
      </c>
      <c r="I194" s="16" t="s">
        <v>328</v>
      </c>
      <c r="J194" s="15" t="s">
        <v>329</v>
      </c>
      <c r="K194" s="32" cm="1">
        <f t="array" ref="K194">IF(I194="","",_xlfn.XLOOKUP(0&amp;A194&amp;IF(F194&lt;&gt;"",F194,LOOKUP(2,1/(F$2:F194&lt;&gt;""),F$2:F194))&amp;I194,Hoja4!G:G,Hoja4!F:F,"",0))</f>
        <v>8829525000</v>
      </c>
      <c r="L194" s="23"/>
      <c r="M194" s="15">
        <v>1</v>
      </c>
      <c r="N194" s="15" t="s">
        <v>330</v>
      </c>
      <c r="O194" s="15" t="s">
        <v>40</v>
      </c>
      <c r="P194" s="15" t="s">
        <v>35</v>
      </c>
      <c r="Q194" s="15" t="s">
        <v>36</v>
      </c>
      <c r="R194" s="15" t="s">
        <v>37</v>
      </c>
      <c r="S194" s="15">
        <v>9831149</v>
      </c>
      <c r="T194" s="15">
        <v>27724864</v>
      </c>
      <c r="U194" s="35">
        <v>2703265</v>
      </c>
      <c r="V194" s="15"/>
      <c r="W194" s="15" t="s">
        <v>38</v>
      </c>
      <c r="X194" s="15" t="s">
        <v>38</v>
      </c>
      <c r="Y194" s="15" t="s">
        <v>38</v>
      </c>
      <c r="Z194" s="22"/>
    </row>
    <row r="195" spans="1:26">
      <c r="A195" s="15">
        <v>111</v>
      </c>
      <c r="B195" s="15">
        <v>1</v>
      </c>
      <c r="C195" s="15"/>
      <c r="D195" s="15"/>
      <c r="E195" s="15"/>
      <c r="F195" s="15"/>
      <c r="G195" s="15"/>
      <c r="H195" s="16" t="s">
        <v>32</v>
      </c>
      <c r="I195" s="16" t="s">
        <v>32</v>
      </c>
      <c r="J195" s="15"/>
      <c r="K195" s="27" t="str" cm="1">
        <f t="array" ref="K195">IF(I195="","",_xlfn.XLOOKUP(0&amp;A195&amp;IF(F195&lt;&gt;"",F195,LOOKUP(2,1/(F$2:F195&lt;&gt;""),F$2:F195))&amp;I195,Hoja4!G:G,Hoja4!F:F,"",0))</f>
        <v/>
      </c>
      <c r="L195" s="22"/>
      <c r="M195" s="15">
        <v>2</v>
      </c>
      <c r="N195" s="15" t="s">
        <v>331</v>
      </c>
      <c r="O195" s="15" t="s">
        <v>100</v>
      </c>
      <c r="P195" s="15" t="s">
        <v>35</v>
      </c>
      <c r="Q195" s="15" t="s">
        <v>41</v>
      </c>
      <c r="R195" s="15" t="s">
        <v>37</v>
      </c>
      <c r="S195" s="15">
        <v>100</v>
      </c>
      <c r="T195" s="15">
        <v>100</v>
      </c>
      <c r="U195" s="35">
        <v>100</v>
      </c>
      <c r="V195" s="33"/>
      <c r="W195" s="15" t="s">
        <v>38</v>
      </c>
      <c r="X195" s="15" t="s">
        <v>38</v>
      </c>
      <c r="Y195" s="15" t="s">
        <v>38</v>
      </c>
      <c r="Z195" s="23"/>
    </row>
    <row r="196" spans="1:26">
      <c r="A196" s="15">
        <v>111</v>
      </c>
      <c r="B196" s="15">
        <v>1</v>
      </c>
      <c r="C196" s="15"/>
      <c r="D196" s="15"/>
      <c r="E196" s="15"/>
      <c r="F196" s="15"/>
      <c r="G196" s="15"/>
      <c r="H196" s="16" t="s">
        <v>32</v>
      </c>
      <c r="I196" s="16" t="s">
        <v>32</v>
      </c>
      <c r="J196" s="15"/>
      <c r="K196" s="27" t="str" cm="1">
        <f t="array" ref="K196">IF(I196="","",_xlfn.XLOOKUP(0&amp;A196&amp;IF(F196&lt;&gt;"",F196,LOOKUP(2,1/(F$2:F196&lt;&gt;""),F$2:F196))&amp;I196,Hoja4!G:G,Hoja4!F:F,"",0))</f>
        <v/>
      </c>
      <c r="L196" s="22"/>
      <c r="M196" s="15">
        <v>3</v>
      </c>
      <c r="N196" s="15" t="s">
        <v>332</v>
      </c>
      <c r="O196" s="15" t="s">
        <v>40</v>
      </c>
      <c r="P196" s="15" t="s">
        <v>35</v>
      </c>
      <c r="Q196" s="15" t="s">
        <v>36</v>
      </c>
      <c r="R196" s="15" t="s">
        <v>58</v>
      </c>
      <c r="S196" s="15">
        <v>41.460036424663002</v>
      </c>
      <c r="T196" s="15">
        <v>177.72437265759001</v>
      </c>
      <c r="U196" s="35">
        <v>15.07</v>
      </c>
      <c r="V196" s="33"/>
      <c r="W196" s="15" t="s">
        <v>38</v>
      </c>
      <c r="X196" s="15" t="s">
        <v>38</v>
      </c>
      <c r="Y196" s="15" t="s">
        <v>38</v>
      </c>
      <c r="Z196" s="23"/>
    </row>
    <row r="197" spans="1:26">
      <c r="A197" s="3">
        <v>111</v>
      </c>
      <c r="B197" s="3">
        <v>1</v>
      </c>
      <c r="C197" s="3" t="s">
        <v>321</v>
      </c>
      <c r="D197" s="3"/>
      <c r="E197" s="3"/>
      <c r="F197" s="3">
        <v>1</v>
      </c>
      <c r="G197" s="3" t="s">
        <v>323</v>
      </c>
      <c r="H197" s="4" t="s">
        <v>32</v>
      </c>
      <c r="I197" s="4" t="s">
        <v>32</v>
      </c>
      <c r="J197" s="3" t="s">
        <v>44</v>
      </c>
      <c r="K197" s="28">
        <f>SUM(K193:K196)</f>
        <v>20244864000</v>
      </c>
      <c r="L197" s="13">
        <f>SUM(L193:L196)</f>
        <v>0</v>
      </c>
      <c r="M197" s="3"/>
      <c r="N197" s="3"/>
      <c r="O197" s="3"/>
      <c r="P197" s="3"/>
      <c r="Q197" s="3"/>
      <c r="R197" s="3"/>
      <c r="S197" s="3"/>
      <c r="T197" s="3"/>
      <c r="U197" s="36"/>
      <c r="V197" s="3"/>
      <c r="W197" s="3"/>
      <c r="X197" s="3"/>
      <c r="Y197" s="3" t="s">
        <v>45</v>
      </c>
      <c r="Z197" s="13">
        <f>SUM(Z192:Z196)</f>
        <v>0</v>
      </c>
    </row>
    <row r="198" spans="1:26">
      <c r="A198" s="15">
        <v>111</v>
      </c>
      <c r="B198" s="15">
        <v>1</v>
      </c>
      <c r="C198" s="15" t="s">
        <v>321</v>
      </c>
      <c r="D198" s="15">
        <v>1</v>
      </c>
      <c r="E198" s="15" t="s">
        <v>322</v>
      </c>
      <c r="F198" s="15">
        <v>2</v>
      </c>
      <c r="G198" s="15" t="s">
        <v>333</v>
      </c>
      <c r="H198" s="16" t="s">
        <v>334</v>
      </c>
      <c r="I198" s="16" t="s">
        <v>335</v>
      </c>
      <c r="J198" s="15" t="s">
        <v>336</v>
      </c>
      <c r="K198" s="32" cm="1">
        <f t="array" ref="K198">IF(I198="","",_xlfn.XLOOKUP(0&amp;A198&amp;IF(F198&lt;&gt;"",F198,LOOKUP(2,1/(F$2:F198&lt;&gt;""),F$2:F198))&amp;I198,Hoja4!G:G,Hoja4!F:F,"",0))</f>
        <v>2997600000</v>
      </c>
      <c r="L198" s="23"/>
      <c r="M198" s="15"/>
      <c r="N198" s="15"/>
      <c r="O198" s="15"/>
      <c r="P198" s="15"/>
      <c r="Q198" s="15"/>
      <c r="R198" s="15"/>
      <c r="S198" s="15"/>
      <c r="T198" s="15"/>
      <c r="U198" s="35"/>
      <c r="V198" s="15"/>
      <c r="W198" s="15"/>
      <c r="X198" s="15"/>
      <c r="Y198" s="15"/>
      <c r="Z198" s="22"/>
    </row>
    <row r="199" spans="1:26">
      <c r="A199" s="15">
        <v>111</v>
      </c>
      <c r="B199" s="15">
        <v>1</v>
      </c>
      <c r="C199" s="15"/>
      <c r="D199" s="15"/>
      <c r="E199" s="15"/>
      <c r="F199" s="15"/>
      <c r="G199" s="15"/>
      <c r="H199" s="16" t="s">
        <v>32</v>
      </c>
      <c r="I199" s="16" t="s">
        <v>32</v>
      </c>
      <c r="J199" s="15"/>
      <c r="K199" s="27" t="str" cm="1">
        <f t="array" ref="K199">IF(I199="","",_xlfn.XLOOKUP(0&amp;A199&amp;IF(F199&lt;&gt;"",F199,LOOKUP(2,1/(F$2:F199&lt;&gt;""),F$2:F199))&amp;I199,Hoja4!G:G,Hoja4!F:F,"",0))</f>
        <v/>
      </c>
      <c r="L199" s="22"/>
      <c r="M199" s="15">
        <v>5</v>
      </c>
      <c r="N199" s="15" t="s">
        <v>337</v>
      </c>
      <c r="O199" s="15" t="s">
        <v>40</v>
      </c>
      <c r="P199" s="15" t="s">
        <v>35</v>
      </c>
      <c r="Q199" s="15" t="s">
        <v>36</v>
      </c>
      <c r="R199" s="15" t="s">
        <v>58</v>
      </c>
      <c r="S199" s="15">
        <v>240725.66891199999</v>
      </c>
      <c r="T199" s="15">
        <v>4363469.1411797702</v>
      </c>
      <c r="U199" s="35">
        <v>160304.37</v>
      </c>
      <c r="V199" s="33"/>
      <c r="W199" s="15" t="s">
        <v>38</v>
      </c>
      <c r="X199" s="15" t="s">
        <v>38</v>
      </c>
      <c r="Y199" s="15" t="s">
        <v>38</v>
      </c>
      <c r="Z199" s="23"/>
    </row>
    <row r="200" spans="1:26">
      <c r="A200" s="15">
        <v>111</v>
      </c>
      <c r="B200" s="15">
        <v>1</v>
      </c>
      <c r="C200" s="15"/>
      <c r="D200" s="15"/>
      <c r="E200" s="15"/>
      <c r="F200" s="15"/>
      <c r="G200" s="15"/>
      <c r="H200" s="16" t="s">
        <v>32</v>
      </c>
      <c r="I200" s="16" t="s">
        <v>32</v>
      </c>
      <c r="J200" s="15"/>
      <c r="K200" s="27" t="str" cm="1">
        <f t="array" ref="K200">IF(I200="","",_xlfn.XLOOKUP(0&amp;A200&amp;IF(F200&lt;&gt;"",F200,LOOKUP(2,1/(F$2:F200&lt;&gt;""),F$2:F200))&amp;I200,Hoja4!G:G,Hoja4!F:F,"",0))</f>
        <v/>
      </c>
      <c r="L200" s="22"/>
      <c r="M200" s="15">
        <v>6</v>
      </c>
      <c r="N200" s="15" t="s">
        <v>338</v>
      </c>
      <c r="O200" s="15" t="s">
        <v>40</v>
      </c>
      <c r="P200" s="15" t="s">
        <v>35</v>
      </c>
      <c r="Q200" s="15" t="s">
        <v>36</v>
      </c>
      <c r="R200" s="15" t="s">
        <v>58</v>
      </c>
      <c r="S200" s="15">
        <v>0</v>
      </c>
      <c r="T200" s="15">
        <v>2173670.8588202298</v>
      </c>
      <c r="U200" s="35">
        <v>106869.58</v>
      </c>
      <c r="V200" s="33"/>
      <c r="W200" s="15" t="s">
        <v>38</v>
      </c>
      <c r="X200" s="15" t="s">
        <v>38</v>
      </c>
      <c r="Y200" s="15" t="s">
        <v>38</v>
      </c>
      <c r="Z200" s="23"/>
    </row>
    <row r="201" spans="1:26">
      <c r="A201" s="15">
        <v>111</v>
      </c>
      <c r="B201" s="15">
        <v>1</v>
      </c>
      <c r="C201" s="15"/>
      <c r="D201" s="15"/>
      <c r="E201" s="15"/>
      <c r="F201" s="15"/>
      <c r="G201" s="15"/>
      <c r="H201" s="16" t="s">
        <v>32</v>
      </c>
      <c r="I201" s="16" t="s">
        <v>32</v>
      </c>
      <c r="J201" s="15"/>
      <c r="K201" s="27" t="str" cm="1">
        <f t="array" ref="K201">IF(I201="","",_xlfn.XLOOKUP(0&amp;A201&amp;IF(F201&lt;&gt;"",F201,LOOKUP(2,1/(F$2:F201&lt;&gt;""),F$2:F201))&amp;I201,Hoja4!G:G,Hoja4!F:F,"",0))</f>
        <v/>
      </c>
      <c r="L201" s="22"/>
      <c r="M201" s="15">
        <v>7</v>
      </c>
      <c r="N201" s="15" t="s">
        <v>339</v>
      </c>
      <c r="O201" s="15" t="s">
        <v>40</v>
      </c>
      <c r="P201" s="15" t="s">
        <v>35</v>
      </c>
      <c r="Q201" s="15" t="s">
        <v>36</v>
      </c>
      <c r="R201" s="15" t="s">
        <v>58</v>
      </c>
      <c r="S201" s="15">
        <v>1758599</v>
      </c>
      <c r="T201" s="15">
        <v>8268812.6996799996</v>
      </c>
      <c r="U201" s="35">
        <v>1010800.27</v>
      </c>
      <c r="V201" s="33"/>
      <c r="W201" s="15" t="s">
        <v>38</v>
      </c>
      <c r="X201" s="15" t="s">
        <v>38</v>
      </c>
      <c r="Y201" s="15" t="s">
        <v>38</v>
      </c>
      <c r="Z201" s="23"/>
    </row>
    <row r="202" spans="1:26">
      <c r="A202" s="15">
        <v>111</v>
      </c>
      <c r="B202" s="15">
        <v>1</v>
      </c>
      <c r="C202" s="15"/>
      <c r="D202" s="15"/>
      <c r="E202" s="15"/>
      <c r="F202" s="15"/>
      <c r="G202" s="15"/>
      <c r="H202" s="16" t="s">
        <v>32</v>
      </c>
      <c r="I202" s="16" t="s">
        <v>32</v>
      </c>
      <c r="J202" s="15"/>
      <c r="K202" s="27" t="str" cm="1">
        <f t="array" ref="K202">IF(I202="","",_xlfn.XLOOKUP(0&amp;A202&amp;IF(F202&lt;&gt;"",F202,LOOKUP(2,1/(F$2:F202&lt;&gt;""),F$2:F202))&amp;I202,Hoja4!G:G,Hoja4!F:F,"",0))</f>
        <v/>
      </c>
      <c r="L202" s="22"/>
      <c r="M202" s="15">
        <v>8</v>
      </c>
      <c r="N202" s="15" t="s">
        <v>340</v>
      </c>
      <c r="O202" s="15" t="s">
        <v>40</v>
      </c>
      <c r="P202" s="15" t="s">
        <v>35</v>
      </c>
      <c r="Q202" s="15" t="s">
        <v>36</v>
      </c>
      <c r="R202" s="15" t="s">
        <v>58</v>
      </c>
      <c r="S202" s="15">
        <v>1146475</v>
      </c>
      <c r="T202" s="15">
        <v>8268812.6996799996</v>
      </c>
      <c r="U202" s="35">
        <v>544277.06999999995</v>
      </c>
      <c r="V202" s="33"/>
      <c r="W202" s="15" t="s">
        <v>38</v>
      </c>
      <c r="X202" s="15" t="s">
        <v>38</v>
      </c>
      <c r="Y202" s="15" t="s">
        <v>38</v>
      </c>
      <c r="Z202" s="23"/>
    </row>
    <row r="203" spans="1:26">
      <c r="A203" s="3">
        <v>111</v>
      </c>
      <c r="B203" s="3">
        <v>1</v>
      </c>
      <c r="C203" s="3" t="s">
        <v>321</v>
      </c>
      <c r="D203" s="3"/>
      <c r="E203" s="3"/>
      <c r="F203" s="3">
        <v>2</v>
      </c>
      <c r="G203" s="3" t="s">
        <v>333</v>
      </c>
      <c r="H203" s="4" t="s">
        <v>32</v>
      </c>
      <c r="I203" s="4" t="s">
        <v>32</v>
      </c>
      <c r="J203" s="3" t="s">
        <v>44</v>
      </c>
      <c r="K203" s="28">
        <f>SUM(K198:K202)</f>
        <v>2997600000</v>
      </c>
      <c r="L203" s="13">
        <f>SUM(L198:L202)</f>
        <v>0</v>
      </c>
      <c r="M203" s="3"/>
      <c r="N203" s="3"/>
      <c r="O203" s="3"/>
      <c r="P203" s="3"/>
      <c r="Q203" s="3"/>
      <c r="R203" s="3"/>
      <c r="S203" s="3"/>
      <c r="T203" s="3"/>
      <c r="U203" s="36"/>
      <c r="V203" s="3"/>
      <c r="W203" s="3"/>
      <c r="X203" s="3"/>
      <c r="Y203" s="3" t="s">
        <v>45</v>
      </c>
      <c r="Z203" s="13">
        <f>SUM(Z198:Z202)</f>
        <v>0</v>
      </c>
    </row>
    <row r="204" spans="1:26">
      <c r="A204" s="15">
        <v>111</v>
      </c>
      <c r="B204" s="15">
        <v>1</v>
      </c>
      <c r="C204" s="15" t="s">
        <v>321</v>
      </c>
      <c r="D204" s="15">
        <v>2</v>
      </c>
      <c r="E204" s="15" t="s">
        <v>317</v>
      </c>
      <c r="F204" s="15">
        <v>3</v>
      </c>
      <c r="G204" s="15" t="s">
        <v>341</v>
      </c>
      <c r="H204" s="16" t="s">
        <v>342</v>
      </c>
      <c r="I204" s="16" t="s">
        <v>343</v>
      </c>
      <c r="J204" s="15" t="s">
        <v>344</v>
      </c>
      <c r="K204" s="32" cm="1">
        <f t="array" ref="K204">IF(I204="","",_xlfn.XLOOKUP(0&amp;A204&amp;IF(F204&lt;&gt;"",F204,LOOKUP(2,1/(F$2:F204&lt;&gt;""),F$2:F204))&amp;I204,Hoja4!G:G,Hoja4!F:F,"",0))</f>
        <v>8570000000</v>
      </c>
      <c r="L204" s="23"/>
      <c r="M204" s="15"/>
      <c r="N204" s="15"/>
      <c r="O204" s="15"/>
      <c r="P204" s="15"/>
      <c r="Q204" s="15"/>
      <c r="R204" s="15"/>
      <c r="S204" s="15"/>
      <c r="T204" s="15"/>
      <c r="U204" s="35"/>
      <c r="V204" s="15"/>
      <c r="W204" s="15"/>
      <c r="X204" s="15"/>
      <c r="Y204" s="15"/>
      <c r="Z204" s="22"/>
    </row>
    <row r="205" spans="1:26">
      <c r="A205" s="15">
        <v>111</v>
      </c>
      <c r="B205" s="15">
        <v>1</v>
      </c>
      <c r="C205" s="15"/>
      <c r="D205" s="15"/>
      <c r="E205" s="15"/>
      <c r="F205" s="15"/>
      <c r="G205" s="15"/>
      <c r="H205" s="16" t="s">
        <v>32</v>
      </c>
      <c r="I205" s="16" t="s">
        <v>32</v>
      </c>
      <c r="J205" s="15"/>
      <c r="K205" s="27" t="str" cm="1">
        <f t="array" ref="K205">IF(I205="","",_xlfn.XLOOKUP(0&amp;A205&amp;IF(F205&lt;&gt;"",F205,LOOKUP(2,1/(F$2:F205&lt;&gt;""),F$2:F205))&amp;I205,Hoja4!G:G,Hoja4!F:F,"",0))</f>
        <v/>
      </c>
      <c r="L205" s="22"/>
      <c r="M205" s="15">
        <v>10</v>
      </c>
      <c r="N205" s="15" t="s">
        <v>345</v>
      </c>
      <c r="O205" s="15" t="s">
        <v>34</v>
      </c>
      <c r="P205" s="15" t="s">
        <v>131</v>
      </c>
      <c r="Q205" s="15" t="s">
        <v>41</v>
      </c>
      <c r="R205" s="15" t="s">
        <v>37</v>
      </c>
      <c r="S205" s="15">
        <v>92.57</v>
      </c>
      <c r="T205" s="15">
        <v>95</v>
      </c>
      <c r="U205" s="35">
        <v>93</v>
      </c>
      <c r="V205" s="33"/>
      <c r="W205" s="15" t="s">
        <v>38</v>
      </c>
      <c r="X205" s="15" t="s">
        <v>38</v>
      </c>
      <c r="Y205" s="15" t="s">
        <v>38</v>
      </c>
      <c r="Z205" s="23"/>
    </row>
    <row r="206" spans="1:26">
      <c r="A206" s="3">
        <v>111</v>
      </c>
      <c r="B206" s="3">
        <v>1</v>
      </c>
      <c r="C206" s="3" t="s">
        <v>321</v>
      </c>
      <c r="D206" s="3"/>
      <c r="E206" s="3"/>
      <c r="F206" s="3">
        <v>3</v>
      </c>
      <c r="G206" s="3" t="s">
        <v>341</v>
      </c>
      <c r="H206" s="4" t="s">
        <v>32</v>
      </c>
      <c r="I206" s="4" t="s">
        <v>32</v>
      </c>
      <c r="J206" s="3" t="s">
        <v>44</v>
      </c>
      <c r="K206" s="28">
        <f>SUM(K204:K205)</f>
        <v>8570000000</v>
      </c>
      <c r="L206" s="13">
        <f>SUM(L204:L205)</f>
        <v>0</v>
      </c>
      <c r="M206" s="3"/>
      <c r="N206" s="3"/>
      <c r="O206" s="3"/>
      <c r="P206" s="3"/>
      <c r="Q206" s="3"/>
      <c r="R206" s="3"/>
      <c r="S206" s="3"/>
      <c r="T206" s="3"/>
      <c r="U206" s="36"/>
      <c r="V206" s="3"/>
      <c r="W206" s="3"/>
      <c r="X206" s="3"/>
      <c r="Y206" s="3" t="s">
        <v>45</v>
      </c>
      <c r="Z206" s="13">
        <f>SUM(Z204:Z205)</f>
        <v>0</v>
      </c>
    </row>
    <row r="207" spans="1:26">
      <c r="A207" s="15">
        <v>111</v>
      </c>
      <c r="B207" s="15">
        <v>1</v>
      </c>
      <c r="C207" s="15" t="s">
        <v>321</v>
      </c>
      <c r="D207" s="15">
        <v>2</v>
      </c>
      <c r="E207" s="15" t="s">
        <v>317</v>
      </c>
      <c r="F207" s="15">
        <v>4</v>
      </c>
      <c r="G207" s="15" t="s">
        <v>346</v>
      </c>
      <c r="H207" s="16" t="s">
        <v>347</v>
      </c>
      <c r="I207" s="16" t="s">
        <v>348</v>
      </c>
      <c r="J207" s="15" t="s">
        <v>349</v>
      </c>
      <c r="K207" s="32">
        <v>7880591120</v>
      </c>
      <c r="L207" s="23"/>
      <c r="M207" s="15"/>
      <c r="N207" s="15"/>
      <c r="O207" s="15"/>
      <c r="P207" s="15"/>
      <c r="Q207" s="15"/>
      <c r="R207" s="15"/>
      <c r="S207" s="15"/>
      <c r="T207" s="15"/>
      <c r="U207" s="35"/>
      <c r="V207" s="15"/>
      <c r="W207" s="15"/>
      <c r="X207" s="15"/>
      <c r="Y207" s="15"/>
      <c r="Z207" s="22"/>
    </row>
    <row r="208" spans="1:26">
      <c r="A208" s="15">
        <v>111</v>
      </c>
      <c r="B208" s="15">
        <v>1</v>
      </c>
      <c r="C208" s="15"/>
      <c r="D208" s="15"/>
      <c r="E208" s="15"/>
      <c r="F208" s="15"/>
      <c r="G208" s="15"/>
      <c r="H208" s="16" t="s">
        <v>32</v>
      </c>
      <c r="I208" s="16" t="s">
        <v>32</v>
      </c>
      <c r="J208" s="15"/>
      <c r="K208" s="27" t="str" cm="1">
        <f t="array" ref="K208">IF(I208="","",_xlfn.XLOOKUP(0&amp;A208&amp;IF(F208&lt;&gt;"",F208,LOOKUP(2,1/(F$2:F208&lt;&gt;""),F$2:F208))&amp;I208,Hoja4!G:G,Hoja4!F:F,"",0))</f>
        <v/>
      </c>
      <c r="L208" s="22"/>
      <c r="M208" s="15">
        <v>13</v>
      </c>
      <c r="N208" s="15" t="s">
        <v>350</v>
      </c>
      <c r="O208" s="15" t="s">
        <v>34</v>
      </c>
      <c r="P208" s="15" t="s">
        <v>131</v>
      </c>
      <c r="Q208" s="15" t="s">
        <v>41</v>
      </c>
      <c r="R208" s="15" t="s">
        <v>58</v>
      </c>
      <c r="S208" s="15"/>
      <c r="T208" s="15">
        <v>100</v>
      </c>
      <c r="U208" s="35">
        <v>100</v>
      </c>
      <c r="V208" s="33"/>
      <c r="W208" s="15" t="s">
        <v>38</v>
      </c>
      <c r="X208" s="15" t="s">
        <v>38</v>
      </c>
      <c r="Y208" s="15" t="s">
        <v>38</v>
      </c>
      <c r="Z208" s="23"/>
    </row>
    <row r="209" spans="1:26">
      <c r="A209" s="3">
        <v>111</v>
      </c>
      <c r="B209" s="3">
        <v>1</v>
      </c>
      <c r="C209" s="3" t="s">
        <v>321</v>
      </c>
      <c r="D209" s="3"/>
      <c r="E209" s="3"/>
      <c r="F209" s="3">
        <v>4</v>
      </c>
      <c r="G209" s="3" t="s">
        <v>346</v>
      </c>
      <c r="H209" s="4" t="s">
        <v>32</v>
      </c>
      <c r="I209" s="4" t="s">
        <v>32</v>
      </c>
      <c r="J209" s="3" t="s">
        <v>44</v>
      </c>
      <c r="K209" s="28">
        <f>SUM(K207:K208)</f>
        <v>7880591120</v>
      </c>
      <c r="L209" s="13">
        <f>SUM(L207:L208)</f>
        <v>0</v>
      </c>
      <c r="M209" s="3"/>
      <c r="N209" s="3"/>
      <c r="O209" s="3"/>
      <c r="P209" s="3"/>
      <c r="Q209" s="3"/>
      <c r="R209" s="3"/>
      <c r="S209" s="3"/>
      <c r="T209" s="3"/>
      <c r="U209" s="36"/>
      <c r="V209" s="3"/>
      <c r="W209" s="3"/>
      <c r="X209" s="3"/>
      <c r="Y209" s="3" t="s">
        <v>45</v>
      </c>
      <c r="Z209" s="13">
        <f>SUM(Z207:Z208)</f>
        <v>0</v>
      </c>
    </row>
    <row r="210" spans="1:26">
      <c r="A210" s="15">
        <v>111</v>
      </c>
      <c r="B210" s="15">
        <v>1</v>
      </c>
      <c r="C210" s="15" t="s">
        <v>321</v>
      </c>
      <c r="D210" s="15">
        <v>2</v>
      </c>
      <c r="E210" s="15" t="s">
        <v>317</v>
      </c>
      <c r="F210" s="15">
        <v>5</v>
      </c>
      <c r="G210" s="15" t="s">
        <v>351</v>
      </c>
      <c r="H210" s="16" t="s">
        <v>347</v>
      </c>
      <c r="I210" s="16" t="s">
        <v>348</v>
      </c>
      <c r="J210" s="15" t="s">
        <v>349</v>
      </c>
      <c r="K210" s="32">
        <v>1730210880</v>
      </c>
      <c r="L210" s="23"/>
      <c r="M210" s="15"/>
      <c r="N210" s="15"/>
      <c r="O210" s="15"/>
      <c r="P210" s="15"/>
      <c r="Q210" s="15"/>
      <c r="R210" s="15"/>
      <c r="S210" s="15"/>
      <c r="T210" s="15"/>
      <c r="U210" s="35"/>
      <c r="V210" s="15"/>
      <c r="W210" s="15"/>
      <c r="X210" s="15"/>
      <c r="Y210" s="15"/>
      <c r="Z210" s="22"/>
    </row>
    <row r="211" spans="1:26">
      <c r="A211" s="15">
        <v>111</v>
      </c>
      <c r="B211" s="15">
        <v>1</v>
      </c>
      <c r="C211" s="15"/>
      <c r="D211" s="15"/>
      <c r="E211" s="15"/>
      <c r="F211" s="15"/>
      <c r="G211" s="15"/>
      <c r="H211" s="16" t="s">
        <v>32</v>
      </c>
      <c r="I211" s="16" t="s">
        <v>32</v>
      </c>
      <c r="J211" s="15"/>
      <c r="K211" s="27" t="str" cm="1">
        <f t="array" ref="K211">IF(I211="","",_xlfn.XLOOKUP(0&amp;A211&amp;IF(F211&lt;&gt;"",F211,LOOKUP(2,1/(F$2:F211&lt;&gt;""),F$2:F211))&amp;I211,Hoja4!G:G,Hoja4!F:F,"",0))</f>
        <v/>
      </c>
      <c r="L211" s="22"/>
      <c r="M211" s="15">
        <v>14</v>
      </c>
      <c r="N211" s="15" t="s">
        <v>352</v>
      </c>
      <c r="O211" s="15" t="s">
        <v>34</v>
      </c>
      <c r="P211" s="15" t="s">
        <v>131</v>
      </c>
      <c r="Q211" s="15" t="s">
        <v>41</v>
      </c>
      <c r="R211" s="15" t="s">
        <v>37</v>
      </c>
      <c r="S211" s="15"/>
      <c r="T211" s="15">
        <v>100</v>
      </c>
      <c r="U211" s="35">
        <v>100</v>
      </c>
      <c r="V211" s="33"/>
      <c r="W211" s="15" t="s">
        <v>38</v>
      </c>
      <c r="X211" s="15" t="s">
        <v>38</v>
      </c>
      <c r="Y211" s="15" t="s">
        <v>38</v>
      </c>
      <c r="Z211" s="23"/>
    </row>
    <row r="212" spans="1:26">
      <c r="A212" s="3">
        <v>111</v>
      </c>
      <c r="B212" s="3">
        <v>1</v>
      </c>
      <c r="C212" s="3" t="s">
        <v>321</v>
      </c>
      <c r="D212" s="3"/>
      <c r="E212" s="3"/>
      <c r="F212" s="3">
        <v>5</v>
      </c>
      <c r="G212" s="3" t="s">
        <v>351</v>
      </c>
      <c r="H212" s="4" t="s">
        <v>32</v>
      </c>
      <c r="I212" s="4" t="s">
        <v>32</v>
      </c>
      <c r="J212" s="3" t="s">
        <v>44</v>
      </c>
      <c r="K212" s="28">
        <f>SUM(K210:K211)</f>
        <v>1730210880</v>
      </c>
      <c r="L212" s="13">
        <f>SUM(L210:L211)</f>
        <v>0</v>
      </c>
      <c r="M212" s="3"/>
      <c r="N212" s="3"/>
      <c r="O212" s="3"/>
      <c r="P212" s="3"/>
      <c r="Q212" s="3"/>
      <c r="R212" s="3"/>
      <c r="S212" s="3"/>
      <c r="T212" s="3"/>
      <c r="U212" s="36"/>
      <c r="V212" s="3"/>
      <c r="W212" s="3"/>
      <c r="X212" s="3"/>
      <c r="Y212" s="3" t="s">
        <v>45</v>
      </c>
      <c r="Z212" s="13">
        <f>SUM(Z210:Z211)</f>
        <v>0</v>
      </c>
    </row>
    <row r="213" spans="1:26">
      <c r="A213" s="15">
        <v>111</v>
      </c>
      <c r="B213" s="15">
        <v>1</v>
      </c>
      <c r="C213" s="15" t="s">
        <v>321</v>
      </c>
      <c r="D213" s="15">
        <v>5</v>
      </c>
      <c r="E213" s="15" t="s">
        <v>353</v>
      </c>
      <c r="F213" s="15">
        <v>14</v>
      </c>
      <c r="G213" s="15" t="s">
        <v>354</v>
      </c>
      <c r="H213" s="16" t="s">
        <v>355</v>
      </c>
      <c r="I213" s="16" t="s">
        <v>356</v>
      </c>
      <c r="J213" s="15" t="s">
        <v>357</v>
      </c>
      <c r="K213" s="32">
        <v>2133258000</v>
      </c>
      <c r="L213" s="23"/>
      <c r="M213" s="15"/>
      <c r="N213" s="15"/>
      <c r="O213" s="15"/>
      <c r="P213" s="15"/>
      <c r="Q213" s="15"/>
      <c r="R213" s="15"/>
      <c r="S213" s="15"/>
      <c r="T213" s="15"/>
      <c r="U213" s="35"/>
      <c r="V213" s="15"/>
      <c r="W213" s="15"/>
      <c r="X213" s="15"/>
      <c r="Y213" s="15"/>
      <c r="Z213" s="22"/>
    </row>
    <row r="214" spans="1:26">
      <c r="A214" s="15">
        <v>111</v>
      </c>
      <c r="B214" s="15">
        <v>1</v>
      </c>
      <c r="C214" s="15"/>
      <c r="D214" s="15"/>
      <c r="E214" s="15"/>
      <c r="F214" s="15"/>
      <c r="G214" s="15"/>
      <c r="H214" s="16" t="s">
        <v>32</v>
      </c>
      <c r="I214" s="16" t="s">
        <v>32</v>
      </c>
      <c r="J214" s="15"/>
      <c r="K214" s="27" t="str" cm="1">
        <f t="array" ref="K214">IF(I214="","",_xlfn.XLOOKUP(0&amp;A214&amp;IF(F214&lt;&gt;"",F214,LOOKUP(2,1/(F$2:F214&lt;&gt;""),F$2:F214))&amp;I214,Hoja4!G:G,Hoja4!F:F,"",0))</f>
        <v/>
      </c>
      <c r="L214" s="22"/>
      <c r="M214" s="15">
        <v>22</v>
      </c>
      <c r="N214" s="15" t="s">
        <v>358</v>
      </c>
      <c r="O214" s="15" t="s">
        <v>40</v>
      </c>
      <c r="P214" s="15" t="s">
        <v>95</v>
      </c>
      <c r="Q214" s="15" t="s">
        <v>36</v>
      </c>
      <c r="R214" s="15" t="s">
        <v>37</v>
      </c>
      <c r="S214" s="15"/>
      <c r="T214" s="15">
        <v>16</v>
      </c>
      <c r="U214" s="35">
        <v>5</v>
      </c>
      <c r="V214" s="33"/>
      <c r="W214" s="15" t="s">
        <v>38</v>
      </c>
      <c r="X214" s="15" t="s">
        <v>38</v>
      </c>
      <c r="Y214" s="15" t="s">
        <v>38</v>
      </c>
      <c r="Z214" s="23"/>
    </row>
    <row r="215" spans="1:26">
      <c r="A215" s="3">
        <v>111</v>
      </c>
      <c r="B215" s="3">
        <v>1</v>
      </c>
      <c r="C215" s="3" t="s">
        <v>321</v>
      </c>
      <c r="D215" s="3"/>
      <c r="E215" s="3"/>
      <c r="F215" s="3">
        <v>14</v>
      </c>
      <c r="G215" s="3" t="s">
        <v>354</v>
      </c>
      <c r="H215" s="4" t="s">
        <v>32</v>
      </c>
      <c r="I215" s="4" t="s">
        <v>32</v>
      </c>
      <c r="J215" s="3" t="s">
        <v>44</v>
      </c>
      <c r="K215" s="28">
        <f>SUM(K213:K214)</f>
        <v>2133258000</v>
      </c>
      <c r="L215" s="13">
        <f>SUM(L213:L214)</f>
        <v>0</v>
      </c>
      <c r="M215" s="3"/>
      <c r="N215" s="3"/>
      <c r="O215" s="3"/>
      <c r="P215" s="3"/>
      <c r="Q215" s="3"/>
      <c r="R215" s="3"/>
      <c r="S215" s="3"/>
      <c r="T215" s="3"/>
      <c r="U215" s="36"/>
      <c r="V215" s="3"/>
      <c r="W215" s="3"/>
      <c r="X215" s="3"/>
      <c r="Y215" s="3" t="s">
        <v>45</v>
      </c>
      <c r="Z215" s="13">
        <f>SUM(Z213:Z214)</f>
        <v>0</v>
      </c>
    </row>
    <row r="216" spans="1:26">
      <c r="A216" s="5">
        <v>111</v>
      </c>
      <c r="B216" s="5">
        <v>1</v>
      </c>
      <c r="C216" s="5" t="s">
        <v>321</v>
      </c>
      <c r="D216" s="5"/>
      <c r="E216" s="5"/>
      <c r="F216" s="5"/>
      <c r="G216" s="5"/>
      <c r="H216" s="6" t="s">
        <v>32</v>
      </c>
      <c r="I216" s="6" t="s">
        <v>32</v>
      </c>
      <c r="J216" s="5" t="s">
        <v>121</v>
      </c>
      <c r="K216" s="29">
        <f>SUM(K197,K203,K206,K209,K212,K215)</f>
        <v>43556524000</v>
      </c>
      <c r="L216" s="14">
        <f>SUM(L197,L203,L206,L209,L212,L215)</f>
        <v>0</v>
      </c>
      <c r="M216" s="5"/>
      <c r="N216" s="5"/>
      <c r="O216" s="5"/>
      <c r="P216" s="5"/>
      <c r="Q216" s="5"/>
      <c r="R216" s="5"/>
      <c r="S216" s="5"/>
      <c r="T216" s="5"/>
      <c r="U216" s="37"/>
      <c r="V216" s="5"/>
      <c r="W216" s="5"/>
      <c r="X216" s="5"/>
      <c r="Y216" s="5" t="s">
        <v>121</v>
      </c>
      <c r="Z216" s="14">
        <f>SUM(Z197,Z203,Z206,Z209,Z212,Z215)</f>
        <v>0</v>
      </c>
    </row>
    <row r="217" spans="1:26">
      <c r="A217" s="15">
        <v>111</v>
      </c>
      <c r="B217" s="15">
        <v>4</v>
      </c>
      <c r="C217" s="15" t="s">
        <v>321</v>
      </c>
      <c r="D217" s="15">
        <v>2</v>
      </c>
      <c r="E217" s="15" t="s">
        <v>317</v>
      </c>
      <c r="F217" s="15">
        <v>12</v>
      </c>
      <c r="G217" s="15" t="s">
        <v>359</v>
      </c>
      <c r="H217" s="16" t="s">
        <v>360</v>
      </c>
      <c r="I217" s="16" t="s">
        <v>361</v>
      </c>
      <c r="J217" s="15" t="s">
        <v>362</v>
      </c>
      <c r="K217" s="32">
        <v>1236507000</v>
      </c>
      <c r="L217" s="23"/>
      <c r="M217" s="15"/>
      <c r="N217" s="15"/>
      <c r="O217" s="15"/>
      <c r="P217" s="15"/>
      <c r="Q217" s="15"/>
      <c r="R217" s="15"/>
      <c r="S217" s="15"/>
      <c r="T217" s="15"/>
      <c r="U217" s="35"/>
      <c r="V217" s="15"/>
      <c r="W217" s="15"/>
      <c r="X217" s="15"/>
      <c r="Y217" s="15"/>
      <c r="Z217" s="22"/>
    </row>
    <row r="218" spans="1:26">
      <c r="A218" s="15">
        <v>111</v>
      </c>
      <c r="B218" s="15">
        <v>4</v>
      </c>
      <c r="C218" s="15"/>
      <c r="D218" s="15"/>
      <c r="E218" s="15"/>
      <c r="F218" s="15"/>
      <c r="G218" s="15"/>
      <c r="H218" s="16" t="s">
        <v>32</v>
      </c>
      <c r="I218" s="16" t="s">
        <v>32</v>
      </c>
      <c r="J218" s="15"/>
      <c r="K218" s="27" t="str" cm="1">
        <f t="array" ref="K218">IF(I218="","",_xlfn.XLOOKUP(0&amp;A218&amp;IF(F218&lt;&gt;"",F218,LOOKUP(2,1/(F$2:F218&lt;&gt;""),F$2:F218))&amp;I218,Hoja4!G:G,Hoja4!F:F,"",0))</f>
        <v/>
      </c>
      <c r="L218" s="22"/>
      <c r="M218" s="15">
        <v>15</v>
      </c>
      <c r="N218" s="15" t="s">
        <v>363</v>
      </c>
      <c r="O218" s="15" t="s">
        <v>34</v>
      </c>
      <c r="P218" s="15" t="s">
        <v>131</v>
      </c>
      <c r="Q218" s="15" t="s">
        <v>41</v>
      </c>
      <c r="R218" s="15" t="s">
        <v>58</v>
      </c>
      <c r="S218" s="15"/>
      <c r="T218" s="15">
        <v>100</v>
      </c>
      <c r="U218" s="35">
        <v>100</v>
      </c>
      <c r="V218" s="33"/>
      <c r="W218" s="15" t="s">
        <v>38</v>
      </c>
      <c r="X218" s="15" t="s">
        <v>38</v>
      </c>
      <c r="Y218" s="15" t="s">
        <v>38</v>
      </c>
      <c r="Z218" s="23"/>
    </row>
    <row r="219" spans="1:26">
      <c r="A219" s="3">
        <v>111</v>
      </c>
      <c r="B219" s="3">
        <v>4</v>
      </c>
      <c r="C219" s="3" t="s">
        <v>321</v>
      </c>
      <c r="D219" s="3"/>
      <c r="E219" s="3"/>
      <c r="F219" s="3">
        <v>12</v>
      </c>
      <c r="G219" s="3" t="s">
        <v>359</v>
      </c>
      <c r="H219" s="4" t="s">
        <v>32</v>
      </c>
      <c r="I219" s="4" t="s">
        <v>32</v>
      </c>
      <c r="J219" s="3" t="s">
        <v>44</v>
      </c>
      <c r="K219" s="28">
        <f>SUM(K217:K218)</f>
        <v>1236507000</v>
      </c>
      <c r="L219" s="13">
        <f>SUM(L217:L218)</f>
        <v>0</v>
      </c>
      <c r="M219" s="3"/>
      <c r="N219" s="3"/>
      <c r="O219" s="3"/>
      <c r="P219" s="3"/>
      <c r="Q219" s="3"/>
      <c r="R219" s="3"/>
      <c r="S219" s="3"/>
      <c r="T219" s="3"/>
      <c r="U219" s="36"/>
      <c r="V219" s="3"/>
      <c r="W219" s="3"/>
      <c r="X219" s="3"/>
      <c r="Y219" s="3" t="s">
        <v>45</v>
      </c>
      <c r="Z219" s="13">
        <f>SUM(Z216:Z218)</f>
        <v>0</v>
      </c>
    </row>
    <row r="220" spans="1:26">
      <c r="A220" s="15">
        <v>111</v>
      </c>
      <c r="B220" s="15">
        <v>4</v>
      </c>
      <c r="C220" s="15" t="s">
        <v>321</v>
      </c>
      <c r="D220" s="15">
        <v>2</v>
      </c>
      <c r="E220" s="15" t="s">
        <v>317</v>
      </c>
      <c r="F220" s="15">
        <v>13</v>
      </c>
      <c r="G220" s="15" t="s">
        <v>364</v>
      </c>
      <c r="H220" s="16" t="s">
        <v>360</v>
      </c>
      <c r="I220" s="16" t="s">
        <v>361</v>
      </c>
      <c r="J220" s="15" t="s">
        <v>362</v>
      </c>
      <c r="K220" s="32">
        <v>5784576000</v>
      </c>
      <c r="L220" s="23"/>
      <c r="M220" s="15"/>
      <c r="N220" s="15"/>
      <c r="O220" s="15"/>
      <c r="P220" s="15"/>
      <c r="Q220" s="15"/>
      <c r="R220" s="15"/>
      <c r="S220" s="15"/>
      <c r="T220" s="15"/>
      <c r="U220" s="35"/>
      <c r="V220" s="15"/>
      <c r="W220" s="15"/>
      <c r="X220" s="15"/>
      <c r="Y220" s="15"/>
      <c r="Z220" s="22"/>
    </row>
    <row r="221" spans="1:26">
      <c r="A221" s="15">
        <v>111</v>
      </c>
      <c r="B221" s="15">
        <v>4</v>
      </c>
      <c r="C221" s="15"/>
      <c r="D221" s="15"/>
      <c r="E221" s="15"/>
      <c r="F221" s="15"/>
      <c r="G221" s="15"/>
      <c r="H221" s="16" t="s">
        <v>32</v>
      </c>
      <c r="I221" s="16" t="s">
        <v>32</v>
      </c>
      <c r="J221" s="15"/>
      <c r="K221" s="27" t="str" cm="1">
        <f t="array" ref="K221">IF(I221="","",_xlfn.XLOOKUP(0&amp;A221&amp;IF(F221&lt;&gt;"",F221,LOOKUP(2,1/(F$2:F221&lt;&gt;""),F$2:F221))&amp;I221,Hoja4!G:G,Hoja4!F:F,"",0))</f>
        <v/>
      </c>
      <c r="L221" s="22"/>
      <c r="M221" s="15">
        <v>20</v>
      </c>
      <c r="N221" s="15" t="s">
        <v>365</v>
      </c>
      <c r="O221" s="15" t="s">
        <v>34</v>
      </c>
      <c r="P221" s="15" t="s">
        <v>131</v>
      </c>
      <c r="Q221" s="15" t="s">
        <v>41</v>
      </c>
      <c r="R221" s="15" t="s">
        <v>37</v>
      </c>
      <c r="S221" s="15"/>
      <c r="T221" s="15">
        <v>100</v>
      </c>
      <c r="U221" s="35">
        <v>100</v>
      </c>
      <c r="V221" s="33"/>
      <c r="W221" s="15" t="s">
        <v>38</v>
      </c>
      <c r="X221" s="15" t="s">
        <v>38</v>
      </c>
      <c r="Y221" s="15" t="s">
        <v>38</v>
      </c>
      <c r="Z221" s="23"/>
    </row>
    <row r="222" spans="1:26">
      <c r="A222" s="15">
        <v>111</v>
      </c>
      <c r="B222" s="15">
        <v>4</v>
      </c>
      <c r="C222" s="15"/>
      <c r="D222" s="15"/>
      <c r="E222" s="15"/>
      <c r="F222" s="15"/>
      <c r="G222" s="15"/>
      <c r="H222" s="16" t="s">
        <v>32</v>
      </c>
      <c r="I222" s="16" t="s">
        <v>32</v>
      </c>
      <c r="J222" s="15"/>
      <c r="K222" s="27" t="str" cm="1">
        <f t="array" ref="K222">IF(I222="","",_xlfn.XLOOKUP(0&amp;A222&amp;IF(F222&lt;&gt;"",F222,LOOKUP(2,1/(F$2:F222&lt;&gt;""),F$2:F222))&amp;I222,Hoja4!G:G,Hoja4!F:F,"",0))</f>
        <v/>
      </c>
      <c r="L222" s="22"/>
      <c r="M222" s="15">
        <v>21</v>
      </c>
      <c r="N222" s="15" t="s">
        <v>366</v>
      </c>
      <c r="O222" s="15" t="s">
        <v>34</v>
      </c>
      <c r="P222" s="15" t="s">
        <v>131</v>
      </c>
      <c r="Q222" s="15" t="s">
        <v>41</v>
      </c>
      <c r="R222" s="15" t="s">
        <v>37</v>
      </c>
      <c r="S222" s="15"/>
      <c r="T222" s="15">
        <v>100</v>
      </c>
      <c r="U222" s="35">
        <v>100</v>
      </c>
      <c r="V222" s="33"/>
      <c r="W222" s="15" t="s">
        <v>38</v>
      </c>
      <c r="X222" s="15" t="s">
        <v>38</v>
      </c>
      <c r="Y222" s="15" t="s">
        <v>38</v>
      </c>
      <c r="Z222" s="23"/>
    </row>
    <row r="223" spans="1:26">
      <c r="A223" s="3">
        <v>111</v>
      </c>
      <c r="B223" s="3">
        <v>4</v>
      </c>
      <c r="C223" s="3" t="s">
        <v>321</v>
      </c>
      <c r="D223" s="3"/>
      <c r="E223" s="3"/>
      <c r="F223" s="3">
        <v>13</v>
      </c>
      <c r="G223" s="3" t="s">
        <v>364</v>
      </c>
      <c r="H223" s="4" t="s">
        <v>32</v>
      </c>
      <c r="I223" s="4" t="s">
        <v>32</v>
      </c>
      <c r="J223" s="3" t="s">
        <v>44</v>
      </c>
      <c r="K223" s="28">
        <f>SUM(K220:K222)</f>
        <v>5784576000</v>
      </c>
      <c r="L223" s="13">
        <f>SUM(L220:L222)</f>
        <v>0</v>
      </c>
      <c r="M223" s="3"/>
      <c r="N223" s="3"/>
      <c r="O223" s="3"/>
      <c r="P223" s="3"/>
      <c r="Q223" s="3"/>
      <c r="R223" s="3"/>
      <c r="S223" s="3"/>
      <c r="T223" s="3"/>
      <c r="U223" s="36"/>
      <c r="V223" s="3"/>
      <c r="W223" s="3"/>
      <c r="X223" s="3"/>
      <c r="Y223" s="3" t="s">
        <v>45</v>
      </c>
      <c r="Z223" s="13">
        <f>SUM(Z220:Z222)</f>
        <v>0</v>
      </c>
    </row>
    <row r="224" spans="1:26">
      <c r="A224" s="5">
        <v>111</v>
      </c>
      <c r="B224" s="5">
        <v>4</v>
      </c>
      <c r="C224" s="5" t="s">
        <v>321</v>
      </c>
      <c r="D224" s="5"/>
      <c r="E224" s="5"/>
      <c r="F224" s="5"/>
      <c r="G224" s="5"/>
      <c r="H224" s="6" t="s">
        <v>32</v>
      </c>
      <c r="I224" s="6" t="s">
        <v>32</v>
      </c>
      <c r="J224" s="5" t="s">
        <v>121</v>
      </c>
      <c r="K224" s="29">
        <f>SUM(K219,K223)</f>
        <v>7021083000</v>
      </c>
      <c r="L224" s="14">
        <f>SUM(L219,L223)</f>
        <v>0</v>
      </c>
      <c r="M224" s="5"/>
      <c r="N224" s="5"/>
      <c r="O224" s="5"/>
      <c r="P224" s="5"/>
      <c r="Q224" s="5"/>
      <c r="R224" s="5"/>
      <c r="S224" s="5"/>
      <c r="T224" s="5"/>
      <c r="U224" s="37"/>
      <c r="V224" s="5"/>
      <c r="W224" s="5"/>
      <c r="X224" s="5"/>
      <c r="Y224" s="5" t="s">
        <v>121</v>
      </c>
      <c r="Z224" s="14">
        <f>SUM(Z219,Z223)</f>
        <v>0</v>
      </c>
    </row>
    <row r="225" spans="1:26">
      <c r="A225" s="15">
        <v>206</v>
      </c>
      <c r="B225" s="15">
        <v>1</v>
      </c>
      <c r="C225" s="15" t="s">
        <v>367</v>
      </c>
      <c r="D225" s="15">
        <v>1</v>
      </c>
      <c r="E225" s="15" t="s">
        <v>368</v>
      </c>
      <c r="F225" s="15">
        <v>4</v>
      </c>
      <c r="G225" s="15" t="s">
        <v>369</v>
      </c>
      <c r="H225" s="16" t="s">
        <v>370</v>
      </c>
      <c r="I225" s="16" t="s">
        <v>371</v>
      </c>
      <c r="J225" s="15" t="s">
        <v>372</v>
      </c>
      <c r="K225" s="32" cm="1">
        <f t="array" ref="K225">IF(I225="","",_xlfn.XLOOKUP(0&amp;A225&amp;IF(F225&lt;&gt;"",F225,LOOKUP(2,1/(F$2:F225&lt;&gt;""),F$2:F225))&amp;I225,Hoja4!G:G,Hoja4!F:F,"",0))</f>
        <v>190741377</v>
      </c>
      <c r="L225" s="23"/>
      <c r="M225" s="15"/>
      <c r="N225" s="15"/>
      <c r="O225" s="15"/>
      <c r="P225" s="15"/>
      <c r="Q225" s="15"/>
      <c r="R225" s="15"/>
      <c r="S225" s="15"/>
      <c r="T225" s="15"/>
      <c r="U225" s="35"/>
      <c r="V225" s="15"/>
      <c r="W225" s="15"/>
      <c r="X225" s="15"/>
      <c r="Y225" s="15"/>
      <c r="Z225" s="22"/>
    </row>
    <row r="226" spans="1:26">
      <c r="A226" s="15">
        <v>206</v>
      </c>
      <c r="B226" s="15">
        <v>1</v>
      </c>
      <c r="C226" s="15"/>
      <c r="D226" s="15"/>
      <c r="E226" s="15"/>
      <c r="F226" s="15"/>
      <c r="G226" s="15"/>
      <c r="H226" s="16" t="s">
        <v>32</v>
      </c>
      <c r="I226" s="16" t="s">
        <v>32</v>
      </c>
      <c r="J226" s="15"/>
      <c r="K226" s="27" t="str" cm="1">
        <f t="array" ref="K226">IF(I226="","",_xlfn.XLOOKUP(0&amp;A226&amp;IF(F226&lt;&gt;"",F226,LOOKUP(2,1/(F$2:F226&lt;&gt;""),F$2:F226))&amp;I226,Hoja4!G:G,Hoja4!F:F,"",0))</f>
        <v/>
      </c>
      <c r="L226" s="22"/>
      <c r="M226" s="15">
        <v>4</v>
      </c>
      <c r="N226" s="15" t="s">
        <v>373</v>
      </c>
      <c r="O226" s="15" t="s">
        <v>76</v>
      </c>
      <c r="P226" s="15" t="s">
        <v>131</v>
      </c>
      <c r="Q226" s="15" t="s">
        <v>41</v>
      </c>
      <c r="R226" s="15" t="s">
        <v>374</v>
      </c>
      <c r="S226" s="15">
        <v>80</v>
      </c>
      <c r="T226" s="15">
        <v>100</v>
      </c>
      <c r="U226" s="35">
        <v>93</v>
      </c>
      <c r="V226" s="33"/>
      <c r="W226" s="15" t="s">
        <v>38</v>
      </c>
      <c r="X226" s="15" t="s">
        <v>38</v>
      </c>
      <c r="Y226" s="15" t="s">
        <v>38</v>
      </c>
      <c r="Z226" s="23"/>
    </row>
    <row r="227" spans="1:26">
      <c r="A227" s="3">
        <v>206</v>
      </c>
      <c r="B227" s="3">
        <v>1</v>
      </c>
      <c r="C227" s="3" t="s">
        <v>367</v>
      </c>
      <c r="D227" s="3"/>
      <c r="E227" s="3"/>
      <c r="F227" s="3">
        <v>4</v>
      </c>
      <c r="G227" s="3" t="s">
        <v>369</v>
      </c>
      <c r="H227" s="4" t="s">
        <v>32</v>
      </c>
      <c r="I227" s="4" t="s">
        <v>32</v>
      </c>
      <c r="J227" s="3" t="s">
        <v>44</v>
      </c>
      <c r="K227" s="28">
        <f>SUM(K225:K226)</f>
        <v>190741377</v>
      </c>
      <c r="L227" s="13">
        <f>SUM(L225:L226)</f>
        <v>0</v>
      </c>
      <c r="M227" s="3"/>
      <c r="N227" s="3"/>
      <c r="O227" s="3"/>
      <c r="P227" s="3"/>
      <c r="Q227" s="3"/>
      <c r="R227" s="3"/>
      <c r="S227" s="3"/>
      <c r="T227" s="3"/>
      <c r="U227" s="36"/>
      <c r="V227" s="3"/>
      <c r="W227" s="3"/>
      <c r="X227" s="3"/>
      <c r="Y227" s="3" t="s">
        <v>45</v>
      </c>
      <c r="Z227" s="13">
        <f>SUM(Z224:Z226)</f>
        <v>0</v>
      </c>
    </row>
    <row r="228" spans="1:26">
      <c r="A228" s="15">
        <v>206</v>
      </c>
      <c r="B228" s="15">
        <v>1</v>
      </c>
      <c r="C228" s="15" t="s">
        <v>367</v>
      </c>
      <c r="D228" s="15">
        <v>2</v>
      </c>
      <c r="E228" s="15" t="s">
        <v>317</v>
      </c>
      <c r="F228" s="15">
        <v>8</v>
      </c>
      <c r="G228" s="15" t="s">
        <v>118</v>
      </c>
      <c r="H228" s="16" t="s">
        <v>370</v>
      </c>
      <c r="I228" s="16" t="s">
        <v>371</v>
      </c>
      <c r="J228" s="15" t="s">
        <v>372</v>
      </c>
      <c r="K228" s="32" cm="1">
        <f t="array" ref="K228">IF(I228="","",_xlfn.XLOOKUP(0&amp;A228&amp;IF(F228&lt;&gt;"",F228,LOOKUP(2,1/(F$2:F228&lt;&gt;""),F$2:F228))&amp;I228,Hoja4!G:G,Hoja4!F:F,"",0))</f>
        <v>4377824727</v>
      </c>
      <c r="L228" s="23"/>
      <c r="M228" s="15"/>
      <c r="N228" s="15"/>
      <c r="O228" s="15"/>
      <c r="P228" s="15"/>
      <c r="Q228" s="15"/>
      <c r="R228" s="15"/>
      <c r="S228" s="15"/>
      <c r="T228" s="15"/>
      <c r="U228" s="35"/>
      <c r="V228" s="15"/>
      <c r="W228" s="15"/>
      <c r="X228" s="15"/>
      <c r="Y228" s="15"/>
      <c r="Z228" s="22"/>
    </row>
    <row r="229" spans="1:26">
      <c r="A229" s="15">
        <v>206</v>
      </c>
      <c r="B229" s="15">
        <v>1</v>
      </c>
      <c r="C229" s="15"/>
      <c r="D229" s="15"/>
      <c r="E229" s="15"/>
      <c r="F229" s="15"/>
      <c r="G229" s="15"/>
      <c r="H229" s="16" t="s">
        <v>32</v>
      </c>
      <c r="I229" s="16" t="s">
        <v>32</v>
      </c>
      <c r="J229" s="15"/>
      <c r="K229" s="27" t="str" cm="1">
        <f t="array" ref="K229">IF(I229="","",_xlfn.XLOOKUP(0&amp;A229&amp;IF(F229&lt;&gt;"",F229,LOOKUP(2,1/(F$2:F229&lt;&gt;""),F$2:F229))&amp;I229,Hoja4!G:G,Hoja4!F:F,"",0))</f>
        <v/>
      </c>
      <c r="L229" s="22"/>
      <c r="M229" s="15">
        <v>8</v>
      </c>
      <c r="N229" s="15" t="s">
        <v>375</v>
      </c>
      <c r="O229" s="15" t="s">
        <v>76</v>
      </c>
      <c r="P229" s="15" t="s">
        <v>131</v>
      </c>
      <c r="Q229" s="15" t="s">
        <v>41</v>
      </c>
      <c r="R229" s="15" t="s">
        <v>374</v>
      </c>
      <c r="S229" s="15"/>
      <c r="T229" s="15">
        <v>100</v>
      </c>
      <c r="U229" s="35">
        <v>10</v>
      </c>
      <c r="V229" s="33"/>
      <c r="W229" s="15" t="s">
        <v>38</v>
      </c>
      <c r="X229" s="15" t="s">
        <v>38</v>
      </c>
      <c r="Y229" s="15" t="s">
        <v>38</v>
      </c>
      <c r="Z229" s="23"/>
    </row>
    <row r="230" spans="1:26">
      <c r="A230" s="15">
        <v>206</v>
      </c>
      <c r="B230" s="15">
        <v>1</v>
      </c>
      <c r="C230" s="15"/>
      <c r="D230" s="15"/>
      <c r="E230" s="15"/>
      <c r="F230" s="15"/>
      <c r="G230" s="15"/>
      <c r="H230" s="16" t="s">
        <v>32</v>
      </c>
      <c r="I230" s="16" t="s">
        <v>32</v>
      </c>
      <c r="J230" s="15"/>
      <c r="K230" s="27" t="str" cm="1">
        <f t="array" ref="K230">IF(I230="","",_xlfn.XLOOKUP(0&amp;A230&amp;IF(F230&lt;&gt;"",F230,LOOKUP(2,1/(F$2:F230&lt;&gt;""),F$2:F230))&amp;I230,Hoja4!G:G,Hoja4!F:F,"",0))</f>
        <v/>
      </c>
      <c r="L230" s="22"/>
      <c r="M230" s="15">
        <v>10</v>
      </c>
      <c r="N230" s="15" t="s">
        <v>376</v>
      </c>
      <c r="O230" s="15" t="s">
        <v>76</v>
      </c>
      <c r="P230" s="15" t="s">
        <v>131</v>
      </c>
      <c r="Q230" s="15" t="s">
        <v>41</v>
      </c>
      <c r="R230" s="15" t="s">
        <v>374</v>
      </c>
      <c r="S230" s="15"/>
      <c r="T230" s="15">
        <v>100</v>
      </c>
      <c r="U230" s="35">
        <v>10</v>
      </c>
      <c r="V230" s="33"/>
      <c r="W230" s="15" t="s">
        <v>43</v>
      </c>
      <c r="X230" s="15" t="s">
        <v>38</v>
      </c>
      <c r="Y230" s="15" t="s">
        <v>38</v>
      </c>
      <c r="Z230" s="23"/>
    </row>
    <row r="231" spans="1:26">
      <c r="A231" s="3">
        <v>206</v>
      </c>
      <c r="B231" s="3">
        <v>1</v>
      </c>
      <c r="C231" s="3" t="s">
        <v>367</v>
      </c>
      <c r="D231" s="3"/>
      <c r="E231" s="3"/>
      <c r="F231" s="3">
        <v>8</v>
      </c>
      <c r="G231" s="3" t="s">
        <v>118</v>
      </c>
      <c r="H231" s="4" t="s">
        <v>32</v>
      </c>
      <c r="I231" s="4" t="s">
        <v>32</v>
      </c>
      <c r="J231" s="3" t="s">
        <v>44</v>
      </c>
      <c r="K231" s="28">
        <f>SUM(K228:K230)</f>
        <v>4377824727</v>
      </c>
      <c r="L231" s="13">
        <f>SUM(L228:L230)</f>
        <v>0</v>
      </c>
      <c r="M231" s="3"/>
      <c r="N231" s="3"/>
      <c r="O231" s="3"/>
      <c r="P231" s="3"/>
      <c r="Q231" s="3"/>
      <c r="R231" s="3"/>
      <c r="S231" s="3"/>
      <c r="T231" s="3"/>
      <c r="U231" s="36"/>
      <c r="V231" s="3"/>
      <c r="W231" s="3"/>
      <c r="X231" s="3"/>
      <c r="Y231" s="3" t="s">
        <v>45</v>
      </c>
      <c r="Z231" s="13">
        <f>SUM(Z228:Z230)</f>
        <v>0</v>
      </c>
    </row>
    <row r="232" spans="1:26">
      <c r="A232" s="15">
        <v>206</v>
      </c>
      <c r="B232" s="15">
        <v>1</v>
      </c>
      <c r="C232" s="15" t="s">
        <v>367</v>
      </c>
      <c r="D232" s="15">
        <v>1</v>
      </c>
      <c r="E232" s="15" t="s">
        <v>368</v>
      </c>
      <c r="F232" s="15">
        <v>3</v>
      </c>
      <c r="G232" s="15" t="s">
        <v>377</v>
      </c>
      <c r="H232" s="16" t="s">
        <v>370</v>
      </c>
      <c r="I232" s="16" t="s">
        <v>371</v>
      </c>
      <c r="J232" s="15" t="s">
        <v>372</v>
      </c>
      <c r="K232" s="32" cm="1">
        <f t="array" ref="K232">IF(I232="","",_xlfn.XLOOKUP(0&amp;A232&amp;IF(F232&lt;&gt;"",F232,LOOKUP(2,1/(F$2:F232&lt;&gt;""),F$2:F232))&amp;I232,Hoja4!G:G,Hoja4!F:F,"",0))</f>
        <v>314095896</v>
      </c>
      <c r="L232" s="23"/>
      <c r="M232" s="15"/>
      <c r="N232" s="15"/>
      <c r="O232" s="15"/>
      <c r="P232" s="15"/>
      <c r="Q232" s="15"/>
      <c r="R232" s="15"/>
      <c r="S232" s="15"/>
      <c r="T232" s="15"/>
      <c r="U232" s="35"/>
      <c r="V232" s="15"/>
      <c r="W232" s="15"/>
      <c r="X232" s="15"/>
      <c r="Y232" s="15"/>
      <c r="Z232" s="22"/>
    </row>
    <row r="233" spans="1:26">
      <c r="A233" s="15">
        <v>206</v>
      </c>
      <c r="B233" s="15">
        <v>1</v>
      </c>
      <c r="C233" s="15"/>
      <c r="D233" s="15"/>
      <c r="E233" s="15"/>
      <c r="F233" s="15"/>
      <c r="G233" s="15"/>
      <c r="H233" s="16" t="s">
        <v>32</v>
      </c>
      <c r="I233" s="16" t="s">
        <v>32</v>
      </c>
      <c r="J233" s="15"/>
      <c r="K233" s="27" t="str" cm="1">
        <f t="array" ref="K233">IF(I233="","",_xlfn.XLOOKUP(0&amp;A233&amp;IF(F233&lt;&gt;"",F233,LOOKUP(2,1/(F$2:F233&lt;&gt;""),F$2:F233))&amp;I233,Hoja4!G:G,Hoja4!F:F,"",0))</f>
        <v/>
      </c>
      <c r="L233" s="22"/>
      <c r="M233" s="15">
        <v>9</v>
      </c>
      <c r="N233" s="15" t="s">
        <v>378</v>
      </c>
      <c r="O233" s="15" t="s">
        <v>76</v>
      </c>
      <c r="P233" s="15" t="s">
        <v>131</v>
      </c>
      <c r="Q233" s="15" t="s">
        <v>36</v>
      </c>
      <c r="R233" s="15" t="s">
        <v>374</v>
      </c>
      <c r="S233" s="15">
        <v>0</v>
      </c>
      <c r="T233" s="15">
        <v>95</v>
      </c>
      <c r="U233" s="35">
        <v>10</v>
      </c>
      <c r="V233" s="33"/>
      <c r="W233" s="15" t="s">
        <v>38</v>
      </c>
      <c r="X233" s="15" t="s">
        <v>38</v>
      </c>
      <c r="Y233" s="15" t="s">
        <v>38</v>
      </c>
      <c r="Z233" s="23"/>
    </row>
    <row r="234" spans="1:26">
      <c r="A234" s="3">
        <v>206</v>
      </c>
      <c r="B234" s="3">
        <v>1</v>
      </c>
      <c r="C234" s="3" t="s">
        <v>367</v>
      </c>
      <c r="D234" s="3"/>
      <c r="E234" s="3"/>
      <c r="F234" s="3">
        <v>3</v>
      </c>
      <c r="G234" s="3" t="s">
        <v>377</v>
      </c>
      <c r="H234" s="4" t="s">
        <v>32</v>
      </c>
      <c r="I234" s="4" t="s">
        <v>32</v>
      </c>
      <c r="J234" s="3" t="s">
        <v>44</v>
      </c>
      <c r="K234" s="28">
        <f>SUM(K232:K233)</f>
        <v>314095896</v>
      </c>
      <c r="L234" s="13">
        <f>SUM(L232:L233)</f>
        <v>0</v>
      </c>
      <c r="M234" s="3"/>
      <c r="N234" s="3"/>
      <c r="O234" s="3"/>
      <c r="P234" s="3"/>
      <c r="Q234" s="3"/>
      <c r="R234" s="3"/>
      <c r="S234" s="3"/>
      <c r="T234" s="3"/>
      <c r="U234" s="36"/>
      <c r="V234" s="3"/>
      <c r="W234" s="3"/>
      <c r="X234" s="3"/>
      <c r="Y234" s="3" t="s">
        <v>45</v>
      </c>
      <c r="Z234" s="13">
        <f>SUM(Z232:Z233)</f>
        <v>0</v>
      </c>
    </row>
    <row r="235" spans="1:26">
      <c r="A235" s="5">
        <v>206</v>
      </c>
      <c r="B235" s="5">
        <v>1</v>
      </c>
      <c r="C235" s="5" t="s">
        <v>367</v>
      </c>
      <c r="D235" s="5"/>
      <c r="E235" s="5"/>
      <c r="F235" s="5"/>
      <c r="G235" s="5"/>
      <c r="H235" s="6" t="s">
        <v>32</v>
      </c>
      <c r="I235" s="6" t="s">
        <v>32</v>
      </c>
      <c r="J235" s="5" t="s">
        <v>121</v>
      </c>
      <c r="K235" s="29">
        <f>SUM(K227,K231,K234)</f>
        <v>4882662000</v>
      </c>
      <c r="L235" s="14">
        <f>SUM(L227,L231,L234)</f>
        <v>0</v>
      </c>
      <c r="M235" s="5"/>
      <c r="N235" s="5"/>
      <c r="O235" s="5"/>
      <c r="P235" s="5"/>
      <c r="Q235" s="5"/>
      <c r="R235" s="5"/>
      <c r="S235" s="5"/>
      <c r="T235" s="5"/>
      <c r="U235" s="37"/>
      <c r="V235" s="5"/>
      <c r="W235" s="5"/>
      <c r="X235" s="5"/>
      <c r="Y235" s="5" t="s">
        <v>121</v>
      </c>
      <c r="Z235" s="14">
        <f>SUM(Z227,Z231,Z234)</f>
        <v>0</v>
      </c>
    </row>
    <row r="236" spans="1:26">
      <c r="A236" s="15">
        <v>226</v>
      </c>
      <c r="B236" s="15">
        <v>1</v>
      </c>
      <c r="C236" s="15" t="s">
        <v>379</v>
      </c>
      <c r="D236" s="15">
        <v>1</v>
      </c>
      <c r="E236" s="15" t="s">
        <v>380</v>
      </c>
      <c r="F236" s="15">
        <v>1</v>
      </c>
      <c r="G236" s="15" t="s">
        <v>381</v>
      </c>
      <c r="H236" s="16" t="s">
        <v>382</v>
      </c>
      <c r="I236" s="16" t="s">
        <v>383</v>
      </c>
      <c r="J236" s="15" t="s">
        <v>384</v>
      </c>
      <c r="K236" s="32" cm="1">
        <f t="array" ref="K236">IF(I236="","",_xlfn.XLOOKUP(0&amp;A236&amp;IF(F236&lt;&gt;"",F236,LOOKUP(2,1/(F$2:F236&lt;&gt;""),F$2:F236))&amp;I236,Hoja4!G:G,Hoja4!F:F,"",0))</f>
        <v>16196637000</v>
      </c>
      <c r="L236" s="23"/>
      <c r="M236" s="15"/>
      <c r="N236" s="15"/>
      <c r="O236" s="15"/>
      <c r="P236" s="15"/>
      <c r="Q236" s="15"/>
      <c r="R236" s="15"/>
      <c r="S236" s="15"/>
      <c r="T236" s="15"/>
      <c r="U236" s="35"/>
      <c r="V236" s="15"/>
      <c r="W236" s="15"/>
      <c r="X236" s="15"/>
      <c r="Y236" s="15"/>
      <c r="Z236" s="22"/>
    </row>
    <row r="237" spans="1:26">
      <c r="A237" s="15">
        <v>226</v>
      </c>
      <c r="B237" s="15">
        <v>1</v>
      </c>
      <c r="C237" s="15"/>
      <c r="D237" s="15"/>
      <c r="E237" s="15"/>
      <c r="F237" s="15"/>
      <c r="G237" s="15"/>
      <c r="H237" s="16" t="s">
        <v>385</v>
      </c>
      <c r="I237" s="16" t="s">
        <v>386</v>
      </c>
      <c r="J237" s="15" t="s">
        <v>387</v>
      </c>
      <c r="K237" s="32" cm="1">
        <f t="array" ref="K237">IF(I237="","",_xlfn.XLOOKUP(0&amp;A237&amp;IF(F237&lt;&gt;"",F237,LOOKUP(2,1/(F$2:F237&lt;&gt;""),F$2:F237))&amp;I237,Hoja4!G:G,Hoja4!F:F,"",0))</f>
        <v>6315140000</v>
      </c>
      <c r="L237" s="23"/>
      <c r="M237" s="15"/>
      <c r="N237" s="15"/>
      <c r="O237" s="15"/>
      <c r="P237" s="15"/>
      <c r="Q237" s="15"/>
      <c r="R237" s="15"/>
      <c r="S237" s="15"/>
      <c r="T237" s="15"/>
      <c r="U237" s="35"/>
      <c r="V237" s="15"/>
      <c r="W237" s="15"/>
      <c r="X237" s="15"/>
      <c r="Y237" s="15"/>
      <c r="Z237" s="22"/>
    </row>
    <row r="238" spans="1:26">
      <c r="A238" s="15">
        <v>226</v>
      </c>
      <c r="B238" s="15">
        <v>1</v>
      </c>
      <c r="C238" s="15"/>
      <c r="D238" s="15"/>
      <c r="E238" s="15"/>
      <c r="F238" s="15"/>
      <c r="G238" s="15"/>
      <c r="H238" s="16" t="s">
        <v>32</v>
      </c>
      <c r="I238" s="16" t="s">
        <v>32</v>
      </c>
      <c r="J238" s="15"/>
      <c r="K238" s="27" t="str" cm="1">
        <f t="array" ref="K238">IF(I238="","",_xlfn.XLOOKUP(0&amp;A238&amp;IF(F238&lt;&gt;"",F238,LOOKUP(2,1/(F$2:F238&lt;&gt;""),F$2:F238))&amp;I238,Hoja4!G:G,Hoja4!F:F,"",0))</f>
        <v/>
      </c>
      <c r="L238" s="22"/>
      <c r="M238" s="15">
        <v>1</v>
      </c>
      <c r="N238" s="15" t="s">
        <v>388</v>
      </c>
      <c r="O238" s="15" t="s">
        <v>100</v>
      </c>
      <c r="P238" s="15" t="s">
        <v>131</v>
      </c>
      <c r="Q238" s="15" t="s">
        <v>41</v>
      </c>
      <c r="R238" s="15" t="s">
        <v>37</v>
      </c>
      <c r="S238" s="15">
        <v>100</v>
      </c>
      <c r="T238" s="15">
        <v>100</v>
      </c>
      <c r="U238" s="35">
        <v>100</v>
      </c>
      <c r="V238" s="33"/>
      <c r="W238" s="15" t="s">
        <v>38</v>
      </c>
      <c r="X238" s="15" t="s">
        <v>38</v>
      </c>
      <c r="Y238" s="15" t="s">
        <v>38</v>
      </c>
      <c r="Z238" s="23"/>
    </row>
    <row r="239" spans="1:26">
      <c r="A239" s="3">
        <v>226</v>
      </c>
      <c r="B239" s="3">
        <v>1</v>
      </c>
      <c r="C239" s="3" t="s">
        <v>379</v>
      </c>
      <c r="D239" s="3"/>
      <c r="E239" s="3"/>
      <c r="F239" s="3">
        <v>1</v>
      </c>
      <c r="G239" s="3" t="s">
        <v>381</v>
      </c>
      <c r="H239" s="4" t="s">
        <v>32</v>
      </c>
      <c r="I239" s="4" t="s">
        <v>32</v>
      </c>
      <c r="J239" s="3" t="s">
        <v>44</v>
      </c>
      <c r="K239" s="28">
        <f>SUM(K236:K238)</f>
        <v>22511777000</v>
      </c>
      <c r="L239" s="13">
        <f>SUM(L236:L238)</f>
        <v>0</v>
      </c>
      <c r="M239" s="3"/>
      <c r="N239" s="3"/>
      <c r="O239" s="3"/>
      <c r="P239" s="3"/>
      <c r="Q239" s="3"/>
      <c r="R239" s="3"/>
      <c r="S239" s="3"/>
      <c r="T239" s="3"/>
      <c r="U239" s="36"/>
      <c r="V239" s="3"/>
      <c r="W239" s="3"/>
      <c r="X239" s="3"/>
      <c r="Y239" s="3" t="s">
        <v>45</v>
      </c>
      <c r="Z239" s="13">
        <f>SUM(Z235:Z238)</f>
        <v>0</v>
      </c>
    </row>
    <row r="240" spans="1:26">
      <c r="A240" s="15">
        <v>226</v>
      </c>
      <c r="B240" s="15">
        <v>1</v>
      </c>
      <c r="C240" s="15" t="s">
        <v>379</v>
      </c>
      <c r="D240" s="15">
        <v>1</v>
      </c>
      <c r="E240" s="15" t="s">
        <v>380</v>
      </c>
      <c r="F240" s="15">
        <v>2</v>
      </c>
      <c r="G240" s="15" t="s">
        <v>389</v>
      </c>
      <c r="H240" s="16" t="s">
        <v>390</v>
      </c>
      <c r="I240" s="16" t="s">
        <v>391</v>
      </c>
      <c r="J240" s="15" t="s">
        <v>392</v>
      </c>
      <c r="K240" s="32" cm="1">
        <f t="array" ref="K240">IF(I240="","",_xlfn.XLOOKUP(0&amp;A240&amp;IF(F240&lt;&gt;"",F240,LOOKUP(2,1/(F$2:F240&lt;&gt;""),F$2:F240))&amp;I240,Hoja4!G:G,Hoja4!F:F,"",0))</f>
        <v>4689098000</v>
      </c>
      <c r="L240" s="23"/>
      <c r="M240" s="15"/>
      <c r="N240" s="15"/>
      <c r="O240" s="15"/>
      <c r="P240" s="15"/>
      <c r="Q240" s="15"/>
      <c r="R240" s="15"/>
      <c r="S240" s="15"/>
      <c r="T240" s="15"/>
      <c r="U240" s="35"/>
      <c r="V240" s="15"/>
      <c r="W240" s="15"/>
      <c r="X240" s="15"/>
      <c r="Y240" s="15"/>
      <c r="Z240" s="22"/>
    </row>
    <row r="241" spans="1:26">
      <c r="A241" s="15">
        <v>226</v>
      </c>
      <c r="B241" s="15">
        <v>1</v>
      </c>
      <c r="C241" s="15"/>
      <c r="D241" s="15"/>
      <c r="E241" s="15"/>
      <c r="F241" s="15"/>
      <c r="G241" s="15"/>
      <c r="H241" s="16" t="s">
        <v>32</v>
      </c>
      <c r="I241" s="16" t="s">
        <v>32</v>
      </c>
      <c r="J241" s="15"/>
      <c r="K241" s="27" t="str" cm="1">
        <f t="array" ref="K241">IF(I241="","",_xlfn.XLOOKUP(0&amp;A241&amp;IF(F241&lt;&gt;"",F241,LOOKUP(2,1/(F$2:F241&lt;&gt;""),F$2:F241))&amp;I241,Hoja4!G:G,Hoja4!F:F,"",0))</f>
        <v/>
      </c>
      <c r="L241" s="22"/>
      <c r="M241" s="15">
        <v>3</v>
      </c>
      <c r="N241" s="15" t="s">
        <v>393</v>
      </c>
      <c r="O241" s="15" t="s">
        <v>76</v>
      </c>
      <c r="P241" s="15" t="s">
        <v>131</v>
      </c>
      <c r="Q241" s="15" t="s">
        <v>36</v>
      </c>
      <c r="R241" s="15" t="s">
        <v>37</v>
      </c>
      <c r="S241" s="15">
        <v>90</v>
      </c>
      <c r="T241" s="15">
        <v>90</v>
      </c>
      <c r="U241" s="35">
        <v>90</v>
      </c>
      <c r="V241" s="33"/>
      <c r="W241" s="15" t="s">
        <v>38</v>
      </c>
      <c r="X241" s="15" t="s">
        <v>38</v>
      </c>
      <c r="Y241" s="15" t="s">
        <v>38</v>
      </c>
      <c r="Z241" s="23"/>
    </row>
    <row r="242" spans="1:26">
      <c r="A242" s="3">
        <v>226</v>
      </c>
      <c r="B242" s="3">
        <v>1</v>
      </c>
      <c r="C242" s="3" t="s">
        <v>379</v>
      </c>
      <c r="D242" s="3"/>
      <c r="E242" s="3"/>
      <c r="F242" s="3">
        <v>2</v>
      </c>
      <c r="G242" s="3" t="s">
        <v>389</v>
      </c>
      <c r="H242" s="4" t="s">
        <v>32</v>
      </c>
      <c r="I242" s="4" t="s">
        <v>32</v>
      </c>
      <c r="J242" s="3" t="s">
        <v>44</v>
      </c>
      <c r="K242" s="28">
        <f>SUM(K240:K241)</f>
        <v>4689098000</v>
      </c>
      <c r="L242" s="13">
        <f>SUM(L240:L241)</f>
        <v>0</v>
      </c>
      <c r="M242" s="3"/>
      <c r="N242" s="3"/>
      <c r="O242" s="3"/>
      <c r="P242" s="3"/>
      <c r="Q242" s="3"/>
      <c r="R242" s="3"/>
      <c r="S242" s="3"/>
      <c r="T242" s="3"/>
      <c r="U242" s="36"/>
      <c r="V242" s="3"/>
      <c r="W242" s="3"/>
      <c r="X242" s="3"/>
      <c r="Y242" s="3" t="s">
        <v>45</v>
      </c>
      <c r="Z242" s="13">
        <f>SUM(Z240:Z241)</f>
        <v>0</v>
      </c>
    </row>
    <row r="243" spans="1:26">
      <c r="A243" s="15">
        <v>226</v>
      </c>
      <c r="B243" s="15">
        <v>1</v>
      </c>
      <c r="C243" s="15" t="s">
        <v>379</v>
      </c>
      <c r="D243" s="15">
        <v>2</v>
      </c>
      <c r="E243" s="15" t="s">
        <v>317</v>
      </c>
      <c r="F243" s="15">
        <v>3</v>
      </c>
      <c r="G243" s="15" t="s">
        <v>318</v>
      </c>
      <c r="H243" s="16" t="s">
        <v>394</v>
      </c>
      <c r="I243" s="16" t="s">
        <v>395</v>
      </c>
      <c r="J243" s="15" t="s">
        <v>396</v>
      </c>
      <c r="K243" s="32" cm="1">
        <f t="array" ref="K243">IF(I243="","",_xlfn.XLOOKUP(0&amp;A243&amp;IF(F243&lt;&gt;"",F243,LOOKUP(2,1/(F$2:F243&lt;&gt;""),F$2:F243))&amp;I243,Hoja4!G:G,Hoja4!F:F,"",0))</f>
        <v>2733036638</v>
      </c>
      <c r="L243" s="23"/>
      <c r="M243" s="15"/>
      <c r="N243" s="15"/>
      <c r="O243" s="15"/>
      <c r="P243" s="15"/>
      <c r="Q243" s="15"/>
      <c r="R243" s="15"/>
      <c r="S243" s="15"/>
      <c r="T243" s="15"/>
      <c r="U243" s="35"/>
      <c r="V243" s="15"/>
      <c r="W243" s="15"/>
      <c r="X243" s="15"/>
      <c r="Y243" s="15"/>
      <c r="Z243" s="22"/>
    </row>
    <row r="244" spans="1:26">
      <c r="A244" s="15">
        <v>226</v>
      </c>
      <c r="B244" s="15">
        <v>1</v>
      </c>
      <c r="C244" s="15"/>
      <c r="D244" s="15"/>
      <c r="E244" s="15"/>
      <c r="F244" s="15"/>
      <c r="G244" s="15"/>
      <c r="H244" s="16" t="s">
        <v>32</v>
      </c>
      <c r="I244" s="16" t="s">
        <v>32</v>
      </c>
      <c r="J244" s="15"/>
      <c r="K244" s="27" t="str" cm="1">
        <f t="array" ref="K244">IF(I244="","",_xlfn.XLOOKUP(0&amp;A244&amp;IF(F244&lt;&gt;"",F244,LOOKUP(2,1/(F$2:F244&lt;&gt;""),F$2:F244))&amp;I244,Hoja4!G:G,Hoja4!F:F,"",0))</f>
        <v/>
      </c>
      <c r="L244" s="22"/>
      <c r="M244" s="15">
        <v>4</v>
      </c>
      <c r="N244" s="15" t="s">
        <v>397</v>
      </c>
      <c r="O244" s="15" t="s">
        <v>100</v>
      </c>
      <c r="P244" s="15" t="s">
        <v>131</v>
      </c>
      <c r="Q244" s="15" t="s">
        <v>41</v>
      </c>
      <c r="R244" s="15" t="s">
        <v>37</v>
      </c>
      <c r="S244" s="15">
        <v>100</v>
      </c>
      <c r="T244" s="15">
        <v>100</v>
      </c>
      <c r="U244" s="35">
        <v>100</v>
      </c>
      <c r="V244" s="33"/>
      <c r="W244" s="15" t="s">
        <v>38</v>
      </c>
      <c r="X244" s="15" t="s">
        <v>38</v>
      </c>
      <c r="Y244" s="15" t="s">
        <v>38</v>
      </c>
      <c r="Z244" s="23"/>
    </row>
    <row r="245" spans="1:26">
      <c r="A245" s="3">
        <v>226</v>
      </c>
      <c r="B245" s="3">
        <v>1</v>
      </c>
      <c r="C245" s="3" t="s">
        <v>379</v>
      </c>
      <c r="D245" s="3"/>
      <c r="E245" s="3"/>
      <c r="F245" s="3">
        <v>3</v>
      </c>
      <c r="G245" s="3" t="s">
        <v>318</v>
      </c>
      <c r="H245" s="4" t="s">
        <v>32</v>
      </c>
      <c r="I245" s="4" t="s">
        <v>32</v>
      </c>
      <c r="J245" s="3" t="s">
        <v>44</v>
      </c>
      <c r="K245" s="28">
        <f>SUM(K243:K244)</f>
        <v>2733036638</v>
      </c>
      <c r="L245" s="13">
        <f>SUM(L243:L244)</f>
        <v>0</v>
      </c>
      <c r="M245" s="3"/>
      <c r="N245" s="3"/>
      <c r="O245" s="3"/>
      <c r="P245" s="3"/>
      <c r="Q245" s="3"/>
      <c r="R245" s="3"/>
      <c r="S245" s="3"/>
      <c r="T245" s="3"/>
      <c r="U245" s="36"/>
      <c r="V245" s="3"/>
      <c r="W245" s="3"/>
      <c r="X245" s="3"/>
      <c r="Y245" s="3" t="s">
        <v>45</v>
      </c>
      <c r="Z245" s="13">
        <f>SUM(Z243:Z244)</f>
        <v>0</v>
      </c>
    </row>
    <row r="246" spans="1:26">
      <c r="A246" s="15">
        <v>226</v>
      </c>
      <c r="B246" s="15">
        <v>1</v>
      </c>
      <c r="C246" s="15" t="s">
        <v>379</v>
      </c>
      <c r="D246" s="15">
        <v>2</v>
      </c>
      <c r="E246" s="15" t="s">
        <v>317</v>
      </c>
      <c r="F246" s="15">
        <v>4</v>
      </c>
      <c r="G246" s="15" t="s">
        <v>398</v>
      </c>
      <c r="H246" s="16" t="s">
        <v>394</v>
      </c>
      <c r="I246" s="16" t="s">
        <v>395</v>
      </c>
      <c r="J246" s="15" t="s">
        <v>396</v>
      </c>
      <c r="K246" s="32" cm="1">
        <f t="array" ref="K246">IF(I246="","",_xlfn.XLOOKUP(0&amp;A246&amp;IF(F246&lt;&gt;"",F246,LOOKUP(2,1/(F$2:F246&lt;&gt;""),F$2:F246))&amp;I246,Hoja4!G:G,Hoja4!F:F,"",0))</f>
        <v>7254443379</v>
      </c>
      <c r="L246" s="23"/>
      <c r="M246" s="15"/>
      <c r="N246" s="15"/>
      <c r="O246" s="15"/>
      <c r="P246" s="15"/>
      <c r="Q246" s="15"/>
      <c r="R246" s="15"/>
      <c r="S246" s="15"/>
      <c r="T246" s="15"/>
      <c r="U246" s="35"/>
      <c r="V246" s="15"/>
      <c r="W246" s="15"/>
      <c r="X246" s="15"/>
      <c r="Y246" s="15"/>
      <c r="Z246" s="22"/>
    </row>
    <row r="247" spans="1:26">
      <c r="A247" s="15">
        <v>226</v>
      </c>
      <c r="B247" s="15">
        <v>1</v>
      </c>
      <c r="C247" s="15"/>
      <c r="D247" s="15"/>
      <c r="E247" s="15"/>
      <c r="F247" s="15"/>
      <c r="G247" s="15"/>
      <c r="H247" s="16" t="s">
        <v>32</v>
      </c>
      <c r="I247" s="16" t="s">
        <v>32</v>
      </c>
      <c r="J247" s="15"/>
      <c r="K247" s="27" t="str" cm="1">
        <f t="array" ref="K247">IF(I247="","",_xlfn.XLOOKUP(0&amp;A247&amp;IF(F247&lt;&gt;"",F247,LOOKUP(2,1/(F$2:F247&lt;&gt;""),F$2:F247))&amp;I247,Hoja4!G:G,Hoja4!F:F,"",0))</f>
        <v/>
      </c>
      <c r="L247" s="22"/>
      <c r="M247" s="15">
        <v>5</v>
      </c>
      <c r="N247" s="15" t="s">
        <v>399</v>
      </c>
      <c r="O247" s="15" t="s">
        <v>100</v>
      </c>
      <c r="P247" s="15" t="s">
        <v>131</v>
      </c>
      <c r="Q247" s="15" t="s">
        <v>41</v>
      </c>
      <c r="R247" s="15" t="s">
        <v>37</v>
      </c>
      <c r="S247" s="15">
        <v>100</v>
      </c>
      <c r="T247" s="15">
        <v>100</v>
      </c>
      <c r="U247" s="35">
        <v>100</v>
      </c>
      <c r="V247" s="33"/>
      <c r="W247" s="15" t="s">
        <v>38</v>
      </c>
      <c r="X247" s="15" t="s">
        <v>38</v>
      </c>
      <c r="Y247" s="15" t="s">
        <v>38</v>
      </c>
      <c r="Z247" s="23"/>
    </row>
    <row r="248" spans="1:26">
      <c r="A248" s="3">
        <v>226</v>
      </c>
      <c r="B248" s="3">
        <v>1</v>
      </c>
      <c r="C248" s="3" t="s">
        <v>379</v>
      </c>
      <c r="D248" s="3"/>
      <c r="E248" s="3"/>
      <c r="F248" s="3">
        <v>4</v>
      </c>
      <c r="G248" s="3" t="s">
        <v>398</v>
      </c>
      <c r="H248" s="4" t="s">
        <v>32</v>
      </c>
      <c r="I248" s="4" t="s">
        <v>32</v>
      </c>
      <c r="J248" s="3" t="s">
        <v>44</v>
      </c>
      <c r="K248" s="28">
        <f>SUM(K246:K247)</f>
        <v>7254443379</v>
      </c>
      <c r="L248" s="13">
        <f>SUM(L246:L247)</f>
        <v>0</v>
      </c>
      <c r="M248" s="3"/>
      <c r="N248" s="3"/>
      <c r="O248" s="3"/>
      <c r="P248" s="3"/>
      <c r="Q248" s="3"/>
      <c r="R248" s="3"/>
      <c r="S248" s="3"/>
      <c r="T248" s="3"/>
      <c r="U248" s="36"/>
      <c r="V248" s="3"/>
      <c r="W248" s="3"/>
      <c r="X248" s="3"/>
      <c r="Y248" s="3" t="s">
        <v>45</v>
      </c>
      <c r="Z248" s="13">
        <f>SUM(Z246:Z247)</f>
        <v>0</v>
      </c>
    </row>
    <row r="249" spans="1:26">
      <c r="A249" s="15">
        <v>226</v>
      </c>
      <c r="B249" s="15">
        <v>1</v>
      </c>
      <c r="C249" s="15" t="s">
        <v>379</v>
      </c>
      <c r="D249" s="15">
        <v>2</v>
      </c>
      <c r="E249" s="15" t="s">
        <v>317</v>
      </c>
      <c r="F249" s="15">
        <v>5</v>
      </c>
      <c r="G249" s="15" t="s">
        <v>400</v>
      </c>
      <c r="H249" s="16" t="s">
        <v>394</v>
      </c>
      <c r="I249" s="16" t="s">
        <v>395</v>
      </c>
      <c r="J249" s="15" t="s">
        <v>396</v>
      </c>
      <c r="K249" s="32" cm="1">
        <f t="array" ref="K249">IF(I249="","",_xlfn.XLOOKUP(0&amp;A249&amp;IF(F249&lt;&gt;"",F249,LOOKUP(2,1/(F$2:F249&lt;&gt;""),F$2:F249))&amp;I249,Hoja4!G:G,Hoja4!F:F,"",0))</f>
        <v>847677500</v>
      </c>
      <c r="L249" s="23"/>
      <c r="M249" s="15"/>
      <c r="N249" s="15"/>
      <c r="O249" s="15"/>
      <c r="P249" s="15"/>
      <c r="Q249" s="15"/>
      <c r="R249" s="15"/>
      <c r="S249" s="15"/>
      <c r="T249" s="15"/>
      <c r="U249" s="35"/>
      <c r="V249" s="15"/>
      <c r="W249" s="15"/>
      <c r="X249" s="15"/>
      <c r="Y249" s="15"/>
      <c r="Z249" s="22"/>
    </row>
    <row r="250" spans="1:26">
      <c r="A250" s="15">
        <v>226</v>
      </c>
      <c r="B250" s="15">
        <v>1</v>
      </c>
      <c r="C250" s="15"/>
      <c r="D250" s="15"/>
      <c r="E250" s="15"/>
      <c r="F250" s="15"/>
      <c r="G250" s="15"/>
      <c r="H250" s="16" t="s">
        <v>32</v>
      </c>
      <c r="I250" s="16" t="s">
        <v>32</v>
      </c>
      <c r="J250" s="15"/>
      <c r="K250" s="27" t="str" cm="1">
        <f t="array" ref="K250">IF(I250="","",_xlfn.XLOOKUP(0&amp;A250&amp;IF(F250&lt;&gt;"",F250,LOOKUP(2,1/(F$2:F250&lt;&gt;""),F$2:F250))&amp;I250,Hoja4!G:G,Hoja4!F:F,"",0))</f>
        <v/>
      </c>
      <c r="L250" s="22"/>
      <c r="M250" s="15">
        <v>6</v>
      </c>
      <c r="N250" s="15" t="s">
        <v>401</v>
      </c>
      <c r="O250" s="15" t="s">
        <v>100</v>
      </c>
      <c r="P250" s="15" t="s">
        <v>131</v>
      </c>
      <c r="Q250" s="15" t="s">
        <v>41</v>
      </c>
      <c r="R250" s="15" t="s">
        <v>37</v>
      </c>
      <c r="S250" s="15">
        <v>100</v>
      </c>
      <c r="T250" s="15">
        <v>100</v>
      </c>
      <c r="U250" s="35">
        <v>100</v>
      </c>
      <c r="V250" s="33"/>
      <c r="W250" s="15" t="s">
        <v>38</v>
      </c>
      <c r="X250" s="15" t="s">
        <v>38</v>
      </c>
      <c r="Y250" s="15" t="s">
        <v>38</v>
      </c>
      <c r="Z250" s="23"/>
    </row>
    <row r="251" spans="1:26">
      <c r="A251" s="3">
        <v>226</v>
      </c>
      <c r="B251" s="3">
        <v>1</v>
      </c>
      <c r="C251" s="3" t="s">
        <v>379</v>
      </c>
      <c r="D251" s="3"/>
      <c r="E251" s="3"/>
      <c r="F251" s="3">
        <v>5</v>
      </c>
      <c r="G251" s="3" t="s">
        <v>400</v>
      </c>
      <c r="H251" s="4" t="s">
        <v>32</v>
      </c>
      <c r="I251" s="4" t="s">
        <v>32</v>
      </c>
      <c r="J251" s="3" t="s">
        <v>44</v>
      </c>
      <c r="K251" s="28">
        <f>SUM(K249:K250)</f>
        <v>847677500</v>
      </c>
      <c r="L251" s="13">
        <f>SUM(L249:L250)</f>
        <v>0</v>
      </c>
      <c r="M251" s="3"/>
      <c r="N251" s="3"/>
      <c r="O251" s="3"/>
      <c r="P251" s="3"/>
      <c r="Q251" s="3"/>
      <c r="R251" s="3"/>
      <c r="S251" s="3"/>
      <c r="T251" s="3"/>
      <c r="U251" s="36"/>
      <c r="V251" s="3"/>
      <c r="W251" s="3"/>
      <c r="X251" s="3"/>
      <c r="Y251" s="3" t="s">
        <v>45</v>
      </c>
      <c r="Z251" s="13">
        <f>SUM(Z249:Z250)</f>
        <v>0</v>
      </c>
    </row>
    <row r="252" spans="1:26">
      <c r="A252" s="15">
        <v>226</v>
      </c>
      <c r="B252" s="15">
        <v>1</v>
      </c>
      <c r="C252" s="15" t="s">
        <v>379</v>
      </c>
      <c r="D252" s="15">
        <v>2</v>
      </c>
      <c r="E252" s="15" t="s">
        <v>317</v>
      </c>
      <c r="F252" s="15">
        <v>10</v>
      </c>
      <c r="G252" s="15" t="s">
        <v>402</v>
      </c>
      <c r="H252" s="16" t="s">
        <v>394</v>
      </c>
      <c r="I252" s="16" t="s">
        <v>395</v>
      </c>
      <c r="J252" s="15" t="s">
        <v>396</v>
      </c>
      <c r="K252" s="32" cm="1">
        <f t="array" ref="K252">IF(I252="","",_xlfn.XLOOKUP(0&amp;A252&amp;IF(F252&lt;&gt;"",F252,LOOKUP(2,1/(F$2:F252&lt;&gt;""),F$2:F252))&amp;I252,Hoja4!G:G,Hoja4!F:F,"",0))</f>
        <v>947103483</v>
      </c>
      <c r="L252" s="23"/>
      <c r="M252" s="15"/>
      <c r="N252" s="15"/>
      <c r="O252" s="15"/>
      <c r="P252" s="15"/>
      <c r="Q252" s="15"/>
      <c r="R252" s="15"/>
      <c r="S252" s="15"/>
      <c r="T252" s="15"/>
      <c r="U252" s="35"/>
      <c r="V252" s="15"/>
      <c r="W252" s="15"/>
      <c r="X252" s="15"/>
      <c r="Y252" s="15"/>
      <c r="Z252" s="22"/>
    </row>
    <row r="253" spans="1:26">
      <c r="A253" s="15">
        <v>226</v>
      </c>
      <c r="B253" s="15">
        <v>1</v>
      </c>
      <c r="C253" s="15"/>
      <c r="D253" s="15"/>
      <c r="E253" s="15"/>
      <c r="F253" s="15"/>
      <c r="G253" s="15"/>
      <c r="H253" s="16" t="s">
        <v>32</v>
      </c>
      <c r="I253" s="16" t="s">
        <v>32</v>
      </c>
      <c r="J253" s="15"/>
      <c r="K253" s="27" t="str" cm="1">
        <f t="array" ref="K253">IF(I253="","",_xlfn.XLOOKUP(0&amp;A253&amp;IF(F253&lt;&gt;"",F253,LOOKUP(2,1/(F$2:F253&lt;&gt;""),F$2:F253))&amp;I253,Hoja4!G:G,Hoja4!F:F,"",0))</f>
        <v/>
      </c>
      <c r="L253" s="22"/>
      <c r="M253" s="15">
        <v>8</v>
      </c>
      <c r="N253" s="15" t="s">
        <v>403</v>
      </c>
      <c r="O253" s="15" t="s">
        <v>100</v>
      </c>
      <c r="P253" s="15" t="s">
        <v>131</v>
      </c>
      <c r="Q253" s="15" t="s">
        <v>41</v>
      </c>
      <c r="R253" s="15" t="s">
        <v>37</v>
      </c>
      <c r="S253" s="15">
        <v>100</v>
      </c>
      <c r="T253" s="15">
        <v>100</v>
      </c>
      <c r="U253" s="35">
        <v>100</v>
      </c>
      <c r="V253" s="33"/>
      <c r="W253" s="15" t="s">
        <v>38</v>
      </c>
      <c r="X253" s="15" t="s">
        <v>38</v>
      </c>
      <c r="Y253" s="15" t="s">
        <v>38</v>
      </c>
      <c r="Z253" s="23"/>
    </row>
    <row r="254" spans="1:26">
      <c r="A254" s="3">
        <v>226</v>
      </c>
      <c r="B254" s="3">
        <v>1</v>
      </c>
      <c r="C254" s="3" t="s">
        <v>379</v>
      </c>
      <c r="D254" s="3"/>
      <c r="E254" s="3"/>
      <c r="F254" s="3">
        <v>10</v>
      </c>
      <c r="G254" s="3" t="s">
        <v>402</v>
      </c>
      <c r="H254" s="4" t="s">
        <v>32</v>
      </c>
      <c r="I254" s="4" t="s">
        <v>32</v>
      </c>
      <c r="J254" s="3" t="s">
        <v>44</v>
      </c>
      <c r="K254" s="28">
        <f>SUM(K252:K253)</f>
        <v>947103483</v>
      </c>
      <c r="L254" s="13">
        <f>SUM(L252:L253)</f>
        <v>0</v>
      </c>
      <c r="M254" s="3"/>
      <c r="N254" s="3"/>
      <c r="O254" s="3"/>
      <c r="P254" s="3"/>
      <c r="Q254" s="3"/>
      <c r="R254" s="3"/>
      <c r="S254" s="3"/>
      <c r="T254" s="3"/>
      <c r="U254" s="36"/>
      <c r="V254" s="3"/>
      <c r="W254" s="3"/>
      <c r="X254" s="3"/>
      <c r="Y254" s="3" t="s">
        <v>45</v>
      </c>
      <c r="Z254" s="13">
        <f>SUM(Z252:Z253)</f>
        <v>0</v>
      </c>
    </row>
    <row r="255" spans="1:26">
      <c r="A255" s="5">
        <v>226</v>
      </c>
      <c r="B255" s="5">
        <v>1</v>
      </c>
      <c r="C255" s="5" t="s">
        <v>379</v>
      </c>
      <c r="D255" s="5"/>
      <c r="E255" s="5"/>
      <c r="F255" s="5"/>
      <c r="G255" s="5"/>
      <c r="H255" s="6" t="s">
        <v>32</v>
      </c>
      <c r="I255" s="6" t="s">
        <v>32</v>
      </c>
      <c r="J255" s="5" t="s">
        <v>121</v>
      </c>
      <c r="K255" s="29">
        <f>SUM(K239,K242,K245,K248,K251,K254)</f>
        <v>38983136000</v>
      </c>
      <c r="L255" s="14">
        <f>SUM(L239,L242,L245,L248,L251,L254)</f>
        <v>0</v>
      </c>
      <c r="M255" s="5"/>
      <c r="N255" s="5"/>
      <c r="O255" s="5"/>
      <c r="P255" s="5"/>
      <c r="Q255" s="5"/>
      <c r="R255" s="5"/>
      <c r="S255" s="5"/>
      <c r="T255" s="5"/>
      <c r="U255" s="37"/>
      <c r="V255" s="5"/>
      <c r="W255" s="5"/>
      <c r="X255" s="5"/>
      <c r="Y255" s="5" t="s">
        <v>121</v>
      </c>
      <c r="Z255" s="14">
        <f>SUM(Z239,Z242,Z245,Z248,Z251,Z254)</f>
        <v>0</v>
      </c>
    </row>
    <row r="256" spans="1:26">
      <c r="A256" s="15">
        <v>110</v>
      </c>
      <c r="B256" s="15">
        <v>1</v>
      </c>
      <c r="C256" s="15" t="s">
        <v>404</v>
      </c>
      <c r="D256" s="15">
        <v>1</v>
      </c>
      <c r="E256" s="15" t="s">
        <v>405</v>
      </c>
      <c r="F256" s="15">
        <v>1</v>
      </c>
      <c r="G256" s="15" t="s">
        <v>406</v>
      </c>
      <c r="H256" s="16" t="s">
        <v>407</v>
      </c>
      <c r="I256" s="16" t="s">
        <v>408</v>
      </c>
      <c r="J256" s="15" t="s">
        <v>409</v>
      </c>
      <c r="K256" s="32" cm="1">
        <f t="array" ref="K256">IF(I256="","",_xlfn.XLOOKUP(0&amp;A256&amp;IF(F256&lt;&gt;"",F256,LOOKUP(2,1/(F$2:F256&lt;&gt;""),F$2:F256))&amp;I256,Hoja4!G:G,Hoja4!F:F,"",0))</f>
        <v>9472144000</v>
      </c>
      <c r="L256" s="23"/>
      <c r="M256" s="15"/>
      <c r="N256" s="15"/>
      <c r="O256" s="15"/>
      <c r="P256" s="15"/>
      <c r="Q256" s="15"/>
      <c r="R256" s="15"/>
      <c r="S256" s="15"/>
      <c r="T256" s="15"/>
      <c r="U256" s="35"/>
      <c r="V256" s="15"/>
      <c r="W256" s="15"/>
      <c r="X256" s="15"/>
      <c r="Y256" s="15"/>
      <c r="Z256" s="22"/>
    </row>
    <row r="257" spans="1:26">
      <c r="A257" s="15">
        <v>110</v>
      </c>
      <c r="B257" s="15">
        <v>1</v>
      </c>
      <c r="C257" s="15"/>
      <c r="D257" s="15"/>
      <c r="E257" s="15"/>
      <c r="F257" s="15"/>
      <c r="G257" s="15"/>
      <c r="H257" s="16" t="s">
        <v>410</v>
      </c>
      <c r="I257" s="16" t="s">
        <v>411</v>
      </c>
      <c r="J257" s="15" t="s">
        <v>412</v>
      </c>
      <c r="K257" s="32" cm="1">
        <f t="array" ref="K257">IF(I257="","",_xlfn.XLOOKUP(0&amp;A257&amp;IF(F257&lt;&gt;"",F257,LOOKUP(2,1/(F$2:F257&lt;&gt;""),F$2:F257))&amp;I257,Hoja4!G:G,Hoja4!F:F,"",0))</f>
        <v>5631695000</v>
      </c>
      <c r="L257" s="23"/>
      <c r="M257" s="15"/>
      <c r="N257" s="15"/>
      <c r="O257" s="15"/>
      <c r="P257" s="15"/>
      <c r="Q257" s="15"/>
      <c r="R257" s="15"/>
      <c r="S257" s="15"/>
      <c r="T257" s="15"/>
      <c r="U257" s="35"/>
      <c r="V257" s="15"/>
      <c r="W257" s="15"/>
      <c r="X257" s="15"/>
      <c r="Y257" s="15"/>
      <c r="Z257" s="22"/>
    </row>
    <row r="258" spans="1:26">
      <c r="A258" s="15">
        <v>110</v>
      </c>
      <c r="B258" s="15">
        <v>1</v>
      </c>
      <c r="C258" s="15"/>
      <c r="D258" s="15"/>
      <c r="E258" s="15"/>
      <c r="F258" s="15"/>
      <c r="G258" s="15"/>
      <c r="H258" s="16" t="s">
        <v>32</v>
      </c>
      <c r="I258" s="16" t="s">
        <v>32</v>
      </c>
      <c r="J258" s="15"/>
      <c r="K258" s="27" t="str" cm="1">
        <f t="array" ref="K258">IF(I258="","",_xlfn.XLOOKUP(0&amp;A258&amp;IF(F258&lt;&gt;"",F258,LOOKUP(2,1/(F$2:F258&lt;&gt;""),F$2:F258))&amp;I258,Hoja4!G:G,Hoja4!F:F,"",0))</f>
        <v/>
      </c>
      <c r="L258" s="22"/>
      <c r="M258" s="15">
        <v>1</v>
      </c>
      <c r="N258" s="15" t="s">
        <v>413</v>
      </c>
      <c r="O258" s="15" t="s">
        <v>40</v>
      </c>
      <c r="P258" s="15" t="s">
        <v>131</v>
      </c>
      <c r="Q258" s="15" t="s">
        <v>36</v>
      </c>
      <c r="R258" s="15" t="s">
        <v>37</v>
      </c>
      <c r="S258" s="15">
        <v>1086</v>
      </c>
      <c r="T258" s="15">
        <v>10000</v>
      </c>
      <c r="U258" s="35">
        <v>1500</v>
      </c>
      <c r="V258" s="33"/>
      <c r="W258" s="15" t="s">
        <v>38</v>
      </c>
      <c r="X258" s="15" t="s">
        <v>38</v>
      </c>
      <c r="Y258" s="15" t="s">
        <v>38</v>
      </c>
      <c r="Z258" s="23"/>
    </row>
    <row r="259" spans="1:26">
      <c r="A259" s="15">
        <v>110</v>
      </c>
      <c r="B259" s="15">
        <v>1</v>
      </c>
      <c r="C259" s="15"/>
      <c r="D259" s="15"/>
      <c r="E259" s="15"/>
      <c r="F259" s="15"/>
      <c r="G259" s="15"/>
      <c r="H259" s="16" t="s">
        <v>32</v>
      </c>
      <c r="I259" s="16" t="s">
        <v>32</v>
      </c>
      <c r="J259" s="15"/>
      <c r="K259" s="27" t="str" cm="1">
        <f t="array" ref="K259">IF(I259="","",_xlfn.XLOOKUP(0&amp;A259&amp;IF(F259&lt;&gt;"",F259,LOOKUP(2,1/(F$2:F259&lt;&gt;""),F$2:F259))&amp;I259,Hoja4!G:G,Hoja4!F:F,"",0))</f>
        <v/>
      </c>
      <c r="L259" s="22"/>
      <c r="M259" s="15">
        <v>2</v>
      </c>
      <c r="N259" s="15" t="s">
        <v>414</v>
      </c>
      <c r="O259" s="15" t="s">
        <v>40</v>
      </c>
      <c r="P259" s="15" t="s">
        <v>131</v>
      </c>
      <c r="Q259" s="15" t="s">
        <v>36</v>
      </c>
      <c r="R259" s="15" t="s">
        <v>37</v>
      </c>
      <c r="S259" s="15">
        <v>2484</v>
      </c>
      <c r="T259" s="15">
        <v>29500</v>
      </c>
      <c r="U259" s="35">
        <v>4500</v>
      </c>
      <c r="V259" s="33"/>
      <c r="W259" s="15" t="s">
        <v>38</v>
      </c>
      <c r="X259" s="15" t="s">
        <v>38</v>
      </c>
      <c r="Y259" s="15" t="s">
        <v>38</v>
      </c>
      <c r="Z259" s="23"/>
    </row>
    <row r="260" spans="1:26">
      <c r="A260" s="15">
        <v>110</v>
      </c>
      <c r="B260" s="15">
        <v>1</v>
      </c>
      <c r="C260" s="15"/>
      <c r="D260" s="15"/>
      <c r="E260" s="15"/>
      <c r="F260" s="15"/>
      <c r="G260" s="15"/>
      <c r="H260" s="16" t="s">
        <v>32</v>
      </c>
      <c r="I260" s="16" t="s">
        <v>32</v>
      </c>
      <c r="J260" s="15"/>
      <c r="K260" s="27" t="str" cm="1">
        <f t="array" ref="K260">IF(I260="","",_xlfn.XLOOKUP(0&amp;A260&amp;IF(F260&lt;&gt;"",F260,LOOKUP(2,1/(F$2:F260&lt;&gt;""),F$2:F260))&amp;I260,Hoja4!G:G,Hoja4!F:F,"",0))</f>
        <v/>
      </c>
      <c r="L260" s="22"/>
      <c r="M260" s="15">
        <v>3</v>
      </c>
      <c r="N260" s="15" t="s">
        <v>415</v>
      </c>
      <c r="O260" s="15" t="s">
        <v>40</v>
      </c>
      <c r="P260" s="15" t="s">
        <v>131</v>
      </c>
      <c r="Q260" s="15" t="s">
        <v>36</v>
      </c>
      <c r="R260" s="15" t="s">
        <v>58</v>
      </c>
      <c r="S260" s="15">
        <v>16665</v>
      </c>
      <c r="T260" s="15">
        <v>115000</v>
      </c>
      <c r="U260" s="35">
        <v>12000</v>
      </c>
      <c r="V260" s="33"/>
      <c r="W260" s="15" t="s">
        <v>38</v>
      </c>
      <c r="X260" s="15" t="s">
        <v>38</v>
      </c>
      <c r="Y260" s="15" t="s">
        <v>38</v>
      </c>
      <c r="Z260" s="23"/>
    </row>
    <row r="261" spans="1:26">
      <c r="A261" s="15">
        <v>110</v>
      </c>
      <c r="B261" s="15">
        <v>1</v>
      </c>
      <c r="C261" s="15"/>
      <c r="D261" s="15"/>
      <c r="E261" s="15"/>
      <c r="F261" s="15"/>
      <c r="G261" s="15"/>
      <c r="H261" s="16" t="s">
        <v>32</v>
      </c>
      <c r="I261" s="16" t="s">
        <v>32</v>
      </c>
      <c r="J261" s="15"/>
      <c r="K261" s="27" t="str" cm="1">
        <f t="array" ref="K261">IF(I261="","",_xlfn.XLOOKUP(0&amp;A261&amp;IF(F261&lt;&gt;"",F261,LOOKUP(2,1/(F$2:F261&lt;&gt;""),F$2:F261))&amp;I261,Hoja4!G:G,Hoja4!F:F,"",0))</f>
        <v/>
      </c>
      <c r="L261" s="22"/>
      <c r="M261" s="15">
        <v>19</v>
      </c>
      <c r="N261" s="15" t="s">
        <v>416</v>
      </c>
      <c r="O261" s="15" t="s">
        <v>40</v>
      </c>
      <c r="P261" s="15" t="s">
        <v>131</v>
      </c>
      <c r="Q261" s="15" t="s">
        <v>36</v>
      </c>
      <c r="R261" s="15" t="s">
        <v>37</v>
      </c>
      <c r="S261" s="15">
        <v>0</v>
      </c>
      <c r="T261" s="15">
        <v>1084</v>
      </c>
      <c r="U261" s="35">
        <v>110</v>
      </c>
      <c r="V261" s="33"/>
      <c r="W261" s="15" t="s">
        <v>60</v>
      </c>
      <c r="X261" s="15" t="s">
        <v>38</v>
      </c>
      <c r="Y261" s="15" t="s">
        <v>38</v>
      </c>
      <c r="Z261" s="23"/>
    </row>
    <row r="262" spans="1:26">
      <c r="A262" s="15">
        <v>110</v>
      </c>
      <c r="B262" s="15">
        <v>1</v>
      </c>
      <c r="C262" s="15"/>
      <c r="D262" s="15"/>
      <c r="E262" s="15"/>
      <c r="F262" s="15"/>
      <c r="G262" s="15"/>
      <c r="H262" s="16" t="s">
        <v>32</v>
      </c>
      <c r="I262" s="16" t="s">
        <v>32</v>
      </c>
      <c r="J262" s="15"/>
      <c r="K262" s="27" t="str" cm="1">
        <f t="array" ref="K262">IF(I262="","",_xlfn.XLOOKUP(0&amp;A262&amp;IF(F262&lt;&gt;"",F262,LOOKUP(2,1/(F$2:F262&lt;&gt;""),F$2:F262))&amp;I262,Hoja4!G:G,Hoja4!F:F,"",0))</f>
        <v/>
      </c>
      <c r="L262" s="22"/>
      <c r="M262" s="15">
        <v>20</v>
      </c>
      <c r="N262" s="15" t="s">
        <v>417</v>
      </c>
      <c r="O262" s="15" t="s">
        <v>34</v>
      </c>
      <c r="P262" s="15" t="s">
        <v>131</v>
      </c>
      <c r="Q262" s="15" t="s">
        <v>41</v>
      </c>
      <c r="R262" s="15" t="s">
        <v>37</v>
      </c>
      <c r="S262" s="15">
        <v>100</v>
      </c>
      <c r="T262" s="15">
        <v>100</v>
      </c>
      <c r="U262" s="35">
        <v>70</v>
      </c>
      <c r="V262" s="33"/>
      <c r="W262" s="15" t="s">
        <v>60</v>
      </c>
      <c r="X262" s="15" t="s">
        <v>38</v>
      </c>
      <c r="Y262" s="15" t="s">
        <v>38</v>
      </c>
      <c r="Z262" s="23"/>
    </row>
    <row r="263" spans="1:26">
      <c r="A263" s="3">
        <v>110</v>
      </c>
      <c r="B263" s="3">
        <v>1</v>
      </c>
      <c r="C263" s="3" t="s">
        <v>404</v>
      </c>
      <c r="D263" s="3"/>
      <c r="E263" s="3"/>
      <c r="F263" s="3">
        <v>1</v>
      </c>
      <c r="G263" s="3" t="s">
        <v>406</v>
      </c>
      <c r="H263" s="4" t="s">
        <v>32</v>
      </c>
      <c r="I263" s="4" t="s">
        <v>32</v>
      </c>
      <c r="J263" s="3" t="s">
        <v>44</v>
      </c>
      <c r="K263" s="28">
        <f>SUM(K256:K262)</f>
        <v>15103839000</v>
      </c>
      <c r="L263" s="13">
        <f>SUM(L256:L262)</f>
        <v>0</v>
      </c>
      <c r="M263" s="3"/>
      <c r="N263" s="3"/>
      <c r="O263" s="3"/>
      <c r="P263" s="3"/>
      <c r="Q263" s="3"/>
      <c r="R263" s="3"/>
      <c r="S263" s="3"/>
      <c r="T263" s="3"/>
      <c r="U263" s="36"/>
      <c r="V263" s="3"/>
      <c r="W263" s="3"/>
      <c r="X263" s="3"/>
      <c r="Y263" s="3" t="s">
        <v>45</v>
      </c>
      <c r="Z263" s="13">
        <f>SUM(Z255:Z262)</f>
        <v>0</v>
      </c>
    </row>
    <row r="264" spans="1:26">
      <c r="A264" s="15">
        <v>110</v>
      </c>
      <c r="B264" s="15">
        <v>1</v>
      </c>
      <c r="C264" s="15" t="s">
        <v>404</v>
      </c>
      <c r="D264" s="15">
        <v>1</v>
      </c>
      <c r="E264" s="15" t="s">
        <v>405</v>
      </c>
      <c r="F264" s="15">
        <v>8</v>
      </c>
      <c r="G264" s="15" t="s">
        <v>418</v>
      </c>
      <c r="H264" s="16" t="s">
        <v>419</v>
      </c>
      <c r="I264" s="16" t="s">
        <v>420</v>
      </c>
      <c r="J264" s="15" t="s">
        <v>421</v>
      </c>
      <c r="K264" s="32" cm="1">
        <f t="array" ref="K264">IF(I264="","",_xlfn.XLOOKUP(0&amp;A264&amp;IF(F264&lt;&gt;"",F264,LOOKUP(2,1/(F$2:F264&lt;&gt;""),F$2:F264))&amp;I264,Hoja4!G:G,Hoja4!F:F,"",0))</f>
        <v>5229472000</v>
      </c>
      <c r="L264" s="23"/>
      <c r="M264" s="15"/>
      <c r="N264" s="15"/>
      <c r="O264" s="15"/>
      <c r="P264" s="15"/>
      <c r="Q264" s="15"/>
      <c r="R264" s="15"/>
      <c r="S264" s="15"/>
      <c r="T264" s="15"/>
      <c r="U264" s="35"/>
      <c r="V264" s="15"/>
      <c r="W264" s="15"/>
      <c r="X264" s="15"/>
      <c r="Y264" s="15"/>
      <c r="Z264" s="22"/>
    </row>
    <row r="265" spans="1:26">
      <c r="A265" s="15">
        <v>110</v>
      </c>
      <c r="B265" s="15">
        <v>1</v>
      </c>
      <c r="C265" s="15"/>
      <c r="D265" s="15"/>
      <c r="E265" s="15"/>
      <c r="F265" s="15"/>
      <c r="G265" s="15"/>
      <c r="H265" s="16" t="s">
        <v>422</v>
      </c>
      <c r="I265" s="16" t="s">
        <v>423</v>
      </c>
      <c r="J265" s="15" t="s">
        <v>424</v>
      </c>
      <c r="K265" s="32" cm="1">
        <f t="array" ref="K265">IF(I265="","",_xlfn.XLOOKUP(0&amp;A265&amp;IF(F265&lt;&gt;"",F265,LOOKUP(2,1/(F$2:F265&lt;&gt;""),F$2:F265))&amp;I265,Hoja4!G:G,Hoja4!F:F,"",0))</f>
        <v>2743972000</v>
      </c>
      <c r="L265" s="23"/>
      <c r="M265" s="15"/>
      <c r="N265" s="15"/>
      <c r="O265" s="15"/>
      <c r="P265" s="15"/>
      <c r="Q265" s="15"/>
      <c r="R265" s="15"/>
      <c r="S265" s="15"/>
      <c r="T265" s="15"/>
      <c r="U265" s="35"/>
      <c r="V265" s="15"/>
      <c r="W265" s="15"/>
      <c r="X265" s="15"/>
      <c r="Y265" s="15"/>
      <c r="Z265" s="22"/>
    </row>
    <row r="266" spans="1:26">
      <c r="A266" s="15">
        <v>110</v>
      </c>
      <c r="B266" s="15">
        <v>1</v>
      </c>
      <c r="C266" s="15"/>
      <c r="D266" s="15"/>
      <c r="E266" s="15"/>
      <c r="F266" s="15"/>
      <c r="G266" s="15"/>
      <c r="H266" s="16" t="s">
        <v>425</v>
      </c>
      <c r="I266" s="16" t="s">
        <v>426</v>
      </c>
      <c r="J266" s="15" t="s">
        <v>427</v>
      </c>
      <c r="K266" s="32" cm="1">
        <f t="array" ref="K266">IF(I266="","",_xlfn.XLOOKUP(0&amp;A266&amp;IF(F266&lt;&gt;"",F266,LOOKUP(2,1/(F$2:F266&lt;&gt;""),F$2:F266))&amp;I266,Hoja4!G:G,Hoja4!F:F,"",0))</f>
        <v>513448000</v>
      </c>
      <c r="L266" s="23"/>
      <c r="M266" s="15"/>
      <c r="N266" s="15"/>
      <c r="O266" s="15"/>
      <c r="P266" s="15"/>
      <c r="Q266" s="15"/>
      <c r="R266" s="15"/>
      <c r="S266" s="15"/>
      <c r="T266" s="15"/>
      <c r="U266" s="35"/>
      <c r="V266" s="15"/>
      <c r="W266" s="15"/>
      <c r="X266" s="15"/>
      <c r="Y266" s="15"/>
      <c r="Z266" s="22"/>
    </row>
    <row r="267" spans="1:26">
      <c r="A267" s="15">
        <v>110</v>
      </c>
      <c r="B267" s="15">
        <v>1</v>
      </c>
      <c r="C267" s="15"/>
      <c r="D267" s="15"/>
      <c r="E267" s="15"/>
      <c r="F267" s="15"/>
      <c r="G267" s="15"/>
      <c r="H267" s="16" t="s">
        <v>32</v>
      </c>
      <c r="I267" s="16" t="s">
        <v>32</v>
      </c>
      <c r="J267" s="15"/>
      <c r="K267" s="27" t="str" cm="1">
        <f t="array" ref="K267">IF(I267="","",_xlfn.XLOOKUP(0&amp;A267&amp;IF(F267&lt;&gt;"",F267,LOOKUP(2,1/(F$2:F267&lt;&gt;""),F$2:F267))&amp;I267,Hoja4!G:G,Hoja4!F:F,"",0))</f>
        <v/>
      </c>
      <c r="L267" s="22"/>
      <c r="M267" s="15">
        <v>10</v>
      </c>
      <c r="N267" s="15" t="s">
        <v>428</v>
      </c>
      <c r="O267" s="15" t="s">
        <v>40</v>
      </c>
      <c r="P267" s="15" t="s">
        <v>115</v>
      </c>
      <c r="Q267" s="15" t="s">
        <v>36</v>
      </c>
      <c r="R267" s="15" t="s">
        <v>37</v>
      </c>
      <c r="S267" s="15">
        <v>2</v>
      </c>
      <c r="T267" s="15">
        <v>38</v>
      </c>
      <c r="U267" s="35">
        <v>4</v>
      </c>
      <c r="V267" s="33"/>
      <c r="W267" s="15" t="s">
        <v>38</v>
      </c>
      <c r="X267" s="15" t="s">
        <v>38</v>
      </c>
      <c r="Y267" s="15" t="s">
        <v>38</v>
      </c>
      <c r="Z267" s="23"/>
    </row>
    <row r="268" spans="1:26">
      <c r="A268" s="15">
        <v>110</v>
      </c>
      <c r="B268" s="15">
        <v>1</v>
      </c>
      <c r="C268" s="15"/>
      <c r="D268" s="15"/>
      <c r="E268" s="15"/>
      <c r="F268" s="15"/>
      <c r="G268" s="15"/>
      <c r="H268" s="16" t="s">
        <v>32</v>
      </c>
      <c r="I268" s="16" t="s">
        <v>32</v>
      </c>
      <c r="J268" s="15"/>
      <c r="K268" s="27" t="str" cm="1">
        <f t="array" ref="K268">IF(I268="","",_xlfn.XLOOKUP(0&amp;A268&amp;IF(F268&lt;&gt;"",F268,LOOKUP(2,1/(F$2:F268&lt;&gt;""),F$2:F268))&amp;I268,Hoja4!G:G,Hoja4!F:F,"",0))</f>
        <v/>
      </c>
      <c r="L268" s="22"/>
      <c r="M268" s="15">
        <v>11</v>
      </c>
      <c r="N268" s="15" t="s">
        <v>429</v>
      </c>
      <c r="O268" s="15" t="s">
        <v>40</v>
      </c>
      <c r="P268" s="15" t="s">
        <v>115</v>
      </c>
      <c r="Q268" s="15" t="s">
        <v>36</v>
      </c>
      <c r="R268" s="15" t="s">
        <v>37</v>
      </c>
      <c r="S268" s="15">
        <v>1</v>
      </c>
      <c r="T268" s="15">
        <v>10</v>
      </c>
      <c r="U268" s="35">
        <v>1</v>
      </c>
      <c r="V268" s="33"/>
      <c r="W268" s="15" t="s">
        <v>38</v>
      </c>
      <c r="X268" s="15" t="s">
        <v>38</v>
      </c>
      <c r="Y268" s="15" t="s">
        <v>38</v>
      </c>
      <c r="Z268" s="23"/>
    </row>
    <row r="269" spans="1:26">
      <c r="A269" s="15">
        <v>110</v>
      </c>
      <c r="B269" s="15">
        <v>1</v>
      </c>
      <c r="C269" s="15"/>
      <c r="D269" s="15"/>
      <c r="E269" s="15"/>
      <c r="F269" s="15"/>
      <c r="G269" s="15"/>
      <c r="H269" s="16" t="s">
        <v>32</v>
      </c>
      <c r="I269" s="16" t="s">
        <v>32</v>
      </c>
      <c r="J269" s="15"/>
      <c r="K269" s="27" t="str" cm="1">
        <f t="array" ref="K269">IF(I269="","",_xlfn.XLOOKUP(0&amp;A269&amp;IF(F269&lt;&gt;"",F269,LOOKUP(2,1/(F$2:F269&lt;&gt;""),F$2:F269))&amp;I269,Hoja4!G:G,Hoja4!F:F,"",0))</f>
        <v/>
      </c>
      <c r="L269" s="22"/>
      <c r="M269" s="15">
        <v>12</v>
      </c>
      <c r="N269" s="15" t="s">
        <v>430</v>
      </c>
      <c r="O269" s="15" t="s">
        <v>40</v>
      </c>
      <c r="P269" s="15" t="s">
        <v>115</v>
      </c>
      <c r="Q269" s="15" t="s">
        <v>36</v>
      </c>
      <c r="R269" s="15" t="s">
        <v>37</v>
      </c>
      <c r="S269" s="15">
        <v>7</v>
      </c>
      <c r="T269" s="15">
        <v>10</v>
      </c>
      <c r="U269" s="35">
        <v>1</v>
      </c>
      <c r="V269" s="33"/>
      <c r="W269" s="15" t="s">
        <v>38</v>
      </c>
      <c r="X269" s="15" t="s">
        <v>38</v>
      </c>
      <c r="Y269" s="15" t="s">
        <v>38</v>
      </c>
      <c r="Z269" s="23"/>
    </row>
    <row r="270" spans="1:26">
      <c r="A270" s="3">
        <v>110</v>
      </c>
      <c r="B270" s="3">
        <v>1</v>
      </c>
      <c r="C270" s="3" t="s">
        <v>404</v>
      </c>
      <c r="D270" s="3"/>
      <c r="E270" s="3"/>
      <c r="F270" s="3">
        <v>8</v>
      </c>
      <c r="G270" s="3" t="s">
        <v>418</v>
      </c>
      <c r="H270" s="4" t="s">
        <v>32</v>
      </c>
      <c r="I270" s="4" t="s">
        <v>32</v>
      </c>
      <c r="J270" s="3" t="s">
        <v>44</v>
      </c>
      <c r="K270" s="28">
        <f>SUM(K264:K269)</f>
        <v>8486892000</v>
      </c>
      <c r="L270" s="13">
        <f>SUM(L264:L269)</f>
        <v>0</v>
      </c>
      <c r="M270" s="3"/>
      <c r="N270" s="3"/>
      <c r="O270" s="3"/>
      <c r="P270" s="3"/>
      <c r="Q270" s="3"/>
      <c r="R270" s="3"/>
      <c r="S270" s="3"/>
      <c r="T270" s="3"/>
      <c r="U270" s="36"/>
      <c r="V270" s="3"/>
      <c r="W270" s="3"/>
      <c r="X270" s="3"/>
      <c r="Y270" s="3" t="s">
        <v>45</v>
      </c>
      <c r="Z270" s="13">
        <f>SUM(Z264:Z269)</f>
        <v>0</v>
      </c>
    </row>
    <row r="271" spans="1:26">
      <c r="A271" s="15">
        <v>110</v>
      </c>
      <c r="B271" s="15">
        <v>1</v>
      </c>
      <c r="C271" s="15" t="s">
        <v>404</v>
      </c>
      <c r="D271" s="15">
        <v>2</v>
      </c>
      <c r="E271" s="15" t="s">
        <v>431</v>
      </c>
      <c r="F271" s="15">
        <v>2</v>
      </c>
      <c r="G271" s="15" t="s">
        <v>432</v>
      </c>
      <c r="H271" s="16" t="s">
        <v>433</v>
      </c>
      <c r="I271" s="16" t="s">
        <v>434</v>
      </c>
      <c r="J271" s="15" t="s">
        <v>435</v>
      </c>
      <c r="K271" s="32" cm="1">
        <f t="array" ref="K271">IF(I271="","",_xlfn.XLOOKUP(0&amp;A271&amp;IF(F271&lt;&gt;"",F271,LOOKUP(2,1/(F$2:F271&lt;&gt;""),F$2:F271))&amp;I271,Hoja4!G:G,Hoja4!F:F,"",0))</f>
        <v>1941803000</v>
      </c>
      <c r="L271" s="23"/>
      <c r="M271" s="15"/>
      <c r="N271" s="15"/>
      <c r="O271" s="15"/>
      <c r="P271" s="15"/>
      <c r="Q271" s="15"/>
      <c r="R271" s="15"/>
      <c r="S271" s="15"/>
      <c r="T271" s="15"/>
      <c r="U271" s="35"/>
      <c r="V271" s="15"/>
      <c r="W271" s="15"/>
      <c r="X271" s="15"/>
      <c r="Y271" s="15"/>
      <c r="Z271" s="22"/>
    </row>
    <row r="272" spans="1:26">
      <c r="A272" s="15">
        <v>110</v>
      </c>
      <c r="B272" s="15">
        <v>1</v>
      </c>
      <c r="C272" s="15"/>
      <c r="D272" s="15"/>
      <c r="E272" s="15"/>
      <c r="F272" s="15"/>
      <c r="G272" s="15"/>
      <c r="H272" s="16" t="s">
        <v>32</v>
      </c>
      <c r="I272" s="16" t="s">
        <v>32</v>
      </c>
      <c r="J272" s="15"/>
      <c r="K272" s="27" t="str" cm="1">
        <f t="array" ref="K272">IF(I272="","",_xlfn.XLOOKUP(0&amp;A272&amp;IF(F272&lt;&gt;"",F272,LOOKUP(2,1/(F$2:F272&lt;&gt;""),F$2:F272))&amp;I272,Hoja4!G:G,Hoja4!F:F,"",0))</f>
        <v/>
      </c>
      <c r="L272" s="22"/>
      <c r="M272" s="15">
        <v>4</v>
      </c>
      <c r="N272" s="15" t="s">
        <v>436</v>
      </c>
      <c r="O272" s="15" t="s">
        <v>40</v>
      </c>
      <c r="P272" s="15" t="s">
        <v>115</v>
      </c>
      <c r="Q272" s="15" t="s">
        <v>36</v>
      </c>
      <c r="R272" s="15" t="s">
        <v>37</v>
      </c>
      <c r="S272" s="15">
        <v>318459</v>
      </c>
      <c r="T272" s="15">
        <v>4051399</v>
      </c>
      <c r="U272" s="35">
        <v>300000</v>
      </c>
      <c r="V272" s="33"/>
      <c r="W272" s="15" t="s">
        <v>38</v>
      </c>
      <c r="X272" s="15" t="s">
        <v>38</v>
      </c>
      <c r="Y272" s="15" t="s">
        <v>38</v>
      </c>
      <c r="Z272" s="23"/>
    </row>
    <row r="273" spans="1:26">
      <c r="A273" s="3">
        <v>110</v>
      </c>
      <c r="B273" s="3">
        <v>1</v>
      </c>
      <c r="C273" s="3" t="s">
        <v>404</v>
      </c>
      <c r="D273" s="3"/>
      <c r="E273" s="3"/>
      <c r="F273" s="3">
        <v>2</v>
      </c>
      <c r="G273" s="3" t="s">
        <v>432</v>
      </c>
      <c r="H273" s="4" t="s">
        <v>32</v>
      </c>
      <c r="I273" s="4" t="s">
        <v>32</v>
      </c>
      <c r="J273" s="3" t="s">
        <v>44</v>
      </c>
      <c r="K273" s="28">
        <f>SUM(K271:K272)</f>
        <v>1941803000</v>
      </c>
      <c r="L273" s="13">
        <f>SUM(L271:L272)</f>
        <v>0</v>
      </c>
      <c r="M273" s="3"/>
      <c r="N273" s="3"/>
      <c r="O273" s="3"/>
      <c r="P273" s="3"/>
      <c r="Q273" s="3"/>
      <c r="R273" s="3"/>
      <c r="S273" s="3"/>
      <c r="T273" s="3"/>
      <c r="U273" s="36"/>
      <c r="V273" s="3"/>
      <c r="W273" s="3"/>
      <c r="X273" s="3"/>
      <c r="Y273" s="3" t="s">
        <v>45</v>
      </c>
      <c r="Z273" s="13">
        <f>SUM(Z271:Z272)</f>
        <v>0</v>
      </c>
    </row>
    <row r="274" spans="1:26">
      <c r="A274" s="15">
        <v>110</v>
      </c>
      <c r="B274" s="15">
        <v>1</v>
      </c>
      <c r="C274" s="15" t="s">
        <v>404</v>
      </c>
      <c r="D274" s="15">
        <v>2</v>
      </c>
      <c r="E274" s="15" t="s">
        <v>431</v>
      </c>
      <c r="F274" s="15">
        <v>3</v>
      </c>
      <c r="G274" s="15" t="s">
        <v>437</v>
      </c>
      <c r="H274" s="16" t="s">
        <v>419</v>
      </c>
      <c r="I274" s="16" t="s">
        <v>420</v>
      </c>
      <c r="J274" s="15" t="s">
        <v>421</v>
      </c>
      <c r="K274" s="32" cm="1">
        <f t="array" ref="K274">IF(I274="","",_xlfn.XLOOKUP(0&amp;A274&amp;IF(F274&lt;&gt;"",F274,LOOKUP(2,1/(F$2:F274&lt;&gt;""),F$2:F274))&amp;I274,Hoja4!G:G,Hoja4!F:F,"",0))</f>
        <v>4670640000</v>
      </c>
      <c r="L274" s="23"/>
      <c r="M274" s="15"/>
      <c r="N274" s="15"/>
      <c r="O274" s="15"/>
      <c r="P274" s="15"/>
      <c r="Q274" s="15"/>
      <c r="R274" s="15"/>
      <c r="S274" s="15"/>
      <c r="T274" s="15"/>
      <c r="U274" s="35"/>
      <c r="V274" s="15"/>
      <c r="W274" s="15"/>
      <c r="X274" s="15"/>
      <c r="Y274" s="15"/>
      <c r="Z274" s="22"/>
    </row>
    <row r="275" spans="1:26">
      <c r="A275" s="15">
        <v>110</v>
      </c>
      <c r="B275" s="15">
        <v>1</v>
      </c>
      <c r="C275" s="15"/>
      <c r="D275" s="15"/>
      <c r="E275" s="15"/>
      <c r="F275" s="15"/>
      <c r="G275" s="15"/>
      <c r="H275" s="16" t="s">
        <v>32</v>
      </c>
      <c r="I275" s="16" t="s">
        <v>32</v>
      </c>
      <c r="J275" s="15"/>
      <c r="K275" s="27" t="str" cm="1">
        <f t="array" ref="K275">IF(I275="","",_xlfn.XLOOKUP(0&amp;A275&amp;IF(F275&lt;&gt;"",F275,LOOKUP(2,1/(F$2:F275&lt;&gt;""),F$2:F275))&amp;I275,Hoja4!G:G,Hoja4!F:F,"",0))</f>
        <v/>
      </c>
      <c r="L275" s="22"/>
      <c r="M275" s="15">
        <v>5</v>
      </c>
      <c r="N275" s="15" t="s">
        <v>438</v>
      </c>
      <c r="O275" s="15" t="s">
        <v>34</v>
      </c>
      <c r="P275" s="15" t="s">
        <v>35</v>
      </c>
      <c r="Q275" s="15" t="s">
        <v>41</v>
      </c>
      <c r="R275" s="15" t="s">
        <v>37</v>
      </c>
      <c r="S275" s="15">
        <v>100</v>
      </c>
      <c r="T275" s="15">
        <v>100</v>
      </c>
      <c r="U275" s="35">
        <v>100</v>
      </c>
      <c r="V275" s="33"/>
      <c r="W275" s="15" t="s">
        <v>38</v>
      </c>
      <c r="X275" s="15" t="s">
        <v>38</v>
      </c>
      <c r="Y275" s="15" t="s">
        <v>38</v>
      </c>
      <c r="Z275" s="23"/>
    </row>
    <row r="276" spans="1:26">
      <c r="A276" s="3">
        <v>110</v>
      </c>
      <c r="B276" s="3">
        <v>1</v>
      </c>
      <c r="C276" s="3" t="s">
        <v>404</v>
      </c>
      <c r="D276" s="3"/>
      <c r="E276" s="3"/>
      <c r="F276" s="3">
        <v>3</v>
      </c>
      <c r="G276" s="3" t="s">
        <v>437</v>
      </c>
      <c r="H276" s="4" t="s">
        <v>32</v>
      </c>
      <c r="I276" s="4" t="s">
        <v>32</v>
      </c>
      <c r="J276" s="3" t="s">
        <v>44</v>
      </c>
      <c r="K276" s="28">
        <f>SUM(K274:K275)</f>
        <v>4670640000</v>
      </c>
      <c r="L276" s="13">
        <f>SUM(L274:L275)</f>
        <v>0</v>
      </c>
      <c r="M276" s="3"/>
      <c r="N276" s="3"/>
      <c r="O276" s="3"/>
      <c r="P276" s="3"/>
      <c r="Q276" s="3"/>
      <c r="R276" s="3"/>
      <c r="S276" s="3"/>
      <c r="T276" s="3"/>
      <c r="U276" s="36"/>
      <c r="V276" s="3"/>
      <c r="W276" s="3"/>
      <c r="X276" s="3"/>
      <c r="Y276" s="3" t="s">
        <v>45</v>
      </c>
      <c r="Z276" s="13">
        <f>SUM(Z274:Z275)</f>
        <v>0</v>
      </c>
    </row>
    <row r="277" spans="1:26">
      <c r="A277" s="15">
        <v>110</v>
      </c>
      <c r="B277" s="15">
        <v>1</v>
      </c>
      <c r="C277" s="15" t="s">
        <v>404</v>
      </c>
      <c r="D277" s="15">
        <v>2</v>
      </c>
      <c r="E277" s="15" t="s">
        <v>431</v>
      </c>
      <c r="F277" s="15">
        <v>4</v>
      </c>
      <c r="G277" s="15" t="s">
        <v>439</v>
      </c>
      <c r="H277" s="16" t="s">
        <v>425</v>
      </c>
      <c r="I277" s="16" t="s">
        <v>426</v>
      </c>
      <c r="J277" s="15" t="s">
        <v>427</v>
      </c>
      <c r="K277" s="32" cm="1">
        <f t="array" ref="K277">IF(I277="","",_xlfn.XLOOKUP(0&amp;A277&amp;IF(F277&lt;&gt;"",F277,LOOKUP(2,1/(F$2:F277&lt;&gt;""),F$2:F277))&amp;I277,Hoja4!G:G,Hoja4!F:F,"",0))</f>
        <v>1996464000</v>
      </c>
      <c r="L277" s="23"/>
      <c r="M277" s="15"/>
      <c r="N277" s="15"/>
      <c r="O277" s="15"/>
      <c r="P277" s="15"/>
      <c r="Q277" s="15"/>
      <c r="R277" s="15"/>
      <c r="S277" s="15"/>
      <c r="T277" s="15"/>
      <c r="U277" s="35"/>
      <c r="V277" s="15"/>
      <c r="W277" s="15"/>
      <c r="X277" s="15"/>
      <c r="Y277" s="15"/>
      <c r="Z277" s="22"/>
    </row>
    <row r="278" spans="1:26">
      <c r="A278" s="15">
        <v>110</v>
      </c>
      <c r="B278" s="15">
        <v>1</v>
      </c>
      <c r="C278" s="15"/>
      <c r="D278" s="15"/>
      <c r="E278" s="15"/>
      <c r="F278" s="15"/>
      <c r="G278" s="15"/>
      <c r="H278" s="16" t="s">
        <v>32</v>
      </c>
      <c r="I278" s="16" t="s">
        <v>32</v>
      </c>
      <c r="J278" s="15"/>
      <c r="K278" s="27" t="str" cm="1">
        <f t="array" ref="K278">IF(I278="","",_xlfn.XLOOKUP(0&amp;A278&amp;IF(F278&lt;&gt;"",F278,LOOKUP(2,1/(F$2:F278&lt;&gt;""),F$2:F278))&amp;I278,Hoja4!G:G,Hoja4!F:F,"",0))</f>
        <v/>
      </c>
      <c r="L278" s="22"/>
      <c r="M278" s="15">
        <v>6</v>
      </c>
      <c r="N278" s="15" t="s">
        <v>440</v>
      </c>
      <c r="O278" s="15" t="s">
        <v>34</v>
      </c>
      <c r="P278" s="15" t="s">
        <v>115</v>
      </c>
      <c r="Q278" s="15" t="s">
        <v>36</v>
      </c>
      <c r="R278" s="15" t="s">
        <v>37</v>
      </c>
      <c r="S278" s="15">
        <v>7</v>
      </c>
      <c r="T278" s="15">
        <v>84</v>
      </c>
      <c r="U278" s="35">
        <v>84</v>
      </c>
      <c r="V278" s="33"/>
      <c r="W278" s="15" t="s">
        <v>38</v>
      </c>
      <c r="X278" s="15" t="s">
        <v>38</v>
      </c>
      <c r="Y278" s="15" t="s">
        <v>38</v>
      </c>
      <c r="Z278" s="23"/>
    </row>
    <row r="279" spans="1:26">
      <c r="A279" s="3">
        <v>110</v>
      </c>
      <c r="B279" s="3">
        <v>1</v>
      </c>
      <c r="C279" s="3" t="s">
        <v>404</v>
      </c>
      <c r="D279" s="3"/>
      <c r="E279" s="3"/>
      <c r="F279" s="3">
        <v>4</v>
      </c>
      <c r="G279" s="3" t="s">
        <v>439</v>
      </c>
      <c r="H279" s="4" t="s">
        <v>32</v>
      </c>
      <c r="I279" s="4" t="s">
        <v>32</v>
      </c>
      <c r="J279" s="3" t="s">
        <v>44</v>
      </c>
      <c r="K279" s="28">
        <f>SUM(K277:K278)</f>
        <v>1996464000</v>
      </c>
      <c r="L279" s="13">
        <f>SUM(L277:L278)</f>
        <v>0</v>
      </c>
      <c r="M279" s="3"/>
      <c r="N279" s="3"/>
      <c r="O279" s="3"/>
      <c r="P279" s="3"/>
      <c r="Q279" s="3"/>
      <c r="R279" s="3"/>
      <c r="S279" s="3"/>
      <c r="T279" s="3"/>
      <c r="U279" s="36"/>
      <c r="V279" s="3"/>
      <c r="W279" s="3"/>
      <c r="X279" s="3"/>
      <c r="Y279" s="3" t="s">
        <v>45</v>
      </c>
      <c r="Z279" s="13">
        <f>SUM(Z277:Z278)</f>
        <v>0</v>
      </c>
    </row>
    <row r="280" spans="1:26">
      <c r="A280" s="15">
        <v>110</v>
      </c>
      <c r="B280" s="15">
        <v>1</v>
      </c>
      <c r="C280" s="15" t="s">
        <v>404</v>
      </c>
      <c r="D280" s="15">
        <v>2</v>
      </c>
      <c r="E280" s="15" t="s">
        <v>431</v>
      </c>
      <c r="F280" s="15">
        <v>5</v>
      </c>
      <c r="G280" s="15" t="s">
        <v>441</v>
      </c>
      <c r="H280" s="16" t="s">
        <v>442</v>
      </c>
      <c r="I280" s="16" t="s">
        <v>443</v>
      </c>
      <c r="J280" s="15" t="s">
        <v>444</v>
      </c>
      <c r="K280" s="32" cm="1">
        <f t="array" ref="K280">IF(I280="","",_xlfn.XLOOKUP(0&amp;A280&amp;IF(F280&lt;&gt;"",F280,LOOKUP(2,1/(F$2:F280&lt;&gt;""),F$2:F280))&amp;I280,Hoja4!G:G,Hoja4!F:F,"",0))</f>
        <v>8958868000</v>
      </c>
      <c r="L280" s="23"/>
      <c r="M280" s="15"/>
      <c r="N280" s="15"/>
      <c r="O280" s="15"/>
      <c r="P280" s="15"/>
      <c r="Q280" s="15"/>
      <c r="R280" s="15"/>
      <c r="S280" s="15"/>
      <c r="T280" s="15"/>
      <c r="U280" s="35"/>
      <c r="V280" s="15"/>
      <c r="W280" s="15"/>
      <c r="X280" s="15"/>
      <c r="Y280" s="15"/>
      <c r="Z280" s="22"/>
    </row>
    <row r="281" spans="1:26">
      <c r="A281" s="15">
        <v>110</v>
      </c>
      <c r="B281" s="15">
        <v>1</v>
      </c>
      <c r="C281" s="15"/>
      <c r="D281" s="15"/>
      <c r="E281" s="15"/>
      <c r="F281" s="15"/>
      <c r="G281" s="15"/>
      <c r="H281" s="16" t="s">
        <v>32</v>
      </c>
      <c r="I281" s="16" t="s">
        <v>32</v>
      </c>
      <c r="J281" s="15"/>
      <c r="K281" s="27" t="str" cm="1">
        <f t="array" ref="K281">IF(I281="","",_xlfn.XLOOKUP(0&amp;A281&amp;IF(F281&lt;&gt;"",F281,LOOKUP(2,1/(F$2:F281&lt;&gt;""),F$2:F281))&amp;I281,Hoja4!G:G,Hoja4!F:F,"",0))</f>
        <v/>
      </c>
      <c r="L281" s="22"/>
      <c r="M281" s="15">
        <v>7</v>
      </c>
      <c r="N281" s="15" t="s">
        <v>445</v>
      </c>
      <c r="O281" s="15" t="s">
        <v>40</v>
      </c>
      <c r="P281" s="15" t="s">
        <v>95</v>
      </c>
      <c r="Q281" s="15" t="s">
        <v>36</v>
      </c>
      <c r="R281" s="15" t="s">
        <v>37</v>
      </c>
      <c r="S281" s="15">
        <v>1384</v>
      </c>
      <c r="T281" s="15">
        <v>12000</v>
      </c>
      <c r="U281" s="35">
        <v>1980</v>
      </c>
      <c r="V281" s="33"/>
      <c r="W281" s="15" t="s">
        <v>38</v>
      </c>
      <c r="X281" s="15" t="s">
        <v>38</v>
      </c>
      <c r="Y281" s="15" t="s">
        <v>38</v>
      </c>
      <c r="Z281" s="23"/>
    </row>
    <row r="282" spans="1:26">
      <c r="A282" s="15">
        <v>110</v>
      </c>
      <c r="B282" s="15">
        <v>1</v>
      </c>
      <c r="C282" s="15"/>
      <c r="D282" s="15"/>
      <c r="E282" s="15"/>
      <c r="F282" s="15"/>
      <c r="G282" s="15"/>
      <c r="H282" s="16" t="s">
        <v>32</v>
      </c>
      <c r="I282" s="16" t="s">
        <v>32</v>
      </c>
      <c r="J282" s="15"/>
      <c r="K282" s="27" t="str" cm="1">
        <f t="array" ref="K282">IF(I282="","",_xlfn.XLOOKUP(0&amp;A282&amp;IF(F282&lt;&gt;"",F282,LOOKUP(2,1/(F$2:F282&lt;&gt;""),F$2:F282))&amp;I282,Hoja4!G:G,Hoja4!F:F,"",0))</f>
        <v/>
      </c>
      <c r="L282" s="22"/>
      <c r="M282" s="15">
        <v>21</v>
      </c>
      <c r="N282" s="15" t="s">
        <v>446</v>
      </c>
      <c r="O282" s="15" t="s">
        <v>40</v>
      </c>
      <c r="P282" s="15" t="s">
        <v>95</v>
      </c>
      <c r="Q282" s="15" t="s">
        <v>36</v>
      </c>
      <c r="R282" s="15" t="s">
        <v>37</v>
      </c>
      <c r="S282" s="15">
        <v>617</v>
      </c>
      <c r="T282" s="15">
        <v>3120</v>
      </c>
      <c r="U282" s="35">
        <v>360</v>
      </c>
      <c r="V282" s="33"/>
      <c r="W282" s="15" t="s">
        <v>60</v>
      </c>
      <c r="X282" s="15" t="s">
        <v>38</v>
      </c>
      <c r="Y282" s="15" t="s">
        <v>38</v>
      </c>
      <c r="Z282" s="23"/>
    </row>
    <row r="283" spans="1:26">
      <c r="A283" s="15">
        <v>110</v>
      </c>
      <c r="B283" s="15">
        <v>1</v>
      </c>
      <c r="C283" s="15"/>
      <c r="D283" s="15"/>
      <c r="E283" s="15"/>
      <c r="F283" s="15"/>
      <c r="G283" s="15"/>
      <c r="H283" s="16" t="s">
        <v>32</v>
      </c>
      <c r="I283" s="16" t="s">
        <v>32</v>
      </c>
      <c r="J283" s="15"/>
      <c r="K283" s="27" t="str" cm="1">
        <f t="array" ref="K283">IF(I283="","",_xlfn.XLOOKUP(0&amp;A283&amp;IF(F283&lt;&gt;"",F283,LOOKUP(2,1/(F$2:F283&lt;&gt;""),F$2:F283))&amp;I283,Hoja4!G:G,Hoja4!F:F,"",0))</f>
        <v/>
      </c>
      <c r="L283" s="22"/>
      <c r="M283" s="15">
        <v>22</v>
      </c>
      <c r="N283" s="15" t="s">
        <v>447</v>
      </c>
      <c r="O283" s="15" t="s">
        <v>40</v>
      </c>
      <c r="P283" s="15" t="s">
        <v>95</v>
      </c>
      <c r="Q283" s="15" t="s">
        <v>36</v>
      </c>
      <c r="R283" s="15" t="s">
        <v>58</v>
      </c>
      <c r="S283" s="15">
        <v>208</v>
      </c>
      <c r="T283" s="15">
        <v>9800</v>
      </c>
      <c r="U283" s="35">
        <v>400</v>
      </c>
      <c r="V283" s="33"/>
      <c r="W283" s="15" t="s">
        <v>60</v>
      </c>
      <c r="X283" s="15" t="s">
        <v>38</v>
      </c>
      <c r="Y283" s="15" t="s">
        <v>38</v>
      </c>
      <c r="Z283" s="23"/>
    </row>
    <row r="284" spans="1:26">
      <c r="A284" s="15">
        <v>110</v>
      </c>
      <c r="B284" s="15">
        <v>1</v>
      </c>
      <c r="C284" s="15"/>
      <c r="D284" s="15"/>
      <c r="E284" s="15"/>
      <c r="F284" s="15"/>
      <c r="G284" s="15"/>
      <c r="H284" s="16" t="s">
        <v>32</v>
      </c>
      <c r="I284" s="16" t="s">
        <v>32</v>
      </c>
      <c r="J284" s="15"/>
      <c r="K284" s="27" t="str" cm="1">
        <f t="array" ref="K284">IF(I284="","",_xlfn.XLOOKUP(0&amp;A284&amp;IF(F284&lt;&gt;"",F284,LOOKUP(2,1/(F$2:F284&lt;&gt;""),F$2:F284))&amp;I284,Hoja4!G:G,Hoja4!F:F,"",0))</f>
        <v/>
      </c>
      <c r="L284" s="22"/>
      <c r="M284" s="15">
        <v>23</v>
      </c>
      <c r="N284" s="15" t="s">
        <v>448</v>
      </c>
      <c r="O284" s="15" t="s">
        <v>40</v>
      </c>
      <c r="P284" s="15" t="s">
        <v>95</v>
      </c>
      <c r="Q284" s="15" t="s">
        <v>36</v>
      </c>
      <c r="R284" s="15" t="s">
        <v>37</v>
      </c>
      <c r="S284" s="15">
        <v>583</v>
      </c>
      <c r="T284" s="15">
        <v>1700</v>
      </c>
      <c r="U284" s="35">
        <v>190</v>
      </c>
      <c r="V284" s="33"/>
      <c r="W284" s="15" t="s">
        <v>60</v>
      </c>
      <c r="X284" s="15" t="s">
        <v>38</v>
      </c>
      <c r="Y284" s="15" t="s">
        <v>38</v>
      </c>
      <c r="Z284" s="23"/>
    </row>
    <row r="285" spans="1:26">
      <c r="A285" s="3">
        <v>110</v>
      </c>
      <c r="B285" s="3">
        <v>1</v>
      </c>
      <c r="C285" s="3" t="s">
        <v>404</v>
      </c>
      <c r="D285" s="3"/>
      <c r="E285" s="3"/>
      <c r="F285" s="3">
        <v>5</v>
      </c>
      <c r="G285" s="3" t="s">
        <v>441</v>
      </c>
      <c r="H285" s="4" t="s">
        <v>32</v>
      </c>
      <c r="I285" s="4" t="s">
        <v>32</v>
      </c>
      <c r="J285" s="3" t="s">
        <v>44</v>
      </c>
      <c r="K285" s="28">
        <f>SUM(K280:K284)</f>
        <v>8958868000</v>
      </c>
      <c r="L285" s="13">
        <f>SUM(L280:L284)</f>
        <v>0</v>
      </c>
      <c r="M285" s="3"/>
      <c r="N285" s="3"/>
      <c r="O285" s="3"/>
      <c r="P285" s="3"/>
      <c r="Q285" s="3"/>
      <c r="R285" s="3"/>
      <c r="S285" s="3"/>
      <c r="T285" s="3"/>
      <c r="U285" s="36"/>
      <c r="V285" s="3"/>
      <c r="W285" s="3"/>
      <c r="X285" s="3"/>
      <c r="Y285" s="3" t="s">
        <v>45</v>
      </c>
      <c r="Z285" s="13">
        <f>SUM(Z280:Z284)</f>
        <v>0</v>
      </c>
    </row>
    <row r="286" spans="1:26">
      <c r="A286" s="15">
        <v>110</v>
      </c>
      <c r="B286" s="15">
        <v>1</v>
      </c>
      <c r="C286" s="15" t="s">
        <v>404</v>
      </c>
      <c r="D286" s="15">
        <v>3</v>
      </c>
      <c r="E286" s="15" t="s">
        <v>449</v>
      </c>
      <c r="F286" s="15">
        <v>6</v>
      </c>
      <c r="G286" s="15" t="s">
        <v>450</v>
      </c>
      <c r="H286" s="16" t="s">
        <v>451</v>
      </c>
      <c r="I286" s="16" t="s">
        <v>452</v>
      </c>
      <c r="J286" s="15" t="s">
        <v>453</v>
      </c>
      <c r="K286" s="32" cm="1">
        <f t="array" ref="K286">IF(I286="","",_xlfn.XLOOKUP(0&amp;A286&amp;IF(F286&lt;&gt;"",F286,LOOKUP(2,1/(F$2:F286&lt;&gt;""),F$2:F286))&amp;I286,Hoja4!G:G,Hoja4!F:F,"",0))</f>
        <v>5737630102</v>
      </c>
      <c r="L286" s="23"/>
      <c r="M286" s="15"/>
      <c r="N286" s="15"/>
      <c r="O286" s="15"/>
      <c r="P286" s="15"/>
      <c r="Q286" s="15"/>
      <c r="R286" s="15"/>
      <c r="S286" s="15"/>
      <c r="T286" s="15"/>
      <c r="U286" s="35"/>
      <c r="V286" s="15"/>
      <c r="W286" s="15"/>
      <c r="X286" s="15"/>
      <c r="Y286" s="15"/>
      <c r="Z286" s="22"/>
    </row>
    <row r="287" spans="1:26">
      <c r="A287" s="15">
        <v>110</v>
      </c>
      <c r="B287" s="15">
        <v>1</v>
      </c>
      <c r="C287" s="15"/>
      <c r="D287" s="15"/>
      <c r="E287" s="15"/>
      <c r="F287" s="15"/>
      <c r="G287" s="15"/>
      <c r="H287" s="16" t="s">
        <v>32</v>
      </c>
      <c r="I287" s="16" t="s">
        <v>32</v>
      </c>
      <c r="J287" s="15"/>
      <c r="K287" s="27" t="str" cm="1">
        <f t="array" ref="K287">IF(I287="","",_xlfn.XLOOKUP(0&amp;A287&amp;IF(F287&lt;&gt;"",F287,LOOKUP(2,1/(F$2:F287&lt;&gt;""),F$2:F287))&amp;I287,Hoja4!G:G,Hoja4!F:F,"",0))</f>
        <v/>
      </c>
      <c r="L287" s="22"/>
      <c r="M287" s="15">
        <v>8</v>
      </c>
      <c r="N287" s="15" t="s">
        <v>454</v>
      </c>
      <c r="O287" s="15" t="s">
        <v>40</v>
      </c>
      <c r="P287" s="15" t="s">
        <v>95</v>
      </c>
      <c r="Q287" s="15" t="s">
        <v>36</v>
      </c>
      <c r="R287" s="15" t="s">
        <v>37</v>
      </c>
      <c r="S287" s="15">
        <v>89622</v>
      </c>
      <c r="T287" s="15">
        <v>230000</v>
      </c>
      <c r="U287" s="35">
        <v>25000</v>
      </c>
      <c r="V287" s="33"/>
      <c r="W287" s="15" t="s">
        <v>38</v>
      </c>
      <c r="X287" s="15" t="s">
        <v>38</v>
      </c>
      <c r="Y287" s="15" t="s">
        <v>38</v>
      </c>
      <c r="Z287" s="23"/>
    </row>
    <row r="288" spans="1:26">
      <c r="A288" s="3">
        <v>110</v>
      </c>
      <c r="B288" s="3">
        <v>1</v>
      </c>
      <c r="C288" s="3" t="s">
        <v>404</v>
      </c>
      <c r="D288" s="3"/>
      <c r="E288" s="3"/>
      <c r="F288" s="3">
        <v>6</v>
      </c>
      <c r="G288" s="3" t="s">
        <v>450</v>
      </c>
      <c r="H288" s="4" t="s">
        <v>32</v>
      </c>
      <c r="I288" s="4" t="s">
        <v>32</v>
      </c>
      <c r="J288" s="3" t="s">
        <v>44</v>
      </c>
      <c r="K288" s="28">
        <f>SUM(K286:K287)</f>
        <v>5737630102</v>
      </c>
      <c r="L288" s="13">
        <f>SUM(L286:L287)</f>
        <v>0</v>
      </c>
      <c r="M288" s="3"/>
      <c r="N288" s="3"/>
      <c r="O288" s="3"/>
      <c r="P288" s="3"/>
      <c r="Q288" s="3"/>
      <c r="R288" s="3"/>
      <c r="S288" s="3"/>
      <c r="T288" s="3"/>
      <c r="U288" s="36"/>
      <c r="V288" s="3"/>
      <c r="W288" s="3"/>
      <c r="X288" s="3"/>
      <c r="Y288" s="3" t="s">
        <v>45</v>
      </c>
      <c r="Z288" s="13">
        <f>SUM(Z286:Z287)</f>
        <v>0</v>
      </c>
    </row>
    <row r="289" spans="1:26">
      <c r="A289" s="15">
        <v>110</v>
      </c>
      <c r="B289" s="15">
        <v>1</v>
      </c>
      <c r="C289" s="15" t="s">
        <v>404</v>
      </c>
      <c r="D289" s="15">
        <v>3</v>
      </c>
      <c r="E289" s="15" t="s">
        <v>449</v>
      </c>
      <c r="F289" s="15">
        <v>9</v>
      </c>
      <c r="G289" s="15" t="s">
        <v>455</v>
      </c>
      <c r="H289" s="16" t="s">
        <v>451</v>
      </c>
      <c r="I289" s="16" t="s">
        <v>452</v>
      </c>
      <c r="J289" s="15" t="s">
        <v>453</v>
      </c>
      <c r="K289" s="32" cm="1">
        <f t="array" ref="K289">IF(I289="","",_xlfn.XLOOKUP(0&amp;A289&amp;IF(F289&lt;&gt;"",F289,LOOKUP(2,1/(F$2:F289&lt;&gt;""),F$2:F289))&amp;I289,Hoja4!G:G,Hoja4!F:F,"",0))</f>
        <v>6318237898</v>
      </c>
      <c r="L289" s="23"/>
      <c r="M289" s="15"/>
      <c r="N289" s="15"/>
      <c r="O289" s="15"/>
      <c r="P289" s="15"/>
      <c r="Q289" s="15"/>
      <c r="R289" s="15"/>
      <c r="S289" s="15"/>
      <c r="T289" s="15"/>
      <c r="U289" s="35"/>
      <c r="V289" s="15"/>
      <c r="W289" s="15"/>
      <c r="X289" s="15"/>
      <c r="Y289" s="15"/>
      <c r="Z289" s="22"/>
    </row>
    <row r="290" spans="1:26">
      <c r="A290" s="15">
        <v>110</v>
      </c>
      <c r="B290" s="15">
        <v>1</v>
      </c>
      <c r="C290" s="15"/>
      <c r="D290" s="15"/>
      <c r="E290" s="15"/>
      <c r="F290" s="15"/>
      <c r="G290" s="15"/>
      <c r="H290" s="16" t="s">
        <v>32</v>
      </c>
      <c r="I290" s="16" t="s">
        <v>32</v>
      </c>
      <c r="J290" s="15"/>
      <c r="K290" s="27" t="str" cm="1">
        <f t="array" ref="K290">IF(I290="","",_xlfn.XLOOKUP(0&amp;A290&amp;IF(F290&lt;&gt;"",F290,LOOKUP(2,1/(F$2:F290&lt;&gt;""),F$2:F290))&amp;I290,Hoja4!G:G,Hoja4!F:F,"",0))</f>
        <v/>
      </c>
      <c r="L290" s="22"/>
      <c r="M290" s="15">
        <v>13</v>
      </c>
      <c r="N290" s="15" t="s">
        <v>456</v>
      </c>
      <c r="O290" s="15" t="s">
        <v>40</v>
      </c>
      <c r="P290" s="15" t="s">
        <v>95</v>
      </c>
      <c r="Q290" s="15" t="s">
        <v>36</v>
      </c>
      <c r="R290" s="15" t="s">
        <v>37</v>
      </c>
      <c r="S290" s="15">
        <v>1556193</v>
      </c>
      <c r="T290" s="15">
        <v>3681200</v>
      </c>
      <c r="U290" s="35">
        <v>544016</v>
      </c>
      <c r="V290" s="33"/>
      <c r="W290" s="15" t="s">
        <v>38</v>
      </c>
      <c r="X290" s="15" t="s">
        <v>38</v>
      </c>
      <c r="Y290" s="15" t="s">
        <v>38</v>
      </c>
      <c r="Z290" s="23"/>
    </row>
    <row r="291" spans="1:26">
      <c r="A291" s="3">
        <v>110</v>
      </c>
      <c r="B291" s="3">
        <v>1</v>
      </c>
      <c r="C291" s="3" t="s">
        <v>404</v>
      </c>
      <c r="D291" s="3"/>
      <c r="E291" s="3"/>
      <c r="F291" s="3">
        <v>9</v>
      </c>
      <c r="G291" s="3" t="s">
        <v>455</v>
      </c>
      <c r="H291" s="4" t="s">
        <v>32</v>
      </c>
      <c r="I291" s="4" t="s">
        <v>32</v>
      </c>
      <c r="J291" s="3" t="s">
        <v>44</v>
      </c>
      <c r="K291" s="28">
        <f>SUM(K289:K290)</f>
        <v>6318237898</v>
      </c>
      <c r="L291" s="13">
        <f>SUM(L289:L290)</f>
        <v>0</v>
      </c>
      <c r="M291" s="3"/>
      <c r="N291" s="3"/>
      <c r="O291" s="3"/>
      <c r="P291" s="3"/>
      <c r="Q291" s="3"/>
      <c r="R291" s="3"/>
      <c r="S291" s="3"/>
      <c r="T291" s="3"/>
      <c r="U291" s="36"/>
      <c r="V291" s="3"/>
      <c r="W291" s="3"/>
      <c r="X291" s="3"/>
      <c r="Y291" s="3" t="s">
        <v>45</v>
      </c>
      <c r="Z291" s="13">
        <f>SUM(Z289:Z290)</f>
        <v>0</v>
      </c>
    </row>
    <row r="292" spans="1:26">
      <c r="A292" s="15">
        <v>110</v>
      </c>
      <c r="B292" s="15">
        <v>1</v>
      </c>
      <c r="C292" s="15" t="s">
        <v>404</v>
      </c>
      <c r="D292" s="15">
        <v>4</v>
      </c>
      <c r="E292" s="15" t="s">
        <v>457</v>
      </c>
      <c r="F292" s="15">
        <v>7</v>
      </c>
      <c r="G292" s="15" t="s">
        <v>458</v>
      </c>
      <c r="H292" s="16" t="s">
        <v>459</v>
      </c>
      <c r="I292" s="16" t="s">
        <v>460</v>
      </c>
      <c r="J292" s="15" t="s">
        <v>461</v>
      </c>
      <c r="K292" s="32" cm="1">
        <f t="array" ref="K292">IF(I292="","",_xlfn.XLOOKUP(0&amp;A292&amp;IF(F292&lt;&gt;"",F292,LOOKUP(2,1/(F$2:F292&lt;&gt;""),F$2:F292))&amp;I292,Hoja4!G:G,Hoja4!F:F,"",0))</f>
        <v>3286634000</v>
      </c>
      <c r="L292" s="23"/>
      <c r="M292" s="15"/>
      <c r="N292" s="15"/>
      <c r="O292" s="15"/>
      <c r="P292" s="15"/>
      <c r="Q292" s="15"/>
      <c r="R292" s="15"/>
      <c r="S292" s="15"/>
      <c r="T292" s="15"/>
      <c r="U292" s="35"/>
      <c r="V292" s="15"/>
      <c r="W292" s="15"/>
      <c r="X292" s="15"/>
      <c r="Y292" s="15"/>
      <c r="Z292" s="22"/>
    </row>
    <row r="293" spans="1:26">
      <c r="A293" s="15">
        <v>110</v>
      </c>
      <c r="B293" s="15">
        <v>1</v>
      </c>
      <c r="C293" s="15"/>
      <c r="D293" s="15"/>
      <c r="E293" s="15"/>
      <c r="F293" s="15"/>
      <c r="G293" s="15"/>
      <c r="H293" s="16" t="s">
        <v>462</v>
      </c>
      <c r="I293" s="16" t="s">
        <v>463</v>
      </c>
      <c r="J293" s="15" t="s">
        <v>464</v>
      </c>
      <c r="K293" s="32" cm="1">
        <f t="array" ref="K293">IF(I293="","",_xlfn.XLOOKUP(0&amp;A293&amp;IF(F293&lt;&gt;"",F293,LOOKUP(2,1/(F$2:F293&lt;&gt;""),F$2:F293))&amp;I293,Hoja4!G:G,Hoja4!F:F,"",0))</f>
        <v>15808283000</v>
      </c>
      <c r="L293" s="23"/>
      <c r="M293" s="15"/>
      <c r="N293" s="15"/>
      <c r="O293" s="15"/>
      <c r="P293" s="15"/>
      <c r="Q293" s="15"/>
      <c r="R293" s="15"/>
      <c r="S293" s="15"/>
      <c r="T293" s="15"/>
      <c r="U293" s="35"/>
      <c r="V293" s="15"/>
      <c r="W293" s="15"/>
      <c r="X293" s="15"/>
      <c r="Y293" s="15"/>
      <c r="Z293" s="22"/>
    </row>
    <row r="294" spans="1:26">
      <c r="A294" s="15">
        <v>110</v>
      </c>
      <c r="B294" s="15">
        <v>1</v>
      </c>
      <c r="C294" s="15"/>
      <c r="D294" s="15"/>
      <c r="E294" s="15"/>
      <c r="F294" s="15"/>
      <c r="G294" s="15"/>
      <c r="H294" s="16" t="s">
        <v>32</v>
      </c>
      <c r="I294" s="16" t="s">
        <v>32</v>
      </c>
      <c r="J294" s="15"/>
      <c r="K294" s="27" t="str" cm="1">
        <f t="array" ref="K294">IF(I294="","",_xlfn.XLOOKUP(0&amp;A294&amp;IF(F294&lt;&gt;"",F294,LOOKUP(2,1/(F$2:F294&lt;&gt;""),F$2:F294))&amp;I294,Hoja4!G:G,Hoja4!F:F,"",0))</f>
        <v/>
      </c>
      <c r="L294" s="22"/>
      <c r="M294" s="15">
        <v>9</v>
      </c>
      <c r="N294" s="15" t="s">
        <v>465</v>
      </c>
      <c r="O294" s="15" t="s">
        <v>34</v>
      </c>
      <c r="P294" s="15" t="s">
        <v>131</v>
      </c>
      <c r="Q294" s="15" t="s">
        <v>41</v>
      </c>
      <c r="R294" s="15" t="s">
        <v>37</v>
      </c>
      <c r="S294" s="15">
        <v>100</v>
      </c>
      <c r="T294" s="15">
        <v>100</v>
      </c>
      <c r="U294" s="35">
        <v>100</v>
      </c>
      <c r="V294" s="33"/>
      <c r="W294" s="15" t="s">
        <v>38</v>
      </c>
      <c r="X294" s="15" t="s">
        <v>38</v>
      </c>
      <c r="Y294" s="15" t="s">
        <v>38</v>
      </c>
      <c r="Z294" s="23"/>
    </row>
    <row r="295" spans="1:26">
      <c r="A295" s="15">
        <v>110</v>
      </c>
      <c r="B295" s="15">
        <v>1</v>
      </c>
      <c r="C295" s="15"/>
      <c r="D295" s="15"/>
      <c r="E295" s="15"/>
      <c r="F295" s="15"/>
      <c r="G295" s="15"/>
      <c r="H295" s="16" t="s">
        <v>32</v>
      </c>
      <c r="I295" s="16" t="s">
        <v>32</v>
      </c>
      <c r="J295" s="15"/>
      <c r="K295" s="27" t="str" cm="1">
        <f t="array" ref="K295">IF(I295="","",_xlfn.XLOOKUP(0&amp;A295&amp;IF(F295&lt;&gt;"",F295,LOOKUP(2,1/(F$2:F295&lt;&gt;""),F$2:F295))&amp;I295,Hoja4!G:G,Hoja4!F:F,"",0))</f>
        <v/>
      </c>
      <c r="L295" s="22"/>
      <c r="M295" s="15">
        <v>14</v>
      </c>
      <c r="N295" s="15" t="s">
        <v>466</v>
      </c>
      <c r="O295" s="15" t="s">
        <v>34</v>
      </c>
      <c r="P295" s="15" t="s">
        <v>131</v>
      </c>
      <c r="Q295" s="15" t="s">
        <v>41</v>
      </c>
      <c r="R295" s="15" t="s">
        <v>37</v>
      </c>
      <c r="S295" s="15"/>
      <c r="T295" s="15">
        <v>100</v>
      </c>
      <c r="U295" s="35">
        <v>100</v>
      </c>
      <c r="V295" s="33"/>
      <c r="W295" s="15" t="s">
        <v>38</v>
      </c>
      <c r="X295" s="15" t="s">
        <v>38</v>
      </c>
      <c r="Y295" s="15" t="s">
        <v>38</v>
      </c>
      <c r="Z295" s="23"/>
    </row>
    <row r="296" spans="1:26">
      <c r="A296" s="15">
        <v>110</v>
      </c>
      <c r="B296" s="15">
        <v>1</v>
      </c>
      <c r="C296" s="15"/>
      <c r="D296" s="15"/>
      <c r="E296" s="15"/>
      <c r="F296" s="15"/>
      <c r="G296" s="15"/>
      <c r="H296" s="16" t="s">
        <v>32</v>
      </c>
      <c r="I296" s="16" t="s">
        <v>32</v>
      </c>
      <c r="J296" s="15"/>
      <c r="K296" s="27" t="str" cm="1">
        <f t="array" ref="K296">IF(I296="","",_xlfn.XLOOKUP(0&amp;A296&amp;IF(F296&lt;&gt;"",F296,LOOKUP(2,1/(F$2:F296&lt;&gt;""),F$2:F296))&amp;I296,Hoja4!G:G,Hoja4!F:F,"",0))</f>
        <v/>
      </c>
      <c r="L296" s="22"/>
      <c r="M296" s="15">
        <v>15</v>
      </c>
      <c r="N296" s="15" t="s">
        <v>467</v>
      </c>
      <c r="O296" s="15" t="s">
        <v>34</v>
      </c>
      <c r="P296" s="15" t="s">
        <v>131</v>
      </c>
      <c r="Q296" s="15" t="s">
        <v>41</v>
      </c>
      <c r="R296" s="15" t="s">
        <v>37</v>
      </c>
      <c r="S296" s="15"/>
      <c r="T296" s="15">
        <v>100</v>
      </c>
      <c r="U296" s="35">
        <v>100</v>
      </c>
      <c r="V296" s="33"/>
      <c r="W296" s="15" t="s">
        <v>38</v>
      </c>
      <c r="X296" s="15" t="s">
        <v>38</v>
      </c>
      <c r="Y296" s="15" t="s">
        <v>38</v>
      </c>
      <c r="Z296" s="23"/>
    </row>
    <row r="297" spans="1:26">
      <c r="A297" s="15">
        <v>110</v>
      </c>
      <c r="B297" s="15">
        <v>1</v>
      </c>
      <c r="C297" s="15"/>
      <c r="D297" s="15"/>
      <c r="E297" s="15"/>
      <c r="F297" s="15"/>
      <c r="G297" s="15"/>
      <c r="H297" s="16" t="s">
        <v>32</v>
      </c>
      <c r="I297" s="16" t="s">
        <v>32</v>
      </c>
      <c r="J297" s="15"/>
      <c r="K297" s="27" t="str" cm="1">
        <f t="array" ref="K297">IF(I297="","",_xlfn.XLOOKUP(0&amp;A297&amp;IF(F297&lt;&gt;"",F297,LOOKUP(2,1/(F$2:F297&lt;&gt;""),F$2:F297))&amp;I297,Hoja4!G:G,Hoja4!F:F,"",0))</f>
        <v/>
      </c>
      <c r="L297" s="22"/>
      <c r="M297" s="15">
        <v>16</v>
      </c>
      <c r="N297" s="15" t="s">
        <v>468</v>
      </c>
      <c r="O297" s="15" t="s">
        <v>34</v>
      </c>
      <c r="P297" s="15" t="s">
        <v>131</v>
      </c>
      <c r="Q297" s="15" t="s">
        <v>41</v>
      </c>
      <c r="R297" s="15" t="s">
        <v>37</v>
      </c>
      <c r="S297" s="15"/>
      <c r="T297" s="15">
        <v>100</v>
      </c>
      <c r="U297" s="35">
        <v>100</v>
      </c>
      <c r="V297" s="33"/>
      <c r="W297" s="15" t="s">
        <v>38</v>
      </c>
      <c r="X297" s="15" t="s">
        <v>38</v>
      </c>
      <c r="Y297" s="15" t="s">
        <v>38</v>
      </c>
      <c r="Z297" s="23"/>
    </row>
    <row r="298" spans="1:26">
      <c r="A298" s="15">
        <v>110</v>
      </c>
      <c r="B298" s="15">
        <v>1</v>
      </c>
      <c r="C298" s="15"/>
      <c r="D298" s="15"/>
      <c r="E298" s="15"/>
      <c r="F298" s="15"/>
      <c r="G298" s="15"/>
      <c r="H298" s="16" t="s">
        <v>32</v>
      </c>
      <c r="I298" s="16" t="s">
        <v>32</v>
      </c>
      <c r="J298" s="15"/>
      <c r="K298" s="27" t="str" cm="1">
        <f t="array" ref="K298">IF(I298="","",_xlfn.XLOOKUP(0&amp;A298&amp;IF(F298&lt;&gt;"",F298,LOOKUP(2,1/(F$2:F298&lt;&gt;""),F$2:F298))&amp;I298,Hoja4!G:G,Hoja4!F:F,"",0))</f>
        <v/>
      </c>
      <c r="L298" s="22"/>
      <c r="M298" s="15">
        <v>17</v>
      </c>
      <c r="N298" s="15" t="s">
        <v>469</v>
      </c>
      <c r="O298" s="15" t="s">
        <v>34</v>
      </c>
      <c r="P298" s="15" t="s">
        <v>131</v>
      </c>
      <c r="Q298" s="15" t="s">
        <v>41</v>
      </c>
      <c r="R298" s="15" t="s">
        <v>37</v>
      </c>
      <c r="S298" s="15"/>
      <c r="T298" s="15">
        <v>100</v>
      </c>
      <c r="U298" s="35">
        <v>100</v>
      </c>
      <c r="V298" s="33"/>
      <c r="W298" s="15" t="s">
        <v>38</v>
      </c>
      <c r="X298" s="15" t="s">
        <v>38</v>
      </c>
      <c r="Y298" s="15" t="s">
        <v>38</v>
      </c>
      <c r="Z298" s="23"/>
    </row>
    <row r="299" spans="1:26">
      <c r="A299" s="3">
        <v>110</v>
      </c>
      <c r="B299" s="3">
        <v>1</v>
      </c>
      <c r="C299" s="3" t="s">
        <v>404</v>
      </c>
      <c r="D299" s="3"/>
      <c r="E299" s="3"/>
      <c r="F299" s="3">
        <v>7</v>
      </c>
      <c r="G299" s="3" t="s">
        <v>458</v>
      </c>
      <c r="H299" s="4" t="s">
        <v>32</v>
      </c>
      <c r="I299" s="4" t="s">
        <v>32</v>
      </c>
      <c r="J299" s="3" t="s">
        <v>44</v>
      </c>
      <c r="K299" s="28">
        <f>SUM(K292:K298)</f>
        <v>19094917000</v>
      </c>
      <c r="L299" s="13">
        <f>SUM(L292:L298)</f>
        <v>0</v>
      </c>
      <c r="M299" s="3"/>
      <c r="N299" s="3"/>
      <c r="O299" s="3"/>
      <c r="P299" s="3"/>
      <c r="Q299" s="3"/>
      <c r="R299" s="3"/>
      <c r="S299" s="3"/>
      <c r="T299" s="3"/>
      <c r="U299" s="36"/>
      <c r="V299" s="3"/>
      <c r="W299" s="3"/>
      <c r="X299" s="3"/>
      <c r="Y299" s="3" t="s">
        <v>45</v>
      </c>
      <c r="Z299" s="13">
        <f>SUM(Z292:Z298)</f>
        <v>0</v>
      </c>
    </row>
    <row r="300" spans="1:26">
      <c r="A300" s="15">
        <v>110</v>
      </c>
      <c r="B300" s="15">
        <v>1</v>
      </c>
      <c r="C300" s="15" t="s">
        <v>404</v>
      </c>
      <c r="D300" s="15">
        <v>4</v>
      </c>
      <c r="E300" s="15" t="s">
        <v>457</v>
      </c>
      <c r="F300" s="15">
        <v>10</v>
      </c>
      <c r="G300" s="15" t="s">
        <v>470</v>
      </c>
      <c r="H300" s="16" t="s">
        <v>471</v>
      </c>
      <c r="I300" s="16" t="s">
        <v>472</v>
      </c>
      <c r="J300" s="15" t="s">
        <v>473</v>
      </c>
      <c r="K300" s="32" cm="1">
        <f t="array" ref="K300">IF(I300="","",_xlfn.XLOOKUP(0&amp;A300&amp;IF(F300&lt;&gt;"",F300,LOOKUP(2,1/(F$2:F300&lt;&gt;""),F$2:F300))&amp;I300,Hoja4!G:G,Hoja4!F:F,"",0))</f>
        <v>5047946000</v>
      </c>
      <c r="L300" s="23"/>
      <c r="M300" s="15"/>
      <c r="N300" s="15"/>
      <c r="O300" s="15"/>
      <c r="P300" s="15"/>
      <c r="Q300" s="15"/>
      <c r="R300" s="15"/>
      <c r="S300" s="15"/>
      <c r="T300" s="15"/>
      <c r="U300" s="35"/>
      <c r="V300" s="15"/>
      <c r="W300" s="15"/>
      <c r="X300" s="15"/>
      <c r="Y300" s="15"/>
      <c r="Z300" s="22"/>
    </row>
    <row r="301" spans="1:26">
      <c r="A301" s="15">
        <v>110</v>
      </c>
      <c r="B301" s="15">
        <v>1</v>
      </c>
      <c r="C301" s="15"/>
      <c r="D301" s="15"/>
      <c r="E301" s="15"/>
      <c r="F301" s="15"/>
      <c r="G301" s="15"/>
      <c r="H301" s="16" t="s">
        <v>32</v>
      </c>
      <c r="I301" s="16" t="s">
        <v>32</v>
      </c>
      <c r="J301" s="15"/>
      <c r="K301" s="27" t="str" cm="1">
        <f t="array" ref="K301">IF(I301="","",_xlfn.XLOOKUP(0&amp;A301&amp;IF(F301&lt;&gt;"",F301,LOOKUP(2,1/(F$2:F301&lt;&gt;""),F$2:F301))&amp;I301,Hoja4!G:G,Hoja4!F:F,"",0))</f>
        <v/>
      </c>
      <c r="L301" s="22"/>
      <c r="M301" s="15">
        <v>18</v>
      </c>
      <c r="N301" s="15" t="s">
        <v>474</v>
      </c>
      <c r="O301" s="15" t="s">
        <v>100</v>
      </c>
      <c r="P301" s="15" t="s">
        <v>115</v>
      </c>
      <c r="Q301" s="15" t="s">
        <v>41</v>
      </c>
      <c r="R301" s="15" t="s">
        <v>37</v>
      </c>
      <c r="S301" s="15">
        <v>1E-4</v>
      </c>
      <c r="T301" s="15">
        <v>80</v>
      </c>
      <c r="U301" s="35">
        <v>80</v>
      </c>
      <c r="V301" s="33"/>
      <c r="W301" s="15" t="s">
        <v>38</v>
      </c>
      <c r="X301" s="15" t="s">
        <v>38</v>
      </c>
      <c r="Y301" s="15" t="s">
        <v>38</v>
      </c>
      <c r="Z301" s="23"/>
    </row>
    <row r="302" spans="1:26">
      <c r="A302" s="3">
        <v>110</v>
      </c>
      <c r="B302" s="3">
        <v>1</v>
      </c>
      <c r="C302" s="3" t="s">
        <v>404</v>
      </c>
      <c r="D302" s="3"/>
      <c r="E302" s="3"/>
      <c r="F302" s="3">
        <v>10</v>
      </c>
      <c r="G302" s="3" t="s">
        <v>470</v>
      </c>
      <c r="H302" s="4" t="s">
        <v>32</v>
      </c>
      <c r="I302" s="4" t="s">
        <v>32</v>
      </c>
      <c r="J302" s="3" t="s">
        <v>44</v>
      </c>
      <c r="K302" s="28">
        <f>SUM(K300:K301)</f>
        <v>5047946000</v>
      </c>
      <c r="L302" s="13">
        <f>SUM(L300:L301)</f>
        <v>0</v>
      </c>
      <c r="M302" s="3"/>
      <c r="N302" s="3"/>
      <c r="O302" s="3"/>
      <c r="P302" s="3"/>
      <c r="Q302" s="3"/>
      <c r="R302" s="3"/>
      <c r="S302" s="3"/>
      <c r="T302" s="3"/>
      <c r="U302" s="36"/>
      <c r="V302" s="3"/>
      <c r="W302" s="3"/>
      <c r="X302" s="3"/>
      <c r="Y302" s="3" t="s">
        <v>45</v>
      </c>
      <c r="Z302" s="13">
        <f>SUM(Z300:Z301)</f>
        <v>0</v>
      </c>
    </row>
    <row r="303" spans="1:26">
      <c r="A303" s="5">
        <v>110</v>
      </c>
      <c r="B303" s="5">
        <v>1</v>
      </c>
      <c r="C303" s="5" t="s">
        <v>404</v>
      </c>
      <c r="D303" s="5"/>
      <c r="E303" s="5"/>
      <c r="F303" s="5"/>
      <c r="G303" s="5"/>
      <c r="H303" s="6" t="s">
        <v>32</v>
      </c>
      <c r="I303" s="6" t="s">
        <v>32</v>
      </c>
      <c r="J303" s="5" t="s">
        <v>121</v>
      </c>
      <c r="K303" s="29">
        <f>SUM(K263,K270,K273,K276,K279,K285,K288,K291,K299,K302)</f>
        <v>77357237000</v>
      </c>
      <c r="L303" s="14">
        <f>SUM(L263,L270,L273,L276,L279,L285,L288,L291,L299,L302)</f>
        <v>0</v>
      </c>
      <c r="M303" s="5"/>
      <c r="N303" s="5"/>
      <c r="O303" s="5"/>
      <c r="P303" s="5"/>
      <c r="Q303" s="5"/>
      <c r="R303" s="5"/>
      <c r="S303" s="5"/>
      <c r="T303" s="5"/>
      <c r="U303" s="37"/>
      <c r="V303" s="5"/>
      <c r="W303" s="5"/>
      <c r="X303" s="5"/>
      <c r="Y303" s="5" t="s">
        <v>121</v>
      </c>
      <c r="Z303" s="14">
        <f>SUM(Z263,Z270,Z273,Z276,Z279,Z285,Z288,Z291,Z299,Z302)</f>
        <v>0</v>
      </c>
    </row>
    <row r="304" spans="1:26">
      <c r="A304" s="15">
        <v>127</v>
      </c>
      <c r="B304" s="15">
        <v>1</v>
      </c>
      <c r="C304" s="15" t="s">
        <v>475</v>
      </c>
      <c r="D304" s="15">
        <v>1</v>
      </c>
      <c r="E304" s="15" t="s">
        <v>476</v>
      </c>
      <c r="F304" s="15">
        <v>1</v>
      </c>
      <c r="G304" s="15" t="s">
        <v>477</v>
      </c>
      <c r="H304" s="16" t="s">
        <v>478</v>
      </c>
      <c r="I304" s="16" t="s">
        <v>479</v>
      </c>
      <c r="J304" s="15" t="s">
        <v>480</v>
      </c>
      <c r="K304" s="32" cm="1">
        <f t="array" ref="K304">IF(I304="","",_xlfn.XLOOKUP(0&amp;A304&amp;IF(F304&lt;&gt;"",F304,LOOKUP(2,1/(F$2:F304&lt;&gt;""),F$2:F304))&amp;I304,Hoja4!G:G,Hoja4!F:F,"",0))</f>
        <v>2031094000</v>
      </c>
      <c r="L304" s="23"/>
      <c r="M304" s="15"/>
      <c r="N304" s="15"/>
      <c r="O304" s="15"/>
      <c r="P304" s="15"/>
      <c r="Q304" s="15"/>
      <c r="R304" s="15"/>
      <c r="S304" s="15"/>
      <c r="T304" s="15"/>
      <c r="U304" s="35"/>
      <c r="V304" s="15"/>
      <c r="W304" s="15"/>
      <c r="X304" s="15"/>
      <c r="Y304" s="15"/>
      <c r="Z304" s="22"/>
    </row>
    <row r="305" spans="1:26">
      <c r="A305" s="15">
        <v>127</v>
      </c>
      <c r="B305" s="15">
        <v>1</v>
      </c>
      <c r="C305" s="15"/>
      <c r="D305" s="15"/>
      <c r="E305" s="15"/>
      <c r="F305" s="15"/>
      <c r="G305" s="15"/>
      <c r="H305" s="16" t="s">
        <v>32</v>
      </c>
      <c r="I305" s="16" t="s">
        <v>32</v>
      </c>
      <c r="J305" s="15"/>
      <c r="K305" s="27" t="str" cm="1">
        <f t="array" ref="K305">IF(I305="","",_xlfn.XLOOKUP(0&amp;A305&amp;IF(F305&lt;&gt;"",F305,LOOKUP(2,1/(F$2:F305&lt;&gt;""),F$2:F305))&amp;I305,Hoja4!G:G,Hoja4!F:F,"",0))</f>
        <v/>
      </c>
      <c r="L305" s="22"/>
      <c r="M305" s="15">
        <v>1</v>
      </c>
      <c r="N305" s="15" t="s">
        <v>481</v>
      </c>
      <c r="O305" s="15" t="s">
        <v>40</v>
      </c>
      <c r="P305" s="15" t="s">
        <v>35</v>
      </c>
      <c r="Q305" s="15" t="s">
        <v>36</v>
      </c>
      <c r="R305" s="15" t="s">
        <v>58</v>
      </c>
      <c r="S305" s="15">
        <v>1579901</v>
      </c>
      <c r="T305" s="15">
        <v>6750309.1799998302</v>
      </c>
      <c r="U305" s="35">
        <v>750000</v>
      </c>
      <c r="V305" s="33"/>
      <c r="W305" s="15" t="s">
        <v>38</v>
      </c>
      <c r="X305" s="15" t="s">
        <v>38</v>
      </c>
      <c r="Y305" s="15" t="s">
        <v>38</v>
      </c>
      <c r="Z305" s="23"/>
    </row>
    <row r="306" spans="1:26">
      <c r="A306" s="3">
        <v>127</v>
      </c>
      <c r="B306" s="3">
        <v>1</v>
      </c>
      <c r="C306" s="3" t="s">
        <v>475</v>
      </c>
      <c r="D306" s="3"/>
      <c r="E306" s="3"/>
      <c r="F306" s="3">
        <v>1</v>
      </c>
      <c r="G306" s="3" t="s">
        <v>477</v>
      </c>
      <c r="H306" s="4" t="s">
        <v>32</v>
      </c>
      <c r="I306" s="4" t="s">
        <v>32</v>
      </c>
      <c r="J306" s="3" t="s">
        <v>44</v>
      </c>
      <c r="K306" s="28">
        <f>SUM(K304:K305)</f>
        <v>2031094000</v>
      </c>
      <c r="L306" s="13">
        <f>SUM(L304:L305)</f>
        <v>0</v>
      </c>
      <c r="M306" s="3"/>
      <c r="N306" s="3"/>
      <c r="O306" s="3"/>
      <c r="P306" s="3"/>
      <c r="Q306" s="3"/>
      <c r="R306" s="3"/>
      <c r="S306" s="3"/>
      <c r="T306" s="3"/>
      <c r="U306" s="36"/>
      <c r="V306" s="3"/>
      <c r="W306" s="3"/>
      <c r="X306" s="3"/>
      <c r="Y306" s="3" t="s">
        <v>45</v>
      </c>
      <c r="Z306" s="13">
        <f>SUM(Z303:Z305)</f>
        <v>0</v>
      </c>
    </row>
    <row r="307" spans="1:26">
      <c r="A307" s="15">
        <v>127</v>
      </c>
      <c r="B307" s="15">
        <v>1</v>
      </c>
      <c r="C307" s="15" t="s">
        <v>475</v>
      </c>
      <c r="D307" s="15">
        <v>1</v>
      </c>
      <c r="E307" s="15" t="s">
        <v>476</v>
      </c>
      <c r="F307" s="15">
        <v>2</v>
      </c>
      <c r="G307" s="15" t="s">
        <v>482</v>
      </c>
      <c r="H307" s="16" t="s">
        <v>478</v>
      </c>
      <c r="I307" s="16" t="s">
        <v>479</v>
      </c>
      <c r="J307" s="15" t="s">
        <v>480</v>
      </c>
      <c r="K307" s="32" cm="1">
        <f t="array" ref="K307">IF(I307="","",_xlfn.XLOOKUP(0&amp;A307&amp;IF(F307&lt;&gt;"",F307,LOOKUP(2,1/(F$2:F307&lt;&gt;""),F$2:F307))&amp;I307,Hoja4!G:G,Hoja4!F:F,"",0))</f>
        <v>5397391000</v>
      </c>
      <c r="L307" s="23"/>
      <c r="M307" s="15"/>
      <c r="N307" s="15"/>
      <c r="O307" s="15"/>
      <c r="P307" s="15"/>
      <c r="Q307" s="15"/>
      <c r="R307" s="15"/>
      <c r="S307" s="15"/>
      <c r="T307" s="15"/>
      <c r="U307" s="35"/>
      <c r="V307" s="15"/>
      <c r="W307" s="15"/>
      <c r="X307" s="15"/>
      <c r="Y307" s="15"/>
      <c r="Z307" s="22"/>
    </row>
    <row r="308" spans="1:26">
      <c r="A308" s="15">
        <v>127</v>
      </c>
      <c r="B308" s="15">
        <v>1</v>
      </c>
      <c r="C308" s="15"/>
      <c r="D308" s="15"/>
      <c r="E308" s="15"/>
      <c r="F308" s="15"/>
      <c r="G308" s="15"/>
      <c r="H308" s="16" t="s">
        <v>32</v>
      </c>
      <c r="I308" s="16" t="s">
        <v>32</v>
      </c>
      <c r="J308" s="15"/>
      <c r="K308" s="27" t="str" cm="1">
        <f t="array" ref="K308">IF(I308="","",_xlfn.XLOOKUP(0&amp;A308&amp;IF(F308&lt;&gt;"",F308,LOOKUP(2,1/(F$2:F308&lt;&gt;""),F$2:F308))&amp;I308,Hoja4!G:G,Hoja4!F:F,"",0))</f>
        <v/>
      </c>
      <c r="L308" s="22"/>
      <c r="M308" s="15">
        <v>2</v>
      </c>
      <c r="N308" s="15" t="s">
        <v>483</v>
      </c>
      <c r="O308" s="15" t="s">
        <v>40</v>
      </c>
      <c r="P308" s="15" t="s">
        <v>35</v>
      </c>
      <c r="Q308" s="15" t="s">
        <v>36</v>
      </c>
      <c r="R308" s="15" t="s">
        <v>58</v>
      </c>
      <c r="S308" s="15">
        <v>3638004</v>
      </c>
      <c r="T308" s="15">
        <v>13693872</v>
      </c>
      <c r="U308" s="35">
        <v>1400000</v>
      </c>
      <c r="V308" s="33"/>
      <c r="W308" s="15" t="s">
        <v>38</v>
      </c>
      <c r="X308" s="15" t="s">
        <v>38</v>
      </c>
      <c r="Y308" s="15" t="s">
        <v>38</v>
      </c>
      <c r="Z308" s="23"/>
    </row>
    <row r="309" spans="1:26">
      <c r="A309" s="3">
        <v>127</v>
      </c>
      <c r="B309" s="3">
        <v>1</v>
      </c>
      <c r="C309" s="3" t="s">
        <v>475</v>
      </c>
      <c r="D309" s="3"/>
      <c r="E309" s="3"/>
      <c r="F309" s="3">
        <v>2</v>
      </c>
      <c r="G309" s="3" t="s">
        <v>482</v>
      </c>
      <c r="H309" s="4" t="s">
        <v>32</v>
      </c>
      <c r="I309" s="4" t="s">
        <v>32</v>
      </c>
      <c r="J309" s="3" t="s">
        <v>44</v>
      </c>
      <c r="K309" s="28">
        <f>SUM(K307:K308)</f>
        <v>5397391000</v>
      </c>
      <c r="L309" s="13">
        <f>SUM(L307:L308)</f>
        <v>0</v>
      </c>
      <c r="M309" s="3"/>
      <c r="N309" s="3"/>
      <c r="O309" s="3"/>
      <c r="P309" s="3"/>
      <c r="Q309" s="3"/>
      <c r="R309" s="3"/>
      <c r="S309" s="3"/>
      <c r="T309" s="3"/>
      <c r="U309" s="36"/>
      <c r="V309" s="3"/>
      <c r="W309" s="3"/>
      <c r="X309" s="3"/>
      <c r="Y309" s="3" t="s">
        <v>45</v>
      </c>
      <c r="Z309" s="13">
        <f>SUM(Z307:Z308)</f>
        <v>0</v>
      </c>
    </row>
    <row r="310" spans="1:26">
      <c r="A310" s="15">
        <v>127</v>
      </c>
      <c r="B310" s="15">
        <v>1</v>
      </c>
      <c r="C310" s="15" t="s">
        <v>475</v>
      </c>
      <c r="D310" s="15">
        <v>1</v>
      </c>
      <c r="E310" s="15" t="s">
        <v>476</v>
      </c>
      <c r="F310" s="15">
        <v>3</v>
      </c>
      <c r="G310" s="15" t="s">
        <v>484</v>
      </c>
      <c r="H310" s="16" t="s">
        <v>485</v>
      </c>
      <c r="I310" s="16" t="s">
        <v>486</v>
      </c>
      <c r="J310" s="15" t="s">
        <v>487</v>
      </c>
      <c r="K310" s="32" cm="1">
        <f t="array" ref="K310">IF(I310="","",_xlfn.XLOOKUP(0&amp;A310&amp;IF(F310&lt;&gt;"",F310,LOOKUP(2,1/(F$2:F310&lt;&gt;""),F$2:F310))&amp;I310,Hoja4!G:G,Hoja4!F:F,"",0))</f>
        <v>1266343000</v>
      </c>
      <c r="L310" s="23"/>
      <c r="M310" s="15"/>
      <c r="N310" s="15"/>
      <c r="O310" s="15"/>
      <c r="P310" s="15"/>
      <c r="Q310" s="15"/>
      <c r="R310" s="15"/>
      <c r="S310" s="15"/>
      <c r="T310" s="15"/>
      <c r="U310" s="35"/>
      <c r="V310" s="15"/>
      <c r="W310" s="15"/>
      <c r="X310" s="15"/>
      <c r="Y310" s="15"/>
      <c r="Z310" s="22"/>
    </row>
    <row r="311" spans="1:26">
      <c r="A311" s="15">
        <v>127</v>
      </c>
      <c r="B311" s="15">
        <v>1</v>
      </c>
      <c r="C311" s="15"/>
      <c r="D311" s="15"/>
      <c r="E311" s="15"/>
      <c r="F311" s="15"/>
      <c r="G311" s="15"/>
      <c r="H311" s="16" t="s">
        <v>488</v>
      </c>
      <c r="I311" s="16" t="s">
        <v>489</v>
      </c>
      <c r="J311" s="15" t="s">
        <v>490</v>
      </c>
      <c r="K311" s="32" cm="1">
        <f t="array" ref="K311">IF(I311="","",_xlfn.XLOOKUP(0&amp;A311&amp;IF(F311&lt;&gt;"",F311,LOOKUP(2,1/(F$2:F311&lt;&gt;""),F$2:F311))&amp;I311,Hoja4!G:G,Hoja4!F:F,"",0))</f>
        <v>1006000000</v>
      </c>
      <c r="L311" s="23"/>
      <c r="M311" s="15"/>
      <c r="N311" s="15"/>
      <c r="O311" s="15"/>
      <c r="P311" s="15"/>
      <c r="Q311" s="15"/>
      <c r="R311" s="15"/>
      <c r="S311" s="15"/>
      <c r="T311" s="15"/>
      <c r="U311" s="35"/>
      <c r="V311" s="15"/>
      <c r="W311" s="15"/>
      <c r="X311" s="15"/>
      <c r="Y311" s="15"/>
      <c r="Z311" s="22"/>
    </row>
    <row r="312" spans="1:26">
      <c r="A312" s="15">
        <v>127</v>
      </c>
      <c r="B312" s="15">
        <v>1</v>
      </c>
      <c r="C312" s="15"/>
      <c r="D312" s="15"/>
      <c r="E312" s="15"/>
      <c r="F312" s="15"/>
      <c r="G312" s="15"/>
      <c r="H312" s="16" t="s">
        <v>478</v>
      </c>
      <c r="I312" s="16" t="s">
        <v>479</v>
      </c>
      <c r="J312" s="15" t="s">
        <v>480</v>
      </c>
      <c r="K312" s="32" cm="1">
        <f t="array" ref="K312">IF(I312="","",_xlfn.XLOOKUP(0&amp;A312&amp;IF(F312&lt;&gt;"",F312,LOOKUP(2,1/(F$2:F312&lt;&gt;""),F$2:F312))&amp;I312,Hoja4!G:G,Hoja4!F:F,"",0))</f>
        <v>735752000</v>
      </c>
      <c r="L312" s="23"/>
      <c r="M312" s="15"/>
      <c r="N312" s="15"/>
      <c r="O312" s="15"/>
      <c r="P312" s="15"/>
      <c r="Q312" s="15"/>
      <c r="R312" s="15"/>
      <c r="S312" s="15"/>
      <c r="T312" s="15"/>
      <c r="U312" s="35"/>
      <c r="V312" s="15"/>
      <c r="W312" s="15"/>
      <c r="X312" s="15"/>
      <c r="Y312" s="15"/>
      <c r="Z312" s="22"/>
    </row>
    <row r="313" spans="1:26">
      <c r="A313" s="15">
        <v>127</v>
      </c>
      <c r="B313" s="15">
        <v>1</v>
      </c>
      <c r="C313" s="15"/>
      <c r="D313" s="15"/>
      <c r="E313" s="15"/>
      <c r="F313" s="15"/>
      <c r="G313" s="15"/>
      <c r="H313" s="16" t="s">
        <v>32</v>
      </c>
      <c r="I313" s="16" t="s">
        <v>32</v>
      </c>
      <c r="J313" s="15"/>
      <c r="K313" s="27" t="str" cm="1">
        <f t="array" ref="K313">IF(I313="","",_xlfn.XLOOKUP(0&amp;A313&amp;IF(F313&lt;&gt;"",F313,LOOKUP(2,1/(F$2:F313&lt;&gt;""),F$2:F313))&amp;I313,Hoja4!G:G,Hoja4!F:F,"",0))</f>
        <v/>
      </c>
      <c r="L313" s="22"/>
      <c r="M313" s="15">
        <v>3</v>
      </c>
      <c r="N313" s="15" t="s">
        <v>491</v>
      </c>
      <c r="O313" s="15" t="s">
        <v>40</v>
      </c>
      <c r="P313" s="15" t="s">
        <v>131</v>
      </c>
      <c r="Q313" s="15" t="s">
        <v>36</v>
      </c>
      <c r="R313" s="15" t="s">
        <v>37</v>
      </c>
      <c r="S313" s="15">
        <v>4</v>
      </c>
      <c r="T313" s="15">
        <v>238</v>
      </c>
      <c r="U313" s="35"/>
      <c r="V313" s="33"/>
      <c r="W313" s="15" t="s">
        <v>38</v>
      </c>
      <c r="X313" s="15" t="s">
        <v>38</v>
      </c>
      <c r="Y313" s="15" t="s">
        <v>43</v>
      </c>
      <c r="Z313" s="23"/>
    </row>
    <row r="314" spans="1:26">
      <c r="A314" s="15">
        <v>127</v>
      </c>
      <c r="B314" s="15">
        <v>1</v>
      </c>
      <c r="C314" s="15"/>
      <c r="D314" s="15"/>
      <c r="E314" s="15"/>
      <c r="F314" s="15"/>
      <c r="G314" s="15"/>
      <c r="H314" s="16" t="s">
        <v>32</v>
      </c>
      <c r="I314" s="16" t="s">
        <v>32</v>
      </c>
      <c r="J314" s="15"/>
      <c r="K314" s="27" t="str" cm="1">
        <f t="array" ref="K314">IF(I314="","",_xlfn.XLOOKUP(0&amp;A314&amp;IF(F314&lt;&gt;"",F314,LOOKUP(2,1/(F$2:F314&lt;&gt;""),F$2:F314))&amp;I314,Hoja4!G:G,Hoja4!F:F,"",0))</f>
        <v/>
      </c>
      <c r="L314" s="22"/>
      <c r="M314" s="15">
        <v>4</v>
      </c>
      <c r="N314" s="15" t="s">
        <v>492</v>
      </c>
      <c r="O314" s="15" t="s">
        <v>40</v>
      </c>
      <c r="P314" s="15" t="s">
        <v>131</v>
      </c>
      <c r="Q314" s="15" t="s">
        <v>36</v>
      </c>
      <c r="R314" s="15" t="s">
        <v>58</v>
      </c>
      <c r="S314" s="15">
        <v>6</v>
      </c>
      <c r="T314" s="15">
        <v>197</v>
      </c>
      <c r="U314" s="35"/>
      <c r="V314" s="33"/>
      <c r="W314" s="15" t="s">
        <v>38</v>
      </c>
      <c r="X314" s="15" t="s">
        <v>38</v>
      </c>
      <c r="Y314" s="15" t="s">
        <v>43</v>
      </c>
      <c r="Z314" s="23"/>
    </row>
    <row r="315" spans="1:26">
      <c r="A315" s="15">
        <v>127</v>
      </c>
      <c r="B315" s="15">
        <v>1</v>
      </c>
      <c r="C315" s="15"/>
      <c r="D315" s="15"/>
      <c r="E315" s="15"/>
      <c r="F315" s="15"/>
      <c r="G315" s="15"/>
      <c r="H315" s="16" t="s">
        <v>32</v>
      </c>
      <c r="I315" s="16" t="s">
        <v>32</v>
      </c>
      <c r="J315" s="15"/>
      <c r="K315" s="27" t="str" cm="1">
        <f t="array" ref="K315">IF(I315="","",_xlfn.XLOOKUP(0&amp;A315&amp;IF(F315&lt;&gt;"",F315,LOOKUP(2,1/(F$2:F315&lt;&gt;""),F$2:F315))&amp;I315,Hoja4!G:G,Hoja4!F:F,"",0))</f>
        <v/>
      </c>
      <c r="L315" s="22"/>
      <c r="M315" s="15">
        <v>16</v>
      </c>
      <c r="N315" s="15" t="s">
        <v>493</v>
      </c>
      <c r="O315" s="15" t="s">
        <v>40</v>
      </c>
      <c r="P315" s="15" t="s">
        <v>131</v>
      </c>
      <c r="Q315" s="15" t="s">
        <v>36</v>
      </c>
      <c r="R315" s="15" t="s">
        <v>37</v>
      </c>
      <c r="S315" s="15">
        <v>12</v>
      </c>
      <c r="T315" s="15">
        <v>19</v>
      </c>
      <c r="U315" s="35">
        <v>2</v>
      </c>
      <c r="V315" s="33"/>
      <c r="W315" s="15" t="s">
        <v>43</v>
      </c>
      <c r="X315" s="15" t="s">
        <v>38</v>
      </c>
      <c r="Y315" s="15" t="s">
        <v>38</v>
      </c>
      <c r="Z315" s="23"/>
    </row>
    <row r="316" spans="1:26">
      <c r="A316" s="15">
        <v>127</v>
      </c>
      <c r="B316" s="15">
        <v>1</v>
      </c>
      <c r="C316" s="15"/>
      <c r="D316" s="15"/>
      <c r="E316" s="15"/>
      <c r="F316" s="15"/>
      <c r="G316" s="15"/>
      <c r="H316" s="16" t="s">
        <v>32</v>
      </c>
      <c r="I316" s="16" t="s">
        <v>32</v>
      </c>
      <c r="J316" s="15"/>
      <c r="K316" s="27" t="str" cm="1">
        <f t="array" ref="K316">IF(I316="","",_xlfn.XLOOKUP(0&amp;A316&amp;IF(F316&lt;&gt;"",F316,LOOKUP(2,1/(F$2:F316&lt;&gt;""),F$2:F316))&amp;I316,Hoja4!G:G,Hoja4!F:F,"",0))</f>
        <v/>
      </c>
      <c r="L316" s="22"/>
      <c r="M316" s="15">
        <v>17</v>
      </c>
      <c r="N316" s="15" t="s">
        <v>494</v>
      </c>
      <c r="O316" s="15" t="s">
        <v>40</v>
      </c>
      <c r="P316" s="15" t="s">
        <v>35</v>
      </c>
      <c r="Q316" s="15" t="s">
        <v>36</v>
      </c>
      <c r="R316" s="15" t="s">
        <v>37</v>
      </c>
      <c r="S316" s="15">
        <v>4</v>
      </c>
      <c r="T316" s="15">
        <v>107</v>
      </c>
      <c r="U316" s="35">
        <v>15</v>
      </c>
      <c r="V316" s="33"/>
      <c r="W316" s="15" t="s">
        <v>43</v>
      </c>
      <c r="X316" s="15" t="s">
        <v>38</v>
      </c>
      <c r="Y316" s="15" t="s">
        <v>38</v>
      </c>
      <c r="Z316" s="23"/>
    </row>
    <row r="317" spans="1:26">
      <c r="A317" s="15">
        <v>127</v>
      </c>
      <c r="B317" s="15">
        <v>1</v>
      </c>
      <c r="C317" s="15"/>
      <c r="D317" s="15"/>
      <c r="E317" s="15"/>
      <c r="F317" s="15"/>
      <c r="G317" s="15"/>
      <c r="H317" s="16" t="s">
        <v>32</v>
      </c>
      <c r="I317" s="16" t="s">
        <v>32</v>
      </c>
      <c r="J317" s="15"/>
      <c r="K317" s="27" t="str" cm="1">
        <f t="array" ref="K317">IF(I317="","",_xlfn.XLOOKUP(0&amp;A317&amp;IF(F317&lt;&gt;"",F317,LOOKUP(2,1/(F$2:F317&lt;&gt;""),F$2:F317))&amp;I317,Hoja4!G:G,Hoja4!F:F,"",0))</f>
        <v/>
      </c>
      <c r="L317" s="22"/>
      <c r="M317" s="15">
        <v>18</v>
      </c>
      <c r="N317" s="15" t="s">
        <v>495</v>
      </c>
      <c r="O317" s="15" t="s">
        <v>40</v>
      </c>
      <c r="P317" s="15" t="s">
        <v>35</v>
      </c>
      <c r="Q317" s="15" t="s">
        <v>36</v>
      </c>
      <c r="R317" s="15" t="s">
        <v>37</v>
      </c>
      <c r="S317" s="15">
        <v>34</v>
      </c>
      <c r="T317" s="15">
        <v>104</v>
      </c>
      <c r="U317" s="35">
        <v>10</v>
      </c>
      <c r="V317" s="33"/>
      <c r="W317" s="15" t="s">
        <v>43</v>
      </c>
      <c r="X317" s="15" t="s">
        <v>38</v>
      </c>
      <c r="Y317" s="15" t="s">
        <v>38</v>
      </c>
      <c r="Z317" s="23"/>
    </row>
    <row r="318" spans="1:26">
      <c r="A318" s="3">
        <v>127</v>
      </c>
      <c r="B318" s="3">
        <v>1</v>
      </c>
      <c r="C318" s="3" t="s">
        <v>475</v>
      </c>
      <c r="D318" s="3"/>
      <c r="E318" s="3"/>
      <c r="F318" s="3">
        <v>3</v>
      </c>
      <c r="G318" s="3" t="s">
        <v>484</v>
      </c>
      <c r="H318" s="4" t="s">
        <v>32</v>
      </c>
      <c r="I318" s="4" t="s">
        <v>32</v>
      </c>
      <c r="J318" s="3" t="s">
        <v>44</v>
      </c>
      <c r="K318" s="28">
        <f>SUM(K310:K317)</f>
        <v>3008095000</v>
      </c>
      <c r="L318" s="13">
        <f>SUM(L310:L317)</f>
        <v>0</v>
      </c>
      <c r="M318" s="3"/>
      <c r="N318" s="3"/>
      <c r="O318" s="3"/>
      <c r="P318" s="3"/>
      <c r="Q318" s="3"/>
      <c r="R318" s="3"/>
      <c r="S318" s="3"/>
      <c r="T318" s="3"/>
      <c r="U318" s="36"/>
      <c r="V318" s="3"/>
      <c r="W318" s="3"/>
      <c r="X318" s="3"/>
      <c r="Y318" s="3" t="s">
        <v>45</v>
      </c>
      <c r="Z318" s="13">
        <f>SUM(Z310:Z317)</f>
        <v>0</v>
      </c>
    </row>
    <row r="319" spans="1:26">
      <c r="A319" s="15">
        <v>127</v>
      </c>
      <c r="B319" s="15">
        <v>1</v>
      </c>
      <c r="C319" s="15" t="s">
        <v>475</v>
      </c>
      <c r="D319" s="15">
        <v>1</v>
      </c>
      <c r="E319" s="15" t="s">
        <v>476</v>
      </c>
      <c r="F319" s="15">
        <v>6</v>
      </c>
      <c r="G319" s="15" t="s">
        <v>496</v>
      </c>
      <c r="H319" s="16" t="s">
        <v>485</v>
      </c>
      <c r="I319" s="16" t="s">
        <v>486</v>
      </c>
      <c r="J319" s="15" t="s">
        <v>487</v>
      </c>
      <c r="K319" s="32" cm="1">
        <f t="array" ref="K319">IF(I319="","",_xlfn.XLOOKUP(0&amp;A319&amp;IF(F319&lt;&gt;"",F319,LOOKUP(2,1/(F$2:F319&lt;&gt;""),F$2:F319))&amp;I319,Hoja4!G:G,Hoja4!F:F,"",0))</f>
        <v>11850475000</v>
      </c>
      <c r="L319" s="23"/>
      <c r="M319" s="15"/>
      <c r="N319" s="15"/>
      <c r="O319" s="15"/>
      <c r="P319" s="15"/>
      <c r="Q319" s="15"/>
      <c r="R319" s="15"/>
      <c r="S319" s="15"/>
      <c r="T319" s="15"/>
      <c r="U319" s="35"/>
      <c r="V319" s="15"/>
      <c r="W319" s="15"/>
      <c r="X319" s="15"/>
      <c r="Y319" s="15"/>
      <c r="Z319" s="22"/>
    </row>
    <row r="320" spans="1:26">
      <c r="A320" s="15">
        <v>127</v>
      </c>
      <c r="B320" s="15">
        <v>1</v>
      </c>
      <c r="C320" s="15"/>
      <c r="D320" s="15"/>
      <c r="E320" s="15"/>
      <c r="F320" s="15"/>
      <c r="G320" s="15"/>
      <c r="H320" s="16" t="s">
        <v>32</v>
      </c>
      <c r="I320" s="16" t="s">
        <v>32</v>
      </c>
      <c r="J320" s="15"/>
      <c r="K320" s="27" t="str" cm="1">
        <f t="array" ref="K320">IF(I320="","",_xlfn.XLOOKUP(0&amp;A320&amp;IF(F320&lt;&gt;"",F320,LOOKUP(2,1/(F$2:F320&lt;&gt;""),F$2:F320))&amp;I320,Hoja4!G:G,Hoja4!F:F,"",0))</f>
        <v/>
      </c>
      <c r="L320" s="22"/>
      <c r="M320" s="15">
        <v>5</v>
      </c>
      <c r="N320" s="15" t="s">
        <v>497</v>
      </c>
      <c r="O320" s="15" t="s">
        <v>100</v>
      </c>
      <c r="P320" s="15" t="s">
        <v>35</v>
      </c>
      <c r="Q320" s="15" t="s">
        <v>41</v>
      </c>
      <c r="R320" s="15" t="s">
        <v>37</v>
      </c>
      <c r="S320" s="15">
        <v>100</v>
      </c>
      <c r="T320" s="15">
        <v>100</v>
      </c>
      <c r="U320" s="35"/>
      <c r="V320" s="33"/>
      <c r="W320" s="15" t="s">
        <v>38</v>
      </c>
      <c r="X320" s="15" t="s">
        <v>38</v>
      </c>
      <c r="Y320" s="15" t="s">
        <v>43</v>
      </c>
      <c r="Z320" s="23"/>
    </row>
    <row r="321" spans="1:26">
      <c r="A321" s="15">
        <v>127</v>
      </c>
      <c r="B321" s="15">
        <v>1</v>
      </c>
      <c r="C321" s="15"/>
      <c r="D321" s="15"/>
      <c r="E321" s="15"/>
      <c r="F321" s="15"/>
      <c r="G321" s="15"/>
      <c r="H321" s="16" t="s">
        <v>32</v>
      </c>
      <c r="I321" s="16" t="s">
        <v>32</v>
      </c>
      <c r="J321" s="15"/>
      <c r="K321" s="27" t="str" cm="1">
        <f t="array" ref="K321">IF(I321="","",_xlfn.XLOOKUP(0&amp;A321&amp;IF(F321&lt;&gt;"",F321,LOOKUP(2,1/(F$2:F321&lt;&gt;""),F$2:F321))&amp;I321,Hoja4!G:G,Hoja4!F:F,"",0))</f>
        <v/>
      </c>
      <c r="L321" s="22"/>
      <c r="M321" s="15">
        <v>19</v>
      </c>
      <c r="N321" s="15" t="s">
        <v>498</v>
      </c>
      <c r="O321" s="15" t="s">
        <v>40</v>
      </c>
      <c r="P321" s="15" t="s">
        <v>35</v>
      </c>
      <c r="Q321" s="15" t="s">
        <v>36</v>
      </c>
      <c r="R321" s="15" t="s">
        <v>58</v>
      </c>
      <c r="S321" s="15">
        <v>3621</v>
      </c>
      <c r="T321" s="15">
        <v>46030</v>
      </c>
      <c r="U321" s="35">
        <v>3950</v>
      </c>
      <c r="V321" s="33"/>
      <c r="W321" s="15" t="s">
        <v>43</v>
      </c>
      <c r="X321" s="15" t="s">
        <v>38</v>
      </c>
      <c r="Y321" s="15" t="s">
        <v>38</v>
      </c>
      <c r="Z321" s="23"/>
    </row>
    <row r="322" spans="1:26">
      <c r="A322" s="15">
        <v>127</v>
      </c>
      <c r="B322" s="15">
        <v>1</v>
      </c>
      <c r="C322" s="15"/>
      <c r="D322" s="15"/>
      <c r="E322" s="15"/>
      <c r="F322" s="15"/>
      <c r="G322" s="15"/>
      <c r="H322" s="16" t="s">
        <v>32</v>
      </c>
      <c r="I322" s="16" t="s">
        <v>32</v>
      </c>
      <c r="J322" s="15"/>
      <c r="K322" s="27" t="str" cm="1">
        <f t="array" ref="K322">IF(I322="","",_xlfn.XLOOKUP(0&amp;A322&amp;IF(F322&lt;&gt;"",F322,LOOKUP(2,1/(F$2:F322&lt;&gt;""),F$2:F322))&amp;I322,Hoja4!G:G,Hoja4!F:F,"",0))</f>
        <v/>
      </c>
      <c r="L322" s="22"/>
      <c r="M322" s="15">
        <v>20</v>
      </c>
      <c r="N322" s="15" t="s">
        <v>499</v>
      </c>
      <c r="O322" s="15" t="s">
        <v>40</v>
      </c>
      <c r="P322" s="15" t="s">
        <v>35</v>
      </c>
      <c r="Q322" s="15" t="s">
        <v>36</v>
      </c>
      <c r="R322" s="15" t="s">
        <v>58</v>
      </c>
      <c r="S322" s="15">
        <v>0</v>
      </c>
      <c r="T322" s="15">
        <v>720</v>
      </c>
      <c r="U322" s="35">
        <v>80</v>
      </c>
      <c r="V322" s="33"/>
      <c r="W322" s="15" t="s">
        <v>43</v>
      </c>
      <c r="X322" s="15" t="s">
        <v>38</v>
      </c>
      <c r="Y322" s="15" t="s">
        <v>38</v>
      </c>
      <c r="Z322" s="23"/>
    </row>
    <row r="323" spans="1:26">
      <c r="A323" s="3">
        <v>127</v>
      </c>
      <c r="B323" s="3">
        <v>1</v>
      </c>
      <c r="C323" s="3" t="s">
        <v>475</v>
      </c>
      <c r="D323" s="3"/>
      <c r="E323" s="3"/>
      <c r="F323" s="3">
        <v>6</v>
      </c>
      <c r="G323" s="3" t="s">
        <v>496</v>
      </c>
      <c r="H323" s="4" t="s">
        <v>32</v>
      </c>
      <c r="I323" s="4" t="s">
        <v>32</v>
      </c>
      <c r="J323" s="3" t="s">
        <v>44</v>
      </c>
      <c r="K323" s="28">
        <f>SUM(K319:K322)</f>
        <v>11850475000</v>
      </c>
      <c r="L323" s="13">
        <f>SUM(L319:L322)</f>
        <v>0</v>
      </c>
      <c r="M323" s="3"/>
      <c r="N323" s="3"/>
      <c r="O323" s="3"/>
      <c r="P323" s="3"/>
      <c r="Q323" s="3"/>
      <c r="R323" s="3"/>
      <c r="S323" s="3"/>
      <c r="T323" s="3"/>
      <c r="U323" s="36"/>
      <c r="V323" s="3"/>
      <c r="W323" s="3"/>
      <c r="X323" s="3"/>
      <c r="Y323" s="3" t="s">
        <v>45</v>
      </c>
      <c r="Z323" s="13">
        <f>SUM(Z319:Z322)</f>
        <v>0</v>
      </c>
    </row>
    <row r="324" spans="1:26">
      <c r="A324" s="15">
        <v>127</v>
      </c>
      <c r="B324" s="15">
        <v>1</v>
      </c>
      <c r="C324" s="15" t="s">
        <v>475</v>
      </c>
      <c r="D324" s="15">
        <v>1</v>
      </c>
      <c r="E324" s="15" t="s">
        <v>476</v>
      </c>
      <c r="F324" s="15">
        <v>7</v>
      </c>
      <c r="G324" s="15" t="s">
        <v>500</v>
      </c>
      <c r="H324" s="16" t="s">
        <v>485</v>
      </c>
      <c r="I324" s="16" t="s">
        <v>486</v>
      </c>
      <c r="J324" s="15" t="s">
        <v>487</v>
      </c>
      <c r="K324" s="32" cm="1">
        <f t="array" ref="K324">IF(I324="","",_xlfn.XLOOKUP(0&amp;A324&amp;IF(F324&lt;&gt;"",F324,LOOKUP(2,1/(F$2:F324&lt;&gt;""),F$2:F324))&amp;I324,Hoja4!G:G,Hoja4!F:F,"",0))</f>
        <v>5684799000</v>
      </c>
      <c r="L324" s="23"/>
      <c r="M324" s="15"/>
      <c r="N324" s="15"/>
      <c r="O324" s="15"/>
      <c r="P324" s="15"/>
      <c r="Q324" s="15"/>
      <c r="R324" s="15"/>
      <c r="S324" s="15"/>
      <c r="T324" s="15"/>
      <c r="U324" s="35"/>
      <c r="V324" s="15"/>
      <c r="W324" s="15"/>
      <c r="X324" s="15"/>
      <c r="Y324" s="15"/>
      <c r="Z324" s="22"/>
    </row>
    <row r="325" spans="1:26">
      <c r="A325" s="15">
        <v>127</v>
      </c>
      <c r="B325" s="15">
        <v>1</v>
      </c>
      <c r="C325" s="15"/>
      <c r="D325" s="15"/>
      <c r="E325" s="15"/>
      <c r="F325" s="15"/>
      <c r="G325" s="15"/>
      <c r="H325" s="16" t="s">
        <v>32</v>
      </c>
      <c r="I325" s="16" t="s">
        <v>32</v>
      </c>
      <c r="J325" s="15"/>
      <c r="K325" s="27" t="str" cm="1">
        <f t="array" ref="K325">IF(I325="","",_xlfn.XLOOKUP(0&amp;A325&amp;IF(F325&lt;&gt;"",F325,LOOKUP(2,1/(F$2:F325&lt;&gt;""),F$2:F325))&amp;I325,Hoja4!G:G,Hoja4!F:F,"",0))</f>
        <v/>
      </c>
      <c r="L325" s="22"/>
      <c r="M325" s="15">
        <v>6</v>
      </c>
      <c r="N325" s="15" t="s">
        <v>501</v>
      </c>
      <c r="O325" s="15" t="s">
        <v>100</v>
      </c>
      <c r="P325" s="15" t="s">
        <v>131</v>
      </c>
      <c r="Q325" s="15" t="s">
        <v>41</v>
      </c>
      <c r="R325" s="15" t="s">
        <v>37</v>
      </c>
      <c r="S325" s="15">
        <v>100</v>
      </c>
      <c r="T325" s="15">
        <v>100</v>
      </c>
      <c r="U325" s="35"/>
      <c r="V325" s="33"/>
      <c r="W325" s="15" t="s">
        <v>38</v>
      </c>
      <c r="X325" s="15" t="s">
        <v>38</v>
      </c>
      <c r="Y325" s="15" t="s">
        <v>43</v>
      </c>
      <c r="Z325" s="23"/>
    </row>
    <row r="326" spans="1:26">
      <c r="A326" s="15">
        <v>127</v>
      </c>
      <c r="B326" s="15">
        <v>1</v>
      </c>
      <c r="C326" s="15"/>
      <c r="D326" s="15"/>
      <c r="E326" s="15"/>
      <c r="F326" s="15"/>
      <c r="G326" s="15"/>
      <c r="H326" s="16" t="s">
        <v>32</v>
      </c>
      <c r="I326" s="16" t="s">
        <v>32</v>
      </c>
      <c r="J326" s="15"/>
      <c r="K326" s="27" t="str" cm="1">
        <f t="array" ref="K326">IF(I326="","",_xlfn.XLOOKUP(0&amp;A326&amp;IF(F326&lt;&gt;"",F326,LOOKUP(2,1/(F$2:F326&lt;&gt;""),F$2:F326))&amp;I326,Hoja4!G:G,Hoja4!F:F,"",0))</f>
        <v/>
      </c>
      <c r="L326" s="22"/>
      <c r="M326" s="15">
        <v>8</v>
      </c>
      <c r="N326" s="15" t="s">
        <v>502</v>
      </c>
      <c r="O326" s="15" t="s">
        <v>100</v>
      </c>
      <c r="P326" s="15" t="s">
        <v>35</v>
      </c>
      <c r="Q326" s="15" t="s">
        <v>41</v>
      </c>
      <c r="R326" s="15" t="s">
        <v>37</v>
      </c>
      <c r="S326" s="15">
        <v>100</v>
      </c>
      <c r="T326" s="15">
        <v>100</v>
      </c>
      <c r="U326" s="35"/>
      <c r="V326" s="33"/>
      <c r="W326" s="15" t="s">
        <v>38</v>
      </c>
      <c r="X326" s="15" t="s">
        <v>38</v>
      </c>
      <c r="Y326" s="15" t="s">
        <v>43</v>
      </c>
      <c r="Z326" s="23"/>
    </row>
    <row r="327" spans="1:26">
      <c r="A327" s="15">
        <v>127</v>
      </c>
      <c r="B327" s="15">
        <v>1</v>
      </c>
      <c r="C327" s="15"/>
      <c r="D327" s="15"/>
      <c r="E327" s="15"/>
      <c r="F327" s="15"/>
      <c r="G327" s="15"/>
      <c r="H327" s="16" t="s">
        <v>32</v>
      </c>
      <c r="I327" s="16" t="s">
        <v>32</v>
      </c>
      <c r="J327" s="15"/>
      <c r="K327" s="27" t="str" cm="1">
        <f t="array" ref="K327">IF(I327="","",_xlfn.XLOOKUP(0&amp;A327&amp;IF(F327&lt;&gt;"",F327,LOOKUP(2,1/(F$2:F327&lt;&gt;""),F$2:F327))&amp;I327,Hoja4!G:G,Hoja4!F:F,"",0))</f>
        <v/>
      </c>
      <c r="L327" s="22"/>
      <c r="M327" s="15">
        <v>9</v>
      </c>
      <c r="N327" s="15" t="s">
        <v>503</v>
      </c>
      <c r="O327" s="15" t="s">
        <v>40</v>
      </c>
      <c r="P327" s="15" t="s">
        <v>131</v>
      </c>
      <c r="Q327" s="15" t="s">
        <v>36</v>
      </c>
      <c r="R327" s="15" t="s">
        <v>37</v>
      </c>
      <c r="S327" s="15">
        <v>0</v>
      </c>
      <c r="T327" s="15">
        <v>335000</v>
      </c>
      <c r="U327" s="35">
        <v>33500</v>
      </c>
      <c r="V327" s="33"/>
      <c r="W327" s="15" t="s">
        <v>38</v>
      </c>
      <c r="X327" s="15" t="s">
        <v>38</v>
      </c>
      <c r="Y327" s="15" t="s">
        <v>38</v>
      </c>
      <c r="Z327" s="23"/>
    </row>
    <row r="328" spans="1:26">
      <c r="A328" s="15">
        <v>127</v>
      </c>
      <c r="B328" s="15">
        <v>1</v>
      </c>
      <c r="C328" s="15"/>
      <c r="D328" s="15"/>
      <c r="E328" s="15"/>
      <c r="F328" s="15"/>
      <c r="G328" s="15"/>
      <c r="H328" s="16" t="s">
        <v>32</v>
      </c>
      <c r="I328" s="16" t="s">
        <v>32</v>
      </c>
      <c r="J328" s="15"/>
      <c r="K328" s="27" t="str" cm="1">
        <f t="array" ref="K328">IF(I328="","",_xlfn.XLOOKUP(0&amp;A328&amp;IF(F328&lt;&gt;"",F328,LOOKUP(2,1/(F$2:F328&lt;&gt;""),F$2:F328))&amp;I328,Hoja4!G:G,Hoja4!F:F,"",0))</f>
        <v/>
      </c>
      <c r="L328" s="22"/>
      <c r="M328" s="15">
        <v>21</v>
      </c>
      <c r="N328" s="15" t="s">
        <v>504</v>
      </c>
      <c r="O328" s="15" t="s">
        <v>40</v>
      </c>
      <c r="P328" s="15" t="s">
        <v>35</v>
      </c>
      <c r="Q328" s="15" t="s">
        <v>36</v>
      </c>
      <c r="R328" s="15" t="s">
        <v>58</v>
      </c>
      <c r="S328" s="15">
        <v>143</v>
      </c>
      <c r="T328" s="15">
        <v>450</v>
      </c>
      <c r="U328" s="35">
        <v>50</v>
      </c>
      <c r="V328" s="33"/>
      <c r="W328" s="15" t="s">
        <v>43</v>
      </c>
      <c r="X328" s="15" t="s">
        <v>38</v>
      </c>
      <c r="Y328" s="15" t="s">
        <v>38</v>
      </c>
      <c r="Z328" s="23"/>
    </row>
    <row r="329" spans="1:26">
      <c r="A329" s="15">
        <v>127</v>
      </c>
      <c r="B329" s="15">
        <v>1</v>
      </c>
      <c r="C329" s="15"/>
      <c r="D329" s="15"/>
      <c r="E329" s="15"/>
      <c r="F329" s="15"/>
      <c r="G329" s="15"/>
      <c r="H329" s="16" t="s">
        <v>32</v>
      </c>
      <c r="I329" s="16" t="s">
        <v>32</v>
      </c>
      <c r="J329" s="15"/>
      <c r="K329" s="27" t="str" cm="1">
        <f t="array" ref="K329">IF(I329="","",_xlfn.XLOOKUP(0&amp;A329&amp;IF(F329&lt;&gt;"",F329,LOOKUP(2,1/(F$2:F329&lt;&gt;""),F$2:F329))&amp;I329,Hoja4!G:G,Hoja4!F:F,"",0))</f>
        <v/>
      </c>
      <c r="L329" s="22"/>
      <c r="M329" s="15">
        <v>22</v>
      </c>
      <c r="N329" s="15" t="s">
        <v>505</v>
      </c>
      <c r="O329" s="15" t="s">
        <v>34</v>
      </c>
      <c r="P329" s="15" t="s">
        <v>35</v>
      </c>
      <c r="Q329" s="15" t="s">
        <v>36</v>
      </c>
      <c r="R329" s="15"/>
      <c r="S329" s="15">
        <v>4000</v>
      </c>
      <c r="T329" s="15">
        <v>4100</v>
      </c>
      <c r="U329" s="35">
        <v>4100</v>
      </c>
      <c r="V329" s="33"/>
      <c r="W329" s="15" t="s">
        <v>43</v>
      </c>
      <c r="X329" s="15" t="s">
        <v>38</v>
      </c>
      <c r="Y329" s="15" t="s">
        <v>38</v>
      </c>
      <c r="Z329" s="23"/>
    </row>
    <row r="330" spans="1:26">
      <c r="A330" s="15">
        <v>127</v>
      </c>
      <c r="B330" s="15">
        <v>1</v>
      </c>
      <c r="C330" s="15"/>
      <c r="D330" s="15"/>
      <c r="E330" s="15"/>
      <c r="F330" s="15"/>
      <c r="G330" s="15"/>
      <c r="H330" s="16" t="s">
        <v>32</v>
      </c>
      <c r="I330" s="16" t="s">
        <v>32</v>
      </c>
      <c r="J330" s="15"/>
      <c r="K330" s="27" t="str" cm="1">
        <f t="array" ref="K330">IF(I330="","",_xlfn.XLOOKUP(0&amp;A330&amp;IF(F330&lt;&gt;"",F330,LOOKUP(2,1/(F$2:F330&lt;&gt;""),F$2:F330))&amp;I330,Hoja4!G:G,Hoja4!F:F,"",0))</f>
        <v/>
      </c>
      <c r="L330" s="22"/>
      <c r="M330" s="15">
        <v>23</v>
      </c>
      <c r="N330" s="15" t="s">
        <v>506</v>
      </c>
      <c r="O330" s="15" t="s">
        <v>34</v>
      </c>
      <c r="P330" s="15" t="s">
        <v>35</v>
      </c>
      <c r="Q330" s="15" t="s">
        <v>36</v>
      </c>
      <c r="R330" s="15" t="s">
        <v>37</v>
      </c>
      <c r="S330" s="15">
        <v>110</v>
      </c>
      <c r="T330" s="15">
        <v>120</v>
      </c>
      <c r="U330" s="35">
        <v>120</v>
      </c>
      <c r="V330" s="33"/>
      <c r="W330" s="15" t="s">
        <v>43</v>
      </c>
      <c r="X330" s="15" t="s">
        <v>38</v>
      </c>
      <c r="Y330" s="15" t="s">
        <v>38</v>
      </c>
      <c r="Z330" s="23"/>
    </row>
    <row r="331" spans="1:26">
      <c r="A331" s="3">
        <v>127</v>
      </c>
      <c r="B331" s="3">
        <v>1</v>
      </c>
      <c r="C331" s="3" t="s">
        <v>475</v>
      </c>
      <c r="D331" s="3"/>
      <c r="E331" s="3"/>
      <c r="F331" s="3">
        <v>7</v>
      </c>
      <c r="G331" s="3" t="s">
        <v>500</v>
      </c>
      <c r="H331" s="4" t="s">
        <v>32</v>
      </c>
      <c r="I331" s="4" t="s">
        <v>32</v>
      </c>
      <c r="J331" s="3" t="s">
        <v>44</v>
      </c>
      <c r="K331" s="28">
        <f>SUM(K324:K330)</f>
        <v>5684799000</v>
      </c>
      <c r="L331" s="13">
        <f>SUM(L324:L330)</f>
        <v>0</v>
      </c>
      <c r="M331" s="3"/>
      <c r="N331" s="3"/>
      <c r="O331" s="3"/>
      <c r="P331" s="3"/>
      <c r="Q331" s="3"/>
      <c r="R331" s="3"/>
      <c r="S331" s="3"/>
      <c r="T331" s="3"/>
      <c r="U331" s="36"/>
      <c r="V331" s="3"/>
      <c r="W331" s="3"/>
      <c r="X331" s="3"/>
      <c r="Y331" s="3" t="s">
        <v>45</v>
      </c>
      <c r="Z331" s="13">
        <f>SUM(Z324:Z330)</f>
        <v>0</v>
      </c>
    </row>
    <row r="332" spans="1:26">
      <c r="A332" s="15">
        <v>127</v>
      </c>
      <c r="B332" s="15">
        <v>1</v>
      </c>
      <c r="C332" s="15" t="s">
        <v>475</v>
      </c>
      <c r="D332" s="15">
        <v>2</v>
      </c>
      <c r="E332" s="15" t="s">
        <v>317</v>
      </c>
      <c r="F332" s="15">
        <v>8</v>
      </c>
      <c r="G332" s="15" t="s">
        <v>318</v>
      </c>
      <c r="H332" s="16" t="s">
        <v>507</v>
      </c>
      <c r="I332" s="16" t="s">
        <v>508</v>
      </c>
      <c r="J332" s="15" t="s">
        <v>509</v>
      </c>
      <c r="K332" s="32" cm="1">
        <f t="array" ref="K332">IF(I332="","",_xlfn.XLOOKUP(0&amp;A332&amp;IF(F332&lt;&gt;"",F332,LOOKUP(2,1/(F$2:F332&lt;&gt;""),F$2:F332))&amp;I332,Hoja4!G:G,Hoja4!F:F,"",0))</f>
        <v>6682646000</v>
      </c>
      <c r="L332" s="23"/>
      <c r="M332" s="15"/>
      <c r="N332" s="15"/>
      <c r="O332" s="15"/>
      <c r="P332" s="15"/>
      <c r="Q332" s="15"/>
      <c r="R332" s="15"/>
      <c r="S332" s="15"/>
      <c r="T332" s="15"/>
      <c r="U332" s="35"/>
      <c r="V332" s="15"/>
      <c r="W332" s="15"/>
      <c r="X332" s="15"/>
      <c r="Y332" s="15"/>
      <c r="Z332" s="22"/>
    </row>
    <row r="333" spans="1:26">
      <c r="A333" s="15">
        <v>127</v>
      </c>
      <c r="B333" s="15">
        <v>1</v>
      </c>
      <c r="C333" s="15"/>
      <c r="D333" s="15"/>
      <c r="E333" s="15"/>
      <c r="F333" s="15"/>
      <c r="G333" s="15"/>
      <c r="H333" s="16" t="s">
        <v>32</v>
      </c>
      <c r="I333" s="16" t="s">
        <v>32</v>
      </c>
      <c r="J333" s="15"/>
      <c r="K333" s="27" t="str" cm="1">
        <f t="array" ref="K333">IF(I333="","",_xlfn.XLOOKUP(0&amp;A333&amp;IF(F333&lt;&gt;"",F333,LOOKUP(2,1/(F$2:F333&lt;&gt;""),F$2:F333))&amp;I333,Hoja4!G:G,Hoja4!F:F,"",0))</f>
        <v/>
      </c>
      <c r="L333" s="22"/>
      <c r="M333" s="15">
        <v>10</v>
      </c>
      <c r="N333" s="15" t="s">
        <v>510</v>
      </c>
      <c r="O333" s="15" t="s">
        <v>100</v>
      </c>
      <c r="P333" s="15" t="s">
        <v>35</v>
      </c>
      <c r="Q333" s="15" t="s">
        <v>41</v>
      </c>
      <c r="R333" s="15" t="s">
        <v>37</v>
      </c>
      <c r="S333" s="15">
        <v>100</v>
      </c>
      <c r="T333" s="15">
        <v>100</v>
      </c>
      <c r="U333" s="35">
        <v>100</v>
      </c>
      <c r="V333" s="33"/>
      <c r="W333" s="15" t="s">
        <v>38</v>
      </c>
      <c r="X333" s="15" t="s">
        <v>38</v>
      </c>
      <c r="Y333" s="15" t="s">
        <v>38</v>
      </c>
      <c r="Z333" s="23"/>
    </row>
    <row r="334" spans="1:26">
      <c r="A334" s="3">
        <v>127</v>
      </c>
      <c r="B334" s="3">
        <v>1</v>
      </c>
      <c r="C334" s="3" t="s">
        <v>475</v>
      </c>
      <c r="D334" s="3"/>
      <c r="E334" s="3"/>
      <c r="F334" s="3">
        <v>8</v>
      </c>
      <c r="G334" s="3" t="s">
        <v>318</v>
      </c>
      <c r="H334" s="4" t="s">
        <v>32</v>
      </c>
      <c r="I334" s="4" t="s">
        <v>32</v>
      </c>
      <c r="J334" s="3" t="s">
        <v>44</v>
      </c>
      <c r="K334" s="28">
        <f>SUM(K332:K333)</f>
        <v>6682646000</v>
      </c>
      <c r="L334" s="13">
        <f>SUM(L332:L333)</f>
        <v>0</v>
      </c>
      <c r="M334" s="3"/>
      <c r="N334" s="3"/>
      <c r="O334" s="3"/>
      <c r="P334" s="3"/>
      <c r="Q334" s="3"/>
      <c r="R334" s="3"/>
      <c r="S334" s="3"/>
      <c r="T334" s="3"/>
      <c r="U334" s="36"/>
      <c r="V334" s="3"/>
      <c r="W334" s="3"/>
      <c r="X334" s="3"/>
      <c r="Y334" s="3" t="s">
        <v>45</v>
      </c>
      <c r="Z334" s="13">
        <f>SUM(Z332:Z333)</f>
        <v>0</v>
      </c>
    </row>
    <row r="335" spans="1:26">
      <c r="A335" s="15">
        <v>127</v>
      </c>
      <c r="B335" s="15">
        <v>1</v>
      </c>
      <c r="C335" s="15" t="s">
        <v>475</v>
      </c>
      <c r="D335" s="15">
        <v>2</v>
      </c>
      <c r="E335" s="15" t="s">
        <v>317</v>
      </c>
      <c r="F335" s="15">
        <v>9</v>
      </c>
      <c r="G335" s="15" t="s">
        <v>511</v>
      </c>
      <c r="H335" s="16" t="s">
        <v>512</v>
      </c>
      <c r="I335" s="16" t="s">
        <v>513</v>
      </c>
      <c r="J335" s="15" t="s">
        <v>514</v>
      </c>
      <c r="K335" s="32" cm="1">
        <f t="array" ref="K335">IF(I335="","",_xlfn.XLOOKUP(0&amp;A335&amp;IF(F335&lt;&gt;"",F335,LOOKUP(2,1/(F$2:F335&lt;&gt;""),F$2:F335))&amp;I335,Hoja4!G:G,Hoja4!F:F,"",0))</f>
        <v>3971359000</v>
      </c>
      <c r="L335" s="23"/>
      <c r="M335" s="15"/>
      <c r="N335" s="15"/>
      <c r="O335" s="15"/>
      <c r="P335" s="15"/>
      <c r="Q335" s="15"/>
      <c r="R335" s="15"/>
      <c r="S335" s="15"/>
      <c r="T335" s="15"/>
      <c r="U335" s="35"/>
      <c r="V335" s="15"/>
      <c r="W335" s="15"/>
      <c r="X335" s="15"/>
      <c r="Y335" s="15"/>
      <c r="Z335" s="22"/>
    </row>
    <row r="336" spans="1:26">
      <c r="A336" s="15">
        <v>127</v>
      </c>
      <c r="B336" s="15">
        <v>1</v>
      </c>
      <c r="C336" s="15"/>
      <c r="D336" s="15"/>
      <c r="E336" s="15"/>
      <c r="F336" s="15"/>
      <c r="G336" s="15"/>
      <c r="H336" s="16" t="s">
        <v>32</v>
      </c>
      <c r="I336" s="16" t="s">
        <v>32</v>
      </c>
      <c r="J336" s="15"/>
      <c r="K336" s="27" t="str" cm="1">
        <f t="array" ref="K336">IF(I336="","",_xlfn.XLOOKUP(0&amp;A336&amp;IF(F336&lt;&gt;"",F336,LOOKUP(2,1/(F$2:F336&lt;&gt;""),F$2:F336))&amp;I336,Hoja4!G:G,Hoja4!F:F,"",0))</f>
        <v/>
      </c>
      <c r="L336" s="22"/>
      <c r="M336" s="15">
        <v>11</v>
      </c>
      <c r="N336" s="15" t="s">
        <v>320</v>
      </c>
      <c r="O336" s="15" t="s">
        <v>100</v>
      </c>
      <c r="P336" s="15" t="s">
        <v>35</v>
      </c>
      <c r="Q336" s="15" t="s">
        <v>41</v>
      </c>
      <c r="R336" s="15" t="s">
        <v>37</v>
      </c>
      <c r="S336" s="15">
        <v>100</v>
      </c>
      <c r="T336" s="15">
        <v>100</v>
      </c>
      <c r="U336" s="35">
        <v>100</v>
      </c>
      <c r="V336" s="33"/>
      <c r="W336" s="15" t="s">
        <v>38</v>
      </c>
      <c r="X336" s="15" t="s">
        <v>38</v>
      </c>
      <c r="Y336" s="15" t="s">
        <v>38</v>
      </c>
      <c r="Z336" s="23"/>
    </row>
    <row r="337" spans="1:26">
      <c r="A337" s="3">
        <v>127</v>
      </c>
      <c r="B337" s="3">
        <v>1</v>
      </c>
      <c r="C337" s="3" t="s">
        <v>475</v>
      </c>
      <c r="D337" s="3"/>
      <c r="E337" s="3"/>
      <c r="F337" s="3">
        <v>9</v>
      </c>
      <c r="G337" s="3" t="s">
        <v>511</v>
      </c>
      <c r="H337" s="4" t="s">
        <v>32</v>
      </c>
      <c r="I337" s="4" t="s">
        <v>32</v>
      </c>
      <c r="J337" s="3" t="s">
        <v>44</v>
      </c>
      <c r="K337" s="28">
        <f>SUM(K335:K336)</f>
        <v>3971359000</v>
      </c>
      <c r="L337" s="13">
        <f>SUM(L335:L336)</f>
        <v>0</v>
      </c>
      <c r="M337" s="3"/>
      <c r="N337" s="3"/>
      <c r="O337" s="3"/>
      <c r="P337" s="3"/>
      <c r="Q337" s="3"/>
      <c r="R337" s="3"/>
      <c r="S337" s="3"/>
      <c r="T337" s="3"/>
      <c r="U337" s="36"/>
      <c r="V337" s="3"/>
      <c r="W337" s="3"/>
      <c r="X337" s="3"/>
      <c r="Y337" s="3" t="s">
        <v>45</v>
      </c>
      <c r="Z337" s="13">
        <f>SUM(Z335:Z336)</f>
        <v>0</v>
      </c>
    </row>
    <row r="338" spans="1:26">
      <c r="A338" s="5">
        <v>127</v>
      </c>
      <c r="B338" s="5">
        <v>1</v>
      </c>
      <c r="C338" s="5" t="s">
        <v>475</v>
      </c>
      <c r="D338" s="5"/>
      <c r="E338" s="5"/>
      <c r="F338" s="5"/>
      <c r="G338" s="5"/>
      <c r="H338" s="6" t="s">
        <v>32</v>
      </c>
      <c r="I338" s="6" t="s">
        <v>32</v>
      </c>
      <c r="J338" s="5" t="s">
        <v>121</v>
      </c>
      <c r="K338" s="29">
        <f>SUM(K306,K309,K318,K323,K331,K334,K337)</f>
        <v>38625859000</v>
      </c>
      <c r="L338" s="14">
        <f>SUM(L306,L309,L318,L323,L331,L334,L337)</f>
        <v>0</v>
      </c>
      <c r="M338" s="5"/>
      <c r="N338" s="5"/>
      <c r="O338" s="5"/>
      <c r="P338" s="5"/>
      <c r="Q338" s="5"/>
      <c r="R338" s="5"/>
      <c r="S338" s="5"/>
      <c r="T338" s="5"/>
      <c r="U338" s="37"/>
      <c r="V338" s="5"/>
      <c r="W338" s="5"/>
      <c r="X338" s="5"/>
      <c r="Y338" s="5" t="s">
        <v>121</v>
      </c>
      <c r="Z338" s="14">
        <f>SUM(Z306,Z309,Z318,Z323,Z331,Z334,Z337)</f>
        <v>0</v>
      </c>
    </row>
    <row r="339" spans="1:26">
      <c r="A339" s="15">
        <v>220</v>
      </c>
      <c r="B339" s="15">
        <v>1</v>
      </c>
      <c r="C339" s="15" t="s">
        <v>515</v>
      </c>
      <c r="D339" s="15">
        <v>1</v>
      </c>
      <c r="E339" s="15" t="s">
        <v>516</v>
      </c>
      <c r="F339" s="15">
        <v>1</v>
      </c>
      <c r="G339" s="15" t="s">
        <v>517</v>
      </c>
      <c r="H339" s="16" t="s">
        <v>518</v>
      </c>
      <c r="I339" s="16" t="s">
        <v>519</v>
      </c>
      <c r="J339" s="15" t="s">
        <v>520</v>
      </c>
      <c r="K339" s="32" cm="1">
        <f t="array" ref="K339">IF(I339="","",_xlfn.XLOOKUP(0&amp;A339&amp;IF(F339&lt;&gt;"",F339,LOOKUP(2,1/(F$2:F339&lt;&gt;""),F$2:F339))&amp;I339,Hoja4!G:G,Hoja4!F:F,"",0))</f>
        <v>199000000</v>
      </c>
      <c r="L339" s="23"/>
      <c r="M339" s="15"/>
      <c r="N339" s="15"/>
      <c r="O339" s="15"/>
      <c r="P339" s="15"/>
      <c r="Q339" s="15"/>
      <c r="R339" s="15"/>
      <c r="S339" s="15"/>
      <c r="T339" s="15"/>
      <c r="U339" s="35"/>
      <c r="V339" s="15"/>
      <c r="W339" s="15"/>
      <c r="X339" s="15"/>
      <c r="Y339" s="15"/>
      <c r="Z339" s="22"/>
    </row>
    <row r="340" spans="1:26">
      <c r="A340" s="15">
        <v>220</v>
      </c>
      <c r="B340" s="15">
        <v>1</v>
      </c>
      <c r="C340" s="15"/>
      <c r="D340" s="15"/>
      <c r="E340" s="15"/>
      <c r="F340" s="15"/>
      <c r="G340" s="15"/>
      <c r="H340" s="16" t="s">
        <v>521</v>
      </c>
      <c r="I340" s="16" t="s">
        <v>522</v>
      </c>
      <c r="J340" s="15" t="s">
        <v>523</v>
      </c>
      <c r="K340" s="32" cm="1">
        <f t="array" ref="K340">IF(I340="","",_xlfn.XLOOKUP(0&amp;A340&amp;IF(F340&lt;&gt;"",F340,LOOKUP(2,1/(F$2:F340&lt;&gt;""),F$2:F340))&amp;I340,Hoja4!G:G,Hoja4!F:F,"",0))</f>
        <v>7279100000</v>
      </c>
      <c r="L340" s="23"/>
      <c r="M340" s="15"/>
      <c r="N340" s="15"/>
      <c r="O340" s="15"/>
      <c r="P340" s="15"/>
      <c r="Q340" s="15"/>
      <c r="R340" s="15"/>
      <c r="S340" s="15"/>
      <c r="T340" s="15"/>
      <c r="U340" s="35"/>
      <c r="V340" s="15"/>
      <c r="W340" s="15"/>
      <c r="X340" s="15"/>
      <c r="Y340" s="15"/>
      <c r="Z340" s="22"/>
    </row>
    <row r="341" spans="1:26">
      <c r="A341" s="15">
        <v>220</v>
      </c>
      <c r="B341" s="15">
        <v>1</v>
      </c>
      <c r="C341" s="15"/>
      <c r="D341" s="15"/>
      <c r="E341" s="15"/>
      <c r="F341" s="15"/>
      <c r="G341" s="15"/>
      <c r="H341" s="16" t="s">
        <v>524</v>
      </c>
      <c r="I341" s="16" t="s">
        <v>525</v>
      </c>
      <c r="J341" s="15" t="s">
        <v>526</v>
      </c>
      <c r="K341" s="32" cm="1">
        <f t="array" ref="K341">IF(I341="","",_xlfn.XLOOKUP(0&amp;A341&amp;IF(F341&lt;&gt;"",F341,LOOKUP(2,1/(F$2:F341&lt;&gt;""),F$2:F341))&amp;I341,Hoja4!G:G,Hoja4!F:F,"",0))</f>
        <v>3676158617</v>
      </c>
      <c r="L341" s="23"/>
      <c r="M341" s="15"/>
      <c r="N341" s="15"/>
      <c r="O341" s="15"/>
      <c r="P341" s="15"/>
      <c r="Q341" s="15"/>
      <c r="R341" s="15"/>
      <c r="S341" s="15"/>
      <c r="T341" s="15"/>
      <c r="U341" s="35"/>
      <c r="V341" s="15"/>
      <c r="W341" s="15"/>
      <c r="X341" s="15"/>
      <c r="Y341" s="15"/>
      <c r="Z341" s="22"/>
    </row>
    <row r="342" spans="1:26">
      <c r="A342" s="15">
        <v>220</v>
      </c>
      <c r="B342" s="15">
        <v>1</v>
      </c>
      <c r="C342" s="15"/>
      <c r="D342" s="15"/>
      <c r="E342" s="15"/>
      <c r="F342" s="15"/>
      <c r="G342" s="15"/>
      <c r="H342" s="16" t="s">
        <v>32</v>
      </c>
      <c r="I342" s="16" t="s">
        <v>32</v>
      </c>
      <c r="J342" s="15"/>
      <c r="K342" s="27" t="str" cm="1">
        <f t="array" ref="K342">IF(I342="","",_xlfn.XLOOKUP(0&amp;A342&amp;IF(F342&lt;&gt;"",F342,LOOKUP(2,1/(F$2:F342&lt;&gt;""),F$2:F342))&amp;I342,Hoja4!G:G,Hoja4!F:F,"",0))</f>
        <v/>
      </c>
      <c r="L342" s="22"/>
      <c r="M342" s="15">
        <v>1</v>
      </c>
      <c r="N342" s="15" t="s">
        <v>527</v>
      </c>
      <c r="O342" s="15" t="s">
        <v>40</v>
      </c>
      <c r="P342" s="15" t="s">
        <v>131</v>
      </c>
      <c r="Q342" s="15" t="s">
        <v>36</v>
      </c>
      <c r="R342" s="15" t="s">
        <v>58</v>
      </c>
      <c r="S342" s="15">
        <v>6274</v>
      </c>
      <c r="T342" s="15">
        <v>2240</v>
      </c>
      <c r="U342" s="35">
        <v>432</v>
      </c>
      <c r="V342" s="33"/>
      <c r="W342" s="15" t="s">
        <v>38</v>
      </c>
      <c r="X342" s="15" t="s">
        <v>38</v>
      </c>
      <c r="Y342" s="15" t="s">
        <v>38</v>
      </c>
      <c r="Z342" s="23"/>
    </row>
    <row r="343" spans="1:26">
      <c r="A343" s="15">
        <v>220</v>
      </c>
      <c r="B343" s="15">
        <v>1</v>
      </c>
      <c r="C343" s="15"/>
      <c r="D343" s="15"/>
      <c r="E343" s="15"/>
      <c r="F343" s="15"/>
      <c r="G343" s="15"/>
      <c r="H343" s="16" t="s">
        <v>32</v>
      </c>
      <c r="I343" s="16" t="s">
        <v>32</v>
      </c>
      <c r="J343" s="15"/>
      <c r="K343" s="27" t="str" cm="1">
        <f t="array" ref="K343">IF(I343="","",_xlfn.XLOOKUP(0&amp;A343&amp;IF(F343&lt;&gt;"",F343,LOOKUP(2,1/(F$2:F343&lt;&gt;""),F$2:F343))&amp;I343,Hoja4!G:G,Hoja4!F:F,"",0))</f>
        <v/>
      </c>
      <c r="L343" s="22"/>
      <c r="M343" s="15">
        <v>2</v>
      </c>
      <c r="N343" s="15" t="s">
        <v>528</v>
      </c>
      <c r="O343" s="15" t="s">
        <v>40</v>
      </c>
      <c r="P343" s="15" t="s">
        <v>131</v>
      </c>
      <c r="Q343" s="15" t="s">
        <v>36</v>
      </c>
      <c r="R343" s="15" t="s">
        <v>58</v>
      </c>
      <c r="S343" s="15">
        <v>500</v>
      </c>
      <c r="T343" s="15">
        <v>1500</v>
      </c>
      <c r="U343" s="35">
        <v>216</v>
      </c>
      <c r="V343" s="33"/>
      <c r="W343" s="15" t="s">
        <v>38</v>
      </c>
      <c r="X343" s="15" t="s">
        <v>38</v>
      </c>
      <c r="Y343" s="15" t="s">
        <v>38</v>
      </c>
      <c r="Z343" s="23"/>
    </row>
    <row r="344" spans="1:26">
      <c r="A344" s="15">
        <v>220</v>
      </c>
      <c r="B344" s="15">
        <v>1</v>
      </c>
      <c r="C344" s="15"/>
      <c r="D344" s="15"/>
      <c r="E344" s="15"/>
      <c r="F344" s="15"/>
      <c r="G344" s="15"/>
      <c r="H344" s="16" t="s">
        <v>32</v>
      </c>
      <c r="I344" s="16" t="s">
        <v>32</v>
      </c>
      <c r="J344" s="15"/>
      <c r="K344" s="27" t="str" cm="1">
        <f t="array" ref="K344">IF(I344="","",_xlfn.XLOOKUP(0&amp;A344&amp;IF(F344&lt;&gt;"",F344,LOOKUP(2,1/(F$2:F344&lt;&gt;""),F$2:F344))&amp;I344,Hoja4!G:G,Hoja4!F:F,"",0))</f>
        <v/>
      </c>
      <c r="L344" s="22"/>
      <c r="M344" s="15">
        <v>3</v>
      </c>
      <c r="N344" s="15" t="s">
        <v>529</v>
      </c>
      <c r="O344" s="15" t="s">
        <v>40</v>
      </c>
      <c r="P344" s="15" t="s">
        <v>131</v>
      </c>
      <c r="Q344" s="15" t="s">
        <v>36</v>
      </c>
      <c r="R344" s="15" t="s">
        <v>58</v>
      </c>
      <c r="S344" s="15">
        <v>906</v>
      </c>
      <c r="T344" s="15">
        <v>2400</v>
      </c>
      <c r="U344" s="35">
        <v>395</v>
      </c>
      <c r="V344" s="33"/>
      <c r="W344" s="15" t="s">
        <v>38</v>
      </c>
      <c r="X344" s="15" t="s">
        <v>38</v>
      </c>
      <c r="Y344" s="15" t="s">
        <v>38</v>
      </c>
      <c r="Z344" s="23"/>
    </row>
    <row r="345" spans="1:26">
      <c r="A345" s="3">
        <v>220</v>
      </c>
      <c r="B345" s="3">
        <v>1</v>
      </c>
      <c r="C345" s="3" t="s">
        <v>515</v>
      </c>
      <c r="D345" s="3"/>
      <c r="E345" s="3"/>
      <c r="F345" s="3">
        <v>1</v>
      </c>
      <c r="G345" s="3" t="s">
        <v>517</v>
      </c>
      <c r="H345" s="4" t="s">
        <v>32</v>
      </c>
      <c r="I345" s="4" t="s">
        <v>32</v>
      </c>
      <c r="J345" s="3" t="s">
        <v>44</v>
      </c>
      <c r="K345" s="28">
        <f>SUM(K339:K344)</f>
        <v>11154258617</v>
      </c>
      <c r="L345" s="13">
        <f>SUM(L339:L344)</f>
        <v>0</v>
      </c>
      <c r="M345" s="3"/>
      <c r="N345" s="3"/>
      <c r="O345" s="3"/>
      <c r="P345" s="3"/>
      <c r="Q345" s="3"/>
      <c r="R345" s="3"/>
      <c r="S345" s="3"/>
      <c r="T345" s="3"/>
      <c r="U345" s="36"/>
      <c r="V345" s="3"/>
      <c r="W345" s="3"/>
      <c r="X345" s="3"/>
      <c r="Y345" s="3" t="s">
        <v>45</v>
      </c>
      <c r="Z345" s="13">
        <f>SUM(Z338:Z344)</f>
        <v>0</v>
      </c>
    </row>
    <row r="346" spans="1:26">
      <c r="A346" s="15">
        <v>220</v>
      </c>
      <c r="B346" s="15">
        <v>1</v>
      </c>
      <c r="C346" s="15" t="s">
        <v>515</v>
      </c>
      <c r="D346" s="15">
        <v>1</v>
      </c>
      <c r="E346" s="15" t="s">
        <v>516</v>
      </c>
      <c r="F346" s="15">
        <v>2</v>
      </c>
      <c r="G346" s="15" t="s">
        <v>530</v>
      </c>
      <c r="H346" s="16" t="s">
        <v>531</v>
      </c>
      <c r="I346" s="16" t="s">
        <v>532</v>
      </c>
      <c r="J346" s="15" t="s">
        <v>533</v>
      </c>
      <c r="K346" s="32" cm="1">
        <f t="array" ref="K346">IF(I346="","",_xlfn.XLOOKUP(0&amp;A346&amp;IF(F346&lt;&gt;"",F346,LOOKUP(2,1/(F$2:F346&lt;&gt;""),F$2:F346))&amp;I346,Hoja4!G:G,Hoja4!F:F,"",0))</f>
        <v>2198250000</v>
      </c>
      <c r="L346" s="23"/>
      <c r="M346" s="15"/>
      <c r="N346" s="15"/>
      <c r="O346" s="15"/>
      <c r="P346" s="15"/>
      <c r="Q346" s="15"/>
      <c r="R346" s="15"/>
      <c r="S346" s="15"/>
      <c r="T346" s="15"/>
      <c r="U346" s="35"/>
      <c r="V346" s="15"/>
      <c r="W346" s="15"/>
      <c r="X346" s="15"/>
      <c r="Y346" s="15"/>
      <c r="Z346" s="22"/>
    </row>
    <row r="347" spans="1:26">
      <c r="A347" s="15">
        <v>220</v>
      </c>
      <c r="B347" s="15">
        <v>1</v>
      </c>
      <c r="C347" s="15"/>
      <c r="D347" s="15"/>
      <c r="E347" s="15"/>
      <c r="F347" s="15"/>
      <c r="G347" s="15"/>
      <c r="H347" s="16" t="s">
        <v>32</v>
      </c>
      <c r="I347" s="16" t="s">
        <v>32</v>
      </c>
      <c r="J347" s="15"/>
      <c r="K347" s="27" t="str" cm="1">
        <f t="array" ref="K347">IF(I347="","",_xlfn.XLOOKUP(0&amp;A347&amp;IF(F347&lt;&gt;"",F347,LOOKUP(2,1/(F$2:F347&lt;&gt;""),F$2:F347))&amp;I347,Hoja4!G:G,Hoja4!F:F,"",0))</f>
        <v/>
      </c>
      <c r="L347" s="22"/>
      <c r="M347" s="15">
        <v>4</v>
      </c>
      <c r="N347" s="15" t="s">
        <v>534</v>
      </c>
      <c r="O347" s="15" t="s">
        <v>40</v>
      </c>
      <c r="P347" s="15" t="s">
        <v>131</v>
      </c>
      <c r="Q347" s="15" t="s">
        <v>36</v>
      </c>
      <c r="R347" s="15" t="s">
        <v>58</v>
      </c>
      <c r="S347" s="15">
        <v>92920</v>
      </c>
      <c r="T347" s="15">
        <v>200000</v>
      </c>
      <c r="U347" s="35">
        <v>49110</v>
      </c>
      <c r="V347" s="33"/>
      <c r="W347" s="15" t="s">
        <v>38</v>
      </c>
      <c r="X347" s="15" t="s">
        <v>38</v>
      </c>
      <c r="Y347" s="15" t="s">
        <v>38</v>
      </c>
      <c r="Z347" s="23"/>
    </row>
    <row r="348" spans="1:26">
      <c r="A348" s="3">
        <v>220</v>
      </c>
      <c r="B348" s="3">
        <v>1</v>
      </c>
      <c r="C348" s="3" t="s">
        <v>515</v>
      </c>
      <c r="D348" s="3"/>
      <c r="E348" s="3"/>
      <c r="F348" s="3">
        <v>2</v>
      </c>
      <c r="G348" s="3" t="s">
        <v>530</v>
      </c>
      <c r="H348" s="4" t="s">
        <v>32</v>
      </c>
      <c r="I348" s="4" t="s">
        <v>32</v>
      </c>
      <c r="J348" s="3" t="s">
        <v>44</v>
      </c>
      <c r="K348" s="28">
        <f>SUM(K346:K347)</f>
        <v>2198250000</v>
      </c>
      <c r="L348" s="13">
        <f>SUM(L346:L347)</f>
        <v>0</v>
      </c>
      <c r="M348" s="3"/>
      <c r="N348" s="3"/>
      <c r="O348" s="3"/>
      <c r="P348" s="3"/>
      <c r="Q348" s="3"/>
      <c r="R348" s="3"/>
      <c r="S348" s="3"/>
      <c r="T348" s="3"/>
      <c r="U348" s="36"/>
      <c r="V348" s="3"/>
      <c r="W348" s="3"/>
      <c r="X348" s="3"/>
      <c r="Y348" s="3" t="s">
        <v>45</v>
      </c>
      <c r="Z348" s="13">
        <f>SUM(Z346:Z347)</f>
        <v>0</v>
      </c>
    </row>
    <row r="349" spans="1:26">
      <c r="A349" s="15">
        <v>220</v>
      </c>
      <c r="B349" s="15">
        <v>1</v>
      </c>
      <c r="C349" s="15" t="s">
        <v>515</v>
      </c>
      <c r="D349" s="15">
        <v>1</v>
      </c>
      <c r="E349" s="15" t="s">
        <v>516</v>
      </c>
      <c r="F349" s="15">
        <v>3</v>
      </c>
      <c r="G349" s="15" t="s">
        <v>535</v>
      </c>
      <c r="H349" s="16" t="s">
        <v>536</v>
      </c>
      <c r="I349" s="16" t="s">
        <v>537</v>
      </c>
      <c r="J349" s="15" t="s">
        <v>538</v>
      </c>
      <c r="K349" s="32" cm="1">
        <f t="array" ref="K349">IF(I349="","",_xlfn.XLOOKUP(0&amp;A349&amp;IF(F349&lt;&gt;"",F349,LOOKUP(2,1/(F$2:F349&lt;&gt;""),F$2:F349))&amp;I349,Hoja4!G:G,Hoja4!F:F,"",0))</f>
        <v>291500000</v>
      </c>
      <c r="L349" s="23"/>
      <c r="M349" s="15"/>
      <c r="N349" s="15"/>
      <c r="O349" s="15"/>
      <c r="P349" s="15"/>
      <c r="Q349" s="15"/>
      <c r="R349" s="15"/>
      <c r="S349" s="15"/>
      <c r="T349" s="15"/>
      <c r="U349" s="35"/>
      <c r="V349" s="15"/>
      <c r="W349" s="15"/>
      <c r="X349" s="15"/>
      <c r="Y349" s="15"/>
      <c r="Z349" s="22"/>
    </row>
    <row r="350" spans="1:26">
      <c r="A350" s="15">
        <v>220</v>
      </c>
      <c r="B350" s="15">
        <v>1</v>
      </c>
      <c r="C350" s="15"/>
      <c r="D350" s="15"/>
      <c r="E350" s="15"/>
      <c r="F350" s="15"/>
      <c r="G350" s="15"/>
      <c r="H350" s="16" t="s">
        <v>32</v>
      </c>
      <c r="I350" s="16" t="s">
        <v>32</v>
      </c>
      <c r="J350" s="15"/>
      <c r="K350" s="27" t="str" cm="1">
        <f t="array" ref="K350">IF(I350="","",_xlfn.XLOOKUP(0&amp;A350&amp;IF(F350&lt;&gt;"",F350,LOOKUP(2,1/(F$2:F350&lt;&gt;""),F$2:F350))&amp;I350,Hoja4!G:G,Hoja4!F:F,"",0))</f>
        <v/>
      </c>
      <c r="L350" s="22"/>
      <c r="M350" s="15">
        <v>5</v>
      </c>
      <c r="N350" s="15" t="s">
        <v>539</v>
      </c>
      <c r="O350" s="15" t="s">
        <v>100</v>
      </c>
      <c r="P350" s="15" t="s">
        <v>131</v>
      </c>
      <c r="Q350" s="15" t="s">
        <v>41</v>
      </c>
      <c r="R350" s="15" t="s">
        <v>37</v>
      </c>
      <c r="S350" s="15">
        <v>100</v>
      </c>
      <c r="T350" s="15">
        <v>100</v>
      </c>
      <c r="U350" s="35">
        <v>100</v>
      </c>
      <c r="V350" s="33"/>
      <c r="W350" s="15" t="s">
        <v>38</v>
      </c>
      <c r="X350" s="15" t="s">
        <v>38</v>
      </c>
      <c r="Y350" s="15" t="s">
        <v>38</v>
      </c>
      <c r="Z350" s="23"/>
    </row>
    <row r="351" spans="1:26">
      <c r="A351" s="3">
        <v>220</v>
      </c>
      <c r="B351" s="3">
        <v>1</v>
      </c>
      <c r="C351" s="3" t="s">
        <v>515</v>
      </c>
      <c r="D351" s="3"/>
      <c r="E351" s="3"/>
      <c r="F351" s="3">
        <v>3</v>
      </c>
      <c r="G351" s="3" t="s">
        <v>535</v>
      </c>
      <c r="H351" s="4" t="s">
        <v>32</v>
      </c>
      <c r="I351" s="4" t="s">
        <v>32</v>
      </c>
      <c r="J351" s="3" t="s">
        <v>44</v>
      </c>
      <c r="K351" s="28">
        <f>SUM(K349:K350)</f>
        <v>291500000</v>
      </c>
      <c r="L351" s="13">
        <f>SUM(L349:L350)</f>
        <v>0</v>
      </c>
      <c r="M351" s="3"/>
      <c r="N351" s="3"/>
      <c r="O351" s="3"/>
      <c r="P351" s="3"/>
      <c r="Q351" s="3"/>
      <c r="R351" s="3"/>
      <c r="S351" s="3"/>
      <c r="T351" s="3"/>
      <c r="U351" s="36"/>
      <c r="V351" s="3"/>
      <c r="W351" s="3"/>
      <c r="X351" s="3"/>
      <c r="Y351" s="3" t="s">
        <v>45</v>
      </c>
      <c r="Z351" s="13">
        <f>SUM(Z349:Z350)</f>
        <v>0</v>
      </c>
    </row>
    <row r="352" spans="1:26">
      <c r="A352" s="15">
        <v>220</v>
      </c>
      <c r="B352" s="15">
        <v>1</v>
      </c>
      <c r="C352" s="15" t="s">
        <v>515</v>
      </c>
      <c r="D352" s="15">
        <v>1</v>
      </c>
      <c r="E352" s="15" t="s">
        <v>516</v>
      </c>
      <c r="F352" s="15">
        <v>4</v>
      </c>
      <c r="G352" s="15" t="s">
        <v>540</v>
      </c>
      <c r="H352" s="16" t="s">
        <v>531</v>
      </c>
      <c r="I352" s="16" t="s">
        <v>532</v>
      </c>
      <c r="J352" s="15" t="s">
        <v>533</v>
      </c>
      <c r="K352" s="32" cm="1">
        <f t="array" ref="K352">IF(I352="","",_xlfn.XLOOKUP(0&amp;A352&amp;IF(F352&lt;&gt;"",F352,LOOKUP(2,1/(F$2:F352&lt;&gt;""),F$2:F352))&amp;I352,Hoja4!G:G,Hoja4!F:F,"",0))</f>
        <v>455250000</v>
      </c>
      <c r="L352" s="23"/>
      <c r="M352" s="15"/>
      <c r="N352" s="15"/>
      <c r="O352" s="15"/>
      <c r="P352" s="15"/>
      <c r="Q352" s="15"/>
      <c r="R352" s="15"/>
      <c r="S352" s="15"/>
      <c r="T352" s="15"/>
      <c r="U352" s="35"/>
      <c r="V352" s="15"/>
      <c r="W352" s="15"/>
      <c r="X352" s="15"/>
      <c r="Y352" s="15"/>
      <c r="Z352" s="22"/>
    </row>
    <row r="353" spans="1:26">
      <c r="A353" s="15">
        <v>220</v>
      </c>
      <c r="B353" s="15">
        <v>1</v>
      </c>
      <c r="C353" s="15"/>
      <c r="D353" s="15"/>
      <c r="E353" s="15"/>
      <c r="F353" s="15"/>
      <c r="G353" s="15"/>
      <c r="H353" s="16" t="s">
        <v>32</v>
      </c>
      <c r="I353" s="16" t="s">
        <v>32</v>
      </c>
      <c r="J353" s="15"/>
      <c r="K353" s="27" t="str" cm="1">
        <f t="array" ref="K353">IF(I353="","",_xlfn.XLOOKUP(0&amp;A353&amp;IF(F353&lt;&gt;"",F353,LOOKUP(2,1/(F$2:F353&lt;&gt;""),F$2:F353))&amp;I353,Hoja4!G:G,Hoja4!F:F,"",0))</f>
        <v/>
      </c>
      <c r="L353" s="22"/>
      <c r="M353" s="15">
        <v>6</v>
      </c>
      <c r="N353" s="15" t="s">
        <v>541</v>
      </c>
      <c r="O353" s="15" t="s">
        <v>100</v>
      </c>
      <c r="P353" s="15" t="s">
        <v>131</v>
      </c>
      <c r="Q353" s="15" t="s">
        <v>41</v>
      </c>
      <c r="R353" s="15" t="s">
        <v>37</v>
      </c>
      <c r="S353" s="15">
        <v>100</v>
      </c>
      <c r="T353" s="15">
        <v>100</v>
      </c>
      <c r="U353" s="35">
        <v>100</v>
      </c>
      <c r="V353" s="33"/>
      <c r="W353" s="15" t="s">
        <v>38</v>
      </c>
      <c r="X353" s="15" t="s">
        <v>38</v>
      </c>
      <c r="Y353" s="15" t="s">
        <v>38</v>
      </c>
      <c r="Z353" s="23"/>
    </row>
    <row r="354" spans="1:26">
      <c r="A354" s="3">
        <v>220</v>
      </c>
      <c r="B354" s="3">
        <v>1</v>
      </c>
      <c r="C354" s="3" t="s">
        <v>515</v>
      </c>
      <c r="D354" s="3"/>
      <c r="E354" s="3"/>
      <c r="F354" s="3">
        <v>4</v>
      </c>
      <c r="G354" s="3" t="s">
        <v>540</v>
      </c>
      <c r="H354" s="4" t="s">
        <v>32</v>
      </c>
      <c r="I354" s="4" t="s">
        <v>32</v>
      </c>
      <c r="J354" s="3" t="s">
        <v>44</v>
      </c>
      <c r="K354" s="28">
        <f>SUM(K352:K353)</f>
        <v>455250000</v>
      </c>
      <c r="L354" s="13">
        <f>SUM(L352:L353)</f>
        <v>0</v>
      </c>
      <c r="M354" s="3"/>
      <c r="N354" s="3"/>
      <c r="O354" s="3"/>
      <c r="P354" s="3"/>
      <c r="Q354" s="3"/>
      <c r="R354" s="3"/>
      <c r="S354" s="3"/>
      <c r="T354" s="3"/>
      <c r="U354" s="36"/>
      <c r="V354" s="3"/>
      <c r="W354" s="3"/>
      <c r="X354" s="3"/>
      <c r="Y354" s="3" t="s">
        <v>45</v>
      </c>
      <c r="Z354" s="13">
        <f>SUM(Z352:Z353)</f>
        <v>0</v>
      </c>
    </row>
    <row r="355" spans="1:26">
      <c r="A355" s="15">
        <v>220</v>
      </c>
      <c r="B355" s="15">
        <v>1</v>
      </c>
      <c r="C355" s="15" t="s">
        <v>515</v>
      </c>
      <c r="D355" s="15">
        <v>1</v>
      </c>
      <c r="E355" s="15" t="s">
        <v>516</v>
      </c>
      <c r="F355" s="15">
        <v>5</v>
      </c>
      <c r="G355" s="15" t="s">
        <v>542</v>
      </c>
      <c r="H355" s="16" t="s">
        <v>524</v>
      </c>
      <c r="I355" s="16" t="s">
        <v>525</v>
      </c>
      <c r="J355" s="15" t="s">
        <v>526</v>
      </c>
      <c r="K355" s="32" cm="1">
        <f t="array" ref="K355">IF(I355="","",_xlfn.XLOOKUP(0&amp;A355&amp;IF(F355&lt;&gt;"",F355,LOOKUP(2,1/(F$2:F355&lt;&gt;""),F$2:F355))&amp;I355,Hoja4!G:G,Hoja4!F:F,"",0))</f>
        <v>3683000000</v>
      </c>
      <c r="L355" s="23"/>
      <c r="M355" s="15"/>
      <c r="N355" s="15"/>
      <c r="O355" s="15"/>
      <c r="P355" s="15"/>
      <c r="Q355" s="15"/>
      <c r="R355" s="15"/>
      <c r="S355" s="15"/>
      <c r="T355" s="15"/>
      <c r="U355" s="35"/>
      <c r="V355" s="15"/>
      <c r="W355" s="15"/>
      <c r="X355" s="15"/>
      <c r="Y355" s="15"/>
      <c r="Z355" s="22"/>
    </row>
    <row r="356" spans="1:26">
      <c r="A356" s="15">
        <v>220</v>
      </c>
      <c r="B356" s="15">
        <v>1</v>
      </c>
      <c r="C356" s="15"/>
      <c r="D356" s="15"/>
      <c r="E356" s="15"/>
      <c r="F356" s="15"/>
      <c r="G356" s="15"/>
      <c r="H356" s="16" t="s">
        <v>32</v>
      </c>
      <c r="I356" s="16" t="s">
        <v>32</v>
      </c>
      <c r="J356" s="15"/>
      <c r="K356" s="27" t="str" cm="1">
        <f t="array" ref="K356">IF(I356="","",_xlfn.XLOOKUP(0&amp;A356&amp;IF(F356&lt;&gt;"",F356,LOOKUP(2,1/(F$2:F356&lt;&gt;""),F$2:F356))&amp;I356,Hoja4!G:G,Hoja4!F:F,"",0))</f>
        <v/>
      </c>
      <c r="L356" s="22"/>
      <c r="M356" s="15">
        <v>7</v>
      </c>
      <c r="N356" s="15" t="s">
        <v>543</v>
      </c>
      <c r="O356" s="15" t="s">
        <v>40</v>
      </c>
      <c r="P356" s="15" t="s">
        <v>131</v>
      </c>
      <c r="Q356" s="15" t="s">
        <v>36</v>
      </c>
      <c r="R356" s="15" t="s">
        <v>58</v>
      </c>
      <c r="S356" s="15">
        <v>325</v>
      </c>
      <c r="T356" s="15">
        <v>200</v>
      </c>
      <c r="U356" s="35">
        <v>80</v>
      </c>
      <c r="V356" s="33"/>
      <c r="W356" s="15" t="s">
        <v>38</v>
      </c>
      <c r="X356" s="15" t="s">
        <v>38</v>
      </c>
      <c r="Y356" s="15" t="s">
        <v>38</v>
      </c>
      <c r="Z356" s="23"/>
    </row>
    <row r="357" spans="1:26">
      <c r="A357" s="3">
        <v>220</v>
      </c>
      <c r="B357" s="3">
        <v>1</v>
      </c>
      <c r="C357" s="3" t="s">
        <v>515</v>
      </c>
      <c r="D357" s="3"/>
      <c r="E357" s="3"/>
      <c r="F357" s="3">
        <v>5</v>
      </c>
      <c r="G357" s="3" t="s">
        <v>542</v>
      </c>
      <c r="H357" s="4" t="s">
        <v>32</v>
      </c>
      <c r="I357" s="4" t="s">
        <v>32</v>
      </c>
      <c r="J357" s="3" t="s">
        <v>44</v>
      </c>
      <c r="K357" s="28">
        <f>SUM(K355:K356)</f>
        <v>3683000000</v>
      </c>
      <c r="L357" s="13">
        <f>SUM(L355:L356)</f>
        <v>0</v>
      </c>
      <c r="M357" s="3"/>
      <c r="N357" s="3"/>
      <c r="O357" s="3"/>
      <c r="P357" s="3"/>
      <c r="Q357" s="3"/>
      <c r="R357" s="3"/>
      <c r="S357" s="3"/>
      <c r="T357" s="3"/>
      <c r="U357" s="36"/>
      <c r="V357" s="3"/>
      <c r="W357" s="3"/>
      <c r="X357" s="3"/>
      <c r="Y357" s="3" t="s">
        <v>45</v>
      </c>
      <c r="Z357" s="13">
        <f>SUM(Z355:Z356)</f>
        <v>0</v>
      </c>
    </row>
    <row r="358" spans="1:26">
      <c r="A358" s="15">
        <v>220</v>
      </c>
      <c r="B358" s="15">
        <v>1</v>
      </c>
      <c r="C358" s="15" t="s">
        <v>515</v>
      </c>
      <c r="D358" s="15">
        <v>1</v>
      </c>
      <c r="E358" s="15" t="s">
        <v>516</v>
      </c>
      <c r="F358" s="15">
        <v>6</v>
      </c>
      <c r="G358" s="15" t="s">
        <v>544</v>
      </c>
      <c r="H358" s="16" t="s">
        <v>521</v>
      </c>
      <c r="I358" s="16" t="s">
        <v>522</v>
      </c>
      <c r="J358" s="15" t="s">
        <v>523</v>
      </c>
      <c r="K358" s="32" cm="1">
        <f t="array" ref="K358">IF(I358="","",_xlfn.XLOOKUP(0&amp;A358&amp;IF(F358&lt;&gt;"",F358,LOOKUP(2,1/(F$2:F358&lt;&gt;""),F$2:F358))&amp;I358,Hoja4!G:G,Hoja4!F:F,"",0))</f>
        <v>173000000</v>
      </c>
      <c r="L358" s="23"/>
      <c r="M358" s="15"/>
      <c r="N358" s="15"/>
      <c r="O358" s="15"/>
      <c r="P358" s="15"/>
      <c r="Q358" s="15"/>
      <c r="R358" s="15"/>
      <c r="S358" s="15"/>
      <c r="T358" s="15"/>
      <c r="U358" s="35"/>
      <c r="V358" s="15"/>
      <c r="W358" s="15"/>
      <c r="X358" s="15"/>
      <c r="Y358" s="15"/>
      <c r="Z358" s="22"/>
    </row>
    <row r="359" spans="1:26">
      <c r="A359" s="15">
        <v>220</v>
      </c>
      <c r="B359" s="15">
        <v>1</v>
      </c>
      <c r="C359" s="15"/>
      <c r="D359" s="15"/>
      <c r="E359" s="15"/>
      <c r="F359" s="15"/>
      <c r="G359" s="15"/>
      <c r="H359" s="16" t="s">
        <v>524</v>
      </c>
      <c r="I359" s="16" t="s">
        <v>525</v>
      </c>
      <c r="J359" s="15" t="s">
        <v>526</v>
      </c>
      <c r="K359" s="32" cm="1">
        <f t="array" ref="K359">IF(I359="","",_xlfn.XLOOKUP(0&amp;A359&amp;IF(F359&lt;&gt;"",F359,LOOKUP(2,1/(F$2:F359&lt;&gt;""),F$2:F359))&amp;I359,Hoja4!G:G,Hoja4!F:F,"",0))</f>
        <v>1117248000</v>
      </c>
      <c r="L359" s="23"/>
      <c r="M359" s="15"/>
      <c r="N359" s="15"/>
      <c r="O359" s="15"/>
      <c r="P359" s="15"/>
      <c r="Q359" s="15"/>
      <c r="R359" s="15"/>
      <c r="S359" s="15"/>
      <c r="T359" s="15"/>
      <c r="U359" s="35"/>
      <c r="V359" s="15"/>
      <c r="W359" s="15"/>
      <c r="X359" s="15"/>
      <c r="Y359" s="15"/>
      <c r="Z359" s="22"/>
    </row>
    <row r="360" spans="1:26">
      <c r="A360" s="15">
        <v>220</v>
      </c>
      <c r="B360" s="15">
        <v>1</v>
      </c>
      <c r="C360" s="15"/>
      <c r="D360" s="15"/>
      <c r="E360" s="15"/>
      <c r="F360" s="15"/>
      <c r="G360" s="15"/>
      <c r="H360" s="16" t="s">
        <v>32</v>
      </c>
      <c r="I360" s="16" t="s">
        <v>32</v>
      </c>
      <c r="J360" s="15"/>
      <c r="K360" s="27" t="str" cm="1">
        <f t="array" ref="K360">IF(I360="","",_xlfn.XLOOKUP(0&amp;A360&amp;IF(F360&lt;&gt;"",F360,LOOKUP(2,1/(F$2:F360&lt;&gt;""),F$2:F360))&amp;I360,Hoja4!G:G,Hoja4!F:F,"",0))</f>
        <v/>
      </c>
      <c r="L360" s="22"/>
      <c r="M360" s="15">
        <v>8</v>
      </c>
      <c r="N360" s="15" t="s">
        <v>545</v>
      </c>
      <c r="O360" s="15" t="s">
        <v>40</v>
      </c>
      <c r="P360" s="15" t="s">
        <v>131</v>
      </c>
      <c r="Q360" s="15" t="s">
        <v>36</v>
      </c>
      <c r="R360" s="15" t="s">
        <v>58</v>
      </c>
      <c r="S360" s="15">
        <v>77</v>
      </c>
      <c r="T360" s="15">
        <v>240</v>
      </c>
      <c r="U360" s="35">
        <v>25</v>
      </c>
      <c r="V360" s="33"/>
      <c r="W360" s="15" t="s">
        <v>38</v>
      </c>
      <c r="X360" s="15" t="s">
        <v>38</v>
      </c>
      <c r="Y360" s="15" t="s">
        <v>38</v>
      </c>
      <c r="Z360" s="23"/>
    </row>
    <row r="361" spans="1:26">
      <c r="A361" s="15">
        <v>220</v>
      </c>
      <c r="B361" s="15">
        <v>1</v>
      </c>
      <c r="C361" s="15"/>
      <c r="D361" s="15"/>
      <c r="E361" s="15"/>
      <c r="F361" s="15"/>
      <c r="G361" s="15"/>
      <c r="H361" s="16" t="s">
        <v>32</v>
      </c>
      <c r="I361" s="16" t="s">
        <v>32</v>
      </c>
      <c r="J361" s="15"/>
      <c r="K361" s="27" t="str" cm="1">
        <f t="array" ref="K361">IF(I361="","",_xlfn.XLOOKUP(0&amp;A361&amp;IF(F361&lt;&gt;"",F361,LOOKUP(2,1/(F$2:F361&lt;&gt;""),F$2:F361))&amp;I361,Hoja4!G:G,Hoja4!F:F,"",0))</f>
        <v/>
      </c>
      <c r="L361" s="22"/>
      <c r="M361" s="15">
        <v>12</v>
      </c>
      <c r="N361" s="15" t="s">
        <v>546</v>
      </c>
      <c r="O361" s="15" t="s">
        <v>40</v>
      </c>
      <c r="P361" s="15" t="s">
        <v>131</v>
      </c>
      <c r="Q361" s="15" t="s">
        <v>36</v>
      </c>
      <c r="R361" s="15" t="s">
        <v>37</v>
      </c>
      <c r="S361" s="15">
        <v>697</v>
      </c>
      <c r="T361" s="15">
        <v>3181</v>
      </c>
      <c r="U361" s="35">
        <v>542</v>
      </c>
      <c r="V361" s="33"/>
      <c r="W361" s="15" t="s">
        <v>63</v>
      </c>
      <c r="X361" s="15" t="s">
        <v>63</v>
      </c>
      <c r="Y361" s="15" t="s">
        <v>38</v>
      </c>
      <c r="Z361" s="23"/>
    </row>
    <row r="362" spans="1:26">
      <c r="A362" s="15">
        <v>220</v>
      </c>
      <c r="B362" s="15">
        <v>1</v>
      </c>
      <c r="C362" s="15"/>
      <c r="D362" s="15"/>
      <c r="E362" s="15"/>
      <c r="F362" s="15"/>
      <c r="G362" s="15"/>
      <c r="H362" s="16" t="s">
        <v>32</v>
      </c>
      <c r="I362" s="16" t="s">
        <v>32</v>
      </c>
      <c r="J362" s="15"/>
      <c r="K362" s="27" t="str" cm="1">
        <f t="array" ref="K362">IF(I362="","",_xlfn.XLOOKUP(0&amp;A362&amp;IF(F362&lt;&gt;"",F362,LOOKUP(2,1/(F$2:F362&lt;&gt;""),F$2:F362))&amp;I362,Hoja4!G:G,Hoja4!F:F,"",0))</f>
        <v/>
      </c>
      <c r="L362" s="22"/>
      <c r="M362" s="15">
        <v>13</v>
      </c>
      <c r="N362" s="15" t="s">
        <v>547</v>
      </c>
      <c r="O362" s="15" t="s">
        <v>40</v>
      </c>
      <c r="P362" s="15" t="s">
        <v>131</v>
      </c>
      <c r="Q362" s="15" t="s">
        <v>36</v>
      </c>
      <c r="R362" s="15" t="s">
        <v>58</v>
      </c>
      <c r="S362" s="15"/>
      <c r="T362" s="15">
        <v>141</v>
      </c>
      <c r="U362" s="35">
        <v>25</v>
      </c>
      <c r="V362" s="33"/>
      <c r="W362" s="15" t="s">
        <v>63</v>
      </c>
      <c r="X362" s="15" t="s">
        <v>63</v>
      </c>
      <c r="Y362" s="15" t="s">
        <v>38</v>
      </c>
      <c r="Z362" s="23"/>
    </row>
    <row r="363" spans="1:26">
      <c r="A363" s="15">
        <v>220</v>
      </c>
      <c r="B363" s="15">
        <v>1</v>
      </c>
      <c r="C363" s="15"/>
      <c r="D363" s="15"/>
      <c r="E363" s="15"/>
      <c r="F363" s="15"/>
      <c r="G363" s="15"/>
      <c r="H363" s="16" t="s">
        <v>32</v>
      </c>
      <c r="I363" s="16" t="s">
        <v>32</v>
      </c>
      <c r="J363" s="15"/>
      <c r="K363" s="27" t="str" cm="1">
        <f t="array" ref="K363">IF(I363="","",_xlfn.XLOOKUP(0&amp;A363&amp;IF(F363&lt;&gt;"",F363,LOOKUP(2,1/(F$2:F363&lt;&gt;""),F$2:F363))&amp;I363,Hoja4!G:G,Hoja4!F:F,"",0))</f>
        <v/>
      </c>
      <c r="L363" s="22"/>
      <c r="M363" s="15">
        <v>14</v>
      </c>
      <c r="N363" s="15" t="s">
        <v>548</v>
      </c>
      <c r="O363" s="15" t="s">
        <v>40</v>
      </c>
      <c r="P363" s="15" t="s">
        <v>131</v>
      </c>
      <c r="Q363" s="15" t="s">
        <v>36</v>
      </c>
      <c r="R363" s="15" t="s">
        <v>37</v>
      </c>
      <c r="S363" s="15"/>
      <c r="T363" s="15">
        <v>4472</v>
      </c>
      <c r="U363" s="35">
        <v>1</v>
      </c>
      <c r="V363" s="33"/>
      <c r="W363" s="15" t="s">
        <v>63</v>
      </c>
      <c r="X363" s="15" t="s">
        <v>63</v>
      </c>
      <c r="Y363" s="15" t="s">
        <v>38</v>
      </c>
      <c r="Z363" s="23"/>
    </row>
    <row r="364" spans="1:26">
      <c r="A364" s="3">
        <v>220</v>
      </c>
      <c r="B364" s="3">
        <v>1</v>
      </c>
      <c r="C364" s="3" t="s">
        <v>515</v>
      </c>
      <c r="D364" s="3"/>
      <c r="E364" s="3"/>
      <c r="F364" s="3">
        <v>6</v>
      </c>
      <c r="G364" s="3" t="s">
        <v>544</v>
      </c>
      <c r="H364" s="4" t="s">
        <v>32</v>
      </c>
      <c r="I364" s="4" t="s">
        <v>32</v>
      </c>
      <c r="J364" s="3" t="s">
        <v>44</v>
      </c>
      <c r="K364" s="28">
        <f>SUM(K358:K363)</f>
        <v>1290248000</v>
      </c>
      <c r="L364" s="13">
        <f>SUM(L358:L363)</f>
        <v>0</v>
      </c>
      <c r="M364" s="3"/>
      <c r="N364" s="3"/>
      <c r="O364" s="3"/>
      <c r="P364" s="3"/>
      <c r="Q364" s="3"/>
      <c r="R364" s="3"/>
      <c r="S364" s="3"/>
      <c r="T364" s="3"/>
      <c r="U364" s="36"/>
      <c r="V364" s="3"/>
      <c r="W364" s="3"/>
      <c r="X364" s="3"/>
      <c r="Y364" s="3" t="s">
        <v>45</v>
      </c>
      <c r="Z364" s="13">
        <f>SUM(Z358:Z363)</f>
        <v>0</v>
      </c>
    </row>
    <row r="365" spans="1:26">
      <c r="A365" s="15">
        <v>220</v>
      </c>
      <c r="B365" s="15">
        <v>1</v>
      </c>
      <c r="C365" s="15" t="s">
        <v>515</v>
      </c>
      <c r="D365" s="15">
        <v>2</v>
      </c>
      <c r="E365" s="15" t="s">
        <v>317</v>
      </c>
      <c r="F365" s="15">
        <v>7</v>
      </c>
      <c r="G365" s="15" t="s">
        <v>318</v>
      </c>
      <c r="H365" s="16" t="s">
        <v>549</v>
      </c>
      <c r="I365" s="16" t="s">
        <v>550</v>
      </c>
      <c r="J365" s="15" t="s">
        <v>551</v>
      </c>
      <c r="K365" s="32" cm="1">
        <f t="array" ref="K365">IF(I365="","",_xlfn.XLOOKUP(0&amp;A365&amp;IF(F365&lt;&gt;"",F365,LOOKUP(2,1/(F$2:F365&lt;&gt;""),F$2:F365))&amp;I365,Hoja4!G:G,Hoja4!F:F,"",0))</f>
        <v>4310474000</v>
      </c>
      <c r="L365" s="23"/>
      <c r="M365" s="15"/>
      <c r="N365" s="15"/>
      <c r="O365" s="15"/>
      <c r="P365" s="15"/>
      <c r="Q365" s="15"/>
      <c r="R365" s="15"/>
      <c r="S365" s="15"/>
      <c r="T365" s="15"/>
      <c r="U365" s="35"/>
      <c r="V365" s="15"/>
      <c r="W365" s="15"/>
      <c r="X365" s="15"/>
      <c r="Y365" s="15"/>
      <c r="Z365" s="22"/>
    </row>
    <row r="366" spans="1:26">
      <c r="A366" s="15">
        <v>220</v>
      </c>
      <c r="B366" s="15">
        <v>1</v>
      </c>
      <c r="C366" s="15"/>
      <c r="D366" s="15"/>
      <c r="E366" s="15"/>
      <c r="F366" s="15"/>
      <c r="G366" s="15"/>
      <c r="H366" s="16" t="s">
        <v>524</v>
      </c>
      <c r="I366" s="16" t="s">
        <v>525</v>
      </c>
      <c r="J366" s="15" t="s">
        <v>526</v>
      </c>
      <c r="K366" s="32" cm="1">
        <f t="array" ref="K366">IF(I366="","",_xlfn.XLOOKUP(0&amp;A366&amp;IF(F366&lt;&gt;"",F366,LOOKUP(2,1/(F$2:F366&lt;&gt;""),F$2:F366))&amp;I366,Hoja4!G:G,Hoja4!F:F,"",0))</f>
        <v>639626383</v>
      </c>
      <c r="L366" s="23"/>
      <c r="M366" s="15"/>
      <c r="N366" s="15"/>
      <c r="O366" s="15"/>
      <c r="P366" s="15"/>
      <c r="Q366" s="15"/>
      <c r="R366" s="15"/>
      <c r="S366" s="15"/>
      <c r="T366" s="15"/>
      <c r="U366" s="35"/>
      <c r="V366" s="15"/>
      <c r="W366" s="15"/>
      <c r="X366" s="15"/>
      <c r="Y366" s="15"/>
      <c r="Z366" s="22"/>
    </row>
    <row r="367" spans="1:26">
      <c r="A367" s="15">
        <v>220</v>
      </c>
      <c r="B367" s="15">
        <v>1</v>
      </c>
      <c r="C367" s="15"/>
      <c r="D367" s="15"/>
      <c r="E367" s="15"/>
      <c r="F367" s="15"/>
      <c r="G367" s="15"/>
      <c r="H367" s="16" t="s">
        <v>32</v>
      </c>
      <c r="I367" s="16" t="s">
        <v>32</v>
      </c>
      <c r="J367" s="15"/>
      <c r="K367" s="27" t="str" cm="1">
        <f t="array" ref="K367">IF(I367="","",_xlfn.XLOOKUP(0&amp;A367&amp;IF(F367&lt;&gt;"",F367,LOOKUP(2,1/(F$2:F367&lt;&gt;""),F$2:F367))&amp;I367,Hoja4!G:G,Hoja4!F:F,"",0))</f>
        <v/>
      </c>
      <c r="L367" s="22"/>
      <c r="M367" s="15">
        <v>9</v>
      </c>
      <c r="N367" s="15" t="s">
        <v>510</v>
      </c>
      <c r="O367" s="15" t="s">
        <v>100</v>
      </c>
      <c r="P367" s="15" t="s">
        <v>131</v>
      </c>
      <c r="Q367" s="15" t="s">
        <v>41</v>
      </c>
      <c r="R367" s="15" t="s">
        <v>37</v>
      </c>
      <c r="S367" s="15">
        <v>100</v>
      </c>
      <c r="T367" s="15">
        <v>100</v>
      </c>
      <c r="U367" s="35">
        <v>100</v>
      </c>
      <c r="V367" s="33"/>
      <c r="W367" s="15" t="s">
        <v>38</v>
      </c>
      <c r="X367" s="15" t="s">
        <v>38</v>
      </c>
      <c r="Y367" s="15" t="s">
        <v>38</v>
      </c>
      <c r="Z367" s="23"/>
    </row>
    <row r="368" spans="1:26">
      <c r="A368" s="3">
        <v>220</v>
      </c>
      <c r="B368" s="3">
        <v>1</v>
      </c>
      <c r="C368" s="3" t="s">
        <v>515</v>
      </c>
      <c r="D368" s="3"/>
      <c r="E368" s="3"/>
      <c r="F368" s="3">
        <v>7</v>
      </c>
      <c r="G368" s="3" t="s">
        <v>318</v>
      </c>
      <c r="H368" s="4" t="s">
        <v>32</v>
      </c>
      <c r="I368" s="4" t="s">
        <v>32</v>
      </c>
      <c r="J368" s="3" t="s">
        <v>44</v>
      </c>
      <c r="K368" s="28">
        <f>SUM(K365:K367)</f>
        <v>4950100383</v>
      </c>
      <c r="L368" s="13">
        <f>SUM(L365:L367)</f>
        <v>0</v>
      </c>
      <c r="M368" s="3"/>
      <c r="N368" s="3"/>
      <c r="O368" s="3"/>
      <c r="P368" s="3"/>
      <c r="Q368" s="3"/>
      <c r="R368" s="3"/>
      <c r="S368" s="3"/>
      <c r="T368" s="3"/>
      <c r="U368" s="36"/>
      <c r="V368" s="3"/>
      <c r="W368" s="3"/>
      <c r="X368" s="3"/>
      <c r="Y368" s="3" t="s">
        <v>45</v>
      </c>
      <c r="Z368" s="13">
        <f>SUM(Z365:Z367)</f>
        <v>0</v>
      </c>
    </row>
    <row r="369" spans="1:26">
      <c r="A369" s="15">
        <v>220</v>
      </c>
      <c r="B369" s="15">
        <v>1</v>
      </c>
      <c r="C369" s="15" t="s">
        <v>515</v>
      </c>
      <c r="D369" s="15">
        <v>2</v>
      </c>
      <c r="E369" s="15" t="s">
        <v>317</v>
      </c>
      <c r="F369" s="15">
        <v>8</v>
      </c>
      <c r="G369" s="15" t="s">
        <v>552</v>
      </c>
      <c r="H369" s="16" t="s">
        <v>549</v>
      </c>
      <c r="I369" s="16" t="s">
        <v>550</v>
      </c>
      <c r="J369" s="15" t="s">
        <v>551</v>
      </c>
      <c r="K369" s="32" cm="1">
        <f t="array" ref="K369">IF(I369="","",_xlfn.XLOOKUP(0&amp;A369&amp;IF(F369&lt;&gt;"",F369,LOOKUP(2,1/(F$2:F369&lt;&gt;""),F$2:F369))&amp;I369,Hoja4!G:G,Hoja4!F:F,"",0))</f>
        <v>512026000</v>
      </c>
      <c r="L369" s="23"/>
      <c r="M369" s="15"/>
      <c r="N369" s="15"/>
      <c r="O369" s="15"/>
      <c r="P369" s="15"/>
      <c r="Q369" s="15"/>
      <c r="R369" s="15"/>
      <c r="S369" s="15"/>
      <c r="T369" s="15"/>
      <c r="U369" s="35"/>
      <c r="V369" s="15"/>
      <c r="W369" s="15"/>
      <c r="X369" s="15"/>
      <c r="Y369" s="15"/>
      <c r="Z369" s="22"/>
    </row>
    <row r="370" spans="1:26">
      <c r="A370" s="15">
        <v>220</v>
      </c>
      <c r="B370" s="15">
        <v>1</v>
      </c>
      <c r="C370" s="15"/>
      <c r="D370" s="15"/>
      <c r="E370" s="15"/>
      <c r="F370" s="15"/>
      <c r="G370" s="15"/>
      <c r="H370" s="16" t="s">
        <v>32</v>
      </c>
      <c r="I370" s="16" t="s">
        <v>32</v>
      </c>
      <c r="J370" s="15"/>
      <c r="K370" s="27" t="str" cm="1">
        <f t="array" ref="K370">IF(I370="","",_xlfn.XLOOKUP(0&amp;A370&amp;IF(F370&lt;&gt;"",F370,LOOKUP(2,1/(F$2:F370&lt;&gt;""),F$2:F370))&amp;I370,Hoja4!G:G,Hoja4!F:F,"",0))</f>
        <v/>
      </c>
      <c r="L370" s="22"/>
      <c r="M370" s="15">
        <v>10</v>
      </c>
      <c r="N370" s="15" t="s">
        <v>553</v>
      </c>
      <c r="O370" s="15" t="s">
        <v>100</v>
      </c>
      <c r="P370" s="15" t="s">
        <v>131</v>
      </c>
      <c r="Q370" s="15" t="s">
        <v>41</v>
      </c>
      <c r="R370" s="15" t="s">
        <v>37</v>
      </c>
      <c r="S370" s="15">
        <v>100</v>
      </c>
      <c r="T370" s="15">
        <v>100</v>
      </c>
      <c r="U370" s="35">
        <v>100</v>
      </c>
      <c r="V370" s="33"/>
      <c r="W370" s="15" t="s">
        <v>38</v>
      </c>
      <c r="X370" s="15" t="s">
        <v>38</v>
      </c>
      <c r="Y370" s="15" t="s">
        <v>38</v>
      </c>
      <c r="Z370" s="23"/>
    </row>
    <row r="371" spans="1:26">
      <c r="A371" s="3">
        <v>220</v>
      </c>
      <c r="B371" s="3">
        <v>1</v>
      </c>
      <c r="C371" s="3" t="s">
        <v>515</v>
      </c>
      <c r="D371" s="3"/>
      <c r="E371" s="3"/>
      <c r="F371" s="3">
        <v>8</v>
      </c>
      <c r="G371" s="3" t="s">
        <v>552</v>
      </c>
      <c r="H371" s="4" t="s">
        <v>32</v>
      </c>
      <c r="I371" s="4" t="s">
        <v>32</v>
      </c>
      <c r="J371" s="3" t="s">
        <v>44</v>
      </c>
      <c r="K371" s="28">
        <f>SUM(K369:K370)</f>
        <v>512026000</v>
      </c>
      <c r="L371" s="13">
        <f>SUM(L369:L370)</f>
        <v>0</v>
      </c>
      <c r="M371" s="3"/>
      <c r="N371" s="3"/>
      <c r="O371" s="3"/>
      <c r="P371" s="3"/>
      <c r="Q371" s="3"/>
      <c r="R371" s="3"/>
      <c r="S371" s="3"/>
      <c r="T371" s="3"/>
      <c r="U371" s="36"/>
      <c r="V371" s="3"/>
      <c r="W371" s="3"/>
      <c r="X371" s="3"/>
      <c r="Y371" s="3" t="s">
        <v>45</v>
      </c>
      <c r="Z371" s="13">
        <f>SUM(Z369:Z370)</f>
        <v>0</v>
      </c>
    </row>
    <row r="372" spans="1:26">
      <c r="A372" s="15">
        <v>220</v>
      </c>
      <c r="B372" s="15">
        <v>1</v>
      </c>
      <c r="C372" s="15" t="s">
        <v>515</v>
      </c>
      <c r="D372" s="15">
        <v>2</v>
      </c>
      <c r="E372" s="15" t="s">
        <v>317</v>
      </c>
      <c r="F372" s="15">
        <v>9</v>
      </c>
      <c r="G372" s="15" t="s">
        <v>118</v>
      </c>
      <c r="H372" s="16" t="s">
        <v>549</v>
      </c>
      <c r="I372" s="16" t="s">
        <v>550</v>
      </c>
      <c r="J372" s="15" t="s">
        <v>551</v>
      </c>
      <c r="K372" s="32" cm="1">
        <f t="array" ref="K372">IF(I372="","",_xlfn.XLOOKUP(0&amp;A372&amp;IF(F372&lt;&gt;"",F372,LOOKUP(2,1/(F$2:F372&lt;&gt;""),F$2:F372))&amp;I372,Hoja4!G:G,Hoja4!F:F,"",0))</f>
        <v>1350000000</v>
      </c>
      <c r="L372" s="23"/>
      <c r="M372" s="15"/>
      <c r="N372" s="15"/>
      <c r="O372" s="15"/>
      <c r="P372" s="15"/>
      <c r="Q372" s="15"/>
      <c r="R372" s="15"/>
      <c r="S372" s="15"/>
      <c r="T372" s="15"/>
      <c r="U372" s="35"/>
      <c r="V372" s="15"/>
      <c r="W372" s="15"/>
      <c r="X372" s="15"/>
      <c r="Y372" s="15"/>
      <c r="Z372" s="22"/>
    </row>
    <row r="373" spans="1:26">
      <c r="A373" s="15">
        <v>220</v>
      </c>
      <c r="B373" s="15">
        <v>1</v>
      </c>
      <c r="C373" s="15"/>
      <c r="D373" s="15"/>
      <c r="E373" s="15"/>
      <c r="F373" s="15"/>
      <c r="G373" s="15"/>
      <c r="H373" s="16" t="s">
        <v>32</v>
      </c>
      <c r="I373" s="16" t="s">
        <v>32</v>
      </c>
      <c r="J373" s="15"/>
      <c r="K373" s="27" t="str" cm="1">
        <f t="array" ref="K373">IF(I373="","",_xlfn.XLOOKUP(0&amp;A373&amp;IF(F373&lt;&gt;"",F373,LOOKUP(2,1/(F$2:F373&lt;&gt;""),F$2:F373))&amp;I373,Hoja4!G:G,Hoja4!F:F,"",0))</f>
        <v/>
      </c>
      <c r="L373" s="22"/>
      <c r="M373" s="15">
        <v>11</v>
      </c>
      <c r="N373" s="15" t="s">
        <v>320</v>
      </c>
      <c r="O373" s="15" t="s">
        <v>100</v>
      </c>
      <c r="P373" s="15" t="s">
        <v>131</v>
      </c>
      <c r="Q373" s="15" t="s">
        <v>41</v>
      </c>
      <c r="R373" s="15" t="s">
        <v>37</v>
      </c>
      <c r="S373" s="15">
        <v>100</v>
      </c>
      <c r="T373" s="15">
        <v>100</v>
      </c>
      <c r="U373" s="35">
        <v>100</v>
      </c>
      <c r="V373" s="33"/>
      <c r="W373" s="15" t="s">
        <v>38</v>
      </c>
      <c r="X373" s="15" t="s">
        <v>38</v>
      </c>
      <c r="Y373" s="15" t="s">
        <v>38</v>
      </c>
      <c r="Z373" s="23"/>
    </row>
    <row r="374" spans="1:26">
      <c r="A374" s="3">
        <v>220</v>
      </c>
      <c r="B374" s="3">
        <v>1</v>
      </c>
      <c r="C374" s="3" t="s">
        <v>515</v>
      </c>
      <c r="D374" s="3"/>
      <c r="E374" s="3"/>
      <c r="F374" s="3">
        <v>9</v>
      </c>
      <c r="G374" s="3" t="s">
        <v>118</v>
      </c>
      <c r="H374" s="4" t="s">
        <v>32</v>
      </c>
      <c r="I374" s="4" t="s">
        <v>32</v>
      </c>
      <c r="J374" s="3" t="s">
        <v>44</v>
      </c>
      <c r="K374" s="28">
        <f>SUM(K372:K373)</f>
        <v>1350000000</v>
      </c>
      <c r="L374" s="13">
        <f>SUM(L372:L373)</f>
        <v>0</v>
      </c>
      <c r="M374" s="3"/>
      <c r="N374" s="3"/>
      <c r="O374" s="3"/>
      <c r="P374" s="3"/>
      <c r="Q374" s="3"/>
      <c r="R374" s="3"/>
      <c r="S374" s="3"/>
      <c r="T374" s="3"/>
      <c r="U374" s="36"/>
      <c r="V374" s="3"/>
      <c r="W374" s="3"/>
      <c r="X374" s="3"/>
      <c r="Y374" s="3" t="s">
        <v>45</v>
      </c>
      <c r="Z374" s="13">
        <f>SUM(Z372:Z373)</f>
        <v>0</v>
      </c>
    </row>
    <row r="375" spans="1:26">
      <c r="A375" s="5">
        <v>220</v>
      </c>
      <c r="B375" s="5">
        <v>1</v>
      </c>
      <c r="C375" s="5" t="s">
        <v>515</v>
      </c>
      <c r="D375" s="5"/>
      <c r="E375" s="5"/>
      <c r="F375" s="5"/>
      <c r="G375" s="5"/>
      <c r="H375" s="6" t="s">
        <v>32</v>
      </c>
      <c r="I375" s="6" t="s">
        <v>32</v>
      </c>
      <c r="J375" s="5" t="s">
        <v>121</v>
      </c>
      <c r="K375" s="29">
        <f>SUM(K345,K348,K351,K354,K357,K364,K368,K371,K374)</f>
        <v>25884633000</v>
      </c>
      <c r="L375" s="14">
        <f>SUM(L345,L348,L351,L354,L357,L364,L368,L371,L374)</f>
        <v>0</v>
      </c>
      <c r="M375" s="5"/>
      <c r="N375" s="5"/>
      <c r="O375" s="5"/>
      <c r="P375" s="5"/>
      <c r="Q375" s="5"/>
      <c r="R375" s="5"/>
      <c r="S375" s="5"/>
      <c r="T375" s="5"/>
      <c r="U375" s="37"/>
      <c r="V375" s="5"/>
      <c r="W375" s="5"/>
      <c r="X375" s="5"/>
      <c r="Y375" s="5" t="s">
        <v>121</v>
      </c>
      <c r="Z375" s="14">
        <f>SUM(Z345,Z348,Z351,Z354,Z357,Z364,Z368,Z371,Z374)</f>
        <v>0</v>
      </c>
    </row>
    <row r="376" spans="1:26">
      <c r="A376" s="15">
        <v>136</v>
      </c>
      <c r="B376" s="15">
        <v>1</v>
      </c>
      <c r="C376" s="15" t="s">
        <v>554</v>
      </c>
      <c r="D376" s="15">
        <v>1</v>
      </c>
      <c r="E376" s="15" t="s">
        <v>555</v>
      </c>
      <c r="F376" s="15">
        <v>3</v>
      </c>
      <c r="G376" s="15" t="s">
        <v>556</v>
      </c>
      <c r="H376" s="16" t="s">
        <v>557</v>
      </c>
      <c r="I376" s="16" t="s">
        <v>558</v>
      </c>
      <c r="J376" s="15" t="s">
        <v>559</v>
      </c>
      <c r="K376" s="32" cm="1">
        <f t="array" ref="K376">IF(I376="","",_xlfn.XLOOKUP(0&amp;A376&amp;IF(F376&lt;&gt;"",F376,LOOKUP(2,1/(F$2:F376&lt;&gt;""),F$2:F376))&amp;I376,Hoja4!G:G,Hoja4!F:F,"",0))</f>
        <v>1766216000</v>
      </c>
      <c r="L376" s="23"/>
      <c r="M376" s="15"/>
      <c r="N376" s="15"/>
      <c r="O376" s="15"/>
      <c r="P376" s="15"/>
      <c r="Q376" s="15"/>
      <c r="R376" s="15"/>
      <c r="S376" s="15"/>
      <c r="T376" s="15"/>
      <c r="U376" s="35"/>
      <c r="V376" s="15"/>
      <c r="W376" s="15"/>
      <c r="X376" s="15"/>
      <c r="Y376" s="15"/>
      <c r="Z376" s="22"/>
    </row>
    <row r="377" spans="1:26">
      <c r="A377" s="15">
        <v>136</v>
      </c>
      <c r="B377" s="15">
        <v>1</v>
      </c>
      <c r="C377" s="15"/>
      <c r="D377" s="15"/>
      <c r="E377" s="15"/>
      <c r="F377" s="15"/>
      <c r="G377" s="15"/>
      <c r="H377" s="16" t="s">
        <v>32</v>
      </c>
      <c r="I377" s="16" t="s">
        <v>32</v>
      </c>
      <c r="J377" s="15"/>
      <c r="K377" s="27" t="str" cm="1">
        <f t="array" ref="K377">IF(I377="","",_xlfn.XLOOKUP(0&amp;A377&amp;IF(F377&lt;&gt;"",F377,LOOKUP(2,1/(F$2:F377&lt;&gt;""),F$2:F377))&amp;I377,Hoja4!G:G,Hoja4!F:F,"",0))</f>
        <v/>
      </c>
      <c r="L377" s="22"/>
      <c r="M377" s="15">
        <v>2</v>
      </c>
      <c r="N377" s="15" t="s">
        <v>560</v>
      </c>
      <c r="O377" s="15" t="s">
        <v>40</v>
      </c>
      <c r="P377" s="15" t="s">
        <v>131</v>
      </c>
      <c r="Q377" s="15" t="s">
        <v>36</v>
      </c>
      <c r="R377" s="15" t="s">
        <v>37</v>
      </c>
      <c r="S377" s="15">
        <v>100</v>
      </c>
      <c r="T377" s="15">
        <v>8850</v>
      </c>
      <c r="U377" s="35">
        <v>850</v>
      </c>
      <c r="V377" s="33"/>
      <c r="W377" s="15" t="s">
        <v>38</v>
      </c>
      <c r="X377" s="15" t="s">
        <v>38</v>
      </c>
      <c r="Y377" s="15" t="s">
        <v>38</v>
      </c>
      <c r="Z377" s="23"/>
    </row>
    <row r="378" spans="1:26">
      <c r="A378" s="15">
        <v>136</v>
      </c>
      <c r="B378" s="15">
        <v>1</v>
      </c>
      <c r="C378" s="15"/>
      <c r="D378" s="15"/>
      <c r="E378" s="15"/>
      <c r="F378" s="15"/>
      <c r="G378" s="15"/>
      <c r="H378" s="16" t="s">
        <v>32</v>
      </c>
      <c r="I378" s="16" t="s">
        <v>32</v>
      </c>
      <c r="J378" s="15"/>
      <c r="K378" s="27" t="str" cm="1">
        <f t="array" ref="K378">IF(I378="","",_xlfn.XLOOKUP(0&amp;A378&amp;IF(F378&lt;&gt;"",F378,LOOKUP(2,1/(F$2:F378&lt;&gt;""),F$2:F378))&amp;I378,Hoja4!G:G,Hoja4!F:F,"",0))</f>
        <v/>
      </c>
      <c r="L378" s="22"/>
      <c r="M378" s="15">
        <v>4</v>
      </c>
      <c r="N378" s="15" t="s">
        <v>561</v>
      </c>
      <c r="O378" s="15" t="s">
        <v>40</v>
      </c>
      <c r="P378" s="15" t="s">
        <v>131</v>
      </c>
      <c r="Q378" s="15" t="s">
        <v>36</v>
      </c>
      <c r="R378" s="15" t="s">
        <v>37</v>
      </c>
      <c r="S378" s="15">
        <v>100</v>
      </c>
      <c r="T378" s="15">
        <v>25000</v>
      </c>
      <c r="U378" s="35">
        <v>2500</v>
      </c>
      <c r="V378" s="33"/>
      <c r="W378" s="15" t="s">
        <v>38</v>
      </c>
      <c r="X378" s="15" t="s">
        <v>38</v>
      </c>
      <c r="Y378" s="15" t="s">
        <v>38</v>
      </c>
      <c r="Z378" s="23"/>
    </row>
    <row r="379" spans="1:26">
      <c r="A379" s="3">
        <v>136</v>
      </c>
      <c r="B379" s="3">
        <v>1</v>
      </c>
      <c r="C379" s="3" t="s">
        <v>554</v>
      </c>
      <c r="D379" s="3"/>
      <c r="E379" s="3"/>
      <c r="F379" s="3">
        <v>3</v>
      </c>
      <c r="G379" s="3" t="s">
        <v>556</v>
      </c>
      <c r="H379" s="4" t="s">
        <v>32</v>
      </c>
      <c r="I379" s="4" t="s">
        <v>32</v>
      </c>
      <c r="J379" s="3" t="s">
        <v>44</v>
      </c>
      <c r="K379" s="28">
        <f>SUM(K376:K378)</f>
        <v>1766216000</v>
      </c>
      <c r="L379" s="13">
        <f>SUM(L376:L378)</f>
        <v>0</v>
      </c>
      <c r="M379" s="3"/>
      <c r="N379" s="3"/>
      <c r="O379" s="3"/>
      <c r="P379" s="3"/>
      <c r="Q379" s="3"/>
      <c r="R379" s="3"/>
      <c r="S379" s="3"/>
      <c r="T379" s="3"/>
      <c r="U379" s="36"/>
      <c r="V379" s="3"/>
      <c r="W379" s="3"/>
      <c r="X379" s="3"/>
      <c r="Y379" s="3" t="s">
        <v>45</v>
      </c>
      <c r="Z379" s="13">
        <f>SUM(Z375:Z378)</f>
        <v>0</v>
      </c>
    </row>
    <row r="380" spans="1:26">
      <c r="A380" s="15">
        <v>136</v>
      </c>
      <c r="B380" s="15">
        <v>1</v>
      </c>
      <c r="C380" s="15" t="s">
        <v>554</v>
      </c>
      <c r="D380" s="15">
        <v>1</v>
      </c>
      <c r="E380" s="15" t="s">
        <v>555</v>
      </c>
      <c r="F380" s="15">
        <v>4</v>
      </c>
      <c r="G380" s="15" t="s">
        <v>562</v>
      </c>
      <c r="H380" s="16" t="s">
        <v>32</v>
      </c>
      <c r="I380" s="16" t="s">
        <v>32</v>
      </c>
      <c r="J380" s="15"/>
      <c r="K380" s="24" t="str" cm="1">
        <f t="array" ref="K380">IF(I380="","",_xlfn.XLOOKUP(0&amp;A380&amp;IF(F380&lt;&gt;"",F380,LOOKUP(2,1/(F$2:F380&lt;&gt;""),F$2:F380))&amp;I380,Hoja4!G:G,Hoja4!F:F,"",0))</f>
        <v/>
      </c>
      <c r="L380" s="22"/>
      <c r="M380" s="15"/>
      <c r="N380" s="15"/>
      <c r="O380" s="15"/>
      <c r="P380" s="15"/>
      <c r="Q380" s="15"/>
      <c r="R380" s="15"/>
      <c r="S380" s="15"/>
      <c r="T380" s="15"/>
      <c r="U380" s="35"/>
      <c r="V380" s="33"/>
      <c r="W380" s="15"/>
      <c r="X380" s="15"/>
      <c r="Y380" s="15"/>
      <c r="Z380" s="23"/>
    </row>
    <row r="381" spans="1:26">
      <c r="A381" s="15">
        <v>136</v>
      </c>
      <c r="B381" s="15">
        <v>1</v>
      </c>
      <c r="C381" s="15"/>
      <c r="D381" s="15"/>
      <c r="E381" s="15"/>
      <c r="F381" s="15"/>
      <c r="G381" s="15"/>
      <c r="H381" s="16" t="s">
        <v>32</v>
      </c>
      <c r="I381" s="16" t="s">
        <v>32</v>
      </c>
      <c r="J381" s="15"/>
      <c r="K381" s="27" t="str" cm="1">
        <f t="array" ref="K381">IF(I381="","",_xlfn.XLOOKUP(0&amp;A381&amp;IF(F381&lt;&gt;"",F381,LOOKUP(2,1/(F$2:F381&lt;&gt;""),F$2:F381))&amp;I381,Hoja4!G:G,Hoja4!F:F,"",0))</f>
        <v/>
      </c>
      <c r="L381" s="22"/>
      <c r="M381" s="15">
        <v>5</v>
      </c>
      <c r="N381" s="15" t="s">
        <v>563</v>
      </c>
      <c r="O381" s="15" t="s">
        <v>40</v>
      </c>
      <c r="P381" s="15" t="s">
        <v>131</v>
      </c>
      <c r="Q381" s="15" t="s">
        <v>65</v>
      </c>
      <c r="R381" s="15" t="s">
        <v>37</v>
      </c>
      <c r="S381" s="15">
        <v>1</v>
      </c>
      <c r="T381" s="15">
        <v>10</v>
      </c>
      <c r="U381" s="35"/>
      <c r="V381" s="33"/>
      <c r="W381" s="15" t="s">
        <v>38</v>
      </c>
      <c r="X381" s="15" t="s">
        <v>43</v>
      </c>
      <c r="Y381" s="15" t="s">
        <v>43</v>
      </c>
      <c r="Z381" s="23"/>
    </row>
    <row r="382" spans="1:26">
      <c r="A382" s="15">
        <v>136</v>
      </c>
      <c r="B382" s="15">
        <v>1</v>
      </c>
      <c r="C382" s="15"/>
      <c r="D382" s="15"/>
      <c r="E382" s="15"/>
      <c r="F382" s="15"/>
      <c r="G382" s="15"/>
      <c r="H382" s="16" t="s">
        <v>32</v>
      </c>
      <c r="I382" s="16" t="s">
        <v>32</v>
      </c>
      <c r="J382" s="15"/>
      <c r="K382" s="27" t="str" cm="1">
        <f t="array" ref="K382">IF(I382="","",_xlfn.XLOOKUP(0&amp;A382&amp;IF(F382&lt;&gt;"",F382,LOOKUP(2,1/(F$2:F382&lt;&gt;""),F$2:F382))&amp;I382,Hoja4!G:G,Hoja4!F:F,"",0))</f>
        <v/>
      </c>
      <c r="L382" s="22"/>
      <c r="M382" s="15">
        <v>6</v>
      </c>
      <c r="N382" s="15" t="s">
        <v>564</v>
      </c>
      <c r="O382" s="15" t="s">
        <v>40</v>
      </c>
      <c r="P382" s="15" t="s">
        <v>131</v>
      </c>
      <c r="Q382" s="15" t="s">
        <v>65</v>
      </c>
      <c r="R382" s="15" t="s">
        <v>37</v>
      </c>
      <c r="S382" s="15">
        <v>1</v>
      </c>
      <c r="T382" s="15">
        <v>10</v>
      </c>
      <c r="U382" s="35"/>
      <c r="V382" s="33"/>
      <c r="W382" s="15" t="s">
        <v>38</v>
      </c>
      <c r="X382" s="15" t="s">
        <v>43</v>
      </c>
      <c r="Y382" s="15" t="s">
        <v>43</v>
      </c>
      <c r="Z382" s="23"/>
    </row>
    <row r="383" spans="1:26">
      <c r="A383" s="15">
        <v>136</v>
      </c>
      <c r="B383" s="15">
        <v>1</v>
      </c>
      <c r="C383" s="15"/>
      <c r="D383" s="15"/>
      <c r="E383" s="15"/>
      <c r="F383" s="15"/>
      <c r="G383" s="15"/>
      <c r="H383" s="16" t="s">
        <v>32</v>
      </c>
      <c r="I383" s="16" t="s">
        <v>32</v>
      </c>
      <c r="J383" s="15"/>
      <c r="K383" s="27" t="str" cm="1">
        <f t="array" ref="K383">IF(I383="","",_xlfn.XLOOKUP(0&amp;A383&amp;IF(F383&lt;&gt;"",F383,LOOKUP(2,1/(F$2:F383&lt;&gt;""),F$2:F383))&amp;I383,Hoja4!G:G,Hoja4!F:F,"",0))</f>
        <v/>
      </c>
      <c r="L383" s="22"/>
      <c r="M383" s="15">
        <v>10</v>
      </c>
      <c r="N383" s="15" t="s">
        <v>565</v>
      </c>
      <c r="O383" s="15" t="s">
        <v>34</v>
      </c>
      <c r="P383" s="15" t="s">
        <v>131</v>
      </c>
      <c r="Q383" s="15" t="s">
        <v>65</v>
      </c>
      <c r="R383" s="15" t="s">
        <v>37</v>
      </c>
      <c r="S383" s="15">
        <v>100</v>
      </c>
      <c r="T383" s="15">
        <v>100</v>
      </c>
      <c r="U383" s="35"/>
      <c r="V383" s="33"/>
      <c r="W383" s="15" t="s">
        <v>38</v>
      </c>
      <c r="X383" s="15" t="s">
        <v>43</v>
      </c>
      <c r="Y383" s="15" t="s">
        <v>43</v>
      </c>
      <c r="Z383" s="23"/>
    </row>
    <row r="384" spans="1:26">
      <c r="A384" s="3">
        <v>136</v>
      </c>
      <c r="B384" s="3">
        <v>1</v>
      </c>
      <c r="C384" s="3" t="s">
        <v>554</v>
      </c>
      <c r="D384" s="3"/>
      <c r="E384" s="3"/>
      <c r="F384" s="3">
        <v>4</v>
      </c>
      <c r="G384" s="3" t="s">
        <v>562</v>
      </c>
      <c r="H384" s="4" t="s">
        <v>32</v>
      </c>
      <c r="I384" s="4" t="s">
        <v>32</v>
      </c>
      <c r="J384" s="3" t="s">
        <v>44</v>
      </c>
      <c r="K384" s="28">
        <f>SUM(K380:K383)</f>
        <v>0</v>
      </c>
      <c r="L384" s="13">
        <f>SUM(L380:L383)</f>
        <v>0</v>
      </c>
      <c r="M384" s="3"/>
      <c r="N384" s="3"/>
      <c r="O384" s="3"/>
      <c r="P384" s="3"/>
      <c r="Q384" s="3"/>
      <c r="R384" s="3"/>
      <c r="S384" s="3"/>
      <c r="T384" s="3"/>
      <c r="U384" s="36"/>
      <c r="V384" s="3"/>
      <c r="W384" s="3"/>
      <c r="X384" s="3"/>
      <c r="Y384" s="3" t="s">
        <v>45</v>
      </c>
      <c r="Z384" s="13">
        <f>SUM(Z380:Z383)</f>
        <v>0</v>
      </c>
    </row>
    <row r="385" spans="1:26">
      <c r="A385" s="15">
        <v>136</v>
      </c>
      <c r="B385" s="15">
        <v>1</v>
      </c>
      <c r="C385" s="15" t="s">
        <v>554</v>
      </c>
      <c r="D385" s="15">
        <v>3</v>
      </c>
      <c r="E385" s="15" t="s">
        <v>566</v>
      </c>
      <c r="F385" s="15">
        <v>5</v>
      </c>
      <c r="G385" s="15" t="s">
        <v>567</v>
      </c>
      <c r="H385" s="16" t="s">
        <v>568</v>
      </c>
      <c r="I385" s="16" t="s">
        <v>569</v>
      </c>
      <c r="J385" s="15" t="s">
        <v>570</v>
      </c>
      <c r="K385" s="32" cm="1">
        <f t="array" ref="K385">IF(I385="","",_xlfn.XLOOKUP(0&amp;A385&amp;IF(F385&lt;&gt;"",F385,LOOKUP(2,1/(F$2:F385&lt;&gt;""),F$2:F385))&amp;I385,Hoja4!G:G,Hoja4!F:F,"",0))</f>
        <v>1931019000</v>
      </c>
      <c r="L385" s="23"/>
      <c r="M385" s="15"/>
      <c r="N385" s="15"/>
      <c r="O385" s="15"/>
      <c r="P385" s="15"/>
      <c r="Q385" s="15"/>
      <c r="R385" s="15"/>
      <c r="S385" s="15"/>
      <c r="T385" s="15"/>
      <c r="U385" s="35"/>
      <c r="V385" s="15"/>
      <c r="W385" s="15"/>
      <c r="X385" s="15"/>
      <c r="Y385" s="15"/>
      <c r="Z385" s="22"/>
    </row>
    <row r="386" spans="1:26">
      <c r="A386" s="15">
        <v>136</v>
      </c>
      <c r="B386" s="15">
        <v>1</v>
      </c>
      <c r="C386" s="15"/>
      <c r="D386" s="15"/>
      <c r="E386" s="15"/>
      <c r="F386" s="15"/>
      <c r="G386" s="15"/>
      <c r="H386" s="16" t="s">
        <v>32</v>
      </c>
      <c r="I386" s="16" t="s">
        <v>32</v>
      </c>
      <c r="J386" s="15"/>
      <c r="K386" s="27" t="str" cm="1">
        <f t="array" ref="K386">IF(I386="","",_xlfn.XLOOKUP(0&amp;A386&amp;IF(F386&lt;&gt;"",F386,LOOKUP(2,1/(F$2:F386&lt;&gt;""),F$2:F386))&amp;I386,Hoja4!G:G,Hoja4!F:F,"",0))</f>
        <v/>
      </c>
      <c r="L386" s="22"/>
      <c r="M386" s="15">
        <v>11</v>
      </c>
      <c r="N386" s="15" t="s">
        <v>571</v>
      </c>
      <c r="O386" s="15" t="s">
        <v>34</v>
      </c>
      <c r="P386" s="15" t="s">
        <v>115</v>
      </c>
      <c r="Q386" s="15" t="s">
        <v>41</v>
      </c>
      <c r="R386" s="15" t="s">
        <v>37</v>
      </c>
      <c r="S386" s="15">
        <v>83</v>
      </c>
      <c r="T386" s="15">
        <v>84</v>
      </c>
      <c r="U386" s="35">
        <v>54</v>
      </c>
      <c r="V386" s="33"/>
      <c r="W386" s="15" t="s">
        <v>38</v>
      </c>
      <c r="X386" s="15" t="s">
        <v>38</v>
      </c>
      <c r="Y386" s="15" t="s">
        <v>38</v>
      </c>
      <c r="Z386" s="23"/>
    </row>
    <row r="387" spans="1:26">
      <c r="A387" s="3">
        <v>136</v>
      </c>
      <c r="B387" s="3">
        <v>1</v>
      </c>
      <c r="C387" s="3" t="s">
        <v>554</v>
      </c>
      <c r="D387" s="3"/>
      <c r="E387" s="3"/>
      <c r="F387" s="3">
        <v>5</v>
      </c>
      <c r="G387" s="3" t="s">
        <v>567</v>
      </c>
      <c r="H387" s="4" t="s">
        <v>32</v>
      </c>
      <c r="I387" s="4" t="s">
        <v>32</v>
      </c>
      <c r="J387" s="3" t="s">
        <v>44</v>
      </c>
      <c r="K387" s="28">
        <f>SUM(K385:K386)</f>
        <v>1931019000</v>
      </c>
      <c r="L387" s="13">
        <f>SUM(L385:L386)</f>
        <v>0</v>
      </c>
      <c r="M387" s="3"/>
      <c r="N387" s="3"/>
      <c r="O387" s="3"/>
      <c r="P387" s="3"/>
      <c r="Q387" s="3"/>
      <c r="R387" s="3"/>
      <c r="S387" s="3"/>
      <c r="T387" s="3"/>
      <c r="U387" s="36"/>
      <c r="V387" s="3"/>
      <c r="W387" s="3"/>
      <c r="X387" s="3"/>
      <c r="Y387" s="3" t="s">
        <v>45</v>
      </c>
      <c r="Z387" s="13">
        <f>SUM(Z385:Z386)</f>
        <v>0</v>
      </c>
    </row>
    <row r="388" spans="1:26">
      <c r="A388" s="15">
        <v>136</v>
      </c>
      <c r="B388" s="15">
        <v>1</v>
      </c>
      <c r="C388" s="15" t="s">
        <v>554</v>
      </c>
      <c r="D388" s="15">
        <v>1</v>
      </c>
      <c r="E388" s="15" t="s">
        <v>555</v>
      </c>
      <c r="F388" s="15">
        <v>9</v>
      </c>
      <c r="G388" s="15" t="s">
        <v>572</v>
      </c>
      <c r="H388" s="16" t="s">
        <v>573</v>
      </c>
      <c r="I388" s="16" t="s">
        <v>574</v>
      </c>
      <c r="J388" s="15" t="s">
        <v>575</v>
      </c>
      <c r="K388" s="32" cm="1">
        <f t="array" ref="K388">IF(I388="","",_xlfn.XLOOKUP(0&amp;A388&amp;IF(F388&lt;&gt;"",F388,LOOKUP(2,1/(F$2:F388&lt;&gt;""),F$2:F388))&amp;I388,Hoja4!G:G,Hoja4!F:F,"",0))</f>
        <v>1409374000</v>
      </c>
      <c r="L388" s="23"/>
      <c r="M388" s="15"/>
      <c r="N388" s="15"/>
      <c r="O388" s="15"/>
      <c r="P388" s="15"/>
      <c r="Q388" s="15"/>
      <c r="R388" s="15"/>
      <c r="S388" s="15"/>
      <c r="T388" s="15"/>
      <c r="U388" s="35"/>
      <c r="V388" s="15"/>
      <c r="W388" s="15"/>
      <c r="X388" s="15"/>
      <c r="Y388" s="15"/>
      <c r="Z388" s="22"/>
    </row>
    <row r="389" spans="1:26">
      <c r="A389" s="15">
        <v>136</v>
      </c>
      <c r="B389" s="15">
        <v>1</v>
      </c>
      <c r="C389" s="15"/>
      <c r="D389" s="15"/>
      <c r="E389" s="15"/>
      <c r="F389" s="15"/>
      <c r="G389" s="15"/>
      <c r="H389" s="16" t="s">
        <v>32</v>
      </c>
      <c r="I389" s="16" t="s">
        <v>32</v>
      </c>
      <c r="J389" s="15"/>
      <c r="K389" s="27" t="str" cm="1">
        <f t="array" ref="K389">IF(I389="","",_xlfn.XLOOKUP(0&amp;A389&amp;IF(F389&lt;&gt;"",F389,LOOKUP(2,1/(F$2:F389&lt;&gt;""),F$2:F389))&amp;I389,Hoja4!G:G,Hoja4!F:F,"",0))</f>
        <v/>
      </c>
      <c r="L389" s="22"/>
      <c r="M389" s="15">
        <v>12</v>
      </c>
      <c r="N389" s="15" t="s">
        <v>576</v>
      </c>
      <c r="O389" s="15" t="s">
        <v>40</v>
      </c>
      <c r="P389" s="15" t="s">
        <v>131</v>
      </c>
      <c r="Q389" s="15" t="s">
        <v>36</v>
      </c>
      <c r="R389" s="15" t="s">
        <v>37</v>
      </c>
      <c r="S389" s="15">
        <v>100</v>
      </c>
      <c r="T389" s="15">
        <v>20000</v>
      </c>
      <c r="U389" s="35">
        <v>2200</v>
      </c>
      <c r="V389" s="33"/>
      <c r="W389" s="15" t="s">
        <v>38</v>
      </c>
      <c r="X389" s="15" t="s">
        <v>38</v>
      </c>
      <c r="Y389" s="15" t="s">
        <v>38</v>
      </c>
      <c r="Z389" s="23"/>
    </row>
    <row r="390" spans="1:26">
      <c r="A390" s="3">
        <v>136</v>
      </c>
      <c r="B390" s="3">
        <v>1</v>
      </c>
      <c r="C390" s="3" t="s">
        <v>554</v>
      </c>
      <c r="D390" s="3"/>
      <c r="E390" s="3"/>
      <c r="F390" s="3">
        <v>9</v>
      </c>
      <c r="G390" s="3" t="s">
        <v>572</v>
      </c>
      <c r="H390" s="4" t="s">
        <v>32</v>
      </c>
      <c r="I390" s="4" t="s">
        <v>32</v>
      </c>
      <c r="J390" s="3" t="s">
        <v>44</v>
      </c>
      <c r="K390" s="28">
        <f>SUM(K388:K389)</f>
        <v>1409374000</v>
      </c>
      <c r="L390" s="13">
        <f>SUM(L388:L389)</f>
        <v>0</v>
      </c>
      <c r="M390" s="3"/>
      <c r="N390" s="3"/>
      <c r="O390" s="3"/>
      <c r="P390" s="3"/>
      <c r="Q390" s="3"/>
      <c r="R390" s="3"/>
      <c r="S390" s="3"/>
      <c r="T390" s="3"/>
      <c r="U390" s="36"/>
      <c r="V390" s="3"/>
      <c r="W390" s="3"/>
      <c r="X390" s="3"/>
      <c r="Y390" s="3" t="s">
        <v>45</v>
      </c>
      <c r="Z390" s="13">
        <f>SUM(Z388:Z389)</f>
        <v>0</v>
      </c>
    </row>
    <row r="391" spans="1:26">
      <c r="A391" s="15">
        <v>136</v>
      </c>
      <c r="B391" s="15">
        <v>1</v>
      </c>
      <c r="C391" s="15" t="s">
        <v>554</v>
      </c>
      <c r="D391" s="15">
        <v>1</v>
      </c>
      <c r="E391" s="15" t="s">
        <v>555</v>
      </c>
      <c r="F391" s="15">
        <v>10</v>
      </c>
      <c r="G391" s="15" t="s">
        <v>577</v>
      </c>
      <c r="H391" s="16" t="s">
        <v>578</v>
      </c>
      <c r="I391" s="16" t="s">
        <v>579</v>
      </c>
      <c r="J391" s="15" t="s">
        <v>580</v>
      </c>
      <c r="K391" s="32" cm="1">
        <f t="array" ref="K391">IF(I391="","",_xlfn.XLOOKUP(0&amp;A391&amp;IF(F391&lt;&gt;"",F391,LOOKUP(2,1/(F$2:F391&lt;&gt;""),F$2:F391))&amp;I391,Hoja4!G:G,Hoja4!F:F,"",0))</f>
        <v>280280000</v>
      </c>
      <c r="L391" s="23"/>
      <c r="M391" s="15"/>
      <c r="N391" s="15"/>
      <c r="O391" s="15"/>
      <c r="P391" s="15"/>
      <c r="Q391" s="15"/>
      <c r="R391" s="15"/>
      <c r="S391" s="15"/>
      <c r="T391" s="15"/>
      <c r="U391" s="35"/>
      <c r="V391" s="15"/>
      <c r="W391" s="15"/>
      <c r="X391" s="15"/>
      <c r="Y391" s="15"/>
      <c r="Z391" s="22"/>
    </row>
    <row r="392" spans="1:26">
      <c r="A392" s="15">
        <v>136</v>
      </c>
      <c r="B392" s="15">
        <v>1</v>
      </c>
      <c r="C392" s="15"/>
      <c r="D392" s="15"/>
      <c r="E392" s="15"/>
      <c r="F392" s="15"/>
      <c r="G392" s="15"/>
      <c r="H392" s="16" t="s">
        <v>32</v>
      </c>
      <c r="I392" s="16" t="s">
        <v>32</v>
      </c>
      <c r="J392" s="15"/>
      <c r="K392" s="27" t="str" cm="1">
        <f t="array" ref="K392">IF(I392="","",_xlfn.XLOOKUP(0&amp;A392&amp;IF(F392&lt;&gt;"",F392,LOOKUP(2,1/(F$2:F392&lt;&gt;""),F$2:F392))&amp;I392,Hoja4!G:G,Hoja4!F:F,"",0))</f>
        <v/>
      </c>
      <c r="L392" s="22"/>
      <c r="M392" s="15">
        <v>13</v>
      </c>
      <c r="N392" s="15" t="s">
        <v>581</v>
      </c>
      <c r="O392" s="15" t="s">
        <v>100</v>
      </c>
      <c r="P392" s="15" t="s">
        <v>131</v>
      </c>
      <c r="Q392" s="15" t="s">
        <v>41</v>
      </c>
      <c r="R392" s="15" t="s">
        <v>37</v>
      </c>
      <c r="S392" s="15">
        <v>100</v>
      </c>
      <c r="T392" s="15">
        <v>100</v>
      </c>
      <c r="U392" s="35">
        <v>100</v>
      </c>
      <c r="V392" s="33"/>
      <c r="W392" s="15" t="s">
        <v>38</v>
      </c>
      <c r="X392" s="15" t="s">
        <v>38</v>
      </c>
      <c r="Y392" s="15" t="s">
        <v>38</v>
      </c>
      <c r="Z392" s="23"/>
    </row>
    <row r="393" spans="1:26">
      <c r="A393" s="3">
        <v>136</v>
      </c>
      <c r="B393" s="3">
        <v>1</v>
      </c>
      <c r="C393" s="3" t="s">
        <v>554</v>
      </c>
      <c r="D393" s="3"/>
      <c r="E393" s="3"/>
      <c r="F393" s="3">
        <v>10</v>
      </c>
      <c r="G393" s="3" t="s">
        <v>577</v>
      </c>
      <c r="H393" s="4" t="s">
        <v>32</v>
      </c>
      <c r="I393" s="4" t="s">
        <v>32</v>
      </c>
      <c r="J393" s="3" t="s">
        <v>44</v>
      </c>
      <c r="K393" s="28">
        <f>SUM(K391:K392)</f>
        <v>280280000</v>
      </c>
      <c r="L393" s="13">
        <f>SUM(L391:L392)</f>
        <v>0</v>
      </c>
      <c r="M393" s="3"/>
      <c r="N393" s="3"/>
      <c r="O393" s="3"/>
      <c r="P393" s="3"/>
      <c r="Q393" s="3"/>
      <c r="R393" s="3"/>
      <c r="S393" s="3"/>
      <c r="T393" s="3"/>
      <c r="U393" s="36"/>
      <c r="V393" s="3"/>
      <c r="W393" s="3"/>
      <c r="X393" s="3"/>
      <c r="Y393" s="3" t="s">
        <v>45</v>
      </c>
      <c r="Z393" s="13">
        <f>SUM(Z391:Z392)</f>
        <v>0</v>
      </c>
    </row>
    <row r="394" spans="1:26">
      <c r="A394" s="15">
        <v>136</v>
      </c>
      <c r="B394" s="15">
        <v>1</v>
      </c>
      <c r="C394" s="15" t="s">
        <v>554</v>
      </c>
      <c r="D394" s="15">
        <v>1</v>
      </c>
      <c r="E394" s="15" t="s">
        <v>555</v>
      </c>
      <c r="F394" s="15">
        <v>11</v>
      </c>
      <c r="G394" s="15" t="s">
        <v>582</v>
      </c>
      <c r="H394" s="16" t="s">
        <v>583</v>
      </c>
      <c r="I394" s="16" t="s">
        <v>584</v>
      </c>
      <c r="J394" s="15" t="s">
        <v>585</v>
      </c>
      <c r="K394" s="32" cm="1">
        <f t="array" ref="K394">IF(I394="","",_xlfn.XLOOKUP(0&amp;A394&amp;IF(F394&lt;&gt;"",F394,LOOKUP(2,1/(F$2:F394&lt;&gt;""),F$2:F394))&amp;I394,Hoja4!G:G,Hoja4!F:F,"",0))</f>
        <v>4000000000</v>
      </c>
      <c r="L394" s="23"/>
      <c r="M394" s="15"/>
      <c r="N394" s="15"/>
      <c r="O394" s="15"/>
      <c r="P394" s="15"/>
      <c r="Q394" s="15"/>
      <c r="R394" s="15"/>
      <c r="S394" s="15"/>
      <c r="T394" s="15"/>
      <c r="U394" s="35"/>
      <c r="V394" s="15"/>
      <c r="W394" s="15"/>
      <c r="X394" s="15"/>
      <c r="Y394" s="15"/>
      <c r="Z394" s="22"/>
    </row>
    <row r="395" spans="1:26">
      <c r="A395" s="15">
        <v>136</v>
      </c>
      <c r="B395" s="15">
        <v>1</v>
      </c>
      <c r="C395" s="15"/>
      <c r="D395" s="15"/>
      <c r="E395" s="15"/>
      <c r="F395" s="15"/>
      <c r="G395" s="15"/>
      <c r="H395" s="16" t="s">
        <v>32</v>
      </c>
      <c r="I395" s="16" t="s">
        <v>32</v>
      </c>
      <c r="J395" s="15"/>
      <c r="K395" s="27" t="str" cm="1">
        <f t="array" ref="K395">IF(I395="","",_xlfn.XLOOKUP(0&amp;A395&amp;IF(F395&lt;&gt;"",F395,LOOKUP(2,1/(F$2:F395&lt;&gt;""),F$2:F395))&amp;I395,Hoja4!G:G,Hoja4!F:F,"",0))</f>
        <v/>
      </c>
      <c r="L395" s="22"/>
      <c r="M395" s="15">
        <v>14</v>
      </c>
      <c r="N395" s="15" t="s">
        <v>586</v>
      </c>
      <c r="O395" s="15" t="s">
        <v>100</v>
      </c>
      <c r="P395" s="15" t="s">
        <v>131</v>
      </c>
      <c r="Q395" s="15" t="s">
        <v>41</v>
      </c>
      <c r="R395" s="15" t="s">
        <v>37</v>
      </c>
      <c r="S395" s="15">
        <v>100</v>
      </c>
      <c r="T395" s="15">
        <v>100</v>
      </c>
      <c r="U395" s="35">
        <v>100</v>
      </c>
      <c r="V395" s="33"/>
      <c r="W395" s="15" t="s">
        <v>38</v>
      </c>
      <c r="X395" s="15" t="s">
        <v>38</v>
      </c>
      <c r="Y395" s="15" t="s">
        <v>38</v>
      </c>
      <c r="Z395" s="23"/>
    </row>
    <row r="396" spans="1:26">
      <c r="A396" s="3">
        <v>136</v>
      </c>
      <c r="B396" s="3">
        <v>1</v>
      </c>
      <c r="C396" s="3" t="s">
        <v>554</v>
      </c>
      <c r="D396" s="3"/>
      <c r="E396" s="3"/>
      <c r="F396" s="3">
        <v>11</v>
      </c>
      <c r="G396" s="3" t="s">
        <v>582</v>
      </c>
      <c r="H396" s="4" t="s">
        <v>32</v>
      </c>
      <c r="I396" s="4" t="s">
        <v>32</v>
      </c>
      <c r="J396" s="3" t="s">
        <v>44</v>
      </c>
      <c r="K396" s="28">
        <f>SUM(K394:K395)</f>
        <v>4000000000</v>
      </c>
      <c r="L396" s="13">
        <f>SUM(L394:L395)</f>
        <v>0</v>
      </c>
      <c r="M396" s="3"/>
      <c r="N396" s="3"/>
      <c r="O396" s="3"/>
      <c r="P396" s="3"/>
      <c r="Q396" s="3"/>
      <c r="R396" s="3"/>
      <c r="S396" s="3"/>
      <c r="T396" s="3"/>
      <c r="U396" s="36"/>
      <c r="V396" s="3"/>
      <c r="W396" s="3"/>
      <c r="X396" s="3"/>
      <c r="Y396" s="3" t="s">
        <v>45</v>
      </c>
      <c r="Z396" s="13">
        <f>SUM(Z394:Z395)</f>
        <v>0</v>
      </c>
    </row>
    <row r="397" spans="1:26">
      <c r="A397" s="15">
        <v>136</v>
      </c>
      <c r="B397" s="15">
        <v>1</v>
      </c>
      <c r="C397" s="15" t="s">
        <v>554</v>
      </c>
      <c r="D397" s="15">
        <v>4</v>
      </c>
      <c r="E397" s="15" t="s">
        <v>317</v>
      </c>
      <c r="F397" s="15">
        <v>12</v>
      </c>
      <c r="G397" s="15" t="s">
        <v>318</v>
      </c>
      <c r="H397" s="16" t="s">
        <v>587</v>
      </c>
      <c r="I397" s="16" t="s">
        <v>588</v>
      </c>
      <c r="J397" s="15" t="s">
        <v>589</v>
      </c>
      <c r="K397" s="32" cm="1">
        <f t="array" ref="K397">IF(I397="","",_xlfn.XLOOKUP(0&amp;A397&amp;IF(F397&lt;&gt;"",F397,LOOKUP(2,1/(F$2:F397&lt;&gt;""),F$2:F397))&amp;I397,Hoja4!G:G,Hoja4!F:F,"",0))</f>
        <v>830357000</v>
      </c>
      <c r="L397" s="23"/>
      <c r="M397" s="15"/>
      <c r="N397" s="15"/>
      <c r="O397" s="15"/>
      <c r="P397" s="15"/>
      <c r="Q397" s="15"/>
      <c r="R397" s="15"/>
      <c r="S397" s="15"/>
      <c r="T397" s="15"/>
      <c r="U397" s="35"/>
      <c r="V397" s="15"/>
      <c r="W397" s="15"/>
      <c r="X397" s="15"/>
      <c r="Y397" s="15"/>
      <c r="Z397" s="22"/>
    </row>
    <row r="398" spans="1:26">
      <c r="A398" s="15">
        <v>136</v>
      </c>
      <c r="B398" s="15">
        <v>1</v>
      </c>
      <c r="C398" s="15"/>
      <c r="D398" s="15"/>
      <c r="E398" s="15"/>
      <c r="F398" s="15"/>
      <c r="G398" s="15"/>
      <c r="H398" s="16" t="s">
        <v>32</v>
      </c>
      <c r="I398" s="16" t="s">
        <v>32</v>
      </c>
      <c r="J398" s="15"/>
      <c r="K398" s="27" t="str" cm="1">
        <f t="array" ref="K398">IF(I398="","",_xlfn.XLOOKUP(0&amp;A398&amp;IF(F398&lt;&gt;"",F398,LOOKUP(2,1/(F$2:F398&lt;&gt;""),F$2:F398))&amp;I398,Hoja4!G:G,Hoja4!F:F,"",0))</f>
        <v/>
      </c>
      <c r="L398" s="22"/>
      <c r="M398" s="15">
        <v>15</v>
      </c>
      <c r="N398" s="15" t="s">
        <v>590</v>
      </c>
      <c r="O398" s="15" t="s">
        <v>100</v>
      </c>
      <c r="P398" s="15" t="s">
        <v>115</v>
      </c>
      <c r="Q398" s="15" t="s">
        <v>36</v>
      </c>
      <c r="R398" s="15" t="s">
        <v>37</v>
      </c>
      <c r="S398" s="15">
        <v>100</v>
      </c>
      <c r="T398" s="15">
        <v>100</v>
      </c>
      <c r="U398" s="35">
        <v>100</v>
      </c>
      <c r="V398" s="33"/>
      <c r="W398" s="15" t="s">
        <v>60</v>
      </c>
      <c r="X398" s="15" t="s">
        <v>38</v>
      </c>
      <c r="Y398" s="15" t="s">
        <v>38</v>
      </c>
      <c r="Z398" s="23"/>
    </row>
    <row r="399" spans="1:26">
      <c r="A399" s="3">
        <v>136</v>
      </c>
      <c r="B399" s="3">
        <v>1</v>
      </c>
      <c r="C399" s="3" t="s">
        <v>554</v>
      </c>
      <c r="D399" s="3"/>
      <c r="E399" s="3"/>
      <c r="F399" s="3">
        <v>12</v>
      </c>
      <c r="G399" s="3" t="s">
        <v>318</v>
      </c>
      <c r="H399" s="4" t="s">
        <v>32</v>
      </c>
      <c r="I399" s="4" t="s">
        <v>32</v>
      </c>
      <c r="J399" s="3" t="s">
        <v>44</v>
      </c>
      <c r="K399" s="28">
        <f>SUM(K397:K398)</f>
        <v>830357000</v>
      </c>
      <c r="L399" s="13">
        <f>SUM(L397:L398)</f>
        <v>0</v>
      </c>
      <c r="M399" s="3"/>
      <c r="N399" s="3"/>
      <c r="O399" s="3"/>
      <c r="P399" s="3"/>
      <c r="Q399" s="3"/>
      <c r="R399" s="3"/>
      <c r="S399" s="3"/>
      <c r="T399" s="3"/>
      <c r="U399" s="36"/>
      <c r="V399" s="3"/>
      <c r="W399" s="3"/>
      <c r="X399" s="3"/>
      <c r="Y399" s="3" t="s">
        <v>45</v>
      </c>
      <c r="Z399" s="13">
        <f>SUM(Z397:Z398)</f>
        <v>0</v>
      </c>
    </row>
    <row r="400" spans="1:26">
      <c r="A400" s="15">
        <v>136</v>
      </c>
      <c r="B400" s="15">
        <v>1</v>
      </c>
      <c r="C400" s="15" t="s">
        <v>554</v>
      </c>
      <c r="D400" s="15">
        <v>4</v>
      </c>
      <c r="E400" s="15" t="s">
        <v>317</v>
      </c>
      <c r="F400" s="15">
        <v>13</v>
      </c>
      <c r="G400" s="15" t="s">
        <v>591</v>
      </c>
      <c r="H400" s="16" t="s">
        <v>587</v>
      </c>
      <c r="I400" s="16" t="s">
        <v>588</v>
      </c>
      <c r="J400" s="15" t="s">
        <v>589</v>
      </c>
      <c r="K400" s="32" cm="1">
        <f t="array" ref="K400">IF(I400="","",_xlfn.XLOOKUP(0&amp;A400&amp;IF(F400&lt;&gt;"",F400,LOOKUP(2,1/(F$2:F400&lt;&gt;""),F$2:F400))&amp;I400,Hoja4!G:G,Hoja4!F:F,"",0))</f>
        <v>453908000</v>
      </c>
      <c r="L400" s="23"/>
      <c r="M400" s="15"/>
      <c r="N400" s="15"/>
      <c r="O400" s="15"/>
      <c r="P400" s="15"/>
      <c r="Q400" s="15"/>
      <c r="R400" s="15"/>
      <c r="S400" s="15"/>
      <c r="T400" s="15"/>
      <c r="U400" s="35"/>
      <c r="V400" s="15"/>
      <c r="W400" s="15"/>
      <c r="X400" s="15"/>
      <c r="Y400" s="15"/>
      <c r="Z400" s="22"/>
    </row>
    <row r="401" spans="1:26">
      <c r="A401" s="15">
        <v>136</v>
      </c>
      <c r="B401" s="15">
        <v>1</v>
      </c>
      <c r="C401" s="15"/>
      <c r="D401" s="15"/>
      <c r="E401" s="15"/>
      <c r="F401" s="15"/>
      <c r="G401" s="15"/>
      <c r="H401" s="16" t="s">
        <v>32</v>
      </c>
      <c r="I401" s="16" t="s">
        <v>32</v>
      </c>
      <c r="J401" s="15"/>
      <c r="K401" s="27" t="str" cm="1">
        <f t="array" ref="K401">IF(I401="","",_xlfn.XLOOKUP(0&amp;A401&amp;IF(F401&lt;&gt;"",F401,LOOKUP(2,1/(F$2:F401&lt;&gt;""),F$2:F401))&amp;I401,Hoja4!G:G,Hoja4!F:F,"",0))</f>
        <v/>
      </c>
      <c r="L401" s="22"/>
      <c r="M401" s="15">
        <v>16</v>
      </c>
      <c r="N401" s="15" t="s">
        <v>592</v>
      </c>
      <c r="O401" s="15" t="s">
        <v>100</v>
      </c>
      <c r="P401" s="15" t="s">
        <v>115</v>
      </c>
      <c r="Q401" s="15" t="s">
        <v>36</v>
      </c>
      <c r="R401" s="15" t="s">
        <v>37</v>
      </c>
      <c r="S401" s="15">
        <v>100</v>
      </c>
      <c r="T401" s="15">
        <v>100</v>
      </c>
      <c r="U401" s="35">
        <v>100</v>
      </c>
      <c r="V401" s="33"/>
      <c r="W401" s="15" t="s">
        <v>60</v>
      </c>
      <c r="X401" s="15" t="s">
        <v>38</v>
      </c>
      <c r="Y401" s="15" t="s">
        <v>38</v>
      </c>
      <c r="Z401" s="23"/>
    </row>
    <row r="402" spans="1:26">
      <c r="A402" s="3">
        <v>136</v>
      </c>
      <c r="B402" s="3">
        <v>1</v>
      </c>
      <c r="C402" s="3" t="s">
        <v>554</v>
      </c>
      <c r="D402" s="3"/>
      <c r="E402" s="3"/>
      <c r="F402" s="3">
        <v>13</v>
      </c>
      <c r="G402" s="3" t="s">
        <v>591</v>
      </c>
      <c r="H402" s="4" t="s">
        <v>32</v>
      </c>
      <c r="I402" s="4" t="s">
        <v>32</v>
      </c>
      <c r="J402" s="3" t="s">
        <v>44</v>
      </c>
      <c r="K402" s="28">
        <f>SUM(K400:K401)</f>
        <v>453908000</v>
      </c>
      <c r="L402" s="13">
        <f>SUM(L400:L401)</f>
        <v>0</v>
      </c>
      <c r="M402" s="3"/>
      <c r="N402" s="3"/>
      <c r="O402" s="3"/>
      <c r="P402" s="3"/>
      <c r="Q402" s="3"/>
      <c r="R402" s="3"/>
      <c r="S402" s="3"/>
      <c r="T402" s="3"/>
      <c r="U402" s="36"/>
      <c r="V402" s="3"/>
      <c r="W402" s="3"/>
      <c r="X402" s="3"/>
      <c r="Y402" s="3" t="s">
        <v>45</v>
      </c>
      <c r="Z402" s="13">
        <f>SUM(Z400:Z401)</f>
        <v>0</v>
      </c>
    </row>
    <row r="403" spans="1:26">
      <c r="A403" s="5">
        <v>136</v>
      </c>
      <c r="B403" s="5">
        <v>1</v>
      </c>
      <c r="C403" s="5" t="s">
        <v>554</v>
      </c>
      <c r="D403" s="5"/>
      <c r="E403" s="5"/>
      <c r="F403" s="5"/>
      <c r="G403" s="5"/>
      <c r="H403" s="6" t="s">
        <v>32</v>
      </c>
      <c r="I403" s="6" t="s">
        <v>32</v>
      </c>
      <c r="J403" s="5" t="s">
        <v>121</v>
      </c>
      <c r="K403" s="29">
        <f>SUM(K379,K384,K387,K390,K393,K396,K399,K402)</f>
        <v>10671154000</v>
      </c>
      <c r="L403" s="14">
        <f>SUM(L379,L384,L387,L390,L393,L396,L399,L402)</f>
        <v>0</v>
      </c>
      <c r="M403" s="5"/>
      <c r="N403" s="5"/>
      <c r="O403" s="5"/>
      <c r="P403" s="5"/>
      <c r="Q403" s="5"/>
      <c r="R403" s="5"/>
      <c r="S403" s="5"/>
      <c r="T403" s="5"/>
      <c r="U403" s="37"/>
      <c r="V403" s="5"/>
      <c r="W403" s="5"/>
      <c r="X403" s="5"/>
      <c r="Y403" s="5" t="s">
        <v>121</v>
      </c>
      <c r="Z403" s="14">
        <f>SUM(Z379,Z384,Z387,Z390,Z393,Z396,Z399,Z402)</f>
        <v>0</v>
      </c>
    </row>
    <row r="404" spans="1:26">
      <c r="A404" s="15">
        <v>104</v>
      </c>
      <c r="B404" s="15">
        <v>1</v>
      </c>
      <c r="C404" s="15" t="s">
        <v>593</v>
      </c>
      <c r="D404" s="15">
        <v>1</v>
      </c>
      <c r="E404" s="15" t="s">
        <v>594</v>
      </c>
      <c r="F404" s="15">
        <v>1</v>
      </c>
      <c r="G404" s="15" t="s">
        <v>595</v>
      </c>
      <c r="H404" s="16" t="s">
        <v>596</v>
      </c>
      <c r="I404" s="16" t="s">
        <v>597</v>
      </c>
      <c r="J404" s="15" t="s">
        <v>598</v>
      </c>
      <c r="K404" s="32" cm="1">
        <f t="array" ref="K404">IF(I404="","",_xlfn.XLOOKUP(0&amp;A404&amp;IF(F404&lt;&gt;"",F404,LOOKUP(2,1/(F$2:F404&lt;&gt;""),F$2:F404))&amp;I404,Hoja4!G:G,Hoja4!F:F,"",0))</f>
        <v>2437750000</v>
      </c>
      <c r="L404" s="23"/>
      <c r="M404" s="15"/>
      <c r="N404" s="15"/>
      <c r="O404" s="15"/>
      <c r="P404" s="15"/>
      <c r="Q404" s="15"/>
      <c r="R404" s="15"/>
      <c r="S404" s="15"/>
      <c r="T404" s="15"/>
      <c r="U404" s="35"/>
      <c r="V404" s="15"/>
      <c r="W404" s="15"/>
      <c r="X404" s="15"/>
      <c r="Y404" s="15"/>
      <c r="Z404" s="22"/>
    </row>
    <row r="405" spans="1:26">
      <c r="A405" s="15">
        <v>104</v>
      </c>
      <c r="B405" s="15">
        <v>1</v>
      </c>
      <c r="C405" s="15"/>
      <c r="D405" s="15"/>
      <c r="E405" s="15"/>
      <c r="F405" s="15"/>
      <c r="G405" s="15"/>
      <c r="H405" s="16" t="s">
        <v>599</v>
      </c>
      <c r="I405" s="16" t="s">
        <v>600</v>
      </c>
      <c r="J405" s="15" t="s">
        <v>601</v>
      </c>
      <c r="K405" s="32" cm="1">
        <f t="array" ref="K405">IF(I405="","",_xlfn.XLOOKUP(0&amp;A405&amp;IF(F405&lt;&gt;"",F405,LOOKUP(2,1/(F$2:F405&lt;&gt;""),F$2:F405))&amp;I405,Hoja4!G:G,Hoja4!F:F,"",0))</f>
        <v>5692702000</v>
      </c>
      <c r="L405" s="23"/>
      <c r="M405" s="15"/>
      <c r="N405" s="15"/>
      <c r="O405" s="15"/>
      <c r="P405" s="15"/>
      <c r="Q405" s="15"/>
      <c r="R405" s="15"/>
      <c r="S405" s="15"/>
      <c r="T405" s="15"/>
      <c r="U405" s="35"/>
      <c r="V405" s="15"/>
      <c r="W405" s="15"/>
      <c r="X405" s="15"/>
      <c r="Y405" s="15"/>
      <c r="Z405" s="22"/>
    </row>
    <row r="406" spans="1:26">
      <c r="A406" s="15">
        <v>104</v>
      </c>
      <c r="B406" s="15">
        <v>1</v>
      </c>
      <c r="C406" s="15"/>
      <c r="D406" s="15"/>
      <c r="E406" s="15"/>
      <c r="F406" s="15"/>
      <c r="G406" s="15"/>
      <c r="H406" s="16" t="s">
        <v>32</v>
      </c>
      <c r="I406" s="16" t="s">
        <v>32</v>
      </c>
      <c r="J406" s="15"/>
      <c r="K406" s="27" t="str" cm="1">
        <f t="array" ref="K406">IF(I406="","",_xlfn.XLOOKUP(0&amp;A406&amp;IF(F406&lt;&gt;"",F406,LOOKUP(2,1/(F$2:F406&lt;&gt;""),F$2:F406))&amp;I406,Hoja4!G:G,Hoja4!F:F,"",0))</f>
        <v/>
      </c>
      <c r="L406" s="22"/>
      <c r="M406" s="15">
        <v>1</v>
      </c>
      <c r="N406" s="15" t="s">
        <v>602</v>
      </c>
      <c r="O406" s="15" t="s">
        <v>100</v>
      </c>
      <c r="P406" s="15" t="s">
        <v>115</v>
      </c>
      <c r="Q406" s="15" t="s">
        <v>36</v>
      </c>
      <c r="R406" s="15" t="s">
        <v>37</v>
      </c>
      <c r="S406" s="15">
        <v>56</v>
      </c>
      <c r="T406" s="15">
        <v>56</v>
      </c>
      <c r="U406" s="35">
        <v>56</v>
      </c>
      <c r="V406" s="33"/>
      <c r="W406" s="15" t="s">
        <v>38</v>
      </c>
      <c r="X406" s="15" t="s">
        <v>38</v>
      </c>
      <c r="Y406" s="15" t="s">
        <v>38</v>
      </c>
      <c r="Z406" s="23"/>
    </row>
    <row r="407" spans="1:26">
      <c r="A407" s="15">
        <v>104</v>
      </c>
      <c r="B407" s="15">
        <v>1</v>
      </c>
      <c r="C407" s="15"/>
      <c r="D407" s="15"/>
      <c r="E407" s="15"/>
      <c r="F407" s="15"/>
      <c r="G407" s="15"/>
      <c r="H407" s="16" t="s">
        <v>32</v>
      </c>
      <c r="I407" s="16" t="s">
        <v>32</v>
      </c>
      <c r="J407" s="15"/>
      <c r="K407" s="27" t="str" cm="1">
        <f t="array" ref="K407">IF(I407="","",_xlfn.XLOOKUP(0&amp;A407&amp;IF(F407&lt;&gt;"",F407,LOOKUP(2,1/(F$2:F407&lt;&gt;""),F$2:F407))&amp;I407,Hoja4!G:G,Hoja4!F:F,"",0))</f>
        <v/>
      </c>
      <c r="L407" s="22"/>
      <c r="M407" s="15">
        <v>2</v>
      </c>
      <c r="N407" s="15" t="s">
        <v>603</v>
      </c>
      <c r="O407" s="15" t="s">
        <v>40</v>
      </c>
      <c r="P407" s="15" t="s">
        <v>131</v>
      </c>
      <c r="Q407" s="15" t="s">
        <v>41</v>
      </c>
      <c r="R407" s="15" t="s">
        <v>37</v>
      </c>
      <c r="S407" s="15">
        <v>22</v>
      </c>
      <c r="T407" s="15">
        <v>100</v>
      </c>
      <c r="U407" s="35">
        <v>10</v>
      </c>
      <c r="V407" s="33"/>
      <c r="W407" s="15" t="s">
        <v>38</v>
      </c>
      <c r="X407" s="15" t="s">
        <v>38</v>
      </c>
      <c r="Y407" s="15" t="s">
        <v>38</v>
      </c>
      <c r="Z407" s="23"/>
    </row>
    <row r="408" spans="1:26">
      <c r="A408" s="3">
        <v>104</v>
      </c>
      <c r="B408" s="3">
        <v>1</v>
      </c>
      <c r="C408" s="3" t="s">
        <v>593</v>
      </c>
      <c r="D408" s="3"/>
      <c r="E408" s="3"/>
      <c r="F408" s="3">
        <v>1</v>
      </c>
      <c r="G408" s="3" t="s">
        <v>595</v>
      </c>
      <c r="H408" s="4" t="s">
        <v>32</v>
      </c>
      <c r="I408" s="4" t="s">
        <v>32</v>
      </c>
      <c r="J408" s="3" t="s">
        <v>44</v>
      </c>
      <c r="K408" s="28">
        <f>SUM(K404:K407)</f>
        <v>8130452000</v>
      </c>
      <c r="L408" s="13">
        <f>SUM(L404:L407)</f>
        <v>0</v>
      </c>
      <c r="M408" s="3"/>
      <c r="N408" s="3"/>
      <c r="O408" s="3"/>
      <c r="P408" s="3"/>
      <c r="Q408" s="3"/>
      <c r="R408" s="3"/>
      <c r="S408" s="3"/>
      <c r="T408" s="3"/>
      <c r="U408" s="36"/>
      <c r="V408" s="3"/>
      <c r="W408" s="3"/>
      <c r="X408" s="3"/>
      <c r="Y408" s="3" t="s">
        <v>45</v>
      </c>
      <c r="Z408" s="13">
        <f>SUM(Z403:Z407)</f>
        <v>0</v>
      </c>
    </row>
    <row r="409" spans="1:26">
      <c r="A409" s="15">
        <v>104</v>
      </c>
      <c r="B409" s="15">
        <v>1</v>
      </c>
      <c r="C409" s="15" t="s">
        <v>593</v>
      </c>
      <c r="D409" s="15">
        <v>1</v>
      </c>
      <c r="E409" s="15" t="s">
        <v>594</v>
      </c>
      <c r="F409" s="15">
        <v>2</v>
      </c>
      <c r="G409" s="15" t="s">
        <v>604</v>
      </c>
      <c r="H409" s="16" t="s">
        <v>605</v>
      </c>
      <c r="I409" s="16" t="s">
        <v>606</v>
      </c>
      <c r="J409" s="15" t="s">
        <v>607</v>
      </c>
      <c r="K409" s="32" cm="1">
        <f t="array" ref="K409">IF(I409="","",_xlfn.XLOOKUP(0&amp;A409&amp;IF(F409&lt;&gt;"",F409,LOOKUP(2,1/(F$2:F409&lt;&gt;""),F$2:F409))&amp;I409,Hoja4!G:G,Hoja4!F:F,"",0))</f>
        <v>5754391000</v>
      </c>
      <c r="L409" s="23"/>
      <c r="M409" s="15"/>
      <c r="N409" s="15"/>
      <c r="O409" s="15"/>
      <c r="P409" s="15"/>
      <c r="Q409" s="15"/>
      <c r="R409" s="15"/>
      <c r="S409" s="15"/>
      <c r="T409" s="15"/>
      <c r="U409" s="35"/>
      <c r="V409" s="15"/>
      <c r="W409" s="15"/>
      <c r="X409" s="15"/>
      <c r="Y409" s="15"/>
      <c r="Z409" s="22"/>
    </row>
    <row r="410" spans="1:26">
      <c r="A410" s="15">
        <v>104</v>
      </c>
      <c r="B410" s="15">
        <v>1</v>
      </c>
      <c r="C410" s="15"/>
      <c r="D410" s="15"/>
      <c r="E410" s="15"/>
      <c r="F410" s="15"/>
      <c r="G410" s="15"/>
      <c r="H410" s="16" t="s">
        <v>32</v>
      </c>
      <c r="I410" s="16" t="s">
        <v>32</v>
      </c>
      <c r="J410" s="15"/>
      <c r="K410" s="27" t="str" cm="1">
        <f t="array" ref="K410">IF(I410="","",_xlfn.XLOOKUP(0&amp;A410&amp;IF(F410&lt;&gt;"",F410,LOOKUP(2,1/(F$2:F410&lt;&gt;""),F$2:F410))&amp;I410,Hoja4!G:G,Hoja4!F:F,"",0))</f>
        <v/>
      </c>
      <c r="L410" s="22"/>
      <c r="M410" s="15">
        <v>3</v>
      </c>
      <c r="N410" s="15" t="s">
        <v>608</v>
      </c>
      <c r="O410" s="15" t="s">
        <v>76</v>
      </c>
      <c r="P410" s="15" t="s">
        <v>131</v>
      </c>
      <c r="Q410" s="15" t="s">
        <v>41</v>
      </c>
      <c r="R410" s="15" t="s">
        <v>37</v>
      </c>
      <c r="S410" s="15">
        <v>6.5</v>
      </c>
      <c r="T410" s="15">
        <v>100</v>
      </c>
      <c r="U410" s="35">
        <v>30</v>
      </c>
      <c r="V410" s="33"/>
      <c r="W410" s="15" t="s">
        <v>38</v>
      </c>
      <c r="X410" s="15" t="s">
        <v>38</v>
      </c>
      <c r="Y410" s="15" t="s">
        <v>38</v>
      </c>
      <c r="Z410" s="23"/>
    </row>
    <row r="411" spans="1:26">
      <c r="A411" s="3">
        <v>104</v>
      </c>
      <c r="B411" s="3">
        <v>1</v>
      </c>
      <c r="C411" s="3" t="s">
        <v>593</v>
      </c>
      <c r="D411" s="3"/>
      <c r="E411" s="3"/>
      <c r="F411" s="3">
        <v>2</v>
      </c>
      <c r="G411" s="3" t="s">
        <v>604</v>
      </c>
      <c r="H411" s="4" t="s">
        <v>32</v>
      </c>
      <c r="I411" s="4" t="s">
        <v>32</v>
      </c>
      <c r="J411" s="3" t="s">
        <v>44</v>
      </c>
      <c r="K411" s="28">
        <f>SUM(K409:K410)</f>
        <v>5754391000</v>
      </c>
      <c r="L411" s="13">
        <f>SUM(L409:L410)</f>
        <v>0</v>
      </c>
      <c r="M411" s="3"/>
      <c r="N411" s="3"/>
      <c r="O411" s="3"/>
      <c r="P411" s="3"/>
      <c r="Q411" s="3"/>
      <c r="R411" s="3"/>
      <c r="S411" s="3"/>
      <c r="T411" s="3"/>
      <c r="U411" s="36"/>
      <c r="V411" s="3"/>
      <c r="W411" s="3"/>
      <c r="X411" s="3"/>
      <c r="Y411" s="3" t="s">
        <v>45</v>
      </c>
      <c r="Z411" s="13">
        <f>SUM(Z409:Z410)</f>
        <v>0</v>
      </c>
    </row>
    <row r="412" spans="1:26">
      <c r="A412" s="15">
        <v>104</v>
      </c>
      <c r="B412" s="15">
        <v>1</v>
      </c>
      <c r="C412" s="15" t="s">
        <v>593</v>
      </c>
      <c r="D412" s="15">
        <v>1</v>
      </c>
      <c r="E412" s="15" t="s">
        <v>594</v>
      </c>
      <c r="F412" s="15">
        <v>3</v>
      </c>
      <c r="G412" s="15" t="s">
        <v>609</v>
      </c>
      <c r="H412" s="16" t="s">
        <v>610</v>
      </c>
      <c r="I412" s="16" t="s">
        <v>611</v>
      </c>
      <c r="J412" s="15" t="s">
        <v>612</v>
      </c>
      <c r="K412" s="32" cm="1">
        <f t="array" ref="K412">IF(I412="","",_xlfn.XLOOKUP(0&amp;A412&amp;IF(F412&lt;&gt;"",F412,LOOKUP(2,1/(F$2:F412&lt;&gt;""),F$2:F412))&amp;I412,Hoja4!G:G,Hoja4!F:F,"",0))</f>
        <v>12061960000</v>
      </c>
      <c r="L412" s="23"/>
      <c r="M412" s="15"/>
      <c r="N412" s="15"/>
      <c r="O412" s="15"/>
      <c r="P412" s="15"/>
      <c r="Q412" s="15"/>
      <c r="R412" s="15"/>
      <c r="S412" s="15"/>
      <c r="T412" s="15"/>
      <c r="U412" s="35"/>
      <c r="V412" s="15"/>
      <c r="W412" s="15"/>
      <c r="X412" s="15"/>
      <c r="Y412" s="15"/>
      <c r="Z412" s="22"/>
    </row>
    <row r="413" spans="1:26">
      <c r="A413" s="15">
        <v>104</v>
      </c>
      <c r="B413" s="15">
        <v>1</v>
      </c>
      <c r="C413" s="15"/>
      <c r="D413" s="15"/>
      <c r="E413" s="15"/>
      <c r="F413" s="15"/>
      <c r="G413" s="15"/>
      <c r="H413" s="16" t="s">
        <v>613</v>
      </c>
      <c r="I413" s="16" t="s">
        <v>614</v>
      </c>
      <c r="J413" s="15" t="s">
        <v>615</v>
      </c>
      <c r="K413" s="32" cm="1">
        <f t="array" ref="K413">IF(I413="","",_xlfn.XLOOKUP(0&amp;A413&amp;IF(F413&lt;&gt;"",F413,LOOKUP(2,1/(F$2:F413&lt;&gt;""),F$2:F413))&amp;I413,Hoja4!G:G,Hoja4!F:F,"",0))</f>
        <v>8937720000</v>
      </c>
      <c r="L413" s="23"/>
      <c r="M413" s="15"/>
      <c r="N413" s="15"/>
      <c r="O413" s="15"/>
      <c r="P413" s="15"/>
      <c r="Q413" s="15"/>
      <c r="R413" s="15"/>
      <c r="S413" s="15"/>
      <c r="T413" s="15"/>
      <c r="U413" s="35"/>
      <c r="V413" s="15"/>
      <c r="W413" s="15"/>
      <c r="X413" s="15"/>
      <c r="Y413" s="15"/>
      <c r="Z413" s="22"/>
    </row>
    <row r="414" spans="1:26">
      <c r="A414" s="15">
        <v>104</v>
      </c>
      <c r="B414" s="15">
        <v>1</v>
      </c>
      <c r="C414" s="15"/>
      <c r="D414" s="15"/>
      <c r="E414" s="15"/>
      <c r="F414" s="15"/>
      <c r="G414" s="15"/>
      <c r="H414" s="16" t="s">
        <v>616</v>
      </c>
      <c r="I414" s="16" t="s">
        <v>617</v>
      </c>
      <c r="J414" s="15" t="s">
        <v>618</v>
      </c>
      <c r="K414" s="32" cm="1">
        <f t="array" ref="K414">IF(I414="","",_xlfn.XLOOKUP(0&amp;A414&amp;IF(F414&lt;&gt;"",F414,LOOKUP(2,1/(F$2:F414&lt;&gt;""),F$2:F414))&amp;I414,Hoja4!G:G,Hoja4!F:F,"",0))</f>
        <v>2829837000</v>
      </c>
      <c r="L414" s="23"/>
      <c r="M414" s="15"/>
      <c r="N414" s="15"/>
      <c r="O414" s="15"/>
      <c r="P414" s="15"/>
      <c r="Q414" s="15"/>
      <c r="R414" s="15"/>
      <c r="S414" s="15"/>
      <c r="T414" s="15"/>
      <c r="U414" s="35"/>
      <c r="V414" s="15"/>
      <c r="W414" s="15"/>
      <c r="X414" s="15"/>
      <c r="Y414" s="15"/>
      <c r="Z414" s="22"/>
    </row>
    <row r="415" spans="1:26">
      <c r="A415" s="15">
        <v>104</v>
      </c>
      <c r="B415" s="15">
        <v>1</v>
      </c>
      <c r="C415" s="15"/>
      <c r="D415" s="15"/>
      <c r="E415" s="15"/>
      <c r="F415" s="15"/>
      <c r="G415" s="15"/>
      <c r="H415" s="16" t="s">
        <v>32</v>
      </c>
      <c r="I415" s="16" t="s">
        <v>32</v>
      </c>
      <c r="J415" s="15"/>
      <c r="K415" s="27" t="str" cm="1">
        <f t="array" ref="K415">IF(I415="","",_xlfn.XLOOKUP(0&amp;A415&amp;IF(F415&lt;&gt;"",F415,LOOKUP(2,1/(F$2:F415&lt;&gt;""),F$2:F415))&amp;I415,Hoja4!G:G,Hoja4!F:F,"",0))</f>
        <v/>
      </c>
      <c r="L415" s="22"/>
      <c r="M415" s="15">
        <v>4</v>
      </c>
      <c r="N415" s="15" t="s">
        <v>619</v>
      </c>
      <c r="O415" s="15" t="s">
        <v>100</v>
      </c>
      <c r="P415" s="15" t="s">
        <v>115</v>
      </c>
      <c r="Q415" s="15" t="s">
        <v>41</v>
      </c>
      <c r="R415" s="15" t="s">
        <v>37</v>
      </c>
      <c r="S415" s="15">
        <v>100</v>
      </c>
      <c r="T415" s="15">
        <v>100</v>
      </c>
      <c r="U415" s="35">
        <v>100</v>
      </c>
      <c r="V415" s="33"/>
      <c r="W415" s="15" t="s">
        <v>38</v>
      </c>
      <c r="X415" s="15" t="s">
        <v>38</v>
      </c>
      <c r="Y415" s="15" t="s">
        <v>38</v>
      </c>
      <c r="Z415" s="23"/>
    </row>
    <row r="416" spans="1:26">
      <c r="A416" s="15">
        <v>104</v>
      </c>
      <c r="B416" s="15">
        <v>1</v>
      </c>
      <c r="C416" s="15"/>
      <c r="D416" s="15"/>
      <c r="E416" s="15"/>
      <c r="F416" s="15"/>
      <c r="G416" s="15"/>
      <c r="H416" s="16" t="s">
        <v>32</v>
      </c>
      <c r="I416" s="16" t="s">
        <v>32</v>
      </c>
      <c r="J416" s="15"/>
      <c r="K416" s="27" t="str" cm="1">
        <f t="array" ref="K416">IF(I416="","",_xlfn.XLOOKUP(0&amp;A416&amp;IF(F416&lt;&gt;"",F416,LOOKUP(2,1/(F$2:F416&lt;&gt;""),F$2:F416))&amp;I416,Hoja4!G:G,Hoja4!F:F,"",0))</f>
        <v/>
      </c>
      <c r="L416" s="22"/>
      <c r="M416" s="15">
        <v>5</v>
      </c>
      <c r="N416" s="15" t="s">
        <v>620</v>
      </c>
      <c r="O416" s="15" t="s">
        <v>100</v>
      </c>
      <c r="P416" s="15" t="s">
        <v>115</v>
      </c>
      <c r="Q416" s="15" t="s">
        <v>36</v>
      </c>
      <c r="R416" s="15" t="s">
        <v>37</v>
      </c>
      <c r="S416" s="15">
        <v>14</v>
      </c>
      <c r="T416" s="15">
        <v>14</v>
      </c>
      <c r="U416" s="35">
        <v>14</v>
      </c>
      <c r="V416" s="33"/>
      <c r="W416" s="15" t="s">
        <v>38</v>
      </c>
      <c r="X416" s="15" t="s">
        <v>38</v>
      </c>
      <c r="Y416" s="15" t="s">
        <v>621</v>
      </c>
      <c r="Z416" s="23"/>
    </row>
    <row r="417" spans="1:26">
      <c r="A417" s="3">
        <v>104</v>
      </c>
      <c r="B417" s="3">
        <v>1</v>
      </c>
      <c r="C417" s="3" t="s">
        <v>593</v>
      </c>
      <c r="D417" s="3"/>
      <c r="E417" s="3"/>
      <c r="F417" s="3">
        <v>3</v>
      </c>
      <c r="G417" s="3" t="s">
        <v>609</v>
      </c>
      <c r="H417" s="4" t="s">
        <v>32</v>
      </c>
      <c r="I417" s="4" t="s">
        <v>32</v>
      </c>
      <c r="J417" s="3" t="s">
        <v>44</v>
      </c>
      <c r="K417" s="28">
        <f>SUM(K412:K416)</f>
        <v>23829517000</v>
      </c>
      <c r="L417" s="13">
        <f>SUM(L412:L416)</f>
        <v>0</v>
      </c>
      <c r="M417" s="3"/>
      <c r="N417" s="3"/>
      <c r="O417" s="3"/>
      <c r="P417" s="3"/>
      <c r="Q417" s="3"/>
      <c r="R417" s="3"/>
      <c r="S417" s="3"/>
      <c r="T417" s="3"/>
      <c r="U417" s="36"/>
      <c r="V417" s="3"/>
      <c r="W417" s="3"/>
      <c r="X417" s="3"/>
      <c r="Y417" s="3" t="s">
        <v>45</v>
      </c>
      <c r="Z417" s="13">
        <f>SUM(Z412:Z416)</f>
        <v>0</v>
      </c>
    </row>
    <row r="418" spans="1:26">
      <c r="A418" s="15">
        <v>104</v>
      </c>
      <c r="B418" s="15">
        <v>1</v>
      </c>
      <c r="C418" s="15" t="s">
        <v>593</v>
      </c>
      <c r="D418" s="15">
        <v>1</v>
      </c>
      <c r="E418" s="15" t="s">
        <v>594</v>
      </c>
      <c r="F418" s="15">
        <v>4</v>
      </c>
      <c r="G418" s="15" t="s">
        <v>622</v>
      </c>
      <c r="H418" s="16" t="s">
        <v>623</v>
      </c>
      <c r="I418" s="16" t="s">
        <v>624</v>
      </c>
      <c r="J418" s="15" t="s">
        <v>625</v>
      </c>
      <c r="K418" s="32" cm="1">
        <f t="array" ref="K418">IF(I418="","",_xlfn.XLOOKUP(0&amp;A418&amp;IF(F418&lt;&gt;"",F418,LOOKUP(2,1/(F$2:F418&lt;&gt;""),F$2:F418))&amp;I418,Hoja4!G:G,Hoja4!F:F,"",0))</f>
        <v>12095516000</v>
      </c>
      <c r="L418" s="23"/>
      <c r="M418" s="15"/>
      <c r="N418" s="15"/>
      <c r="O418" s="15"/>
      <c r="P418" s="15"/>
      <c r="Q418" s="15"/>
      <c r="R418" s="15"/>
      <c r="S418" s="15"/>
      <c r="T418" s="15"/>
      <c r="U418" s="35"/>
      <c r="V418" s="15"/>
      <c r="W418" s="15"/>
      <c r="X418" s="15"/>
      <c r="Y418" s="15"/>
      <c r="Z418" s="22"/>
    </row>
    <row r="419" spans="1:26">
      <c r="A419" s="15">
        <v>104</v>
      </c>
      <c r="B419" s="15">
        <v>1</v>
      </c>
      <c r="C419" s="15"/>
      <c r="D419" s="15"/>
      <c r="E419" s="15"/>
      <c r="F419" s="15"/>
      <c r="G419" s="15"/>
      <c r="H419" s="16" t="s">
        <v>32</v>
      </c>
      <c r="I419" s="16" t="s">
        <v>32</v>
      </c>
      <c r="J419" s="15"/>
      <c r="K419" s="27" t="str" cm="1">
        <f t="array" ref="K419">IF(I419="","",_xlfn.XLOOKUP(0&amp;A419&amp;IF(F419&lt;&gt;"",F419,LOOKUP(2,1/(F$2:F419&lt;&gt;""),F$2:F419))&amp;I419,Hoja4!G:G,Hoja4!F:F,"",0))</f>
        <v/>
      </c>
      <c r="L419" s="22"/>
      <c r="M419" s="15">
        <v>6</v>
      </c>
      <c r="N419" s="15" t="s">
        <v>626</v>
      </c>
      <c r="O419" s="15" t="s">
        <v>100</v>
      </c>
      <c r="P419" s="15" t="s">
        <v>115</v>
      </c>
      <c r="Q419" s="15" t="s">
        <v>41</v>
      </c>
      <c r="R419" s="15" t="s">
        <v>37</v>
      </c>
      <c r="S419" s="15">
        <v>100</v>
      </c>
      <c r="T419" s="15">
        <v>100</v>
      </c>
      <c r="U419" s="35">
        <v>100</v>
      </c>
      <c r="V419" s="33"/>
      <c r="W419" s="15" t="s">
        <v>38</v>
      </c>
      <c r="X419" s="15" t="s">
        <v>38</v>
      </c>
      <c r="Y419" s="15" t="s">
        <v>38</v>
      </c>
      <c r="Z419" s="23"/>
    </row>
    <row r="420" spans="1:26">
      <c r="A420" s="15">
        <v>104</v>
      </c>
      <c r="B420" s="15">
        <v>1</v>
      </c>
      <c r="C420" s="15"/>
      <c r="D420" s="15"/>
      <c r="E420" s="15"/>
      <c r="F420" s="15"/>
      <c r="G420" s="15"/>
      <c r="H420" s="16" t="s">
        <v>32</v>
      </c>
      <c r="I420" s="16" t="s">
        <v>32</v>
      </c>
      <c r="J420" s="15"/>
      <c r="K420" s="27" t="str" cm="1">
        <f t="array" ref="K420">IF(I420="","",_xlfn.XLOOKUP(0&amp;A420&amp;IF(F420&lt;&gt;"",F420,LOOKUP(2,1/(F$2:F420&lt;&gt;""),F$2:F420))&amp;I420,Hoja4!G:G,Hoja4!F:F,"",0))</f>
        <v/>
      </c>
      <c r="L420" s="22"/>
      <c r="M420" s="15">
        <v>7</v>
      </c>
      <c r="N420" s="15" t="s">
        <v>627</v>
      </c>
      <c r="O420" s="15" t="s">
        <v>100</v>
      </c>
      <c r="P420" s="15" t="s">
        <v>115</v>
      </c>
      <c r="Q420" s="15" t="s">
        <v>36</v>
      </c>
      <c r="R420" s="15" t="s">
        <v>37</v>
      </c>
      <c r="S420" s="15">
        <v>31</v>
      </c>
      <c r="T420" s="15">
        <v>31</v>
      </c>
      <c r="U420" s="35">
        <v>31</v>
      </c>
      <c r="V420" s="33"/>
      <c r="W420" s="15" t="s">
        <v>38</v>
      </c>
      <c r="X420" s="15" t="s">
        <v>38</v>
      </c>
      <c r="Y420" s="15" t="s">
        <v>38</v>
      </c>
      <c r="Z420" s="23"/>
    </row>
    <row r="421" spans="1:26">
      <c r="A421" s="3">
        <v>104</v>
      </c>
      <c r="B421" s="3">
        <v>1</v>
      </c>
      <c r="C421" s="3" t="s">
        <v>593</v>
      </c>
      <c r="D421" s="3"/>
      <c r="E421" s="3"/>
      <c r="F421" s="3">
        <v>4</v>
      </c>
      <c r="G421" s="3" t="s">
        <v>622</v>
      </c>
      <c r="H421" s="4" t="s">
        <v>32</v>
      </c>
      <c r="I421" s="4" t="s">
        <v>32</v>
      </c>
      <c r="J421" s="3" t="s">
        <v>44</v>
      </c>
      <c r="K421" s="28">
        <f>SUM(K418:K420)</f>
        <v>12095516000</v>
      </c>
      <c r="L421" s="13">
        <f>SUM(L418:L420)</f>
        <v>0</v>
      </c>
      <c r="M421" s="3"/>
      <c r="N421" s="3"/>
      <c r="O421" s="3"/>
      <c r="P421" s="3"/>
      <c r="Q421" s="3"/>
      <c r="R421" s="3"/>
      <c r="S421" s="3"/>
      <c r="T421" s="3"/>
      <c r="U421" s="36"/>
      <c r="V421" s="3"/>
      <c r="W421" s="3"/>
      <c r="X421" s="3"/>
      <c r="Y421" s="3" t="s">
        <v>45</v>
      </c>
      <c r="Z421" s="13">
        <f>SUM(Z418:Z420)</f>
        <v>0</v>
      </c>
    </row>
    <row r="422" spans="1:26">
      <c r="A422" s="15">
        <v>104</v>
      </c>
      <c r="B422" s="15">
        <v>1</v>
      </c>
      <c r="C422" s="15" t="s">
        <v>593</v>
      </c>
      <c r="D422" s="15">
        <v>1</v>
      </c>
      <c r="E422" s="15" t="s">
        <v>594</v>
      </c>
      <c r="F422" s="15">
        <v>5</v>
      </c>
      <c r="G422" s="15" t="s">
        <v>628</v>
      </c>
      <c r="H422" s="16" t="s">
        <v>629</v>
      </c>
      <c r="I422" s="16" t="s">
        <v>630</v>
      </c>
      <c r="J422" s="15" t="s">
        <v>631</v>
      </c>
      <c r="K422" s="32" cm="1">
        <f t="array" ref="K422">IF(I422="","",_xlfn.XLOOKUP(0&amp;A422&amp;IF(F422&lt;&gt;"",F422,LOOKUP(2,1/(F$2:F422&lt;&gt;""),F$2:F422))&amp;I422,Hoja4!G:G,Hoja4!F:F,"",0))</f>
        <v>3049859000</v>
      </c>
      <c r="L422" s="23"/>
      <c r="M422" s="15"/>
      <c r="N422" s="15"/>
      <c r="O422" s="15"/>
      <c r="P422" s="15"/>
      <c r="Q422" s="15"/>
      <c r="R422" s="15"/>
      <c r="S422" s="15"/>
      <c r="T422" s="15"/>
      <c r="U422" s="35"/>
      <c r="V422" s="15"/>
      <c r="W422" s="15"/>
      <c r="X422" s="15"/>
      <c r="Y422" s="15"/>
      <c r="Z422" s="22"/>
    </row>
    <row r="423" spans="1:26">
      <c r="A423" s="15">
        <v>104</v>
      </c>
      <c r="B423" s="15">
        <v>1</v>
      </c>
      <c r="C423" s="15"/>
      <c r="D423" s="15"/>
      <c r="E423" s="15"/>
      <c r="F423" s="15"/>
      <c r="G423" s="15"/>
      <c r="H423" s="16" t="s">
        <v>32</v>
      </c>
      <c r="I423" s="16" t="s">
        <v>32</v>
      </c>
      <c r="J423" s="15"/>
      <c r="K423" s="27" t="str" cm="1">
        <f t="array" ref="K423">IF(I423="","",_xlfn.XLOOKUP(0&amp;A423&amp;IF(F423&lt;&gt;"",F423,LOOKUP(2,1/(F$2:F423&lt;&gt;""),F$2:F423))&amp;I423,Hoja4!G:G,Hoja4!F:F,"",0))</f>
        <v/>
      </c>
      <c r="L423" s="22"/>
      <c r="M423" s="15">
        <v>8</v>
      </c>
      <c r="N423" s="15" t="s">
        <v>632</v>
      </c>
      <c r="O423" s="15" t="s">
        <v>100</v>
      </c>
      <c r="P423" s="15" t="s">
        <v>115</v>
      </c>
      <c r="Q423" s="15" t="s">
        <v>41</v>
      </c>
      <c r="R423" s="15" t="s">
        <v>37</v>
      </c>
      <c r="S423" s="15">
        <v>100</v>
      </c>
      <c r="T423" s="15">
        <v>100</v>
      </c>
      <c r="U423" s="35">
        <v>100</v>
      </c>
      <c r="V423" s="33"/>
      <c r="W423" s="15" t="s">
        <v>38</v>
      </c>
      <c r="X423" s="15" t="s">
        <v>38</v>
      </c>
      <c r="Y423" s="15" t="s">
        <v>38</v>
      </c>
      <c r="Z423" s="23"/>
    </row>
    <row r="424" spans="1:26">
      <c r="A424" s="15">
        <v>104</v>
      </c>
      <c r="B424" s="15">
        <v>1</v>
      </c>
      <c r="C424" s="15"/>
      <c r="D424" s="15"/>
      <c r="E424" s="15"/>
      <c r="F424" s="15"/>
      <c r="G424" s="15"/>
      <c r="H424" s="16" t="s">
        <v>32</v>
      </c>
      <c r="I424" s="16" t="s">
        <v>32</v>
      </c>
      <c r="J424" s="15"/>
      <c r="K424" s="27" t="str" cm="1">
        <f t="array" ref="K424">IF(I424="","",_xlfn.XLOOKUP(0&amp;A424&amp;IF(F424&lt;&gt;"",F424,LOOKUP(2,1/(F$2:F424&lt;&gt;""),F$2:F424))&amp;I424,Hoja4!G:G,Hoja4!F:F,"",0))</f>
        <v/>
      </c>
      <c r="L424" s="22"/>
      <c r="M424" s="15">
        <v>9</v>
      </c>
      <c r="N424" s="15" t="s">
        <v>633</v>
      </c>
      <c r="O424" s="15" t="s">
        <v>100</v>
      </c>
      <c r="P424" s="15" t="s">
        <v>115</v>
      </c>
      <c r="Q424" s="15" t="s">
        <v>36</v>
      </c>
      <c r="R424" s="15" t="s">
        <v>37</v>
      </c>
      <c r="S424" s="15">
        <v>56</v>
      </c>
      <c r="T424" s="15">
        <v>56</v>
      </c>
      <c r="U424" s="35">
        <v>56</v>
      </c>
      <c r="V424" s="33"/>
      <c r="W424" s="15" t="s">
        <v>38</v>
      </c>
      <c r="X424" s="15" t="s">
        <v>38</v>
      </c>
      <c r="Y424" s="15" t="s">
        <v>38</v>
      </c>
      <c r="Z424" s="23"/>
    </row>
    <row r="425" spans="1:26">
      <c r="A425" s="3">
        <v>104</v>
      </c>
      <c r="B425" s="3">
        <v>1</v>
      </c>
      <c r="C425" s="3" t="s">
        <v>593</v>
      </c>
      <c r="D425" s="3"/>
      <c r="E425" s="3"/>
      <c r="F425" s="3">
        <v>5</v>
      </c>
      <c r="G425" s="3" t="s">
        <v>628</v>
      </c>
      <c r="H425" s="4" t="s">
        <v>32</v>
      </c>
      <c r="I425" s="4" t="s">
        <v>32</v>
      </c>
      <c r="J425" s="3" t="s">
        <v>44</v>
      </c>
      <c r="K425" s="28">
        <f>SUM(K422:K424)</f>
        <v>3049859000</v>
      </c>
      <c r="L425" s="13">
        <f>SUM(L422:L424)</f>
        <v>0</v>
      </c>
      <c r="M425" s="3"/>
      <c r="N425" s="3"/>
      <c r="O425" s="3"/>
      <c r="P425" s="3"/>
      <c r="Q425" s="3"/>
      <c r="R425" s="3"/>
      <c r="S425" s="3"/>
      <c r="T425" s="3"/>
      <c r="U425" s="36"/>
      <c r="V425" s="3"/>
      <c r="W425" s="3"/>
      <c r="X425" s="3"/>
      <c r="Y425" s="3" t="s">
        <v>45</v>
      </c>
      <c r="Z425" s="13">
        <f>SUM(Z422:Z424)</f>
        <v>0</v>
      </c>
    </row>
    <row r="426" spans="1:26">
      <c r="A426" s="15">
        <v>104</v>
      </c>
      <c r="B426" s="15">
        <v>1</v>
      </c>
      <c r="C426" s="15" t="s">
        <v>593</v>
      </c>
      <c r="D426" s="15">
        <v>1</v>
      </c>
      <c r="E426" s="15" t="s">
        <v>594</v>
      </c>
      <c r="F426" s="15">
        <v>6</v>
      </c>
      <c r="G426" s="15" t="s">
        <v>634</v>
      </c>
      <c r="H426" s="16" t="s">
        <v>635</v>
      </c>
      <c r="I426" s="16" t="s">
        <v>636</v>
      </c>
      <c r="J426" s="15" t="s">
        <v>637</v>
      </c>
      <c r="K426" s="32" cm="1">
        <f t="array" ref="K426">IF(I426="","",_xlfn.XLOOKUP(0&amp;A426&amp;IF(F426&lt;&gt;"",F426,LOOKUP(2,1/(F$2:F426&lt;&gt;""),F$2:F426))&amp;I426,Hoja4!G:G,Hoja4!F:F,"",0))</f>
        <v>17086251000</v>
      </c>
      <c r="L426" s="23"/>
      <c r="M426" s="15"/>
      <c r="N426" s="15"/>
      <c r="O426" s="15"/>
      <c r="P426" s="15"/>
      <c r="Q426" s="15"/>
      <c r="R426" s="15"/>
      <c r="S426" s="15"/>
      <c r="T426" s="15"/>
      <c r="U426" s="35"/>
      <c r="V426" s="15"/>
      <c r="W426" s="15"/>
      <c r="X426" s="15"/>
      <c r="Y426" s="15"/>
      <c r="Z426" s="22"/>
    </row>
    <row r="427" spans="1:26">
      <c r="A427" s="15">
        <v>104</v>
      </c>
      <c r="B427" s="15">
        <v>1</v>
      </c>
      <c r="C427" s="15"/>
      <c r="D427" s="15"/>
      <c r="E427" s="15"/>
      <c r="F427" s="15"/>
      <c r="G427" s="15"/>
      <c r="H427" s="16" t="s">
        <v>32</v>
      </c>
      <c r="I427" s="16" t="s">
        <v>32</v>
      </c>
      <c r="J427" s="15"/>
      <c r="K427" s="27" t="str" cm="1">
        <f t="array" ref="K427">IF(I427="","",_xlfn.XLOOKUP(0&amp;A427&amp;IF(F427&lt;&gt;"",F427,LOOKUP(2,1/(F$2:F427&lt;&gt;""),F$2:F427))&amp;I427,Hoja4!G:G,Hoja4!F:F,"",0))</f>
        <v/>
      </c>
      <c r="L427" s="22"/>
      <c r="M427" s="15">
        <v>10</v>
      </c>
      <c r="N427" s="15" t="s">
        <v>638</v>
      </c>
      <c r="O427" s="15" t="s">
        <v>40</v>
      </c>
      <c r="P427" s="15" t="s">
        <v>115</v>
      </c>
      <c r="Q427" s="15" t="s">
        <v>36</v>
      </c>
      <c r="R427" s="15" t="s">
        <v>37</v>
      </c>
      <c r="S427" s="15"/>
      <c r="T427" s="15">
        <v>10</v>
      </c>
      <c r="U427" s="35">
        <v>1</v>
      </c>
      <c r="V427" s="33"/>
      <c r="W427" s="15" t="s">
        <v>38</v>
      </c>
      <c r="X427" s="15" t="s">
        <v>38</v>
      </c>
      <c r="Y427" s="15" t="s">
        <v>38</v>
      </c>
      <c r="Z427" s="23"/>
    </row>
    <row r="428" spans="1:26">
      <c r="A428" s="3">
        <v>104</v>
      </c>
      <c r="B428" s="3">
        <v>1</v>
      </c>
      <c r="C428" s="3" t="s">
        <v>593</v>
      </c>
      <c r="D428" s="3"/>
      <c r="E428" s="3"/>
      <c r="F428" s="3">
        <v>6</v>
      </c>
      <c r="G428" s="3" t="s">
        <v>634</v>
      </c>
      <c r="H428" s="4" t="s">
        <v>32</v>
      </c>
      <c r="I428" s="4" t="s">
        <v>32</v>
      </c>
      <c r="J428" s="3" t="s">
        <v>44</v>
      </c>
      <c r="K428" s="28">
        <f>SUM(K426:K427)</f>
        <v>17086251000</v>
      </c>
      <c r="L428" s="13">
        <f>SUM(L426:L427)</f>
        <v>0</v>
      </c>
      <c r="M428" s="3"/>
      <c r="N428" s="3"/>
      <c r="O428" s="3"/>
      <c r="P428" s="3"/>
      <c r="Q428" s="3"/>
      <c r="R428" s="3"/>
      <c r="S428" s="3"/>
      <c r="T428" s="3"/>
      <c r="U428" s="36"/>
      <c r="V428" s="3"/>
      <c r="W428" s="3"/>
      <c r="X428" s="3"/>
      <c r="Y428" s="3" t="s">
        <v>45</v>
      </c>
      <c r="Z428" s="13">
        <f>SUM(Z426:Z427)</f>
        <v>0</v>
      </c>
    </row>
    <row r="429" spans="1:26">
      <c r="A429" s="15">
        <v>104</v>
      </c>
      <c r="B429" s="15">
        <v>1</v>
      </c>
      <c r="C429" s="15" t="s">
        <v>593</v>
      </c>
      <c r="D429" s="15">
        <v>4</v>
      </c>
      <c r="E429" s="15" t="s">
        <v>639</v>
      </c>
      <c r="F429" s="15">
        <v>7</v>
      </c>
      <c r="G429" s="15" t="s">
        <v>640</v>
      </c>
      <c r="H429" s="16" t="s">
        <v>641</v>
      </c>
      <c r="I429" s="16" t="s">
        <v>642</v>
      </c>
      <c r="J429" s="15" t="s">
        <v>643</v>
      </c>
      <c r="K429" s="32" cm="1">
        <f t="array" ref="K429">IF(I429="","",_xlfn.XLOOKUP(0&amp;A429&amp;IF(F429&lt;&gt;"",F429,LOOKUP(2,1/(F$2:F429&lt;&gt;""),F$2:F429))&amp;I429,Hoja4!G:G,Hoja4!F:F,"",0))</f>
        <v>16153567704</v>
      </c>
      <c r="L429" s="23"/>
      <c r="M429" s="15"/>
      <c r="N429" s="15"/>
      <c r="O429" s="15"/>
      <c r="P429" s="15"/>
      <c r="Q429" s="15"/>
      <c r="R429" s="15"/>
      <c r="S429" s="15"/>
      <c r="T429" s="15"/>
      <c r="U429" s="35"/>
      <c r="V429" s="15"/>
      <c r="W429" s="15"/>
      <c r="X429" s="15"/>
      <c r="Y429" s="15"/>
      <c r="Z429" s="22"/>
    </row>
    <row r="430" spans="1:26">
      <c r="A430" s="15">
        <v>104</v>
      </c>
      <c r="B430" s="15">
        <v>1</v>
      </c>
      <c r="C430" s="15"/>
      <c r="D430" s="15"/>
      <c r="E430" s="15"/>
      <c r="F430" s="15"/>
      <c r="G430" s="15"/>
      <c r="H430" s="16" t="s">
        <v>32</v>
      </c>
      <c r="I430" s="16" t="s">
        <v>32</v>
      </c>
      <c r="J430" s="15"/>
      <c r="K430" s="27" t="str" cm="1">
        <f t="array" ref="K430">IF(I430="","",_xlfn.XLOOKUP(0&amp;A430&amp;IF(F430&lt;&gt;"",F430,LOOKUP(2,1/(F$2:F430&lt;&gt;""),F$2:F430))&amp;I430,Hoja4!G:G,Hoja4!F:F,"",0))</f>
        <v/>
      </c>
      <c r="L430" s="22"/>
      <c r="M430" s="15">
        <v>11</v>
      </c>
      <c r="N430" s="15" t="s">
        <v>644</v>
      </c>
      <c r="O430" s="15" t="s">
        <v>100</v>
      </c>
      <c r="P430" s="15" t="s">
        <v>35</v>
      </c>
      <c r="Q430" s="15" t="s">
        <v>41</v>
      </c>
      <c r="R430" s="15" t="s">
        <v>37</v>
      </c>
      <c r="S430" s="15">
        <v>100</v>
      </c>
      <c r="T430" s="15">
        <v>100</v>
      </c>
      <c r="U430" s="35">
        <v>100</v>
      </c>
      <c r="V430" s="33"/>
      <c r="W430" s="15" t="s">
        <v>38</v>
      </c>
      <c r="X430" s="15" t="s">
        <v>38</v>
      </c>
      <c r="Y430" s="15" t="s">
        <v>38</v>
      </c>
      <c r="Z430" s="23"/>
    </row>
    <row r="431" spans="1:26">
      <c r="A431" s="3">
        <v>104</v>
      </c>
      <c r="B431" s="3">
        <v>1</v>
      </c>
      <c r="C431" s="3" t="s">
        <v>593</v>
      </c>
      <c r="D431" s="3"/>
      <c r="E431" s="3"/>
      <c r="F431" s="3">
        <v>7</v>
      </c>
      <c r="G431" s="3" t="s">
        <v>640</v>
      </c>
      <c r="H431" s="4" t="s">
        <v>32</v>
      </c>
      <c r="I431" s="4" t="s">
        <v>32</v>
      </c>
      <c r="J431" s="3" t="s">
        <v>44</v>
      </c>
      <c r="K431" s="28">
        <f>SUM(K429:K430)</f>
        <v>16153567704</v>
      </c>
      <c r="L431" s="13">
        <f>SUM(L429:L430)</f>
        <v>0</v>
      </c>
      <c r="M431" s="3"/>
      <c r="N431" s="3"/>
      <c r="O431" s="3"/>
      <c r="P431" s="3"/>
      <c r="Q431" s="3"/>
      <c r="R431" s="3"/>
      <c r="S431" s="3"/>
      <c r="T431" s="3"/>
      <c r="U431" s="36"/>
      <c r="V431" s="3"/>
      <c r="W431" s="3"/>
      <c r="X431" s="3"/>
      <c r="Y431" s="3" t="s">
        <v>45</v>
      </c>
      <c r="Z431" s="13">
        <f>SUM(Z429:Z430)</f>
        <v>0</v>
      </c>
    </row>
    <row r="432" spans="1:26">
      <c r="A432" s="15">
        <v>104</v>
      </c>
      <c r="B432" s="15">
        <v>1</v>
      </c>
      <c r="C432" s="15" t="s">
        <v>593</v>
      </c>
      <c r="D432" s="15">
        <v>4</v>
      </c>
      <c r="E432" s="15" t="s">
        <v>639</v>
      </c>
      <c r="F432" s="15">
        <v>8</v>
      </c>
      <c r="G432" s="15" t="s">
        <v>645</v>
      </c>
      <c r="H432" s="16" t="s">
        <v>641</v>
      </c>
      <c r="I432" s="16" t="s">
        <v>642</v>
      </c>
      <c r="J432" s="15" t="s">
        <v>643</v>
      </c>
      <c r="K432" s="32" cm="1">
        <f t="array" ref="K432">IF(I432="","",_xlfn.XLOOKUP(0&amp;A432&amp;IF(F432&lt;&gt;"",F432,LOOKUP(2,1/(F$2:F432&lt;&gt;""),F$2:F432))&amp;I432,Hoja4!G:G,Hoja4!F:F,"",0))</f>
        <v>3197613000</v>
      </c>
      <c r="L432" s="23"/>
      <c r="M432" s="15"/>
      <c r="N432" s="15"/>
      <c r="O432" s="15"/>
      <c r="P432" s="15"/>
      <c r="Q432" s="15"/>
      <c r="R432" s="15"/>
      <c r="S432" s="15"/>
      <c r="T432" s="15"/>
      <c r="U432" s="35"/>
      <c r="V432" s="15"/>
      <c r="W432" s="15"/>
      <c r="X432" s="15"/>
      <c r="Y432" s="15"/>
      <c r="Z432" s="22"/>
    </row>
    <row r="433" spans="1:26">
      <c r="A433" s="15">
        <v>104</v>
      </c>
      <c r="B433" s="15">
        <v>1</v>
      </c>
      <c r="C433" s="15"/>
      <c r="D433" s="15"/>
      <c r="E433" s="15"/>
      <c r="F433" s="15"/>
      <c r="G433" s="15"/>
      <c r="H433" s="16" t="s">
        <v>32</v>
      </c>
      <c r="I433" s="16" t="s">
        <v>32</v>
      </c>
      <c r="J433" s="15"/>
      <c r="K433" s="27" t="str" cm="1">
        <f t="array" ref="K433">IF(I433="","",_xlfn.XLOOKUP(0&amp;A433&amp;IF(F433&lt;&gt;"",F433,LOOKUP(2,1/(F$2:F433&lt;&gt;""),F$2:F433))&amp;I433,Hoja4!G:G,Hoja4!F:F,"",0))</f>
        <v/>
      </c>
      <c r="L433" s="22"/>
      <c r="M433" s="15">
        <v>12</v>
      </c>
      <c r="N433" s="15" t="s">
        <v>646</v>
      </c>
      <c r="O433" s="15" t="s">
        <v>100</v>
      </c>
      <c r="P433" s="15" t="s">
        <v>131</v>
      </c>
      <c r="Q433" s="15" t="s">
        <v>41</v>
      </c>
      <c r="R433" s="15" t="s">
        <v>37</v>
      </c>
      <c r="S433" s="15"/>
      <c r="T433" s="15">
        <v>100</v>
      </c>
      <c r="U433" s="35">
        <v>100</v>
      </c>
      <c r="V433" s="33"/>
      <c r="W433" s="15" t="s">
        <v>38</v>
      </c>
      <c r="X433" s="15" t="s">
        <v>38</v>
      </c>
      <c r="Y433" s="15" t="s">
        <v>38</v>
      </c>
      <c r="Z433" s="23"/>
    </row>
    <row r="434" spans="1:26">
      <c r="A434" s="3">
        <v>104</v>
      </c>
      <c r="B434" s="3">
        <v>1</v>
      </c>
      <c r="C434" s="3" t="s">
        <v>593</v>
      </c>
      <c r="D434" s="3"/>
      <c r="E434" s="3"/>
      <c r="F434" s="3">
        <v>8</v>
      </c>
      <c r="G434" s="3" t="s">
        <v>645</v>
      </c>
      <c r="H434" s="4" t="s">
        <v>32</v>
      </c>
      <c r="I434" s="4" t="s">
        <v>32</v>
      </c>
      <c r="J434" s="3" t="s">
        <v>44</v>
      </c>
      <c r="K434" s="28">
        <f>SUM(K432:K433)</f>
        <v>3197613000</v>
      </c>
      <c r="L434" s="13">
        <f>SUM(L432:L433)</f>
        <v>0</v>
      </c>
      <c r="M434" s="3"/>
      <c r="N434" s="3"/>
      <c r="O434" s="3"/>
      <c r="P434" s="3"/>
      <c r="Q434" s="3"/>
      <c r="R434" s="3"/>
      <c r="S434" s="3"/>
      <c r="T434" s="3"/>
      <c r="U434" s="36"/>
      <c r="V434" s="3"/>
      <c r="W434" s="3"/>
      <c r="X434" s="3"/>
      <c r="Y434" s="3" t="s">
        <v>45</v>
      </c>
      <c r="Z434" s="13">
        <f>SUM(Z432:Z433)</f>
        <v>0</v>
      </c>
    </row>
    <row r="435" spans="1:26">
      <c r="A435" s="15">
        <v>104</v>
      </c>
      <c r="B435" s="15">
        <v>1</v>
      </c>
      <c r="C435" s="15" t="s">
        <v>593</v>
      </c>
      <c r="D435" s="15">
        <v>4</v>
      </c>
      <c r="E435" s="15" t="s">
        <v>639</v>
      </c>
      <c r="F435" s="15">
        <v>9</v>
      </c>
      <c r="G435" s="15" t="s">
        <v>647</v>
      </c>
      <c r="H435" s="16" t="s">
        <v>641</v>
      </c>
      <c r="I435" s="16" t="s">
        <v>642</v>
      </c>
      <c r="J435" s="15" t="s">
        <v>643</v>
      </c>
      <c r="K435" s="32" cm="1">
        <f t="array" ref="K435">IF(I435="","",_xlfn.XLOOKUP(0&amp;A435&amp;IF(F435&lt;&gt;"",F435,LOOKUP(2,1/(F$2:F435&lt;&gt;""),F$2:F435))&amp;I435,Hoja4!G:G,Hoja4!F:F,"",0))</f>
        <v>11144219296</v>
      </c>
      <c r="L435" s="23"/>
      <c r="M435" s="15"/>
      <c r="N435" s="15"/>
      <c r="O435" s="15"/>
      <c r="P435" s="15"/>
      <c r="Q435" s="15"/>
      <c r="R435" s="15"/>
      <c r="S435" s="15"/>
      <c r="T435" s="15"/>
      <c r="U435" s="35"/>
      <c r="V435" s="15"/>
      <c r="W435" s="15"/>
      <c r="X435" s="15"/>
      <c r="Y435" s="15"/>
      <c r="Z435" s="22"/>
    </row>
    <row r="436" spans="1:26">
      <c r="A436" s="15">
        <v>104</v>
      </c>
      <c r="B436" s="15">
        <v>1</v>
      </c>
      <c r="C436" s="15"/>
      <c r="D436" s="15"/>
      <c r="E436" s="15"/>
      <c r="F436" s="15"/>
      <c r="G436" s="15"/>
      <c r="H436" s="16" t="s">
        <v>32</v>
      </c>
      <c r="I436" s="16" t="s">
        <v>32</v>
      </c>
      <c r="J436" s="15"/>
      <c r="K436" s="27" t="str" cm="1">
        <f t="array" ref="K436">IF(I436="","",_xlfn.XLOOKUP(0&amp;A436&amp;IF(F436&lt;&gt;"",F436,LOOKUP(2,1/(F$2:F436&lt;&gt;""),F$2:F436))&amp;I436,Hoja4!G:G,Hoja4!F:F,"",0))</f>
        <v/>
      </c>
      <c r="L436" s="22"/>
      <c r="M436" s="15">
        <v>13</v>
      </c>
      <c r="N436" s="15" t="s">
        <v>648</v>
      </c>
      <c r="O436" s="15" t="s">
        <v>100</v>
      </c>
      <c r="P436" s="15" t="s">
        <v>131</v>
      </c>
      <c r="Q436" s="15" t="s">
        <v>41</v>
      </c>
      <c r="R436" s="15" t="s">
        <v>37</v>
      </c>
      <c r="S436" s="15">
        <v>100</v>
      </c>
      <c r="T436" s="15">
        <v>100</v>
      </c>
      <c r="U436" s="35">
        <v>100</v>
      </c>
      <c r="V436" s="33"/>
      <c r="W436" s="15" t="s">
        <v>38</v>
      </c>
      <c r="X436" s="15" t="s">
        <v>38</v>
      </c>
      <c r="Y436" s="15" t="s">
        <v>38</v>
      </c>
      <c r="Z436" s="23"/>
    </row>
    <row r="437" spans="1:26">
      <c r="A437" s="3">
        <v>104</v>
      </c>
      <c r="B437" s="3">
        <v>1</v>
      </c>
      <c r="C437" s="3" t="s">
        <v>593</v>
      </c>
      <c r="D437" s="3"/>
      <c r="E437" s="3"/>
      <c r="F437" s="3">
        <v>9</v>
      </c>
      <c r="G437" s="3" t="s">
        <v>647</v>
      </c>
      <c r="H437" s="4" t="s">
        <v>32</v>
      </c>
      <c r="I437" s="4" t="s">
        <v>32</v>
      </c>
      <c r="J437" s="3" t="s">
        <v>44</v>
      </c>
      <c r="K437" s="28">
        <f>SUM(K435:K436)</f>
        <v>11144219296</v>
      </c>
      <c r="L437" s="13">
        <f>SUM(L435:L436)</f>
        <v>0</v>
      </c>
      <c r="M437" s="3"/>
      <c r="N437" s="3"/>
      <c r="O437" s="3"/>
      <c r="P437" s="3"/>
      <c r="Q437" s="3"/>
      <c r="R437" s="3"/>
      <c r="S437" s="3"/>
      <c r="T437" s="3"/>
      <c r="U437" s="36"/>
      <c r="V437" s="3"/>
      <c r="W437" s="3"/>
      <c r="X437" s="3"/>
      <c r="Y437" s="3" t="s">
        <v>45</v>
      </c>
      <c r="Z437" s="13">
        <f>SUM(Z435:Z436)</f>
        <v>0</v>
      </c>
    </row>
    <row r="438" spans="1:26">
      <c r="A438" s="15">
        <v>104</v>
      </c>
      <c r="B438" s="15">
        <v>1</v>
      </c>
      <c r="C438" s="15" t="s">
        <v>593</v>
      </c>
      <c r="D438" s="15">
        <v>5</v>
      </c>
      <c r="E438" s="15" t="s">
        <v>649</v>
      </c>
      <c r="F438" s="15">
        <v>10</v>
      </c>
      <c r="G438" s="15" t="s">
        <v>650</v>
      </c>
      <c r="H438" s="16" t="s">
        <v>651</v>
      </c>
      <c r="I438" s="16" t="s">
        <v>652</v>
      </c>
      <c r="J438" s="15" t="s">
        <v>653</v>
      </c>
      <c r="K438" s="32" cm="1">
        <f t="array" ref="K438">IF(I438="","",_xlfn.XLOOKUP(0&amp;A438&amp;IF(F438&lt;&gt;"",F438,LOOKUP(2,1/(F$2:F438&lt;&gt;""),F$2:F438))&amp;I438,Hoja4!G:G,Hoja4!F:F,"",0))</f>
        <v>6795823273</v>
      </c>
      <c r="L438" s="23"/>
      <c r="M438" s="15"/>
      <c r="N438" s="15"/>
      <c r="O438" s="15"/>
      <c r="P438" s="15"/>
      <c r="Q438" s="15"/>
      <c r="R438" s="15"/>
      <c r="S438" s="15"/>
      <c r="T438" s="15"/>
      <c r="U438" s="35"/>
      <c r="V438" s="15"/>
      <c r="W438" s="15"/>
      <c r="X438" s="15"/>
      <c r="Y438" s="15"/>
      <c r="Z438" s="22"/>
    </row>
    <row r="439" spans="1:26">
      <c r="A439" s="15">
        <v>104</v>
      </c>
      <c r="B439" s="15">
        <v>1</v>
      </c>
      <c r="C439" s="15"/>
      <c r="D439" s="15"/>
      <c r="E439" s="15"/>
      <c r="F439" s="15"/>
      <c r="G439" s="15"/>
      <c r="H439" s="16" t="s">
        <v>32</v>
      </c>
      <c r="I439" s="16" t="s">
        <v>32</v>
      </c>
      <c r="J439" s="15"/>
      <c r="K439" s="27" t="str" cm="1">
        <f t="array" ref="K439">IF(I439="","",_xlfn.XLOOKUP(0&amp;A439&amp;IF(F439&lt;&gt;"",F439,LOOKUP(2,1/(F$2:F439&lt;&gt;""),F$2:F439))&amp;I439,Hoja4!G:G,Hoja4!F:F,"",0))</f>
        <v/>
      </c>
      <c r="L439" s="22"/>
      <c r="M439" s="15">
        <v>14</v>
      </c>
      <c r="N439" s="15" t="s">
        <v>654</v>
      </c>
      <c r="O439" s="15" t="s">
        <v>100</v>
      </c>
      <c r="P439" s="15" t="s">
        <v>131</v>
      </c>
      <c r="Q439" s="15" t="s">
        <v>41</v>
      </c>
      <c r="R439" s="15" t="s">
        <v>37</v>
      </c>
      <c r="S439" s="15">
        <v>100</v>
      </c>
      <c r="T439" s="15">
        <v>100</v>
      </c>
      <c r="U439" s="35">
        <v>100</v>
      </c>
      <c r="V439" s="33"/>
      <c r="W439" s="15" t="s">
        <v>38</v>
      </c>
      <c r="X439" s="15" t="s">
        <v>38</v>
      </c>
      <c r="Y439" s="15" t="s">
        <v>38</v>
      </c>
      <c r="Z439" s="23"/>
    </row>
    <row r="440" spans="1:26">
      <c r="A440" s="3">
        <v>104</v>
      </c>
      <c r="B440" s="3">
        <v>1</v>
      </c>
      <c r="C440" s="3" t="s">
        <v>593</v>
      </c>
      <c r="D440" s="3"/>
      <c r="E440" s="3"/>
      <c r="F440" s="3">
        <v>10</v>
      </c>
      <c r="G440" s="3" t="s">
        <v>650</v>
      </c>
      <c r="H440" s="4" t="s">
        <v>32</v>
      </c>
      <c r="I440" s="4" t="s">
        <v>32</v>
      </c>
      <c r="J440" s="3" t="s">
        <v>44</v>
      </c>
      <c r="K440" s="28">
        <f>SUM(K438:K439)</f>
        <v>6795823273</v>
      </c>
      <c r="L440" s="13">
        <f>SUM(L438:L439)</f>
        <v>0</v>
      </c>
      <c r="M440" s="3"/>
      <c r="N440" s="3"/>
      <c r="O440" s="3"/>
      <c r="P440" s="3"/>
      <c r="Q440" s="3"/>
      <c r="R440" s="3"/>
      <c r="S440" s="3"/>
      <c r="T440" s="3"/>
      <c r="U440" s="36"/>
      <c r="V440" s="3"/>
      <c r="W440" s="3"/>
      <c r="X440" s="3"/>
      <c r="Y440" s="3" t="s">
        <v>45</v>
      </c>
      <c r="Z440" s="13">
        <f>SUM(Z438:Z439)</f>
        <v>0</v>
      </c>
    </row>
    <row r="441" spans="1:26">
      <c r="A441" s="15">
        <v>104</v>
      </c>
      <c r="B441" s="15">
        <v>1</v>
      </c>
      <c r="C441" s="15" t="s">
        <v>593</v>
      </c>
      <c r="D441" s="15">
        <v>5</v>
      </c>
      <c r="E441" s="15" t="s">
        <v>649</v>
      </c>
      <c r="F441" s="15">
        <v>11</v>
      </c>
      <c r="G441" s="15" t="s">
        <v>552</v>
      </c>
      <c r="H441" s="16" t="s">
        <v>651</v>
      </c>
      <c r="I441" s="16" t="s">
        <v>652</v>
      </c>
      <c r="J441" s="15" t="s">
        <v>653</v>
      </c>
      <c r="K441" s="32" cm="1">
        <f t="array" ref="K441">IF(I441="","",_xlfn.XLOOKUP(0&amp;A441&amp;IF(F441&lt;&gt;"",F441,LOOKUP(2,1/(F$2:F441&lt;&gt;""),F$2:F441))&amp;I441,Hoja4!G:G,Hoja4!F:F,"",0))</f>
        <v>6175516727</v>
      </c>
      <c r="L441" s="23"/>
      <c r="M441" s="15"/>
      <c r="N441" s="15"/>
      <c r="O441" s="15"/>
      <c r="P441" s="15"/>
      <c r="Q441" s="15"/>
      <c r="R441" s="15"/>
      <c r="S441" s="15"/>
      <c r="T441" s="15"/>
      <c r="U441" s="35"/>
      <c r="V441" s="15"/>
      <c r="W441" s="15"/>
      <c r="X441" s="15"/>
      <c r="Y441" s="15"/>
      <c r="Z441" s="22"/>
    </row>
    <row r="442" spans="1:26">
      <c r="A442" s="15">
        <v>104</v>
      </c>
      <c r="B442" s="15">
        <v>1</v>
      </c>
      <c r="C442" s="15"/>
      <c r="D442" s="15"/>
      <c r="E442" s="15"/>
      <c r="F442" s="15"/>
      <c r="G442" s="15"/>
      <c r="H442" s="16" t="s">
        <v>32</v>
      </c>
      <c r="I442" s="16" t="s">
        <v>32</v>
      </c>
      <c r="J442" s="15"/>
      <c r="K442" s="27" t="str" cm="1">
        <f t="array" ref="K442">IF(I442="","",_xlfn.XLOOKUP(0&amp;A442&amp;IF(F442&lt;&gt;"",F442,LOOKUP(2,1/(F$2:F442&lt;&gt;""),F$2:F442))&amp;I442,Hoja4!G:G,Hoja4!F:F,"",0))</f>
        <v/>
      </c>
      <c r="L442" s="22"/>
      <c r="M442" s="15">
        <v>15</v>
      </c>
      <c r="N442" s="15" t="s">
        <v>655</v>
      </c>
      <c r="O442" s="15" t="s">
        <v>100</v>
      </c>
      <c r="P442" s="15" t="s">
        <v>115</v>
      </c>
      <c r="Q442" s="15" t="s">
        <v>36</v>
      </c>
      <c r="R442" s="15" t="s">
        <v>37</v>
      </c>
      <c r="S442" s="15">
        <v>26</v>
      </c>
      <c r="T442" s="15">
        <v>26</v>
      </c>
      <c r="U442" s="35">
        <v>26</v>
      </c>
      <c r="V442" s="33"/>
      <c r="W442" s="15" t="s">
        <v>38</v>
      </c>
      <c r="X442" s="15" t="s">
        <v>38</v>
      </c>
      <c r="Y442" s="15" t="s">
        <v>38</v>
      </c>
      <c r="Z442" s="23"/>
    </row>
    <row r="443" spans="1:26">
      <c r="A443" s="3">
        <v>104</v>
      </c>
      <c r="B443" s="3">
        <v>1</v>
      </c>
      <c r="C443" s="3" t="s">
        <v>593</v>
      </c>
      <c r="D443" s="3"/>
      <c r="E443" s="3"/>
      <c r="F443" s="3">
        <v>11</v>
      </c>
      <c r="G443" s="3" t="s">
        <v>552</v>
      </c>
      <c r="H443" s="4" t="s">
        <v>32</v>
      </c>
      <c r="I443" s="4" t="s">
        <v>32</v>
      </c>
      <c r="J443" s="3" t="s">
        <v>44</v>
      </c>
      <c r="K443" s="28">
        <f>SUM(K441:K442)</f>
        <v>6175516727</v>
      </c>
      <c r="L443" s="13">
        <f>SUM(L441:L442)</f>
        <v>0</v>
      </c>
      <c r="M443" s="3"/>
      <c r="N443" s="3"/>
      <c r="O443" s="3"/>
      <c r="P443" s="3"/>
      <c r="Q443" s="3"/>
      <c r="R443" s="3"/>
      <c r="S443" s="3"/>
      <c r="T443" s="3"/>
      <c r="U443" s="36"/>
      <c r="V443" s="3"/>
      <c r="W443" s="3"/>
      <c r="X443" s="3"/>
      <c r="Y443" s="3" t="s">
        <v>45</v>
      </c>
      <c r="Z443" s="13">
        <f>SUM(Z441:Z442)</f>
        <v>0</v>
      </c>
    </row>
    <row r="444" spans="1:26">
      <c r="A444" s="5">
        <v>104</v>
      </c>
      <c r="B444" s="5">
        <v>1</v>
      </c>
      <c r="C444" s="5" t="s">
        <v>593</v>
      </c>
      <c r="D444" s="5"/>
      <c r="E444" s="5"/>
      <c r="F444" s="5"/>
      <c r="G444" s="5"/>
      <c r="H444" s="6" t="s">
        <v>32</v>
      </c>
      <c r="I444" s="6" t="s">
        <v>32</v>
      </c>
      <c r="J444" s="5" t="s">
        <v>121</v>
      </c>
      <c r="K444" s="29">
        <f>SUM(K408,K411,K417,K421,K425,K428,K431,K434,K437,K440,K443)</f>
        <v>113412726000</v>
      </c>
      <c r="L444" s="14">
        <f>SUM(L408,L411,L417,L421,L425,L428,L431,L434,L437,L440,L443)</f>
        <v>0</v>
      </c>
      <c r="M444" s="5"/>
      <c r="N444" s="5"/>
      <c r="O444" s="5"/>
      <c r="P444" s="5"/>
      <c r="Q444" s="5"/>
      <c r="R444" s="5"/>
      <c r="S444" s="5"/>
      <c r="T444" s="5"/>
      <c r="U444" s="37"/>
      <c r="V444" s="5"/>
      <c r="W444" s="5"/>
      <c r="X444" s="5"/>
      <c r="Y444" s="5" t="s">
        <v>121</v>
      </c>
      <c r="Z444" s="14">
        <f>SUM(Z408,Z411,Z417,Z421,Z425,Z428,Z431,Z434,Z437,Z440,Z443)</f>
        <v>0</v>
      </c>
    </row>
    <row r="445" spans="1:26">
      <c r="A445" s="15">
        <v>125</v>
      </c>
      <c r="B445" s="15">
        <v>1</v>
      </c>
      <c r="C445" s="15" t="s">
        <v>656</v>
      </c>
      <c r="D445" s="15">
        <v>1</v>
      </c>
      <c r="E445" s="15" t="s">
        <v>657</v>
      </c>
      <c r="F445" s="15">
        <v>1</v>
      </c>
      <c r="G445" s="15" t="s">
        <v>658</v>
      </c>
      <c r="H445" s="16" t="s">
        <v>659</v>
      </c>
      <c r="I445" s="16" t="s">
        <v>660</v>
      </c>
      <c r="J445" s="15" t="s">
        <v>661</v>
      </c>
      <c r="K445" s="32" cm="1">
        <f t="array" ref="K445">IF(I445="","",_xlfn.XLOOKUP(0&amp;A445&amp;IF(F445&lt;&gt;"",F445,LOOKUP(2,1/(F$2:F445&lt;&gt;""),F$2:F445))&amp;I445,Hoja4!G:G,Hoja4!F:F,"",0))</f>
        <v>988769730</v>
      </c>
      <c r="L445" s="23"/>
      <c r="M445" s="15"/>
      <c r="N445" s="15"/>
      <c r="O445" s="15"/>
      <c r="P445" s="15"/>
      <c r="Q445" s="15"/>
      <c r="R445" s="15"/>
      <c r="S445" s="15"/>
      <c r="T445" s="15"/>
      <c r="U445" s="35"/>
      <c r="V445" s="15"/>
      <c r="W445" s="15"/>
      <c r="X445" s="15"/>
      <c r="Y445" s="15"/>
      <c r="Z445" s="22"/>
    </row>
    <row r="446" spans="1:26">
      <c r="A446" s="15">
        <v>125</v>
      </c>
      <c r="B446" s="15">
        <v>1</v>
      </c>
      <c r="C446" s="15"/>
      <c r="D446" s="15"/>
      <c r="E446" s="15"/>
      <c r="F446" s="15"/>
      <c r="G446" s="15"/>
      <c r="H446" s="16" t="s">
        <v>32</v>
      </c>
      <c r="I446" s="16" t="s">
        <v>32</v>
      </c>
      <c r="J446" s="15"/>
      <c r="K446" s="27" t="str" cm="1">
        <f t="array" ref="K446">IF(I446="","",_xlfn.XLOOKUP(0&amp;A446&amp;IF(F446&lt;&gt;"",F446,LOOKUP(2,1/(F$2:F446&lt;&gt;""),F$2:F446))&amp;I446,Hoja4!G:G,Hoja4!F:F,"",0))</f>
        <v/>
      </c>
      <c r="L446" s="22"/>
      <c r="M446" s="15">
        <v>1</v>
      </c>
      <c r="N446" s="15" t="s">
        <v>662</v>
      </c>
      <c r="O446" s="15" t="s">
        <v>76</v>
      </c>
      <c r="P446" s="15" t="s">
        <v>131</v>
      </c>
      <c r="Q446" s="15" t="s">
        <v>36</v>
      </c>
      <c r="R446" s="15" t="s">
        <v>37</v>
      </c>
      <c r="S446" s="15">
        <v>29</v>
      </c>
      <c r="T446" s="15">
        <v>37</v>
      </c>
      <c r="U446" s="35">
        <v>37</v>
      </c>
      <c r="V446" s="33"/>
      <c r="W446" s="15" t="s">
        <v>38</v>
      </c>
      <c r="X446" s="15" t="s">
        <v>38</v>
      </c>
      <c r="Y446" s="15" t="s">
        <v>38</v>
      </c>
      <c r="Z446" s="23"/>
    </row>
    <row r="447" spans="1:26">
      <c r="A447" s="3">
        <v>125</v>
      </c>
      <c r="B447" s="3">
        <v>1</v>
      </c>
      <c r="C447" s="3" t="s">
        <v>656</v>
      </c>
      <c r="D447" s="3"/>
      <c r="E447" s="3"/>
      <c r="F447" s="3">
        <v>1</v>
      </c>
      <c r="G447" s="3" t="s">
        <v>658</v>
      </c>
      <c r="H447" s="4" t="s">
        <v>32</v>
      </c>
      <c r="I447" s="4" t="s">
        <v>32</v>
      </c>
      <c r="J447" s="3" t="s">
        <v>44</v>
      </c>
      <c r="K447" s="28">
        <f>SUM(K445:K446)</f>
        <v>988769730</v>
      </c>
      <c r="L447" s="13">
        <f>SUM(L445:L446)</f>
        <v>0</v>
      </c>
      <c r="M447" s="3"/>
      <c r="N447" s="3"/>
      <c r="O447" s="3"/>
      <c r="P447" s="3"/>
      <c r="Q447" s="3"/>
      <c r="R447" s="3"/>
      <c r="S447" s="3"/>
      <c r="T447" s="3"/>
      <c r="U447" s="36"/>
      <c r="V447" s="3"/>
      <c r="W447" s="3"/>
      <c r="X447" s="3"/>
      <c r="Y447" s="3" t="s">
        <v>45</v>
      </c>
      <c r="Z447" s="13">
        <f>SUM(Z444:Z446)</f>
        <v>0</v>
      </c>
    </row>
    <row r="448" spans="1:26">
      <c r="A448" s="15">
        <v>125</v>
      </c>
      <c r="B448" s="15">
        <v>1</v>
      </c>
      <c r="C448" s="15" t="s">
        <v>656</v>
      </c>
      <c r="D448" s="15">
        <v>1</v>
      </c>
      <c r="E448" s="15" t="s">
        <v>657</v>
      </c>
      <c r="F448" s="15">
        <v>2</v>
      </c>
      <c r="G448" s="15" t="s">
        <v>663</v>
      </c>
      <c r="H448" s="16" t="s">
        <v>659</v>
      </c>
      <c r="I448" s="16" t="s">
        <v>660</v>
      </c>
      <c r="J448" s="15" t="s">
        <v>661</v>
      </c>
      <c r="K448" s="32" cm="1">
        <f t="array" ref="K448">IF(I448="","",_xlfn.XLOOKUP(0&amp;A448&amp;IF(F448&lt;&gt;"",F448,LOOKUP(2,1/(F$2:F448&lt;&gt;""),F$2:F448))&amp;I448,Hoja4!G:G,Hoja4!F:F,"",0))</f>
        <v>279474221</v>
      </c>
      <c r="L448" s="23"/>
      <c r="M448" s="15"/>
      <c r="N448" s="15"/>
      <c r="O448" s="15"/>
      <c r="P448" s="15"/>
      <c r="Q448" s="15"/>
      <c r="R448" s="15"/>
      <c r="S448" s="15"/>
      <c r="T448" s="15"/>
      <c r="U448" s="35"/>
      <c r="V448" s="15"/>
      <c r="W448" s="15"/>
      <c r="X448" s="15"/>
      <c r="Y448" s="15"/>
      <c r="Z448" s="22"/>
    </row>
    <row r="449" spans="1:26">
      <c r="A449" s="15">
        <v>125</v>
      </c>
      <c r="B449" s="15">
        <v>1</v>
      </c>
      <c r="C449" s="15"/>
      <c r="D449" s="15"/>
      <c r="E449" s="15"/>
      <c r="F449" s="15"/>
      <c r="G449" s="15"/>
      <c r="H449" s="16" t="s">
        <v>32</v>
      </c>
      <c r="I449" s="16" t="s">
        <v>32</v>
      </c>
      <c r="J449" s="15"/>
      <c r="K449" s="27" t="str" cm="1">
        <f t="array" ref="K449">IF(I449="","",_xlfn.XLOOKUP(0&amp;A449&amp;IF(F449&lt;&gt;"",F449,LOOKUP(2,1/(F$2:F449&lt;&gt;""),F$2:F449))&amp;I449,Hoja4!G:G,Hoja4!F:F,"",0))</f>
        <v/>
      </c>
      <c r="L449" s="22"/>
      <c r="M449" s="15">
        <v>2</v>
      </c>
      <c r="N449" s="15" t="s">
        <v>664</v>
      </c>
      <c r="O449" s="15" t="s">
        <v>76</v>
      </c>
      <c r="P449" s="15" t="s">
        <v>131</v>
      </c>
      <c r="Q449" s="15" t="s">
        <v>41</v>
      </c>
      <c r="R449" s="15" t="s">
        <v>37</v>
      </c>
      <c r="S449" s="15">
        <v>50</v>
      </c>
      <c r="T449" s="15">
        <v>100</v>
      </c>
      <c r="U449" s="35">
        <v>82.5</v>
      </c>
      <c r="V449" s="33"/>
      <c r="W449" s="15" t="s">
        <v>38</v>
      </c>
      <c r="X449" s="15" t="s">
        <v>38</v>
      </c>
      <c r="Y449" s="15" t="s">
        <v>38</v>
      </c>
      <c r="Z449" s="23"/>
    </row>
    <row r="450" spans="1:26">
      <c r="A450" s="3">
        <v>125</v>
      </c>
      <c r="B450" s="3">
        <v>1</v>
      </c>
      <c r="C450" s="3" t="s">
        <v>656</v>
      </c>
      <c r="D450" s="3"/>
      <c r="E450" s="3"/>
      <c r="F450" s="3">
        <v>2</v>
      </c>
      <c r="G450" s="3" t="s">
        <v>663</v>
      </c>
      <c r="H450" s="4" t="s">
        <v>32</v>
      </c>
      <c r="I450" s="4" t="s">
        <v>32</v>
      </c>
      <c r="J450" s="3" t="s">
        <v>44</v>
      </c>
      <c r="K450" s="28">
        <f>SUM(K448:K449)</f>
        <v>279474221</v>
      </c>
      <c r="L450" s="13">
        <f>SUM(L448:L449)</f>
        <v>0</v>
      </c>
      <c r="M450" s="3"/>
      <c r="N450" s="3"/>
      <c r="O450" s="3"/>
      <c r="P450" s="3"/>
      <c r="Q450" s="3"/>
      <c r="R450" s="3"/>
      <c r="S450" s="3"/>
      <c r="T450" s="3"/>
      <c r="U450" s="36"/>
      <c r="V450" s="3"/>
      <c r="W450" s="3"/>
      <c r="X450" s="3"/>
      <c r="Y450" s="3" t="s">
        <v>45</v>
      </c>
      <c r="Z450" s="13">
        <f>SUM(Z448:Z449)</f>
        <v>0</v>
      </c>
    </row>
    <row r="451" spans="1:26">
      <c r="A451" s="15">
        <v>125</v>
      </c>
      <c r="B451" s="15">
        <v>1</v>
      </c>
      <c r="C451" s="15" t="s">
        <v>656</v>
      </c>
      <c r="D451" s="15">
        <v>1</v>
      </c>
      <c r="E451" s="15" t="s">
        <v>657</v>
      </c>
      <c r="F451" s="15">
        <v>3</v>
      </c>
      <c r="G451" s="15" t="s">
        <v>665</v>
      </c>
      <c r="H451" s="16" t="s">
        <v>659</v>
      </c>
      <c r="I451" s="16" t="s">
        <v>660</v>
      </c>
      <c r="J451" s="15" t="s">
        <v>661</v>
      </c>
      <c r="K451" s="32" cm="1">
        <f t="array" ref="K451">IF(I451="","",_xlfn.XLOOKUP(0&amp;A451&amp;IF(F451&lt;&gt;"",F451,LOOKUP(2,1/(F$2:F451&lt;&gt;""),F$2:F451))&amp;I451,Hoja4!G:G,Hoja4!F:F,"",0))</f>
        <v>388697100</v>
      </c>
      <c r="L451" s="23"/>
      <c r="M451" s="15"/>
      <c r="N451" s="15"/>
      <c r="O451" s="15"/>
      <c r="P451" s="15"/>
      <c r="Q451" s="15"/>
      <c r="R451" s="15"/>
      <c r="S451" s="15"/>
      <c r="T451" s="15"/>
      <c r="U451" s="35"/>
      <c r="V451" s="15"/>
      <c r="W451" s="15"/>
      <c r="X451" s="15"/>
      <c r="Y451" s="15"/>
      <c r="Z451" s="22"/>
    </row>
    <row r="452" spans="1:26">
      <c r="A452" s="15">
        <v>125</v>
      </c>
      <c r="B452" s="15">
        <v>1</v>
      </c>
      <c r="C452" s="15"/>
      <c r="D452" s="15"/>
      <c r="E452" s="15"/>
      <c r="F452" s="15"/>
      <c r="G452" s="15"/>
      <c r="H452" s="16" t="s">
        <v>32</v>
      </c>
      <c r="I452" s="16" t="s">
        <v>32</v>
      </c>
      <c r="J452" s="15"/>
      <c r="K452" s="27" t="str" cm="1">
        <f t="array" ref="K452">IF(I452="","",_xlfn.XLOOKUP(0&amp;A452&amp;IF(F452&lt;&gt;"",F452,LOOKUP(2,1/(F$2:F452&lt;&gt;""),F$2:F452))&amp;I452,Hoja4!G:G,Hoja4!F:F,"",0))</f>
        <v/>
      </c>
      <c r="L452" s="22"/>
      <c r="M452" s="15">
        <v>3</v>
      </c>
      <c r="N452" s="15" t="s">
        <v>666</v>
      </c>
      <c r="O452" s="15" t="s">
        <v>40</v>
      </c>
      <c r="P452" s="15" t="s">
        <v>131</v>
      </c>
      <c r="Q452" s="15" t="s">
        <v>36</v>
      </c>
      <c r="R452" s="15" t="s">
        <v>37</v>
      </c>
      <c r="S452" s="15">
        <v>15268</v>
      </c>
      <c r="T452" s="15">
        <v>97400</v>
      </c>
      <c r="U452" s="35">
        <v>13200</v>
      </c>
      <c r="V452" s="33"/>
      <c r="W452" s="15" t="s">
        <v>38</v>
      </c>
      <c r="X452" s="15" t="s">
        <v>38</v>
      </c>
      <c r="Y452" s="15" t="s">
        <v>38</v>
      </c>
      <c r="Z452" s="23"/>
    </row>
    <row r="453" spans="1:26">
      <c r="A453" s="3">
        <v>125</v>
      </c>
      <c r="B453" s="3">
        <v>1</v>
      </c>
      <c r="C453" s="3" t="s">
        <v>656</v>
      </c>
      <c r="D453" s="3"/>
      <c r="E453" s="3"/>
      <c r="F453" s="3">
        <v>3</v>
      </c>
      <c r="G453" s="3" t="s">
        <v>665</v>
      </c>
      <c r="H453" s="4" t="s">
        <v>32</v>
      </c>
      <c r="I453" s="4" t="s">
        <v>32</v>
      </c>
      <c r="J453" s="3" t="s">
        <v>44</v>
      </c>
      <c r="K453" s="28">
        <f>SUM(K451:K452)</f>
        <v>388697100</v>
      </c>
      <c r="L453" s="13">
        <f>SUM(L451:L452)</f>
        <v>0</v>
      </c>
      <c r="M453" s="3"/>
      <c r="N453" s="3"/>
      <c r="O453" s="3"/>
      <c r="P453" s="3"/>
      <c r="Q453" s="3"/>
      <c r="R453" s="3"/>
      <c r="S453" s="3"/>
      <c r="T453" s="3"/>
      <c r="U453" s="36"/>
      <c r="V453" s="3"/>
      <c r="W453" s="3"/>
      <c r="X453" s="3"/>
      <c r="Y453" s="3" t="s">
        <v>45</v>
      </c>
      <c r="Z453" s="13">
        <f>SUM(Z451:Z452)</f>
        <v>0</v>
      </c>
    </row>
    <row r="454" spans="1:26">
      <c r="A454" s="15">
        <v>125</v>
      </c>
      <c r="B454" s="15">
        <v>1</v>
      </c>
      <c r="C454" s="15" t="s">
        <v>656</v>
      </c>
      <c r="D454" s="15">
        <v>1</v>
      </c>
      <c r="E454" s="15" t="s">
        <v>657</v>
      </c>
      <c r="F454" s="15">
        <v>4</v>
      </c>
      <c r="G454" s="15" t="s">
        <v>667</v>
      </c>
      <c r="H454" s="16" t="s">
        <v>659</v>
      </c>
      <c r="I454" s="16" t="s">
        <v>660</v>
      </c>
      <c r="J454" s="15" t="s">
        <v>661</v>
      </c>
      <c r="K454" s="32" cm="1">
        <f t="array" ref="K454">IF(I454="","",_xlfn.XLOOKUP(0&amp;A454&amp;IF(F454&lt;&gt;"",F454,LOOKUP(2,1/(F$2:F454&lt;&gt;""),F$2:F454))&amp;I454,Hoja4!G:G,Hoja4!F:F,"",0))</f>
        <v>916821400</v>
      </c>
      <c r="L454" s="23"/>
      <c r="M454" s="15"/>
      <c r="N454" s="15"/>
      <c r="O454" s="15"/>
      <c r="P454" s="15"/>
      <c r="Q454" s="15"/>
      <c r="R454" s="15"/>
      <c r="S454" s="15"/>
      <c r="T454" s="15"/>
      <c r="U454" s="35"/>
      <c r="V454" s="15"/>
      <c r="W454" s="15"/>
      <c r="X454" s="15"/>
      <c r="Y454" s="15"/>
      <c r="Z454" s="22"/>
    </row>
    <row r="455" spans="1:26">
      <c r="A455" s="15">
        <v>125</v>
      </c>
      <c r="B455" s="15">
        <v>1</v>
      </c>
      <c r="C455" s="15"/>
      <c r="D455" s="15"/>
      <c r="E455" s="15"/>
      <c r="F455" s="15"/>
      <c r="G455" s="15"/>
      <c r="H455" s="16" t="s">
        <v>32</v>
      </c>
      <c r="I455" s="16" t="s">
        <v>32</v>
      </c>
      <c r="J455" s="15"/>
      <c r="K455" s="27" t="str" cm="1">
        <f t="array" ref="K455">IF(I455="","",_xlfn.XLOOKUP(0&amp;A455&amp;IF(F455&lt;&gt;"",F455,LOOKUP(2,1/(F$2:F455&lt;&gt;""),F$2:F455))&amp;I455,Hoja4!G:G,Hoja4!F:F,"",0))</f>
        <v/>
      </c>
      <c r="L455" s="22"/>
      <c r="M455" s="15">
        <v>4</v>
      </c>
      <c r="N455" s="15" t="s">
        <v>668</v>
      </c>
      <c r="O455" s="15" t="s">
        <v>40</v>
      </c>
      <c r="P455" s="15" t="s">
        <v>131</v>
      </c>
      <c r="Q455" s="15" t="s">
        <v>36</v>
      </c>
      <c r="R455" s="15" t="s">
        <v>37</v>
      </c>
      <c r="S455" s="15">
        <v>16136</v>
      </c>
      <c r="T455" s="15">
        <v>238800</v>
      </c>
      <c r="U455" s="35">
        <v>25300</v>
      </c>
      <c r="V455" s="33"/>
      <c r="W455" s="15" t="s">
        <v>38</v>
      </c>
      <c r="X455" s="15" t="s">
        <v>38</v>
      </c>
      <c r="Y455" s="15" t="s">
        <v>38</v>
      </c>
      <c r="Z455" s="23"/>
    </row>
    <row r="456" spans="1:26">
      <c r="A456" s="3">
        <v>125</v>
      </c>
      <c r="B456" s="3">
        <v>1</v>
      </c>
      <c r="C456" s="3" t="s">
        <v>656</v>
      </c>
      <c r="D456" s="3"/>
      <c r="E456" s="3"/>
      <c r="F456" s="3">
        <v>4</v>
      </c>
      <c r="G456" s="3" t="s">
        <v>667</v>
      </c>
      <c r="H456" s="4" t="s">
        <v>32</v>
      </c>
      <c r="I456" s="4" t="s">
        <v>32</v>
      </c>
      <c r="J456" s="3" t="s">
        <v>44</v>
      </c>
      <c r="K456" s="28">
        <f>SUM(K454:K455)</f>
        <v>916821400</v>
      </c>
      <c r="L456" s="13">
        <f>SUM(L454:L455)</f>
        <v>0</v>
      </c>
      <c r="M456" s="3"/>
      <c r="N456" s="3"/>
      <c r="O456" s="3"/>
      <c r="P456" s="3"/>
      <c r="Q456" s="3"/>
      <c r="R456" s="3"/>
      <c r="S456" s="3"/>
      <c r="T456" s="3"/>
      <c r="U456" s="36"/>
      <c r="V456" s="3"/>
      <c r="W456" s="3"/>
      <c r="X456" s="3"/>
      <c r="Y456" s="3" t="s">
        <v>45</v>
      </c>
      <c r="Z456" s="13">
        <f>SUM(Z454:Z455)</f>
        <v>0</v>
      </c>
    </row>
    <row r="457" spans="1:26">
      <c r="A457" s="15">
        <v>125</v>
      </c>
      <c r="B457" s="15">
        <v>1</v>
      </c>
      <c r="C457" s="15" t="s">
        <v>656</v>
      </c>
      <c r="D457" s="15">
        <v>1</v>
      </c>
      <c r="E457" s="15" t="s">
        <v>657</v>
      </c>
      <c r="F457" s="15">
        <v>5</v>
      </c>
      <c r="G457" s="15" t="s">
        <v>669</v>
      </c>
      <c r="H457" s="16" t="s">
        <v>659</v>
      </c>
      <c r="I457" s="16" t="s">
        <v>660</v>
      </c>
      <c r="J457" s="15" t="s">
        <v>661</v>
      </c>
      <c r="K457" s="32" cm="1">
        <f t="array" ref="K457">IF(I457="","",_xlfn.XLOOKUP(0&amp;A457&amp;IF(F457&lt;&gt;"",F457,LOOKUP(2,1/(F$2:F457&lt;&gt;""),F$2:F457))&amp;I457,Hoja4!G:G,Hoja4!F:F,"",0))</f>
        <v>55660000</v>
      </c>
      <c r="L457" s="23"/>
      <c r="M457" s="15"/>
      <c r="N457" s="15"/>
      <c r="O457" s="15"/>
      <c r="P457" s="15"/>
      <c r="Q457" s="15"/>
      <c r="R457" s="15"/>
      <c r="S457" s="15"/>
      <c r="T457" s="15"/>
      <c r="U457" s="35"/>
      <c r="V457" s="15"/>
      <c r="W457" s="15"/>
      <c r="X457" s="15"/>
      <c r="Y457" s="15"/>
      <c r="Z457" s="22"/>
    </row>
    <row r="458" spans="1:26">
      <c r="A458" s="15">
        <v>125</v>
      </c>
      <c r="B458" s="15">
        <v>1</v>
      </c>
      <c r="C458" s="15"/>
      <c r="D458" s="15"/>
      <c r="E458" s="15"/>
      <c r="F458" s="15"/>
      <c r="G458" s="15"/>
      <c r="H458" s="16" t="s">
        <v>32</v>
      </c>
      <c r="I458" s="16" t="s">
        <v>32</v>
      </c>
      <c r="J458" s="15"/>
      <c r="K458" s="27" t="str" cm="1">
        <f t="array" ref="K458">IF(I458="","",_xlfn.XLOOKUP(0&amp;A458&amp;IF(F458&lt;&gt;"",F458,LOOKUP(2,1/(F$2:F458&lt;&gt;""),F$2:F458))&amp;I458,Hoja4!G:G,Hoja4!F:F,"",0))</f>
        <v/>
      </c>
      <c r="L458" s="22"/>
      <c r="M458" s="15">
        <v>5</v>
      </c>
      <c r="N458" s="15" t="s">
        <v>670</v>
      </c>
      <c r="O458" s="15" t="s">
        <v>34</v>
      </c>
      <c r="P458" s="15" t="s">
        <v>131</v>
      </c>
      <c r="Q458" s="15" t="s">
        <v>36</v>
      </c>
      <c r="R458" s="15" t="s">
        <v>37</v>
      </c>
      <c r="S458" s="15">
        <v>52</v>
      </c>
      <c r="T458" s="15">
        <v>54</v>
      </c>
      <c r="U458" s="35">
        <v>54</v>
      </c>
      <c r="V458" s="33"/>
      <c r="W458" s="15" t="s">
        <v>38</v>
      </c>
      <c r="X458" s="15" t="s">
        <v>38</v>
      </c>
      <c r="Y458" s="15" t="s">
        <v>38</v>
      </c>
      <c r="Z458" s="23"/>
    </row>
    <row r="459" spans="1:26">
      <c r="A459" s="3">
        <v>125</v>
      </c>
      <c r="B459" s="3">
        <v>1</v>
      </c>
      <c r="C459" s="3" t="s">
        <v>656</v>
      </c>
      <c r="D459" s="3"/>
      <c r="E459" s="3"/>
      <c r="F459" s="3">
        <v>5</v>
      </c>
      <c r="G459" s="3" t="s">
        <v>669</v>
      </c>
      <c r="H459" s="4" t="s">
        <v>32</v>
      </c>
      <c r="I459" s="4" t="s">
        <v>32</v>
      </c>
      <c r="J459" s="3" t="s">
        <v>44</v>
      </c>
      <c r="K459" s="28">
        <f>SUM(K457:K458)</f>
        <v>55660000</v>
      </c>
      <c r="L459" s="13">
        <f>SUM(L457:L458)</f>
        <v>0</v>
      </c>
      <c r="M459" s="3"/>
      <c r="N459" s="3"/>
      <c r="O459" s="3"/>
      <c r="P459" s="3"/>
      <c r="Q459" s="3"/>
      <c r="R459" s="3"/>
      <c r="S459" s="3"/>
      <c r="T459" s="3"/>
      <c r="U459" s="36"/>
      <c r="V459" s="3"/>
      <c r="W459" s="3"/>
      <c r="X459" s="3"/>
      <c r="Y459" s="3" t="s">
        <v>45</v>
      </c>
      <c r="Z459" s="13">
        <f>SUM(Z457:Z458)</f>
        <v>0</v>
      </c>
    </row>
    <row r="460" spans="1:26">
      <c r="A460" s="15">
        <v>125</v>
      </c>
      <c r="B460" s="15">
        <v>1</v>
      </c>
      <c r="C460" s="15" t="s">
        <v>656</v>
      </c>
      <c r="D460" s="15">
        <v>1</v>
      </c>
      <c r="E460" s="15" t="s">
        <v>657</v>
      </c>
      <c r="F460" s="15">
        <v>6</v>
      </c>
      <c r="G460" s="15" t="s">
        <v>671</v>
      </c>
      <c r="H460" s="16" t="s">
        <v>659</v>
      </c>
      <c r="I460" s="16" t="s">
        <v>660</v>
      </c>
      <c r="J460" s="15" t="s">
        <v>661</v>
      </c>
      <c r="K460" s="32" cm="1">
        <f t="array" ref="K460">IF(I460="","",_xlfn.XLOOKUP(0&amp;A460&amp;IF(F460&lt;&gt;"",F460,LOOKUP(2,1/(F$2:F460&lt;&gt;""),F$2:F460))&amp;I460,Hoja4!G:G,Hoja4!F:F,"",0))</f>
        <v>42636000</v>
      </c>
      <c r="L460" s="23"/>
      <c r="M460" s="15"/>
      <c r="N460" s="15"/>
      <c r="O460" s="15"/>
      <c r="P460" s="15"/>
      <c r="Q460" s="15"/>
      <c r="R460" s="15"/>
      <c r="S460" s="15"/>
      <c r="T460" s="15"/>
      <c r="U460" s="35"/>
      <c r="V460" s="15"/>
      <c r="W460" s="15"/>
      <c r="X460" s="15"/>
      <c r="Y460" s="15"/>
      <c r="Z460" s="22"/>
    </row>
    <row r="461" spans="1:26">
      <c r="A461" s="15">
        <v>125</v>
      </c>
      <c r="B461" s="15">
        <v>1</v>
      </c>
      <c r="C461" s="15"/>
      <c r="D461" s="15"/>
      <c r="E461" s="15"/>
      <c r="F461" s="15"/>
      <c r="G461" s="15"/>
      <c r="H461" s="16" t="s">
        <v>32</v>
      </c>
      <c r="I461" s="16" t="s">
        <v>32</v>
      </c>
      <c r="J461" s="15"/>
      <c r="K461" s="27" t="str" cm="1">
        <f t="array" ref="K461">IF(I461="","",_xlfn.XLOOKUP(0&amp;A461&amp;IF(F461&lt;&gt;"",F461,LOOKUP(2,1/(F$2:F461&lt;&gt;""),F$2:F461))&amp;I461,Hoja4!G:G,Hoja4!F:F,"",0))</f>
        <v/>
      </c>
      <c r="L461" s="22"/>
      <c r="M461" s="15">
        <v>6</v>
      </c>
      <c r="N461" s="15" t="s">
        <v>672</v>
      </c>
      <c r="O461" s="15" t="s">
        <v>76</v>
      </c>
      <c r="P461" s="15" t="s">
        <v>131</v>
      </c>
      <c r="Q461" s="15" t="s">
        <v>36</v>
      </c>
      <c r="R461" s="15" t="s">
        <v>37</v>
      </c>
      <c r="S461" s="15">
        <v>778</v>
      </c>
      <c r="T461" s="15">
        <v>1988</v>
      </c>
      <c r="U461" s="35">
        <v>1141</v>
      </c>
      <c r="V461" s="33"/>
      <c r="W461" s="15" t="s">
        <v>38</v>
      </c>
      <c r="X461" s="15" t="s">
        <v>38</v>
      </c>
      <c r="Y461" s="15" t="s">
        <v>38</v>
      </c>
      <c r="Z461" s="23"/>
    </row>
    <row r="462" spans="1:26">
      <c r="A462" s="15">
        <v>125</v>
      </c>
      <c r="B462" s="15">
        <v>1</v>
      </c>
      <c r="C462" s="15"/>
      <c r="D462" s="15"/>
      <c r="E462" s="15"/>
      <c r="F462" s="15"/>
      <c r="G462" s="15"/>
      <c r="H462" s="16" t="s">
        <v>32</v>
      </c>
      <c r="I462" s="16" t="s">
        <v>32</v>
      </c>
      <c r="J462" s="15"/>
      <c r="K462" s="27" t="str" cm="1">
        <f t="array" ref="K462">IF(I462="","",_xlfn.XLOOKUP(0&amp;A462&amp;IF(F462&lt;&gt;"",F462,LOOKUP(2,1/(F$2:F462&lt;&gt;""),F$2:F462))&amp;I462,Hoja4!G:G,Hoja4!F:F,"",0))</f>
        <v/>
      </c>
      <c r="L462" s="22"/>
      <c r="M462" s="15">
        <v>7</v>
      </c>
      <c r="N462" s="15" t="s">
        <v>673</v>
      </c>
      <c r="O462" s="15" t="s">
        <v>76</v>
      </c>
      <c r="P462" s="15" t="s">
        <v>95</v>
      </c>
      <c r="Q462" s="15" t="s">
        <v>36</v>
      </c>
      <c r="R462" s="15" t="s">
        <v>37</v>
      </c>
      <c r="S462" s="15">
        <v>104</v>
      </c>
      <c r="T462" s="15">
        <v>894</v>
      </c>
      <c r="U462" s="35">
        <v>341</v>
      </c>
      <c r="V462" s="33"/>
      <c r="W462" s="15" t="s">
        <v>38</v>
      </c>
      <c r="X462" s="15" t="s">
        <v>38</v>
      </c>
      <c r="Y462" s="15" t="s">
        <v>38</v>
      </c>
      <c r="Z462" s="23"/>
    </row>
    <row r="463" spans="1:26">
      <c r="A463" s="15">
        <v>125</v>
      </c>
      <c r="B463" s="15">
        <v>1</v>
      </c>
      <c r="C463" s="15"/>
      <c r="D463" s="15"/>
      <c r="E463" s="15"/>
      <c r="F463" s="15"/>
      <c r="G463" s="15"/>
      <c r="H463" s="16" t="s">
        <v>32</v>
      </c>
      <c r="I463" s="16" t="s">
        <v>32</v>
      </c>
      <c r="J463" s="15"/>
      <c r="K463" s="27" t="str" cm="1">
        <f t="array" ref="K463">IF(I463="","",_xlfn.XLOOKUP(0&amp;A463&amp;IF(F463&lt;&gt;"",F463,LOOKUP(2,1/(F$2:F463&lt;&gt;""),F$2:F463))&amp;I463,Hoja4!G:G,Hoja4!F:F,"",0))</f>
        <v/>
      </c>
      <c r="L463" s="22"/>
      <c r="M463" s="15">
        <v>23</v>
      </c>
      <c r="N463" s="15" t="s">
        <v>674</v>
      </c>
      <c r="O463" s="15" t="s">
        <v>34</v>
      </c>
      <c r="P463" s="15" t="s">
        <v>95</v>
      </c>
      <c r="Q463" s="15" t="s">
        <v>36</v>
      </c>
      <c r="R463" s="15" t="s">
        <v>37</v>
      </c>
      <c r="S463" s="15" t="s">
        <v>675</v>
      </c>
      <c r="T463" s="15">
        <v>10</v>
      </c>
      <c r="U463" s="35">
        <v>10</v>
      </c>
      <c r="V463" s="33"/>
      <c r="W463" s="15" t="s">
        <v>224</v>
      </c>
      <c r="X463" s="15" t="s">
        <v>38</v>
      </c>
      <c r="Y463" s="15" t="s">
        <v>38</v>
      </c>
      <c r="Z463" s="23"/>
    </row>
    <row r="464" spans="1:26">
      <c r="A464" s="3">
        <v>125</v>
      </c>
      <c r="B464" s="3">
        <v>1</v>
      </c>
      <c r="C464" s="3" t="s">
        <v>656</v>
      </c>
      <c r="D464" s="3"/>
      <c r="E464" s="3"/>
      <c r="F464" s="3">
        <v>6</v>
      </c>
      <c r="G464" s="3" t="s">
        <v>671</v>
      </c>
      <c r="H464" s="4" t="s">
        <v>32</v>
      </c>
      <c r="I464" s="4" t="s">
        <v>32</v>
      </c>
      <c r="J464" s="3" t="s">
        <v>44</v>
      </c>
      <c r="K464" s="28">
        <f>SUM(K460:K463)</f>
        <v>42636000</v>
      </c>
      <c r="L464" s="13">
        <f>SUM(L460:L463)</f>
        <v>0</v>
      </c>
      <c r="M464" s="3"/>
      <c r="N464" s="3"/>
      <c r="O464" s="3"/>
      <c r="P464" s="3"/>
      <c r="Q464" s="3"/>
      <c r="R464" s="3"/>
      <c r="S464" s="3"/>
      <c r="T464" s="3"/>
      <c r="U464" s="36"/>
      <c r="V464" s="3"/>
      <c r="W464" s="3"/>
      <c r="X464" s="3"/>
      <c r="Y464" s="3" t="s">
        <v>45</v>
      </c>
      <c r="Z464" s="13">
        <f>SUM(Z460:Z463)</f>
        <v>0</v>
      </c>
    </row>
    <row r="465" spans="1:26">
      <c r="A465" s="15">
        <v>125</v>
      </c>
      <c r="B465" s="15">
        <v>1</v>
      </c>
      <c r="C465" s="15" t="s">
        <v>656</v>
      </c>
      <c r="D465" s="15">
        <v>1</v>
      </c>
      <c r="E465" s="15" t="s">
        <v>657</v>
      </c>
      <c r="F465" s="15">
        <v>16</v>
      </c>
      <c r="G465" s="15" t="s">
        <v>676</v>
      </c>
      <c r="H465" s="16" t="s">
        <v>659</v>
      </c>
      <c r="I465" s="16" t="s">
        <v>660</v>
      </c>
      <c r="J465" s="15" t="s">
        <v>661</v>
      </c>
      <c r="K465" s="32" cm="1">
        <f t="array" ref="K465">IF(I465="","",_xlfn.XLOOKUP(0&amp;A465&amp;IF(F465&lt;&gt;"",F465,LOOKUP(2,1/(F$2:F465&lt;&gt;""),F$2:F465))&amp;I465,Hoja4!G:G,Hoja4!F:F,"",0))</f>
        <v>338087000</v>
      </c>
      <c r="L465" s="23"/>
      <c r="M465" s="15"/>
      <c r="N465" s="15"/>
      <c r="O465" s="15"/>
      <c r="P465" s="15"/>
      <c r="Q465" s="15"/>
      <c r="R465" s="15"/>
      <c r="S465" s="15"/>
      <c r="T465" s="15"/>
      <c r="U465" s="35"/>
      <c r="V465" s="15"/>
      <c r="W465" s="15"/>
      <c r="X465" s="15"/>
      <c r="Y465" s="15"/>
      <c r="Z465" s="22"/>
    </row>
    <row r="466" spans="1:26">
      <c r="A466" s="15">
        <v>125</v>
      </c>
      <c r="B466" s="15">
        <v>1</v>
      </c>
      <c r="C466" s="15"/>
      <c r="D466" s="15"/>
      <c r="E466" s="15"/>
      <c r="F466" s="15"/>
      <c r="G466" s="15"/>
      <c r="H466" s="16" t="s">
        <v>32</v>
      </c>
      <c r="I466" s="16" t="s">
        <v>32</v>
      </c>
      <c r="J466" s="15"/>
      <c r="K466" s="27" t="str" cm="1">
        <f t="array" ref="K466">IF(I466="","",_xlfn.XLOOKUP(0&amp;A466&amp;IF(F466&lt;&gt;"",F466,LOOKUP(2,1/(F$2:F466&lt;&gt;""),F$2:F466))&amp;I466,Hoja4!G:G,Hoja4!F:F,"",0))</f>
        <v/>
      </c>
      <c r="L466" s="22"/>
      <c r="M466" s="15">
        <v>8</v>
      </c>
      <c r="N466" s="15" t="s">
        <v>677</v>
      </c>
      <c r="O466" s="15" t="s">
        <v>40</v>
      </c>
      <c r="P466" s="15" t="s">
        <v>95</v>
      </c>
      <c r="Q466" s="15" t="s">
        <v>36</v>
      </c>
      <c r="R466" s="15" t="s">
        <v>37</v>
      </c>
      <c r="S466" s="15">
        <v>672</v>
      </c>
      <c r="T466" s="15">
        <v>8000</v>
      </c>
      <c r="U466" s="35">
        <v>800</v>
      </c>
      <c r="V466" s="33"/>
      <c r="W466" s="15" t="s">
        <v>38</v>
      </c>
      <c r="X466" s="15" t="s">
        <v>38</v>
      </c>
      <c r="Y466" s="15" t="s">
        <v>38</v>
      </c>
      <c r="Z466" s="23"/>
    </row>
    <row r="467" spans="1:26">
      <c r="A467" s="15">
        <v>125</v>
      </c>
      <c r="B467" s="15">
        <v>1</v>
      </c>
      <c r="C467" s="15"/>
      <c r="D467" s="15"/>
      <c r="E467" s="15"/>
      <c r="F467" s="15"/>
      <c r="G467" s="15"/>
      <c r="H467" s="16" t="s">
        <v>32</v>
      </c>
      <c r="I467" s="16" t="s">
        <v>32</v>
      </c>
      <c r="J467" s="15"/>
      <c r="K467" s="27" t="str" cm="1">
        <f t="array" ref="K467">IF(I467="","",_xlfn.XLOOKUP(0&amp;A467&amp;IF(F467&lt;&gt;"",F467,LOOKUP(2,1/(F$2:F467&lt;&gt;""),F$2:F467))&amp;I467,Hoja4!G:G,Hoja4!F:F,"",0))</f>
        <v/>
      </c>
      <c r="L467" s="22"/>
      <c r="M467" s="15">
        <v>10</v>
      </c>
      <c r="N467" s="15" t="s">
        <v>678</v>
      </c>
      <c r="O467" s="15" t="s">
        <v>34</v>
      </c>
      <c r="P467" s="15" t="s">
        <v>115</v>
      </c>
      <c r="Q467" s="15" t="s">
        <v>36</v>
      </c>
      <c r="R467" s="15" t="s">
        <v>37</v>
      </c>
      <c r="S467" s="15">
        <v>537</v>
      </c>
      <c r="T467" s="15">
        <v>680</v>
      </c>
      <c r="U467" s="35">
        <v>610</v>
      </c>
      <c r="V467" s="33"/>
      <c r="W467" s="15" t="s">
        <v>38</v>
      </c>
      <c r="X467" s="15" t="s">
        <v>38</v>
      </c>
      <c r="Y467" s="15" t="s">
        <v>38</v>
      </c>
      <c r="Z467" s="23"/>
    </row>
    <row r="468" spans="1:26">
      <c r="A468" s="3">
        <v>125</v>
      </c>
      <c r="B468" s="3">
        <v>1</v>
      </c>
      <c r="C468" s="3" t="s">
        <v>656</v>
      </c>
      <c r="D468" s="3"/>
      <c r="E468" s="3"/>
      <c r="F468" s="3">
        <v>16</v>
      </c>
      <c r="G468" s="3" t="s">
        <v>676</v>
      </c>
      <c r="H468" s="4" t="s">
        <v>32</v>
      </c>
      <c r="I468" s="4" t="s">
        <v>32</v>
      </c>
      <c r="J468" s="3" t="s">
        <v>44</v>
      </c>
      <c r="K468" s="28">
        <f>SUM(K465:K467)</f>
        <v>338087000</v>
      </c>
      <c r="L468" s="13">
        <f>SUM(L465:L467)</f>
        <v>0</v>
      </c>
      <c r="M468" s="3"/>
      <c r="N468" s="3"/>
      <c r="O468" s="3"/>
      <c r="P468" s="3"/>
      <c r="Q468" s="3"/>
      <c r="R468" s="3"/>
      <c r="S468" s="3"/>
      <c r="T468" s="3"/>
      <c r="U468" s="36"/>
      <c r="V468" s="3"/>
      <c r="W468" s="3"/>
      <c r="X468" s="3"/>
      <c r="Y468" s="3" t="s">
        <v>45</v>
      </c>
      <c r="Z468" s="13">
        <f>SUM(Z465:Z467)</f>
        <v>0</v>
      </c>
    </row>
    <row r="469" spans="1:26">
      <c r="A469" s="15">
        <v>125</v>
      </c>
      <c r="B469" s="15">
        <v>1</v>
      </c>
      <c r="C469" s="15" t="s">
        <v>656</v>
      </c>
      <c r="D469" s="15">
        <v>1</v>
      </c>
      <c r="E469" s="15" t="s">
        <v>657</v>
      </c>
      <c r="F469" s="15">
        <v>17</v>
      </c>
      <c r="G469" s="15" t="s">
        <v>679</v>
      </c>
      <c r="H469" s="16" t="s">
        <v>659</v>
      </c>
      <c r="I469" s="16" t="s">
        <v>660</v>
      </c>
      <c r="J469" s="15" t="s">
        <v>661</v>
      </c>
      <c r="K469" s="32" cm="1">
        <f t="array" ref="K469">IF(I469="","",_xlfn.XLOOKUP(0&amp;A469&amp;IF(F469&lt;&gt;"",F469,LOOKUP(2,1/(F$2:F469&lt;&gt;""),F$2:F469))&amp;I469,Hoja4!G:G,Hoja4!F:F,"",0))</f>
        <v>501044049</v>
      </c>
      <c r="L469" s="23"/>
      <c r="M469" s="15"/>
      <c r="N469" s="15"/>
      <c r="O469" s="15"/>
      <c r="P469" s="15"/>
      <c r="Q469" s="15"/>
      <c r="R469" s="15"/>
      <c r="S469" s="15"/>
      <c r="T469" s="15"/>
      <c r="U469" s="35"/>
      <c r="V469" s="15"/>
      <c r="W469" s="15"/>
      <c r="X469" s="15"/>
      <c r="Y469" s="15"/>
      <c r="Z469" s="22"/>
    </row>
    <row r="470" spans="1:26">
      <c r="A470" s="15">
        <v>125</v>
      </c>
      <c r="B470" s="15">
        <v>1</v>
      </c>
      <c r="C470" s="15"/>
      <c r="D470" s="15"/>
      <c r="E470" s="15"/>
      <c r="F470" s="15"/>
      <c r="G470" s="15"/>
      <c r="H470" s="16" t="s">
        <v>32</v>
      </c>
      <c r="I470" s="16" t="s">
        <v>32</v>
      </c>
      <c r="J470" s="15"/>
      <c r="K470" s="27" t="str" cm="1">
        <f t="array" ref="K470">IF(I470="","",_xlfn.XLOOKUP(0&amp;A470&amp;IF(F470&lt;&gt;"",F470,LOOKUP(2,1/(F$2:F470&lt;&gt;""),F$2:F470))&amp;I470,Hoja4!G:G,Hoja4!F:F,"",0))</f>
        <v/>
      </c>
      <c r="L470" s="22"/>
      <c r="M470" s="15">
        <v>11</v>
      </c>
      <c r="N470" s="15" t="s">
        <v>680</v>
      </c>
      <c r="O470" s="15" t="s">
        <v>100</v>
      </c>
      <c r="P470" s="15" t="s">
        <v>95</v>
      </c>
      <c r="Q470" s="15" t="s">
        <v>41</v>
      </c>
      <c r="R470" s="15" t="s">
        <v>37</v>
      </c>
      <c r="S470" s="15">
        <v>100</v>
      </c>
      <c r="T470" s="15">
        <v>100</v>
      </c>
      <c r="U470" s="35">
        <v>100</v>
      </c>
      <c r="V470" s="33"/>
      <c r="W470" s="15" t="s">
        <v>38</v>
      </c>
      <c r="X470" s="15" t="s">
        <v>38</v>
      </c>
      <c r="Y470" s="15" t="s">
        <v>38</v>
      </c>
      <c r="Z470" s="23"/>
    </row>
    <row r="471" spans="1:26">
      <c r="A471" s="3">
        <v>125</v>
      </c>
      <c r="B471" s="3">
        <v>1</v>
      </c>
      <c r="C471" s="3" t="s">
        <v>656</v>
      </c>
      <c r="D471" s="3"/>
      <c r="E471" s="3"/>
      <c r="F471" s="3">
        <v>17</v>
      </c>
      <c r="G471" s="3" t="s">
        <v>679</v>
      </c>
      <c r="H471" s="4" t="s">
        <v>32</v>
      </c>
      <c r="I471" s="4" t="s">
        <v>32</v>
      </c>
      <c r="J471" s="3" t="s">
        <v>44</v>
      </c>
      <c r="K471" s="28">
        <f>SUM(K469:K470)</f>
        <v>501044049</v>
      </c>
      <c r="L471" s="13">
        <f>SUM(L469:L470)</f>
        <v>0</v>
      </c>
      <c r="M471" s="3"/>
      <c r="N471" s="3"/>
      <c r="O471" s="3"/>
      <c r="P471" s="3"/>
      <c r="Q471" s="3"/>
      <c r="R471" s="3"/>
      <c r="S471" s="3"/>
      <c r="T471" s="3"/>
      <c r="U471" s="36"/>
      <c r="V471" s="3"/>
      <c r="W471" s="3"/>
      <c r="X471" s="3"/>
      <c r="Y471" s="3" t="s">
        <v>45</v>
      </c>
      <c r="Z471" s="13">
        <f>SUM(Z469:Z470)</f>
        <v>0</v>
      </c>
    </row>
    <row r="472" spans="1:26">
      <c r="A472" s="15">
        <v>125</v>
      </c>
      <c r="B472" s="15">
        <v>1</v>
      </c>
      <c r="C472" s="15" t="s">
        <v>656</v>
      </c>
      <c r="D472" s="15">
        <v>1</v>
      </c>
      <c r="E472" s="15" t="s">
        <v>657</v>
      </c>
      <c r="F472" s="15">
        <v>18</v>
      </c>
      <c r="G472" s="15" t="s">
        <v>681</v>
      </c>
      <c r="H472" s="16" t="s">
        <v>659</v>
      </c>
      <c r="I472" s="16" t="s">
        <v>660</v>
      </c>
      <c r="J472" s="15" t="s">
        <v>661</v>
      </c>
      <c r="K472" s="32" cm="1">
        <f t="array" ref="K472">IF(I472="","",_xlfn.XLOOKUP(0&amp;A472&amp;IF(F472&lt;&gt;"",F472,LOOKUP(2,1/(F$2:F472&lt;&gt;""),F$2:F472))&amp;I472,Hoja4!G:G,Hoja4!F:F,"",0))</f>
        <v>176804500</v>
      </c>
      <c r="L472" s="23"/>
      <c r="M472" s="15"/>
      <c r="N472" s="15"/>
      <c r="O472" s="15"/>
      <c r="P472" s="15"/>
      <c r="Q472" s="15"/>
      <c r="R472" s="15"/>
      <c r="S472" s="15"/>
      <c r="T472" s="15"/>
      <c r="U472" s="35"/>
      <c r="V472" s="15"/>
      <c r="W472" s="15"/>
      <c r="X472" s="15"/>
      <c r="Y472" s="15"/>
      <c r="Z472" s="22"/>
    </row>
    <row r="473" spans="1:26">
      <c r="A473" s="15">
        <v>125</v>
      </c>
      <c r="B473" s="15">
        <v>1</v>
      </c>
      <c r="C473" s="15"/>
      <c r="D473" s="15"/>
      <c r="E473" s="15"/>
      <c r="F473" s="15"/>
      <c r="G473" s="15"/>
      <c r="H473" s="16" t="s">
        <v>32</v>
      </c>
      <c r="I473" s="16" t="s">
        <v>32</v>
      </c>
      <c r="J473" s="15"/>
      <c r="K473" s="27" t="str" cm="1">
        <f t="array" ref="K473">IF(I473="","",_xlfn.XLOOKUP(0&amp;A473&amp;IF(F473&lt;&gt;"",F473,LOOKUP(2,1/(F$2:F473&lt;&gt;""),F$2:F473))&amp;I473,Hoja4!G:G,Hoja4!F:F,"",0))</f>
        <v/>
      </c>
      <c r="L473" s="22"/>
      <c r="M473" s="15">
        <v>12</v>
      </c>
      <c r="N473" s="15" t="s">
        <v>682</v>
      </c>
      <c r="O473" s="15" t="s">
        <v>100</v>
      </c>
      <c r="P473" s="15" t="s">
        <v>95</v>
      </c>
      <c r="Q473" s="15" t="s">
        <v>41</v>
      </c>
      <c r="R473" s="15" t="s">
        <v>37</v>
      </c>
      <c r="S473" s="15">
        <v>100</v>
      </c>
      <c r="T473" s="15">
        <v>100</v>
      </c>
      <c r="U473" s="35">
        <v>100</v>
      </c>
      <c r="V473" s="33"/>
      <c r="W473" s="15" t="s">
        <v>38</v>
      </c>
      <c r="X473" s="15" t="s">
        <v>38</v>
      </c>
      <c r="Y473" s="15" t="s">
        <v>38</v>
      </c>
      <c r="Z473" s="23"/>
    </row>
    <row r="474" spans="1:26">
      <c r="A474" s="3">
        <v>125</v>
      </c>
      <c r="B474" s="3">
        <v>1</v>
      </c>
      <c r="C474" s="3" t="s">
        <v>656</v>
      </c>
      <c r="D474" s="3"/>
      <c r="E474" s="3"/>
      <c r="F474" s="3">
        <v>18</v>
      </c>
      <c r="G474" s="3" t="s">
        <v>681</v>
      </c>
      <c r="H474" s="4" t="s">
        <v>32</v>
      </c>
      <c r="I474" s="4" t="s">
        <v>32</v>
      </c>
      <c r="J474" s="3" t="s">
        <v>44</v>
      </c>
      <c r="K474" s="28">
        <f>SUM(K472:K473)</f>
        <v>176804500</v>
      </c>
      <c r="L474" s="13">
        <f>SUM(L472:L473)</f>
        <v>0</v>
      </c>
      <c r="M474" s="3"/>
      <c r="N474" s="3"/>
      <c r="O474" s="3"/>
      <c r="P474" s="3"/>
      <c r="Q474" s="3"/>
      <c r="R474" s="3"/>
      <c r="S474" s="3"/>
      <c r="T474" s="3"/>
      <c r="U474" s="36"/>
      <c r="V474" s="3"/>
      <c r="W474" s="3"/>
      <c r="X474" s="3"/>
      <c r="Y474" s="3" t="s">
        <v>45</v>
      </c>
      <c r="Z474" s="13">
        <f>SUM(Z472:Z473)</f>
        <v>0</v>
      </c>
    </row>
    <row r="475" spans="1:26">
      <c r="A475" s="15">
        <v>125</v>
      </c>
      <c r="B475" s="15">
        <v>1</v>
      </c>
      <c r="C475" s="15" t="s">
        <v>656</v>
      </c>
      <c r="D475" s="15">
        <v>2</v>
      </c>
      <c r="E475" s="15" t="s">
        <v>211</v>
      </c>
      <c r="F475" s="15">
        <v>19</v>
      </c>
      <c r="G475" s="15" t="s">
        <v>118</v>
      </c>
      <c r="H475" s="16" t="s">
        <v>683</v>
      </c>
      <c r="I475" s="16" t="s">
        <v>684</v>
      </c>
      <c r="J475" s="15" t="s">
        <v>685</v>
      </c>
      <c r="K475" s="32" cm="1">
        <f t="array" ref="K475">IF(I475="","",_xlfn.XLOOKUP(0&amp;A475&amp;IF(F475&lt;&gt;"",F475,LOOKUP(2,1/(F$2:F475&lt;&gt;""),F$2:F475))&amp;I475,Hoja4!G:G,Hoja4!F:F,"",0))</f>
        <v>499909600</v>
      </c>
      <c r="L475" s="23"/>
      <c r="M475" s="15"/>
      <c r="N475" s="15"/>
      <c r="O475" s="15"/>
      <c r="P475" s="15"/>
      <c r="Q475" s="15"/>
      <c r="R475" s="15"/>
      <c r="S475" s="15"/>
      <c r="T475" s="15"/>
      <c r="U475" s="35"/>
      <c r="V475" s="15"/>
      <c r="W475" s="15"/>
      <c r="X475" s="15"/>
      <c r="Y475" s="15"/>
      <c r="Z475" s="22"/>
    </row>
    <row r="476" spans="1:26">
      <c r="A476" s="15">
        <v>125</v>
      </c>
      <c r="B476" s="15">
        <v>1</v>
      </c>
      <c r="C476" s="15"/>
      <c r="D476" s="15"/>
      <c r="E476" s="15"/>
      <c r="F476" s="15"/>
      <c r="G476" s="15"/>
      <c r="H476" s="16" t="s">
        <v>32</v>
      </c>
      <c r="I476" s="16" t="s">
        <v>32</v>
      </c>
      <c r="J476" s="15"/>
      <c r="K476" s="27" t="str" cm="1">
        <f t="array" ref="K476">IF(I476="","",_xlfn.XLOOKUP(0&amp;A476&amp;IF(F476&lt;&gt;"",F476,LOOKUP(2,1/(F$2:F476&lt;&gt;""),F$2:F476))&amp;I476,Hoja4!G:G,Hoja4!F:F,"",0))</f>
        <v/>
      </c>
      <c r="L476" s="22"/>
      <c r="M476" s="15">
        <v>13</v>
      </c>
      <c r="N476" s="15" t="s">
        <v>686</v>
      </c>
      <c r="O476" s="15" t="s">
        <v>76</v>
      </c>
      <c r="P476" s="15" t="s">
        <v>95</v>
      </c>
      <c r="Q476" s="15" t="s">
        <v>41</v>
      </c>
      <c r="R476" s="15" t="s">
        <v>37</v>
      </c>
      <c r="S476" s="15">
        <v>54</v>
      </c>
      <c r="T476" s="15">
        <v>100</v>
      </c>
      <c r="U476" s="35">
        <v>67.010000000000005</v>
      </c>
      <c r="V476" s="33"/>
      <c r="W476" s="15" t="s">
        <v>38</v>
      </c>
      <c r="X476" s="15" t="s">
        <v>38</v>
      </c>
      <c r="Y476" s="15" t="s">
        <v>38</v>
      </c>
      <c r="Z476" s="23"/>
    </row>
    <row r="477" spans="1:26">
      <c r="A477" s="3">
        <v>125</v>
      </c>
      <c r="B477" s="3">
        <v>1</v>
      </c>
      <c r="C477" s="3" t="s">
        <v>656</v>
      </c>
      <c r="D477" s="3"/>
      <c r="E477" s="3"/>
      <c r="F477" s="3">
        <v>19</v>
      </c>
      <c r="G477" s="3" t="s">
        <v>118</v>
      </c>
      <c r="H477" s="4" t="s">
        <v>32</v>
      </c>
      <c r="I477" s="4" t="s">
        <v>32</v>
      </c>
      <c r="J477" s="3" t="s">
        <v>44</v>
      </c>
      <c r="K477" s="28">
        <f>SUM(K475:K476)</f>
        <v>499909600</v>
      </c>
      <c r="L477" s="13">
        <f>SUM(L475:L476)</f>
        <v>0</v>
      </c>
      <c r="M477" s="3"/>
      <c r="N477" s="3"/>
      <c r="O477" s="3"/>
      <c r="P477" s="3"/>
      <c r="Q477" s="3"/>
      <c r="R477" s="3"/>
      <c r="S477" s="3"/>
      <c r="T477" s="3"/>
      <c r="U477" s="36"/>
      <c r="V477" s="3"/>
      <c r="W477" s="3"/>
      <c r="X477" s="3"/>
      <c r="Y477" s="3" t="s">
        <v>45</v>
      </c>
      <c r="Z477" s="13">
        <f>SUM(Z475:Z476)</f>
        <v>0</v>
      </c>
    </row>
    <row r="478" spans="1:26">
      <c r="A478" s="15">
        <v>125</v>
      </c>
      <c r="B478" s="15">
        <v>1</v>
      </c>
      <c r="C478" s="15" t="s">
        <v>656</v>
      </c>
      <c r="D478" s="15">
        <v>2</v>
      </c>
      <c r="E478" s="15" t="s">
        <v>211</v>
      </c>
      <c r="F478" s="15">
        <v>20</v>
      </c>
      <c r="G478" s="15" t="s">
        <v>402</v>
      </c>
      <c r="H478" s="16" t="s">
        <v>683</v>
      </c>
      <c r="I478" s="16" t="s">
        <v>684</v>
      </c>
      <c r="J478" s="15" t="s">
        <v>685</v>
      </c>
      <c r="K478" s="32" cm="1">
        <f t="array" ref="K478">IF(I478="","",_xlfn.XLOOKUP(0&amp;A478&amp;IF(F478&lt;&gt;"",F478,LOOKUP(2,1/(F$2:F478&lt;&gt;""),F$2:F478))&amp;I478,Hoja4!G:G,Hoja4!F:F,"",0))</f>
        <v>755893400</v>
      </c>
      <c r="L478" s="23"/>
      <c r="M478" s="15"/>
      <c r="N478" s="15"/>
      <c r="O478" s="15"/>
      <c r="P478" s="15"/>
      <c r="Q478" s="15"/>
      <c r="R478" s="15"/>
      <c r="S478" s="15"/>
      <c r="T478" s="15"/>
      <c r="U478" s="35"/>
      <c r="V478" s="15"/>
      <c r="W478" s="15"/>
      <c r="X478" s="15"/>
      <c r="Y478" s="15"/>
      <c r="Z478" s="22"/>
    </row>
    <row r="479" spans="1:26">
      <c r="A479" s="15">
        <v>125</v>
      </c>
      <c r="B479" s="15">
        <v>1</v>
      </c>
      <c r="C479" s="15"/>
      <c r="D479" s="15"/>
      <c r="E479" s="15"/>
      <c r="F479" s="15"/>
      <c r="G479" s="15"/>
      <c r="H479" s="16" t="s">
        <v>32</v>
      </c>
      <c r="I479" s="16" t="s">
        <v>32</v>
      </c>
      <c r="J479" s="15"/>
      <c r="K479" s="27" t="str" cm="1">
        <f t="array" ref="K479">IF(I479="","",_xlfn.XLOOKUP(0&amp;A479&amp;IF(F479&lt;&gt;"",F479,LOOKUP(2,1/(F$2:F479&lt;&gt;""),F$2:F479))&amp;I479,Hoja4!G:G,Hoja4!F:F,"",0))</f>
        <v/>
      </c>
      <c r="L479" s="22"/>
      <c r="M479" s="15">
        <v>14</v>
      </c>
      <c r="N479" s="15" t="s">
        <v>687</v>
      </c>
      <c r="O479" s="15" t="s">
        <v>34</v>
      </c>
      <c r="P479" s="15" t="s">
        <v>115</v>
      </c>
      <c r="Q479" s="15" t="s">
        <v>36</v>
      </c>
      <c r="R479" s="15" t="s">
        <v>37</v>
      </c>
      <c r="S479" s="15">
        <v>57</v>
      </c>
      <c r="T479" s="15">
        <v>70</v>
      </c>
      <c r="U479" s="35">
        <v>17</v>
      </c>
      <c r="V479" s="33"/>
      <c r="W479" s="15" t="s">
        <v>38</v>
      </c>
      <c r="X479" s="15" t="s">
        <v>38</v>
      </c>
      <c r="Y479" s="15" t="s">
        <v>38</v>
      </c>
      <c r="Z479" s="23"/>
    </row>
    <row r="480" spans="1:26">
      <c r="A480" s="3">
        <v>125</v>
      </c>
      <c r="B480" s="3">
        <v>1</v>
      </c>
      <c r="C480" s="3" t="s">
        <v>656</v>
      </c>
      <c r="D480" s="3"/>
      <c r="E480" s="3"/>
      <c r="F480" s="3">
        <v>20</v>
      </c>
      <c r="G480" s="3" t="s">
        <v>402</v>
      </c>
      <c r="H480" s="4" t="s">
        <v>32</v>
      </c>
      <c r="I480" s="4" t="s">
        <v>32</v>
      </c>
      <c r="J480" s="3" t="s">
        <v>44</v>
      </c>
      <c r="K480" s="28">
        <f>SUM(K478:K479)</f>
        <v>755893400</v>
      </c>
      <c r="L480" s="13">
        <f>SUM(L478:L479)</f>
        <v>0</v>
      </c>
      <c r="M480" s="3"/>
      <c r="N480" s="3"/>
      <c r="O480" s="3"/>
      <c r="P480" s="3"/>
      <c r="Q480" s="3"/>
      <c r="R480" s="3"/>
      <c r="S480" s="3"/>
      <c r="T480" s="3"/>
      <c r="U480" s="36"/>
      <c r="V480" s="3"/>
      <c r="W480" s="3"/>
      <c r="X480" s="3"/>
      <c r="Y480" s="3" t="s">
        <v>45</v>
      </c>
      <c r="Z480" s="13">
        <f>SUM(Z478:Z479)</f>
        <v>0</v>
      </c>
    </row>
    <row r="481" spans="1:26">
      <c r="A481" s="5">
        <v>125</v>
      </c>
      <c r="B481" s="5">
        <v>1</v>
      </c>
      <c r="C481" s="5" t="s">
        <v>656</v>
      </c>
      <c r="D481" s="5"/>
      <c r="E481" s="5"/>
      <c r="F481" s="5"/>
      <c r="G481" s="5"/>
      <c r="H481" s="6" t="s">
        <v>32</v>
      </c>
      <c r="I481" s="6" t="s">
        <v>32</v>
      </c>
      <c r="J481" s="5" t="s">
        <v>121</v>
      </c>
      <c r="K481" s="29">
        <f>SUM(K447,K450,K453,K456,K459,K464,K468,K471,K474,K477,K480)</f>
        <v>4943797000</v>
      </c>
      <c r="L481" s="14">
        <f>SUM(L447,L450,L453,L456,L459,L464,L468,L471,L474,L477,L480)</f>
        <v>0</v>
      </c>
      <c r="M481" s="5"/>
      <c r="N481" s="5"/>
      <c r="O481" s="5"/>
      <c r="P481" s="5"/>
      <c r="Q481" s="5"/>
      <c r="R481" s="5"/>
      <c r="S481" s="5"/>
      <c r="T481" s="5"/>
      <c r="U481" s="37"/>
      <c r="V481" s="5"/>
      <c r="W481" s="5"/>
      <c r="X481" s="5"/>
      <c r="Y481" s="5" t="s">
        <v>121</v>
      </c>
      <c r="Z481" s="14">
        <f>SUM(Z447,Z450,Z453,Z456,Z459,Z464,Z468,Z471,Z474,Z477,Z480)</f>
        <v>0</v>
      </c>
    </row>
    <row r="482" spans="1:26">
      <c r="A482" s="15">
        <v>102</v>
      </c>
      <c r="B482" s="15">
        <v>1</v>
      </c>
      <c r="C482" s="15" t="s">
        <v>688</v>
      </c>
      <c r="D482" s="15">
        <v>1</v>
      </c>
      <c r="E482" s="15" t="s">
        <v>689</v>
      </c>
      <c r="F482" s="15">
        <v>1</v>
      </c>
      <c r="G482" s="15" t="s">
        <v>690</v>
      </c>
      <c r="H482" s="16" t="s">
        <v>691</v>
      </c>
      <c r="I482" s="16" t="s">
        <v>692</v>
      </c>
      <c r="J482" s="15" t="s">
        <v>693</v>
      </c>
      <c r="K482" s="32" cm="1">
        <f t="array" ref="K482">IF(I482="","",_xlfn.XLOOKUP(0&amp;A482&amp;IF(F482&lt;&gt;"",F482,LOOKUP(2,1/(F$2:F482&lt;&gt;""),F$2:F482))&amp;I482,Hoja4!G:G,Hoja4!F:F,"",0))</f>
        <v>416100000</v>
      </c>
      <c r="L482" s="23"/>
      <c r="M482" s="15"/>
      <c r="N482" s="15"/>
      <c r="O482" s="15"/>
      <c r="P482" s="15"/>
      <c r="Q482" s="15"/>
      <c r="R482" s="15"/>
      <c r="S482" s="15"/>
      <c r="T482" s="15"/>
      <c r="U482" s="35"/>
      <c r="V482" s="15"/>
      <c r="W482" s="15"/>
      <c r="X482" s="15"/>
      <c r="Y482" s="15"/>
      <c r="Z482" s="22"/>
    </row>
    <row r="483" spans="1:26">
      <c r="A483" s="15">
        <v>102</v>
      </c>
      <c r="B483" s="15">
        <v>1</v>
      </c>
      <c r="C483" s="15"/>
      <c r="D483" s="15"/>
      <c r="E483" s="15"/>
      <c r="F483" s="15"/>
      <c r="G483" s="15"/>
      <c r="H483" s="16" t="s">
        <v>694</v>
      </c>
      <c r="I483" s="16" t="s">
        <v>695</v>
      </c>
      <c r="J483" s="15" t="s">
        <v>696</v>
      </c>
      <c r="K483" s="32" cm="1">
        <f t="array" ref="K483">IF(I483="","",_xlfn.XLOOKUP(0&amp;A483&amp;IF(F483&lt;&gt;"",F483,LOOKUP(2,1/(F$2:F483&lt;&gt;""),F$2:F483))&amp;I483,Hoja4!G:G,Hoja4!F:F,"",0))</f>
        <v>1079875000</v>
      </c>
      <c r="L483" s="23"/>
      <c r="M483" s="15"/>
      <c r="N483" s="15"/>
      <c r="O483" s="15"/>
      <c r="P483" s="15"/>
      <c r="Q483" s="15"/>
      <c r="R483" s="15"/>
      <c r="S483" s="15"/>
      <c r="T483" s="15"/>
      <c r="U483" s="35"/>
      <c r="V483" s="15"/>
      <c r="W483" s="15"/>
      <c r="X483" s="15"/>
      <c r="Y483" s="15"/>
      <c r="Z483" s="22"/>
    </row>
    <row r="484" spans="1:26">
      <c r="A484" s="15">
        <v>102</v>
      </c>
      <c r="B484" s="15">
        <v>1</v>
      </c>
      <c r="C484" s="15"/>
      <c r="D484" s="15"/>
      <c r="E484" s="15"/>
      <c r="F484" s="15"/>
      <c r="G484" s="15"/>
      <c r="H484" s="16" t="s">
        <v>697</v>
      </c>
      <c r="I484" s="16" t="s">
        <v>698</v>
      </c>
      <c r="J484" s="15" t="s">
        <v>699</v>
      </c>
      <c r="K484" s="32" cm="1">
        <f t="array" ref="K484">IF(I484="","",_xlfn.XLOOKUP(0&amp;A484&amp;IF(F484&lt;&gt;"",F484,LOOKUP(2,1/(F$2:F484&lt;&gt;""),F$2:F484))&amp;I484,Hoja4!G:G,Hoja4!F:F,"",0))</f>
        <v>1523917000</v>
      </c>
      <c r="L484" s="23"/>
      <c r="M484" s="15"/>
      <c r="N484" s="15"/>
      <c r="O484" s="15"/>
      <c r="P484" s="15"/>
      <c r="Q484" s="15"/>
      <c r="R484" s="15"/>
      <c r="S484" s="15"/>
      <c r="T484" s="15"/>
      <c r="U484" s="35"/>
      <c r="V484" s="15"/>
      <c r="W484" s="15"/>
      <c r="X484" s="15"/>
      <c r="Y484" s="15"/>
      <c r="Z484" s="22"/>
    </row>
    <row r="485" spans="1:26">
      <c r="A485" s="15">
        <v>102</v>
      </c>
      <c r="B485" s="15">
        <v>1</v>
      </c>
      <c r="C485" s="15"/>
      <c r="D485" s="15"/>
      <c r="E485" s="15"/>
      <c r="F485" s="15"/>
      <c r="G485" s="15"/>
      <c r="H485" s="16" t="s">
        <v>32</v>
      </c>
      <c r="I485" s="16" t="s">
        <v>32</v>
      </c>
      <c r="J485" s="15"/>
      <c r="K485" s="27" t="str" cm="1">
        <f t="array" ref="K485">IF(I485="","",_xlfn.XLOOKUP(0&amp;A485&amp;IF(F485&lt;&gt;"",F485,LOOKUP(2,1/(F$2:F485&lt;&gt;""),F$2:F485))&amp;I485,Hoja4!G:G,Hoja4!F:F,"",0))</f>
        <v/>
      </c>
      <c r="L485" s="22"/>
      <c r="M485" s="15">
        <v>1</v>
      </c>
      <c r="N485" s="15" t="s">
        <v>700</v>
      </c>
      <c r="O485" s="15" t="s">
        <v>40</v>
      </c>
      <c r="P485" s="15" t="s">
        <v>35</v>
      </c>
      <c r="Q485" s="15" t="s">
        <v>36</v>
      </c>
      <c r="R485" s="15" t="s">
        <v>37</v>
      </c>
      <c r="S485" s="15">
        <v>81000</v>
      </c>
      <c r="T485" s="15">
        <v>291245</v>
      </c>
      <c r="U485" s="35">
        <v>47904</v>
      </c>
      <c r="V485" s="33"/>
      <c r="W485" s="15" t="s">
        <v>38</v>
      </c>
      <c r="X485" s="15" t="s">
        <v>38</v>
      </c>
      <c r="Y485" s="15" t="s">
        <v>38</v>
      </c>
      <c r="Z485" s="23"/>
    </row>
    <row r="486" spans="1:26">
      <c r="A486" s="15">
        <v>102</v>
      </c>
      <c r="B486" s="15">
        <v>1</v>
      </c>
      <c r="C486" s="15"/>
      <c r="D486" s="15"/>
      <c r="E486" s="15"/>
      <c r="F486" s="15"/>
      <c r="G486" s="15"/>
      <c r="H486" s="16" t="s">
        <v>32</v>
      </c>
      <c r="I486" s="16" t="s">
        <v>32</v>
      </c>
      <c r="J486" s="15"/>
      <c r="K486" s="27" t="str" cm="1">
        <f t="array" ref="K486">IF(I486="","",_xlfn.XLOOKUP(0&amp;A486&amp;IF(F486&lt;&gt;"",F486,LOOKUP(2,1/(F$2:F486&lt;&gt;""),F$2:F486))&amp;I486,Hoja4!G:G,Hoja4!F:F,"",0))</f>
        <v/>
      </c>
      <c r="L486" s="22"/>
      <c r="M486" s="15">
        <v>2</v>
      </c>
      <c r="N486" s="15" t="s">
        <v>701</v>
      </c>
      <c r="O486" s="15" t="s">
        <v>40</v>
      </c>
      <c r="P486" s="15" t="s">
        <v>35</v>
      </c>
      <c r="Q486" s="15" t="s">
        <v>36</v>
      </c>
      <c r="R486" s="15" t="s">
        <v>37</v>
      </c>
      <c r="S486" s="15">
        <v>50175</v>
      </c>
      <c r="T486" s="15">
        <v>436873</v>
      </c>
      <c r="U486" s="35">
        <v>71857</v>
      </c>
      <c r="V486" s="33"/>
      <c r="W486" s="15" t="s">
        <v>38</v>
      </c>
      <c r="X486" s="15" t="s">
        <v>38</v>
      </c>
      <c r="Y486" s="15" t="s">
        <v>38</v>
      </c>
      <c r="Z486" s="23"/>
    </row>
    <row r="487" spans="1:26">
      <c r="A487" s="15">
        <v>102</v>
      </c>
      <c r="B487" s="15">
        <v>1</v>
      </c>
      <c r="C487" s="15"/>
      <c r="D487" s="15"/>
      <c r="E487" s="15"/>
      <c r="F487" s="15"/>
      <c r="G487" s="15"/>
      <c r="H487" s="16" t="s">
        <v>32</v>
      </c>
      <c r="I487" s="16" t="s">
        <v>32</v>
      </c>
      <c r="J487" s="15"/>
      <c r="K487" s="27" t="str" cm="1">
        <f t="array" ref="K487">IF(I487="","",_xlfn.XLOOKUP(0&amp;A487&amp;IF(F487&lt;&gt;"",F487,LOOKUP(2,1/(F$2:F487&lt;&gt;""),F$2:F487))&amp;I487,Hoja4!G:G,Hoja4!F:F,"",0))</f>
        <v/>
      </c>
      <c r="L487" s="22"/>
      <c r="M487" s="15">
        <v>3</v>
      </c>
      <c r="N487" s="15" t="s">
        <v>702</v>
      </c>
      <c r="O487" s="15" t="s">
        <v>40</v>
      </c>
      <c r="P487" s="15" t="s">
        <v>35</v>
      </c>
      <c r="Q487" s="15" t="s">
        <v>36</v>
      </c>
      <c r="R487" s="15" t="s">
        <v>37</v>
      </c>
      <c r="S487" s="15">
        <v>116000</v>
      </c>
      <c r="T487" s="15">
        <v>867748</v>
      </c>
      <c r="U487" s="35">
        <v>147847</v>
      </c>
      <c r="V487" s="33"/>
      <c r="W487" s="15" t="s">
        <v>38</v>
      </c>
      <c r="X487" s="15" t="s">
        <v>38</v>
      </c>
      <c r="Y487" s="15" t="s">
        <v>38</v>
      </c>
      <c r="Z487" s="23"/>
    </row>
    <row r="488" spans="1:26">
      <c r="A488" s="3">
        <v>102</v>
      </c>
      <c r="B488" s="3">
        <v>1</v>
      </c>
      <c r="C488" s="3" t="s">
        <v>688</v>
      </c>
      <c r="D488" s="3"/>
      <c r="E488" s="3"/>
      <c r="F488" s="3">
        <v>1</v>
      </c>
      <c r="G488" s="3" t="s">
        <v>690</v>
      </c>
      <c r="H488" s="4" t="s">
        <v>32</v>
      </c>
      <c r="I488" s="4" t="s">
        <v>32</v>
      </c>
      <c r="J488" s="3" t="s">
        <v>44</v>
      </c>
      <c r="K488" s="28">
        <f>SUM(K482:K487)</f>
        <v>3019892000</v>
      </c>
      <c r="L488" s="13">
        <f>SUM(L482:L487)</f>
        <v>0</v>
      </c>
      <c r="M488" s="3"/>
      <c r="N488" s="3"/>
      <c r="O488" s="3"/>
      <c r="P488" s="3"/>
      <c r="Q488" s="3"/>
      <c r="R488" s="3"/>
      <c r="S488" s="3"/>
      <c r="T488" s="3"/>
      <c r="U488" s="36"/>
      <c r="V488" s="3"/>
      <c r="W488" s="3"/>
      <c r="X488" s="3"/>
      <c r="Y488" s="3" t="s">
        <v>45</v>
      </c>
      <c r="Z488" s="13">
        <f>SUM(Z481:Z487)</f>
        <v>0</v>
      </c>
    </row>
    <row r="489" spans="1:26">
      <c r="A489" s="15">
        <v>102</v>
      </c>
      <c r="B489" s="15">
        <v>1</v>
      </c>
      <c r="C489" s="15" t="s">
        <v>688</v>
      </c>
      <c r="D489" s="15">
        <v>1</v>
      </c>
      <c r="E489" s="15" t="s">
        <v>689</v>
      </c>
      <c r="F489" s="15">
        <v>2</v>
      </c>
      <c r="G489" s="15" t="s">
        <v>703</v>
      </c>
      <c r="H489" s="16" t="s">
        <v>691</v>
      </c>
      <c r="I489" s="16" t="s">
        <v>692</v>
      </c>
      <c r="J489" s="15" t="s">
        <v>693</v>
      </c>
      <c r="K489" s="32" cm="1">
        <f t="array" ref="K489">IF(I489="","",_xlfn.XLOOKUP(0&amp;A489&amp;IF(F489&lt;&gt;"",F489,LOOKUP(2,1/(F$2:F489&lt;&gt;""),F$2:F489))&amp;I489,Hoja4!G:G,Hoja4!F:F,"",0))</f>
        <v>1107996500</v>
      </c>
      <c r="L489" s="23"/>
      <c r="M489" s="15"/>
      <c r="N489" s="15"/>
      <c r="O489" s="15"/>
      <c r="P489" s="15"/>
      <c r="Q489" s="15"/>
      <c r="R489" s="15"/>
      <c r="S489" s="15"/>
      <c r="T489" s="15"/>
      <c r="U489" s="35"/>
      <c r="V489" s="15"/>
      <c r="W489" s="15"/>
      <c r="X489" s="15"/>
      <c r="Y489" s="15"/>
      <c r="Z489" s="22"/>
    </row>
    <row r="490" spans="1:26">
      <c r="A490" s="15">
        <v>102</v>
      </c>
      <c r="B490" s="15">
        <v>1</v>
      </c>
      <c r="C490" s="15"/>
      <c r="D490" s="15"/>
      <c r="E490" s="15"/>
      <c r="F490" s="15"/>
      <c r="G490" s="15"/>
      <c r="H490" s="16" t="s">
        <v>694</v>
      </c>
      <c r="I490" s="16" t="s">
        <v>695</v>
      </c>
      <c r="J490" s="15" t="s">
        <v>696</v>
      </c>
      <c r="K490" s="32" cm="1">
        <f t="array" ref="K490">IF(I490="","",_xlfn.XLOOKUP(0&amp;A490&amp;IF(F490&lt;&gt;"",F490,LOOKUP(2,1/(F$2:F490&lt;&gt;""),F$2:F490))&amp;I490,Hoja4!G:G,Hoja4!F:F,"",0))</f>
        <v>375036000</v>
      </c>
      <c r="L490" s="23"/>
      <c r="M490" s="15"/>
      <c r="N490" s="15"/>
      <c r="O490" s="15"/>
      <c r="P490" s="15"/>
      <c r="Q490" s="15"/>
      <c r="R490" s="15"/>
      <c r="S490" s="15"/>
      <c r="T490" s="15"/>
      <c r="U490" s="35"/>
      <c r="V490" s="15"/>
      <c r="W490" s="15"/>
      <c r="X490" s="15"/>
      <c r="Y490" s="15"/>
      <c r="Z490" s="22"/>
    </row>
    <row r="491" spans="1:26">
      <c r="A491" s="15">
        <v>102</v>
      </c>
      <c r="B491" s="15">
        <v>1</v>
      </c>
      <c r="C491" s="15"/>
      <c r="D491" s="15"/>
      <c r="E491" s="15"/>
      <c r="F491" s="15"/>
      <c r="G491" s="15"/>
      <c r="H491" s="16" t="s">
        <v>697</v>
      </c>
      <c r="I491" s="16" t="s">
        <v>698</v>
      </c>
      <c r="J491" s="15" t="s">
        <v>699</v>
      </c>
      <c r="K491" s="32" cm="1">
        <f t="array" ref="K491">IF(I491="","",_xlfn.XLOOKUP(0&amp;A491&amp;IF(F491&lt;&gt;"",F491,LOOKUP(2,1/(F$2:F491&lt;&gt;""),F$2:F491))&amp;I491,Hoja4!G:G,Hoja4!F:F,"",0))</f>
        <v>10000000</v>
      </c>
      <c r="L491" s="23"/>
      <c r="M491" s="15"/>
      <c r="N491" s="15"/>
      <c r="O491" s="15"/>
      <c r="P491" s="15"/>
      <c r="Q491" s="15"/>
      <c r="R491" s="15"/>
      <c r="S491" s="15"/>
      <c r="T491" s="15"/>
      <c r="U491" s="35"/>
      <c r="V491" s="15"/>
      <c r="W491" s="15"/>
      <c r="X491" s="15"/>
      <c r="Y491" s="15"/>
      <c r="Z491" s="22"/>
    </row>
    <row r="492" spans="1:26">
      <c r="A492" s="15">
        <v>102</v>
      </c>
      <c r="B492" s="15">
        <v>1</v>
      </c>
      <c r="C492" s="15"/>
      <c r="D492" s="15"/>
      <c r="E492" s="15"/>
      <c r="F492" s="15"/>
      <c r="G492" s="15"/>
      <c r="H492" s="16" t="s">
        <v>32</v>
      </c>
      <c r="I492" s="16" t="s">
        <v>32</v>
      </c>
      <c r="J492" s="15"/>
      <c r="K492" s="27" t="str" cm="1">
        <f t="array" ref="K492">IF(I492="","",_xlfn.XLOOKUP(0&amp;A492&amp;IF(F492&lt;&gt;"",F492,LOOKUP(2,1/(F$2:F492&lt;&gt;""),F$2:F492))&amp;I492,Hoja4!G:G,Hoja4!F:F,"",0))</f>
        <v/>
      </c>
      <c r="L492" s="22"/>
      <c r="M492" s="15">
        <v>4</v>
      </c>
      <c r="N492" s="15" t="s">
        <v>704</v>
      </c>
      <c r="O492" s="15" t="s">
        <v>40</v>
      </c>
      <c r="P492" s="15" t="s">
        <v>35</v>
      </c>
      <c r="Q492" s="15" t="s">
        <v>36</v>
      </c>
      <c r="R492" s="15" t="s">
        <v>37</v>
      </c>
      <c r="S492" s="15">
        <v>28200</v>
      </c>
      <c r="T492" s="15">
        <v>510022</v>
      </c>
      <c r="U492" s="35">
        <v>61374</v>
      </c>
      <c r="V492" s="33"/>
      <c r="W492" s="15" t="s">
        <v>38</v>
      </c>
      <c r="X492" s="15" t="s">
        <v>38</v>
      </c>
      <c r="Y492" s="15" t="s">
        <v>38</v>
      </c>
      <c r="Z492" s="23"/>
    </row>
    <row r="493" spans="1:26">
      <c r="A493" s="15">
        <v>102</v>
      </c>
      <c r="B493" s="15">
        <v>1</v>
      </c>
      <c r="C493" s="15"/>
      <c r="D493" s="15"/>
      <c r="E493" s="15"/>
      <c r="F493" s="15"/>
      <c r="G493" s="15"/>
      <c r="H493" s="16" t="s">
        <v>32</v>
      </c>
      <c r="I493" s="16" t="s">
        <v>32</v>
      </c>
      <c r="J493" s="15"/>
      <c r="K493" s="27" t="str" cm="1">
        <f t="array" ref="K493">IF(I493="","",_xlfn.XLOOKUP(0&amp;A493&amp;IF(F493&lt;&gt;"",F493,LOOKUP(2,1/(F$2:F493&lt;&gt;""),F$2:F493))&amp;I493,Hoja4!G:G,Hoja4!F:F,"",0))</f>
        <v/>
      </c>
      <c r="L493" s="22"/>
      <c r="M493" s="15">
        <v>5</v>
      </c>
      <c r="N493" s="15" t="s">
        <v>705</v>
      </c>
      <c r="O493" s="15" t="s">
        <v>40</v>
      </c>
      <c r="P493" s="15" t="s">
        <v>35</v>
      </c>
      <c r="Q493" s="15" t="s">
        <v>36</v>
      </c>
      <c r="R493" s="15" t="s">
        <v>37</v>
      </c>
      <c r="S493" s="15">
        <v>100200</v>
      </c>
      <c r="T493" s="15">
        <v>1105932</v>
      </c>
      <c r="U493" s="35">
        <v>132276</v>
      </c>
      <c r="V493" s="33"/>
      <c r="W493" s="15" t="s">
        <v>38</v>
      </c>
      <c r="X493" s="15" t="s">
        <v>38</v>
      </c>
      <c r="Y493" s="15" t="s">
        <v>38</v>
      </c>
      <c r="Z493" s="23"/>
    </row>
    <row r="494" spans="1:26">
      <c r="A494" s="15">
        <v>102</v>
      </c>
      <c r="B494" s="15">
        <v>1</v>
      </c>
      <c r="C494" s="15"/>
      <c r="D494" s="15"/>
      <c r="E494" s="15"/>
      <c r="F494" s="15"/>
      <c r="G494" s="15"/>
      <c r="H494" s="16" t="s">
        <v>32</v>
      </c>
      <c r="I494" s="16" t="s">
        <v>32</v>
      </c>
      <c r="J494" s="15"/>
      <c r="K494" s="27" t="str" cm="1">
        <f t="array" ref="K494">IF(I494="","",_xlfn.XLOOKUP(0&amp;A494&amp;IF(F494&lt;&gt;"",F494,LOOKUP(2,1/(F$2:F494&lt;&gt;""),F$2:F494))&amp;I494,Hoja4!G:G,Hoja4!F:F,"",0))</f>
        <v/>
      </c>
      <c r="L494" s="22"/>
      <c r="M494" s="15">
        <v>6</v>
      </c>
      <c r="N494" s="15" t="s">
        <v>706</v>
      </c>
      <c r="O494" s="15" t="s">
        <v>40</v>
      </c>
      <c r="P494" s="15" t="s">
        <v>35</v>
      </c>
      <c r="Q494" s="15" t="s">
        <v>36</v>
      </c>
      <c r="R494" s="15" t="s">
        <v>37</v>
      </c>
      <c r="S494" s="15">
        <v>5700</v>
      </c>
      <c r="T494" s="15">
        <v>267437</v>
      </c>
      <c r="U494" s="35">
        <v>31111</v>
      </c>
      <c r="V494" s="33"/>
      <c r="W494" s="15" t="s">
        <v>38</v>
      </c>
      <c r="X494" s="15" t="s">
        <v>38</v>
      </c>
      <c r="Y494" s="15" t="s">
        <v>38</v>
      </c>
      <c r="Z494" s="23"/>
    </row>
    <row r="495" spans="1:26">
      <c r="A495" s="15">
        <v>102</v>
      </c>
      <c r="B495" s="15">
        <v>1</v>
      </c>
      <c r="C495" s="15"/>
      <c r="D495" s="15"/>
      <c r="E495" s="15"/>
      <c r="F495" s="15"/>
      <c r="G495" s="15"/>
      <c r="H495" s="16" t="s">
        <v>32</v>
      </c>
      <c r="I495" s="16" t="s">
        <v>32</v>
      </c>
      <c r="J495" s="15"/>
      <c r="K495" s="27" t="str" cm="1">
        <f t="array" ref="K495">IF(I495="","",_xlfn.XLOOKUP(0&amp;A495&amp;IF(F495&lt;&gt;"",F495,LOOKUP(2,1/(F$2:F495&lt;&gt;""),F$2:F495))&amp;I495,Hoja4!G:G,Hoja4!F:F,"",0))</f>
        <v/>
      </c>
      <c r="L495" s="22"/>
      <c r="M495" s="15">
        <v>7</v>
      </c>
      <c r="N495" s="15" t="s">
        <v>707</v>
      </c>
      <c r="O495" s="15" t="s">
        <v>40</v>
      </c>
      <c r="P495" s="15" t="s">
        <v>35</v>
      </c>
      <c r="Q495" s="15" t="s">
        <v>36</v>
      </c>
      <c r="R495" s="15" t="s">
        <v>37</v>
      </c>
      <c r="S495" s="15">
        <v>4100</v>
      </c>
      <c r="T495" s="15">
        <v>30760</v>
      </c>
      <c r="U495" s="35">
        <v>3690</v>
      </c>
      <c r="V495" s="33"/>
      <c r="W495" s="15" t="s">
        <v>38</v>
      </c>
      <c r="X495" s="15" t="s">
        <v>38</v>
      </c>
      <c r="Y495" s="15" t="s">
        <v>38</v>
      </c>
      <c r="Z495" s="23"/>
    </row>
    <row r="496" spans="1:26">
      <c r="A496" s="15">
        <v>102</v>
      </c>
      <c r="B496" s="15">
        <v>1</v>
      </c>
      <c r="C496" s="15"/>
      <c r="D496" s="15"/>
      <c r="E496" s="15"/>
      <c r="F496" s="15"/>
      <c r="G496" s="15"/>
      <c r="H496" s="16" t="s">
        <v>32</v>
      </c>
      <c r="I496" s="16" t="s">
        <v>32</v>
      </c>
      <c r="J496" s="15"/>
      <c r="K496" s="27" t="str" cm="1">
        <f t="array" ref="K496">IF(I496="","",_xlfn.XLOOKUP(0&amp;A496&amp;IF(F496&lt;&gt;"",F496,LOOKUP(2,1/(F$2:F496&lt;&gt;""),F$2:F496))&amp;I496,Hoja4!G:G,Hoja4!F:F,"",0))</f>
        <v/>
      </c>
      <c r="L496" s="22"/>
      <c r="M496" s="15">
        <v>8</v>
      </c>
      <c r="N496" s="15" t="s">
        <v>708</v>
      </c>
      <c r="O496" s="15" t="s">
        <v>40</v>
      </c>
      <c r="P496" s="15" t="s">
        <v>35</v>
      </c>
      <c r="Q496" s="15" t="s">
        <v>36</v>
      </c>
      <c r="R496" s="15" t="s">
        <v>37</v>
      </c>
      <c r="S496" s="15">
        <v>8400</v>
      </c>
      <c r="T496" s="15">
        <v>65165</v>
      </c>
      <c r="U496" s="35">
        <v>7560</v>
      </c>
      <c r="V496" s="33"/>
      <c r="W496" s="15" t="s">
        <v>38</v>
      </c>
      <c r="X496" s="15" t="s">
        <v>38</v>
      </c>
      <c r="Y496" s="15" t="s">
        <v>38</v>
      </c>
      <c r="Z496" s="23"/>
    </row>
    <row r="497" spans="1:26">
      <c r="A497" s="15">
        <v>102</v>
      </c>
      <c r="B497" s="15">
        <v>1</v>
      </c>
      <c r="C497" s="15"/>
      <c r="D497" s="15"/>
      <c r="E497" s="15"/>
      <c r="F497" s="15"/>
      <c r="G497" s="15"/>
      <c r="H497" s="16" t="s">
        <v>32</v>
      </c>
      <c r="I497" s="16" t="s">
        <v>32</v>
      </c>
      <c r="J497" s="15"/>
      <c r="K497" s="27" t="str" cm="1">
        <f t="array" ref="K497">IF(I497="","",_xlfn.XLOOKUP(0&amp;A497&amp;IF(F497&lt;&gt;"",F497,LOOKUP(2,1/(F$2:F497&lt;&gt;""),F$2:F497))&amp;I497,Hoja4!G:G,Hoja4!F:F,"",0))</f>
        <v/>
      </c>
      <c r="L497" s="22"/>
      <c r="M497" s="15">
        <v>9</v>
      </c>
      <c r="N497" s="15" t="s">
        <v>709</v>
      </c>
      <c r="O497" s="15" t="s">
        <v>40</v>
      </c>
      <c r="P497" s="15" t="s">
        <v>35</v>
      </c>
      <c r="Q497" s="15" t="s">
        <v>36</v>
      </c>
      <c r="R497" s="15" t="s">
        <v>37</v>
      </c>
      <c r="S497" s="15">
        <v>10000</v>
      </c>
      <c r="T497" s="15">
        <v>68214</v>
      </c>
      <c r="U497" s="35">
        <v>9000</v>
      </c>
      <c r="V497" s="33"/>
      <c r="W497" s="15" t="s">
        <v>38</v>
      </c>
      <c r="X497" s="15" t="s">
        <v>38</v>
      </c>
      <c r="Y497" s="15" t="s">
        <v>38</v>
      </c>
      <c r="Z497" s="23"/>
    </row>
    <row r="498" spans="1:26">
      <c r="A498" s="3">
        <v>102</v>
      </c>
      <c r="B498" s="3">
        <v>1</v>
      </c>
      <c r="C498" s="3" t="s">
        <v>688</v>
      </c>
      <c r="D498" s="3"/>
      <c r="E498" s="3"/>
      <c r="F498" s="3">
        <v>2</v>
      </c>
      <c r="G498" s="3" t="s">
        <v>703</v>
      </c>
      <c r="H498" s="4" t="s">
        <v>32</v>
      </c>
      <c r="I498" s="4" t="s">
        <v>32</v>
      </c>
      <c r="J498" s="3" t="s">
        <v>44</v>
      </c>
      <c r="K498" s="28">
        <f>SUM(K489:K497)</f>
        <v>1493032500</v>
      </c>
      <c r="L498" s="13">
        <f>SUM(L489:L497)</f>
        <v>0</v>
      </c>
      <c r="M498" s="3"/>
      <c r="N498" s="3"/>
      <c r="O498" s="3"/>
      <c r="P498" s="3"/>
      <c r="Q498" s="3"/>
      <c r="R498" s="3"/>
      <c r="S498" s="3"/>
      <c r="T498" s="3"/>
      <c r="U498" s="36"/>
      <c r="V498" s="3"/>
      <c r="W498" s="3"/>
      <c r="X498" s="3"/>
      <c r="Y498" s="3" t="s">
        <v>45</v>
      </c>
      <c r="Z498" s="13">
        <f>SUM(Z489:Z497)</f>
        <v>0</v>
      </c>
    </row>
    <row r="499" spans="1:26">
      <c r="A499" s="15">
        <v>102</v>
      </c>
      <c r="B499" s="15">
        <v>1</v>
      </c>
      <c r="C499" s="15" t="s">
        <v>688</v>
      </c>
      <c r="D499" s="15">
        <v>1</v>
      </c>
      <c r="E499" s="15" t="s">
        <v>689</v>
      </c>
      <c r="F499" s="15">
        <v>3</v>
      </c>
      <c r="G499" s="15" t="s">
        <v>710</v>
      </c>
      <c r="H499" s="16" t="s">
        <v>691</v>
      </c>
      <c r="I499" s="16" t="s">
        <v>692</v>
      </c>
      <c r="J499" s="15" t="s">
        <v>693</v>
      </c>
      <c r="K499" s="32" cm="1">
        <f t="array" ref="K499">IF(I499="","",_xlfn.XLOOKUP(0&amp;A499&amp;IF(F499&lt;&gt;"",F499,LOOKUP(2,1/(F$2:F499&lt;&gt;""),F$2:F499))&amp;I499,Hoja4!G:G,Hoja4!F:F,"",0))</f>
        <v>143333000</v>
      </c>
      <c r="L499" s="23"/>
      <c r="M499" s="15"/>
      <c r="N499" s="15"/>
      <c r="O499" s="15"/>
      <c r="P499" s="15"/>
      <c r="Q499" s="15"/>
      <c r="R499" s="15"/>
      <c r="S499" s="15"/>
      <c r="T499" s="15"/>
      <c r="U499" s="35"/>
      <c r="V499" s="15"/>
      <c r="W499" s="15"/>
      <c r="X499" s="15"/>
      <c r="Y499" s="15"/>
      <c r="Z499" s="22"/>
    </row>
    <row r="500" spans="1:26">
      <c r="A500" s="15">
        <v>102</v>
      </c>
      <c r="B500" s="15">
        <v>1</v>
      </c>
      <c r="C500" s="15"/>
      <c r="D500" s="15"/>
      <c r="E500" s="15"/>
      <c r="F500" s="15"/>
      <c r="G500" s="15"/>
      <c r="H500" s="16" t="s">
        <v>694</v>
      </c>
      <c r="I500" s="16" t="s">
        <v>695</v>
      </c>
      <c r="J500" s="15" t="s">
        <v>696</v>
      </c>
      <c r="K500" s="32" cm="1">
        <f t="array" ref="K500">IF(I500="","",_xlfn.XLOOKUP(0&amp;A500&amp;IF(F500&lt;&gt;"",F500,LOOKUP(2,1/(F$2:F500&lt;&gt;""),F$2:F500))&amp;I500,Hoja4!G:G,Hoja4!F:F,"",0))</f>
        <v>321492000</v>
      </c>
      <c r="L500" s="23"/>
      <c r="M500" s="15"/>
      <c r="N500" s="15"/>
      <c r="O500" s="15"/>
      <c r="P500" s="15"/>
      <c r="Q500" s="15"/>
      <c r="R500" s="15"/>
      <c r="S500" s="15"/>
      <c r="T500" s="15"/>
      <c r="U500" s="35"/>
      <c r="V500" s="15"/>
      <c r="W500" s="15"/>
      <c r="X500" s="15"/>
      <c r="Y500" s="15"/>
      <c r="Z500" s="22"/>
    </row>
    <row r="501" spans="1:26">
      <c r="A501" s="15">
        <v>102</v>
      </c>
      <c r="B501" s="15">
        <v>1</v>
      </c>
      <c r="C501" s="15"/>
      <c r="D501" s="15"/>
      <c r="E501" s="15"/>
      <c r="F501" s="15"/>
      <c r="G501" s="15"/>
      <c r="H501" s="16" t="s">
        <v>697</v>
      </c>
      <c r="I501" s="16" t="s">
        <v>698</v>
      </c>
      <c r="J501" s="15" t="s">
        <v>699</v>
      </c>
      <c r="K501" s="32" cm="1">
        <f t="array" ref="K501">IF(I501="","",_xlfn.XLOOKUP(0&amp;A501&amp;IF(F501&lt;&gt;"",F501,LOOKUP(2,1/(F$2:F501&lt;&gt;""),F$2:F501))&amp;I501,Hoja4!G:G,Hoja4!F:F,"",0))</f>
        <v>66000000</v>
      </c>
      <c r="L501" s="23"/>
      <c r="M501" s="15"/>
      <c r="N501" s="15"/>
      <c r="O501" s="15"/>
      <c r="P501" s="15"/>
      <c r="Q501" s="15"/>
      <c r="R501" s="15"/>
      <c r="S501" s="15"/>
      <c r="T501" s="15"/>
      <c r="U501" s="35"/>
      <c r="V501" s="15"/>
      <c r="W501" s="15"/>
      <c r="X501" s="15"/>
      <c r="Y501" s="15"/>
      <c r="Z501" s="22"/>
    </row>
    <row r="502" spans="1:26">
      <c r="A502" s="15">
        <v>102</v>
      </c>
      <c r="B502" s="15">
        <v>1</v>
      </c>
      <c r="C502" s="15"/>
      <c r="D502" s="15"/>
      <c r="E502" s="15"/>
      <c r="F502" s="15"/>
      <c r="G502" s="15"/>
      <c r="H502" s="16" t="s">
        <v>32</v>
      </c>
      <c r="I502" s="16" t="s">
        <v>32</v>
      </c>
      <c r="J502" s="15"/>
      <c r="K502" s="27" t="str" cm="1">
        <f t="array" ref="K502">IF(I502="","",_xlfn.XLOOKUP(0&amp;A502&amp;IF(F502&lt;&gt;"",F502,LOOKUP(2,1/(F$2:F502&lt;&gt;""),F$2:F502))&amp;I502,Hoja4!G:G,Hoja4!F:F,"",0))</f>
        <v/>
      </c>
      <c r="L502" s="22"/>
      <c r="M502" s="15">
        <v>10</v>
      </c>
      <c r="N502" s="15" t="s">
        <v>711</v>
      </c>
      <c r="O502" s="15" t="s">
        <v>40</v>
      </c>
      <c r="P502" s="15" t="s">
        <v>35</v>
      </c>
      <c r="Q502" s="15" t="s">
        <v>36</v>
      </c>
      <c r="R502" s="15" t="s">
        <v>37</v>
      </c>
      <c r="S502" s="15">
        <v>53360</v>
      </c>
      <c r="T502" s="15">
        <v>362928</v>
      </c>
      <c r="U502" s="35">
        <v>48024</v>
      </c>
      <c r="V502" s="33"/>
      <c r="W502" s="15" t="s">
        <v>38</v>
      </c>
      <c r="X502" s="15" t="s">
        <v>38</v>
      </c>
      <c r="Y502" s="15" t="s">
        <v>38</v>
      </c>
      <c r="Z502" s="23"/>
    </row>
    <row r="503" spans="1:26">
      <c r="A503" s="3">
        <v>102</v>
      </c>
      <c r="B503" s="3">
        <v>1</v>
      </c>
      <c r="C503" s="3" t="s">
        <v>688</v>
      </c>
      <c r="D503" s="3"/>
      <c r="E503" s="3"/>
      <c r="F503" s="3">
        <v>3</v>
      </c>
      <c r="G503" s="3" t="s">
        <v>710</v>
      </c>
      <c r="H503" s="4" t="s">
        <v>32</v>
      </c>
      <c r="I503" s="4" t="s">
        <v>32</v>
      </c>
      <c r="J503" s="3" t="s">
        <v>44</v>
      </c>
      <c r="K503" s="28">
        <f>SUM(K499:K502)</f>
        <v>530825000</v>
      </c>
      <c r="L503" s="13">
        <f>SUM(L499:L502)</f>
        <v>0</v>
      </c>
      <c r="M503" s="3"/>
      <c r="N503" s="3"/>
      <c r="O503" s="3"/>
      <c r="P503" s="3"/>
      <c r="Q503" s="3"/>
      <c r="R503" s="3"/>
      <c r="S503" s="3"/>
      <c r="T503" s="3"/>
      <c r="U503" s="36"/>
      <c r="V503" s="3"/>
      <c r="W503" s="3"/>
      <c r="X503" s="3"/>
      <c r="Y503" s="3" t="s">
        <v>45</v>
      </c>
      <c r="Z503" s="13">
        <f>SUM(Z499:Z502)</f>
        <v>0</v>
      </c>
    </row>
    <row r="504" spans="1:26">
      <c r="A504" s="15">
        <v>102</v>
      </c>
      <c r="B504" s="15">
        <v>1</v>
      </c>
      <c r="C504" s="15" t="s">
        <v>688</v>
      </c>
      <c r="D504" s="15">
        <v>2</v>
      </c>
      <c r="E504" s="15" t="s">
        <v>712</v>
      </c>
      <c r="F504" s="15">
        <v>4</v>
      </c>
      <c r="G504" s="15" t="s">
        <v>713</v>
      </c>
      <c r="H504" s="16" t="s">
        <v>691</v>
      </c>
      <c r="I504" s="16" t="s">
        <v>692</v>
      </c>
      <c r="J504" s="15" t="s">
        <v>693</v>
      </c>
      <c r="K504" s="32" cm="1">
        <f t="array" ref="K504">IF(I504="","",_xlfn.XLOOKUP(0&amp;A504&amp;IF(F504&lt;&gt;"",F504,LOOKUP(2,1/(F$2:F504&lt;&gt;""),F$2:F504))&amp;I504,Hoja4!G:G,Hoja4!F:F,"",0))</f>
        <v>113204500</v>
      </c>
      <c r="L504" s="23"/>
      <c r="M504" s="15"/>
      <c r="N504" s="15"/>
      <c r="O504" s="15"/>
      <c r="P504" s="15"/>
      <c r="Q504" s="15"/>
      <c r="R504" s="15"/>
      <c r="S504" s="15"/>
      <c r="T504" s="15"/>
      <c r="U504" s="35"/>
      <c r="V504" s="15"/>
      <c r="W504" s="15"/>
      <c r="X504" s="15"/>
      <c r="Y504" s="15"/>
      <c r="Z504" s="22"/>
    </row>
    <row r="505" spans="1:26">
      <c r="A505" s="15">
        <v>102</v>
      </c>
      <c r="B505" s="15">
        <v>1</v>
      </c>
      <c r="C505" s="15"/>
      <c r="D505" s="15"/>
      <c r="E505" s="15"/>
      <c r="F505" s="15"/>
      <c r="G505" s="15"/>
      <c r="H505" s="16" t="s">
        <v>694</v>
      </c>
      <c r="I505" s="16" t="s">
        <v>695</v>
      </c>
      <c r="J505" s="15" t="s">
        <v>696</v>
      </c>
      <c r="K505" s="32" cm="1">
        <f t="array" ref="K505">IF(I505="","",_xlfn.XLOOKUP(0&amp;A505&amp;IF(F505&lt;&gt;"",F505,LOOKUP(2,1/(F$2:F505&lt;&gt;""),F$2:F505))&amp;I505,Hoja4!G:G,Hoja4!F:F,"",0))</f>
        <v>1514797000</v>
      </c>
      <c r="L505" s="23"/>
      <c r="M505" s="15"/>
      <c r="N505" s="15"/>
      <c r="O505" s="15"/>
      <c r="P505" s="15"/>
      <c r="Q505" s="15"/>
      <c r="R505" s="15"/>
      <c r="S505" s="15"/>
      <c r="T505" s="15"/>
      <c r="U505" s="35"/>
      <c r="V505" s="15"/>
      <c r="W505" s="15"/>
      <c r="X505" s="15"/>
      <c r="Y505" s="15"/>
      <c r="Z505" s="22"/>
    </row>
    <row r="506" spans="1:26">
      <c r="A506" s="15">
        <v>102</v>
      </c>
      <c r="B506" s="15">
        <v>1</v>
      </c>
      <c r="C506" s="15"/>
      <c r="D506" s="15"/>
      <c r="E506" s="15"/>
      <c r="F506" s="15"/>
      <c r="G506" s="15"/>
      <c r="H506" s="16" t="s">
        <v>697</v>
      </c>
      <c r="I506" s="16" t="s">
        <v>698</v>
      </c>
      <c r="J506" s="15" t="s">
        <v>699</v>
      </c>
      <c r="K506" s="32" cm="1">
        <f t="array" ref="K506">IF(I506="","",_xlfn.XLOOKUP(0&amp;A506&amp;IF(F506&lt;&gt;"",F506,LOOKUP(2,1/(F$2:F506&lt;&gt;""),F$2:F506))&amp;I506,Hoja4!G:G,Hoja4!F:F,"",0))</f>
        <v>1599853000</v>
      </c>
      <c r="L506" s="23"/>
      <c r="M506" s="15"/>
      <c r="N506" s="15"/>
      <c r="O506" s="15"/>
      <c r="P506" s="15"/>
      <c r="Q506" s="15"/>
      <c r="R506" s="15"/>
      <c r="S506" s="15"/>
      <c r="T506" s="15"/>
      <c r="U506" s="35"/>
      <c r="V506" s="15"/>
      <c r="W506" s="15"/>
      <c r="X506" s="15"/>
      <c r="Y506" s="15"/>
      <c r="Z506" s="22"/>
    </row>
    <row r="507" spans="1:26">
      <c r="A507" s="15">
        <v>102</v>
      </c>
      <c r="B507" s="15">
        <v>1</v>
      </c>
      <c r="C507" s="15"/>
      <c r="D507" s="15"/>
      <c r="E507" s="15"/>
      <c r="F507" s="15"/>
      <c r="G507" s="15"/>
      <c r="H507" s="16" t="s">
        <v>32</v>
      </c>
      <c r="I507" s="16" t="s">
        <v>32</v>
      </c>
      <c r="J507" s="15"/>
      <c r="K507" s="27" t="str" cm="1">
        <f t="array" ref="K507">IF(I507="","",_xlfn.XLOOKUP(0&amp;A507&amp;IF(F507&lt;&gt;"",F507,LOOKUP(2,1/(F$2:F507&lt;&gt;""),F$2:F507))&amp;I507,Hoja4!G:G,Hoja4!F:F,"",0))</f>
        <v/>
      </c>
      <c r="L507" s="22"/>
      <c r="M507" s="15">
        <v>11</v>
      </c>
      <c r="N507" s="15" t="s">
        <v>714</v>
      </c>
      <c r="O507" s="15" t="s">
        <v>40</v>
      </c>
      <c r="P507" s="15" t="s">
        <v>35</v>
      </c>
      <c r="Q507" s="15" t="s">
        <v>36</v>
      </c>
      <c r="R507" s="15" t="s">
        <v>37</v>
      </c>
      <c r="S507" s="15">
        <v>1122</v>
      </c>
      <c r="T507" s="15">
        <v>11108</v>
      </c>
      <c r="U507" s="35">
        <v>1010</v>
      </c>
      <c r="V507" s="33"/>
      <c r="W507" s="15" t="s">
        <v>38</v>
      </c>
      <c r="X507" s="15" t="s">
        <v>38</v>
      </c>
      <c r="Y507" s="15" t="s">
        <v>38</v>
      </c>
      <c r="Z507" s="23"/>
    </row>
    <row r="508" spans="1:26">
      <c r="A508" s="15">
        <v>102</v>
      </c>
      <c r="B508" s="15">
        <v>1</v>
      </c>
      <c r="C508" s="15"/>
      <c r="D508" s="15"/>
      <c r="E508" s="15"/>
      <c r="F508" s="15"/>
      <c r="G508" s="15"/>
      <c r="H508" s="16" t="s">
        <v>32</v>
      </c>
      <c r="I508" s="16" t="s">
        <v>32</v>
      </c>
      <c r="J508" s="15"/>
      <c r="K508" s="27" t="str" cm="1">
        <f t="array" ref="K508">IF(I508="","",_xlfn.XLOOKUP(0&amp;A508&amp;IF(F508&lt;&gt;"",F508,LOOKUP(2,1/(F$2:F508&lt;&gt;""),F$2:F508))&amp;I508,Hoja4!G:G,Hoja4!F:F,"",0))</f>
        <v/>
      </c>
      <c r="L508" s="22"/>
      <c r="M508" s="15">
        <v>15</v>
      </c>
      <c r="N508" s="15" t="s">
        <v>715</v>
      </c>
      <c r="O508" s="15" t="s">
        <v>40</v>
      </c>
      <c r="P508" s="15" t="s">
        <v>35</v>
      </c>
      <c r="Q508" s="15" t="s">
        <v>36</v>
      </c>
      <c r="R508" s="15" t="s">
        <v>37</v>
      </c>
      <c r="S508" s="15">
        <v>820</v>
      </c>
      <c r="T508" s="15">
        <v>6316</v>
      </c>
      <c r="U508" s="35">
        <v>738</v>
      </c>
      <c r="V508" s="33"/>
      <c r="W508" s="15" t="s">
        <v>38</v>
      </c>
      <c r="X508" s="15" t="s">
        <v>38</v>
      </c>
      <c r="Y508" s="15" t="s">
        <v>38</v>
      </c>
      <c r="Z508" s="23"/>
    </row>
    <row r="509" spans="1:26">
      <c r="A509" s="3">
        <v>102</v>
      </c>
      <c r="B509" s="3">
        <v>1</v>
      </c>
      <c r="C509" s="3" t="s">
        <v>688</v>
      </c>
      <c r="D509" s="3"/>
      <c r="E509" s="3"/>
      <c r="F509" s="3">
        <v>4</v>
      </c>
      <c r="G509" s="3" t="s">
        <v>713</v>
      </c>
      <c r="H509" s="4" t="s">
        <v>32</v>
      </c>
      <c r="I509" s="4" t="s">
        <v>32</v>
      </c>
      <c r="J509" s="3" t="s">
        <v>44</v>
      </c>
      <c r="K509" s="28">
        <f>SUM(K504:K508)</f>
        <v>3227854500</v>
      </c>
      <c r="L509" s="13">
        <f>SUM(L504:L508)</f>
        <v>0</v>
      </c>
      <c r="M509" s="3"/>
      <c r="N509" s="3"/>
      <c r="O509" s="3"/>
      <c r="P509" s="3"/>
      <c r="Q509" s="3"/>
      <c r="R509" s="3"/>
      <c r="S509" s="3"/>
      <c r="T509" s="3"/>
      <c r="U509" s="36"/>
      <c r="V509" s="3"/>
      <c r="W509" s="3"/>
      <c r="X509" s="3"/>
      <c r="Y509" s="3" t="s">
        <v>45</v>
      </c>
      <c r="Z509" s="13">
        <f>SUM(Z504:Z508)</f>
        <v>0</v>
      </c>
    </row>
    <row r="510" spans="1:26">
      <c r="A510" s="15">
        <v>102</v>
      </c>
      <c r="B510" s="15">
        <v>1</v>
      </c>
      <c r="C510" s="15" t="s">
        <v>688</v>
      </c>
      <c r="D510" s="15">
        <v>2</v>
      </c>
      <c r="E510" s="15" t="s">
        <v>712</v>
      </c>
      <c r="F510" s="15">
        <v>5</v>
      </c>
      <c r="G510" s="15" t="s">
        <v>716</v>
      </c>
      <c r="H510" s="16" t="s">
        <v>691</v>
      </c>
      <c r="I510" s="16" t="s">
        <v>692</v>
      </c>
      <c r="J510" s="15" t="s">
        <v>693</v>
      </c>
      <c r="K510" s="32" cm="1">
        <f t="array" ref="K510">IF(I510="","",_xlfn.XLOOKUP(0&amp;A510&amp;IF(F510&lt;&gt;"",F510,LOOKUP(2,1/(F$2:F510&lt;&gt;""),F$2:F510))&amp;I510,Hoja4!G:G,Hoja4!F:F,"",0))</f>
        <v>5905000000</v>
      </c>
      <c r="L510" s="23"/>
      <c r="M510" s="15"/>
      <c r="N510" s="15"/>
      <c r="O510" s="15"/>
      <c r="P510" s="15"/>
      <c r="Q510" s="15"/>
      <c r="R510" s="15"/>
      <c r="S510" s="15"/>
      <c r="T510" s="15"/>
      <c r="U510" s="35"/>
      <c r="V510" s="15"/>
      <c r="W510" s="15"/>
      <c r="X510" s="15"/>
      <c r="Y510" s="15"/>
      <c r="Z510" s="22"/>
    </row>
    <row r="511" spans="1:26">
      <c r="A511" s="15">
        <v>102</v>
      </c>
      <c r="B511" s="15">
        <v>1</v>
      </c>
      <c r="C511" s="15"/>
      <c r="D511" s="15"/>
      <c r="E511" s="15"/>
      <c r="F511" s="15"/>
      <c r="G511" s="15"/>
      <c r="H511" s="16" t="s">
        <v>697</v>
      </c>
      <c r="I511" s="16" t="s">
        <v>698</v>
      </c>
      <c r="J511" s="15" t="s">
        <v>699</v>
      </c>
      <c r="K511" s="32" cm="1">
        <f t="array" ref="K511">IF(I511="","",_xlfn.XLOOKUP(0&amp;A511&amp;IF(F511&lt;&gt;"",F511,LOOKUP(2,1/(F$2:F511&lt;&gt;""),F$2:F511))&amp;I511,Hoja4!G:G,Hoja4!F:F,"",0))</f>
        <v>76633000</v>
      </c>
      <c r="L511" s="23"/>
      <c r="M511" s="15"/>
      <c r="N511" s="15"/>
      <c r="O511" s="15"/>
      <c r="P511" s="15"/>
      <c r="Q511" s="15"/>
      <c r="R511" s="15"/>
      <c r="S511" s="15"/>
      <c r="T511" s="15"/>
      <c r="U511" s="35"/>
      <c r="V511" s="15"/>
      <c r="W511" s="15"/>
      <c r="X511" s="15"/>
      <c r="Y511" s="15"/>
      <c r="Z511" s="22"/>
    </row>
    <row r="512" spans="1:26">
      <c r="A512" s="15">
        <v>102</v>
      </c>
      <c r="B512" s="15">
        <v>1</v>
      </c>
      <c r="C512" s="15"/>
      <c r="D512" s="15"/>
      <c r="E512" s="15"/>
      <c r="F512" s="15"/>
      <c r="G512" s="15"/>
      <c r="H512" s="16" t="s">
        <v>32</v>
      </c>
      <c r="I512" s="16" t="s">
        <v>32</v>
      </c>
      <c r="J512" s="15"/>
      <c r="K512" s="27" t="str" cm="1">
        <f t="array" ref="K512">IF(I512="","",_xlfn.XLOOKUP(0&amp;A512&amp;IF(F512&lt;&gt;"",F512,LOOKUP(2,1/(F$2:F512&lt;&gt;""),F$2:F512))&amp;I512,Hoja4!G:G,Hoja4!F:F,"",0))</f>
        <v/>
      </c>
      <c r="L512" s="22"/>
      <c r="M512" s="15">
        <v>12</v>
      </c>
      <c r="N512" s="15" t="s">
        <v>717</v>
      </c>
      <c r="O512" s="15" t="s">
        <v>40</v>
      </c>
      <c r="P512" s="15" t="s">
        <v>35</v>
      </c>
      <c r="Q512" s="15" t="s">
        <v>36</v>
      </c>
      <c r="R512" s="15" t="s">
        <v>37</v>
      </c>
      <c r="S512" s="15">
        <v>261</v>
      </c>
      <c r="T512" s="15">
        <v>4508</v>
      </c>
      <c r="U512" s="35">
        <v>595</v>
      </c>
      <c r="V512" s="33"/>
      <c r="W512" s="15" t="s">
        <v>38</v>
      </c>
      <c r="X512" s="15" t="s">
        <v>38</v>
      </c>
      <c r="Y512" s="15" t="s">
        <v>38</v>
      </c>
      <c r="Z512" s="23"/>
    </row>
    <row r="513" spans="1:26">
      <c r="A513" s="3">
        <v>102</v>
      </c>
      <c r="B513" s="3">
        <v>1</v>
      </c>
      <c r="C513" s="3" t="s">
        <v>688</v>
      </c>
      <c r="D513" s="3"/>
      <c r="E513" s="3"/>
      <c r="F513" s="3">
        <v>5</v>
      </c>
      <c r="G513" s="3" t="s">
        <v>716</v>
      </c>
      <c r="H513" s="4" t="s">
        <v>32</v>
      </c>
      <c r="I513" s="4" t="s">
        <v>32</v>
      </c>
      <c r="J513" s="3" t="s">
        <v>44</v>
      </c>
      <c r="K513" s="28">
        <f>SUM(K510:K512)</f>
        <v>5981633000</v>
      </c>
      <c r="L513" s="13">
        <f>SUM(L510:L512)</f>
        <v>0</v>
      </c>
      <c r="M513" s="3"/>
      <c r="N513" s="3"/>
      <c r="O513" s="3"/>
      <c r="P513" s="3"/>
      <c r="Q513" s="3"/>
      <c r="R513" s="3"/>
      <c r="S513" s="3"/>
      <c r="T513" s="3"/>
      <c r="U513" s="36"/>
      <c r="V513" s="3"/>
      <c r="W513" s="3"/>
      <c r="X513" s="3"/>
      <c r="Y513" s="3" t="s">
        <v>45</v>
      </c>
      <c r="Z513" s="13">
        <f>SUM(Z510:Z512)</f>
        <v>0</v>
      </c>
    </row>
    <row r="514" spans="1:26">
      <c r="A514" s="15">
        <v>102</v>
      </c>
      <c r="B514" s="15">
        <v>1</v>
      </c>
      <c r="C514" s="15" t="s">
        <v>688</v>
      </c>
      <c r="D514" s="15">
        <v>3</v>
      </c>
      <c r="E514" s="15" t="s">
        <v>718</v>
      </c>
      <c r="F514" s="15">
        <v>6</v>
      </c>
      <c r="G514" s="15" t="s">
        <v>719</v>
      </c>
      <c r="H514" s="16" t="s">
        <v>720</v>
      </c>
      <c r="I514" s="16" t="s">
        <v>721</v>
      </c>
      <c r="J514" s="15" t="s">
        <v>722</v>
      </c>
      <c r="K514" s="32" cm="1">
        <f t="array" ref="K514">IF(I514="","",_xlfn.XLOOKUP(0&amp;A514&amp;IF(F514&lt;&gt;"",F514,LOOKUP(2,1/(F$2:F514&lt;&gt;""),F$2:F514))&amp;I514,Hoja4!G:G,Hoja4!F:F,"",0))</f>
        <v>2166570000</v>
      </c>
      <c r="L514" s="23"/>
      <c r="M514" s="15"/>
      <c r="N514" s="15"/>
      <c r="O514" s="15"/>
      <c r="P514" s="15"/>
      <c r="Q514" s="15"/>
      <c r="R514" s="15"/>
      <c r="S514" s="15"/>
      <c r="T514" s="15"/>
      <c r="U514" s="35"/>
      <c r="V514" s="15"/>
      <c r="W514" s="15"/>
      <c r="X514" s="15"/>
      <c r="Y514" s="15"/>
      <c r="Z514" s="22"/>
    </row>
    <row r="515" spans="1:26">
      <c r="A515" s="15">
        <v>102</v>
      </c>
      <c r="B515" s="15">
        <v>1</v>
      </c>
      <c r="C515" s="15"/>
      <c r="D515" s="15"/>
      <c r="E515" s="15"/>
      <c r="F515" s="15"/>
      <c r="G515" s="15"/>
      <c r="H515" s="16" t="s">
        <v>691</v>
      </c>
      <c r="I515" s="16" t="s">
        <v>692</v>
      </c>
      <c r="J515" s="15" t="s">
        <v>693</v>
      </c>
      <c r="K515" s="32" cm="1">
        <f t="array" ref="K515">IF(I515="","",_xlfn.XLOOKUP(0&amp;A515&amp;IF(F515&lt;&gt;"",F515,LOOKUP(2,1/(F$2:F515&lt;&gt;""),F$2:F515))&amp;I515,Hoja4!G:G,Hoja4!F:F,"",0))</f>
        <v>100000000</v>
      </c>
      <c r="L515" s="23"/>
      <c r="M515" s="15"/>
      <c r="N515" s="15"/>
      <c r="O515" s="15"/>
      <c r="P515" s="15"/>
      <c r="Q515" s="15"/>
      <c r="R515" s="15"/>
      <c r="S515" s="15"/>
      <c r="T515" s="15"/>
      <c r="U515" s="35"/>
      <c r="V515" s="15"/>
      <c r="W515" s="15"/>
      <c r="X515" s="15"/>
      <c r="Y515" s="15"/>
      <c r="Z515" s="22"/>
    </row>
    <row r="516" spans="1:26">
      <c r="A516" s="15">
        <v>102</v>
      </c>
      <c r="B516" s="15">
        <v>1</v>
      </c>
      <c r="C516" s="15"/>
      <c r="D516" s="15"/>
      <c r="E516" s="15"/>
      <c r="F516" s="15"/>
      <c r="G516" s="15"/>
      <c r="H516" s="16" t="s">
        <v>32</v>
      </c>
      <c r="I516" s="16" t="s">
        <v>32</v>
      </c>
      <c r="J516" s="15"/>
      <c r="K516" s="27" t="str" cm="1">
        <f t="array" ref="K516">IF(I516="","",_xlfn.XLOOKUP(0&amp;A516&amp;IF(F516&lt;&gt;"",F516,LOOKUP(2,1/(F$2:F516&lt;&gt;""),F$2:F516))&amp;I516,Hoja4!G:G,Hoja4!F:F,"",0))</f>
        <v/>
      </c>
      <c r="L516" s="22"/>
      <c r="M516" s="15">
        <v>13</v>
      </c>
      <c r="N516" s="15" t="s">
        <v>723</v>
      </c>
      <c r="O516" s="15" t="s">
        <v>40</v>
      </c>
      <c r="P516" s="15" t="s">
        <v>35</v>
      </c>
      <c r="Q516" s="15" t="s">
        <v>36</v>
      </c>
      <c r="R516" s="15" t="s">
        <v>37</v>
      </c>
      <c r="S516" s="15">
        <v>1200</v>
      </c>
      <c r="T516" s="15">
        <v>32820</v>
      </c>
      <c r="U516" s="35">
        <v>4500</v>
      </c>
      <c r="V516" s="33"/>
      <c r="W516" s="15" t="s">
        <v>38</v>
      </c>
      <c r="X516" s="15" t="s">
        <v>38</v>
      </c>
      <c r="Y516" s="15" t="s">
        <v>38</v>
      </c>
      <c r="Z516" s="23"/>
    </row>
    <row r="517" spans="1:26">
      <c r="A517" s="3">
        <v>102</v>
      </c>
      <c r="B517" s="3">
        <v>1</v>
      </c>
      <c r="C517" s="3" t="s">
        <v>688</v>
      </c>
      <c r="D517" s="3"/>
      <c r="E517" s="3"/>
      <c r="F517" s="3">
        <v>6</v>
      </c>
      <c r="G517" s="3" t="s">
        <v>719</v>
      </c>
      <c r="H517" s="4" t="s">
        <v>32</v>
      </c>
      <c r="I517" s="4" t="s">
        <v>32</v>
      </c>
      <c r="J517" s="3" t="s">
        <v>44</v>
      </c>
      <c r="K517" s="28">
        <f>SUM(K514:K516)</f>
        <v>2266570000</v>
      </c>
      <c r="L517" s="13">
        <f>SUM(L514:L516)</f>
        <v>0</v>
      </c>
      <c r="M517" s="3"/>
      <c r="N517" s="3"/>
      <c r="O517" s="3"/>
      <c r="P517" s="3"/>
      <c r="Q517" s="3"/>
      <c r="R517" s="3"/>
      <c r="S517" s="3"/>
      <c r="T517" s="3"/>
      <c r="U517" s="36"/>
      <c r="V517" s="3"/>
      <c r="W517" s="3"/>
      <c r="X517" s="3"/>
      <c r="Y517" s="3" t="s">
        <v>45</v>
      </c>
      <c r="Z517" s="13">
        <f>SUM(Z514:Z516)</f>
        <v>0</v>
      </c>
    </row>
    <row r="518" spans="1:26">
      <c r="A518" s="15">
        <v>102</v>
      </c>
      <c r="B518" s="15">
        <v>1</v>
      </c>
      <c r="C518" s="15" t="s">
        <v>688</v>
      </c>
      <c r="D518" s="15">
        <v>3</v>
      </c>
      <c r="E518" s="15" t="s">
        <v>718</v>
      </c>
      <c r="F518" s="15">
        <v>10</v>
      </c>
      <c r="G518" s="15" t="s">
        <v>724</v>
      </c>
      <c r="H518" s="16" t="s">
        <v>720</v>
      </c>
      <c r="I518" s="16" t="s">
        <v>721</v>
      </c>
      <c r="J518" s="15" t="s">
        <v>722</v>
      </c>
      <c r="K518" s="32" cm="1">
        <f t="array" ref="K518">IF(I518="","",_xlfn.XLOOKUP(0&amp;A518&amp;IF(F518&lt;&gt;"",F518,LOOKUP(2,1/(F$2:F518&lt;&gt;""),F$2:F518))&amp;I518,Hoja4!G:G,Hoja4!F:F,"",0))</f>
        <v>1134570000</v>
      </c>
      <c r="L518" s="23"/>
      <c r="M518" s="15"/>
      <c r="N518" s="15"/>
      <c r="O518" s="15"/>
      <c r="P518" s="15"/>
      <c r="Q518" s="15"/>
      <c r="R518" s="15"/>
      <c r="S518" s="15"/>
      <c r="T518" s="15"/>
      <c r="U518" s="35"/>
      <c r="V518" s="15"/>
      <c r="W518" s="15"/>
      <c r="X518" s="15"/>
      <c r="Y518" s="15"/>
      <c r="Z518" s="22"/>
    </row>
    <row r="519" spans="1:26">
      <c r="A519" s="15">
        <v>102</v>
      </c>
      <c r="B519" s="15">
        <v>1</v>
      </c>
      <c r="C519" s="15"/>
      <c r="D519" s="15"/>
      <c r="E519" s="15"/>
      <c r="F519" s="15"/>
      <c r="G519" s="15"/>
      <c r="H519" s="16" t="s">
        <v>691</v>
      </c>
      <c r="I519" s="16" t="s">
        <v>692</v>
      </c>
      <c r="J519" s="15" t="s">
        <v>693</v>
      </c>
      <c r="K519" s="32" cm="1">
        <f t="array" ref="K519">IF(I519="","",_xlfn.XLOOKUP(0&amp;A519&amp;IF(F519&lt;&gt;"",F519,LOOKUP(2,1/(F$2:F519&lt;&gt;""),F$2:F519))&amp;I519,Hoja4!G:G,Hoja4!F:F,"",0))</f>
        <v>250000000</v>
      </c>
      <c r="L519" s="23"/>
      <c r="M519" s="15"/>
      <c r="N519" s="15"/>
      <c r="O519" s="15"/>
      <c r="P519" s="15"/>
      <c r="Q519" s="15"/>
      <c r="R519" s="15"/>
      <c r="S519" s="15"/>
      <c r="T519" s="15"/>
      <c r="U519" s="35"/>
      <c r="V519" s="15"/>
      <c r="W519" s="15"/>
      <c r="X519" s="15"/>
      <c r="Y519" s="15"/>
      <c r="Z519" s="22"/>
    </row>
    <row r="520" spans="1:26">
      <c r="A520" s="15">
        <v>102</v>
      </c>
      <c r="B520" s="15">
        <v>1</v>
      </c>
      <c r="C520" s="15"/>
      <c r="D520" s="15"/>
      <c r="E520" s="15"/>
      <c r="F520" s="15"/>
      <c r="G520" s="15"/>
      <c r="H520" s="16" t="s">
        <v>32</v>
      </c>
      <c r="I520" s="16" t="s">
        <v>32</v>
      </c>
      <c r="J520" s="15"/>
      <c r="K520" s="27" t="str" cm="1">
        <f t="array" ref="K520">IF(I520="","",_xlfn.XLOOKUP(0&amp;A520&amp;IF(F520&lt;&gt;"",F520,LOOKUP(2,1/(F$2:F520&lt;&gt;""),F$2:F520))&amp;I520,Hoja4!G:G,Hoja4!F:F,"",0))</f>
        <v/>
      </c>
      <c r="L520" s="22"/>
      <c r="M520" s="15">
        <v>14</v>
      </c>
      <c r="N520" s="15" t="s">
        <v>725</v>
      </c>
      <c r="O520" s="15" t="s">
        <v>40</v>
      </c>
      <c r="P520" s="15" t="s">
        <v>35</v>
      </c>
      <c r="Q520" s="15" t="s">
        <v>36</v>
      </c>
      <c r="R520" s="15" t="s">
        <v>37</v>
      </c>
      <c r="S520" s="15">
        <v>1138816</v>
      </c>
      <c r="T520" s="15">
        <v>21264931</v>
      </c>
      <c r="U520" s="35">
        <v>2084610</v>
      </c>
      <c r="V520" s="33"/>
      <c r="W520" s="15" t="s">
        <v>38</v>
      </c>
      <c r="X520" s="15" t="s">
        <v>38</v>
      </c>
      <c r="Y520" s="15" t="s">
        <v>38</v>
      </c>
      <c r="Z520" s="23"/>
    </row>
    <row r="521" spans="1:26">
      <c r="A521" s="3">
        <v>102</v>
      </c>
      <c r="B521" s="3">
        <v>1</v>
      </c>
      <c r="C521" s="3" t="s">
        <v>688</v>
      </c>
      <c r="D521" s="3"/>
      <c r="E521" s="3"/>
      <c r="F521" s="3">
        <v>10</v>
      </c>
      <c r="G521" s="3" t="s">
        <v>724</v>
      </c>
      <c r="H521" s="4" t="s">
        <v>32</v>
      </c>
      <c r="I521" s="4" t="s">
        <v>32</v>
      </c>
      <c r="J521" s="3" t="s">
        <v>44</v>
      </c>
      <c r="K521" s="28">
        <f>SUM(K518:K520)</f>
        <v>1384570000</v>
      </c>
      <c r="L521" s="13">
        <f>SUM(L518:L520)</f>
        <v>0</v>
      </c>
      <c r="M521" s="3"/>
      <c r="N521" s="3"/>
      <c r="O521" s="3"/>
      <c r="P521" s="3"/>
      <c r="Q521" s="3"/>
      <c r="R521" s="3"/>
      <c r="S521" s="3"/>
      <c r="T521" s="3"/>
      <c r="U521" s="36"/>
      <c r="V521" s="3"/>
      <c r="W521" s="3"/>
      <c r="X521" s="3"/>
      <c r="Y521" s="3" t="s">
        <v>45</v>
      </c>
      <c r="Z521" s="13">
        <f>SUM(Z518:Z520)</f>
        <v>0</v>
      </c>
    </row>
    <row r="522" spans="1:26">
      <c r="A522" s="5">
        <v>102</v>
      </c>
      <c r="B522" s="5">
        <v>1</v>
      </c>
      <c r="C522" s="5" t="s">
        <v>688</v>
      </c>
      <c r="D522" s="5"/>
      <c r="E522" s="5"/>
      <c r="F522" s="5"/>
      <c r="G522" s="5"/>
      <c r="H522" s="6" t="s">
        <v>32</v>
      </c>
      <c r="I522" s="6" t="s">
        <v>32</v>
      </c>
      <c r="J522" s="5" t="s">
        <v>121</v>
      </c>
      <c r="K522" s="29">
        <f>SUM(K488,K498,K503,K509,K513,K517,K521)</f>
        <v>17904377000</v>
      </c>
      <c r="L522" s="14">
        <f>SUM(L488,L498,L503,L509,L513,L517,L521)</f>
        <v>0</v>
      </c>
      <c r="M522" s="5"/>
      <c r="N522" s="5"/>
      <c r="O522" s="5"/>
      <c r="P522" s="5"/>
      <c r="Q522" s="5"/>
      <c r="R522" s="5"/>
      <c r="S522" s="5"/>
      <c r="T522" s="5"/>
      <c r="U522" s="37"/>
      <c r="V522" s="5"/>
      <c r="W522" s="5"/>
      <c r="X522" s="5"/>
      <c r="Y522" s="5" t="s">
        <v>121</v>
      </c>
      <c r="Z522" s="14">
        <f>SUM(Z488,Z498,Z503,Z509,Z513,Z517,Z521)</f>
        <v>0</v>
      </c>
    </row>
    <row r="523" spans="1:26">
      <c r="A523" s="15">
        <v>105</v>
      </c>
      <c r="B523" s="15">
        <v>1</v>
      </c>
      <c r="C523" s="15" t="s">
        <v>726</v>
      </c>
      <c r="D523" s="15">
        <v>1</v>
      </c>
      <c r="E523" s="15" t="s">
        <v>727</v>
      </c>
      <c r="F523" s="15">
        <v>1</v>
      </c>
      <c r="G523" s="15" t="s">
        <v>728</v>
      </c>
      <c r="H523" s="16" t="s">
        <v>729</v>
      </c>
      <c r="I523" s="16" t="s">
        <v>730</v>
      </c>
      <c r="J523" s="15" t="s">
        <v>731</v>
      </c>
      <c r="K523" s="32" cm="1">
        <f t="array" ref="K523">IF(I523="","",_xlfn.XLOOKUP(0&amp;A523&amp;IF(F523&lt;&gt;"",F523,LOOKUP(2,1/(F$2:F523&lt;&gt;""),F$2:F523))&amp;I523,Hoja4!G:G,Hoja4!F:F,"",0))</f>
        <v>682863000</v>
      </c>
      <c r="L523" s="23"/>
      <c r="M523" s="15"/>
      <c r="N523" s="15"/>
      <c r="O523" s="15"/>
      <c r="P523" s="15"/>
      <c r="Q523" s="15"/>
      <c r="R523" s="15"/>
      <c r="S523" s="15"/>
      <c r="T523" s="15"/>
      <c r="U523" s="35"/>
      <c r="V523" s="15"/>
      <c r="W523" s="15"/>
      <c r="X523" s="15"/>
      <c r="Y523" s="15"/>
      <c r="Z523" s="22"/>
    </row>
    <row r="524" spans="1:26">
      <c r="A524" s="15">
        <v>105</v>
      </c>
      <c r="B524" s="15">
        <v>1</v>
      </c>
      <c r="C524" s="15"/>
      <c r="D524" s="15"/>
      <c r="E524" s="15"/>
      <c r="F524" s="15"/>
      <c r="G524" s="15"/>
      <c r="H524" s="16" t="s">
        <v>32</v>
      </c>
      <c r="I524" s="16" t="s">
        <v>32</v>
      </c>
      <c r="J524" s="15"/>
      <c r="K524" s="27" t="str" cm="1">
        <f t="array" ref="K524">IF(I524="","",_xlfn.XLOOKUP(0&amp;A524&amp;IF(F524&lt;&gt;"",F524,LOOKUP(2,1/(F$2:F524&lt;&gt;""),F$2:F524))&amp;I524,Hoja4!G:G,Hoja4!F:F,"",0))</f>
        <v/>
      </c>
      <c r="L524" s="22"/>
      <c r="M524" s="15">
        <v>1</v>
      </c>
      <c r="N524" s="15" t="s">
        <v>732</v>
      </c>
      <c r="O524" s="15" t="s">
        <v>40</v>
      </c>
      <c r="P524" s="15" t="s">
        <v>115</v>
      </c>
      <c r="Q524" s="15" t="s">
        <v>36</v>
      </c>
      <c r="R524" s="15" t="s">
        <v>37</v>
      </c>
      <c r="S524" s="15">
        <v>1</v>
      </c>
      <c r="T524" s="15">
        <v>5</v>
      </c>
      <c r="U524" s="35">
        <v>1</v>
      </c>
      <c r="V524" s="33"/>
      <c r="W524" s="15" t="s">
        <v>38</v>
      </c>
      <c r="X524" s="15" t="s">
        <v>38</v>
      </c>
      <c r="Y524" s="15" t="s">
        <v>38</v>
      </c>
      <c r="Z524" s="23"/>
    </row>
    <row r="525" spans="1:26">
      <c r="A525" s="3">
        <v>105</v>
      </c>
      <c r="B525" s="3">
        <v>1</v>
      </c>
      <c r="C525" s="3" t="s">
        <v>726</v>
      </c>
      <c r="D525" s="3"/>
      <c r="E525" s="3"/>
      <c r="F525" s="3">
        <v>1</v>
      </c>
      <c r="G525" s="3" t="s">
        <v>728</v>
      </c>
      <c r="H525" s="4" t="s">
        <v>32</v>
      </c>
      <c r="I525" s="4" t="s">
        <v>32</v>
      </c>
      <c r="J525" s="3" t="s">
        <v>44</v>
      </c>
      <c r="K525" s="28">
        <f>SUM(K523:K524)</f>
        <v>682863000</v>
      </c>
      <c r="L525" s="13">
        <f>SUM(L523:L524)</f>
        <v>0</v>
      </c>
      <c r="M525" s="3"/>
      <c r="N525" s="3"/>
      <c r="O525" s="3"/>
      <c r="P525" s="3"/>
      <c r="Q525" s="3"/>
      <c r="R525" s="3"/>
      <c r="S525" s="3"/>
      <c r="T525" s="3"/>
      <c r="U525" s="36"/>
      <c r="V525" s="3"/>
      <c r="W525" s="3"/>
      <c r="X525" s="3"/>
      <c r="Y525" s="3" t="s">
        <v>45</v>
      </c>
      <c r="Z525" s="13">
        <f>SUM(Z522:Z524)</f>
        <v>0</v>
      </c>
    </row>
    <row r="526" spans="1:26">
      <c r="A526" s="15">
        <v>105</v>
      </c>
      <c r="B526" s="15">
        <v>1</v>
      </c>
      <c r="C526" s="15" t="s">
        <v>726</v>
      </c>
      <c r="D526" s="15">
        <v>2</v>
      </c>
      <c r="E526" s="15" t="s">
        <v>733</v>
      </c>
      <c r="F526" s="15">
        <v>2</v>
      </c>
      <c r="G526" s="15" t="s">
        <v>734</v>
      </c>
      <c r="H526" s="16" t="s">
        <v>735</v>
      </c>
      <c r="I526" s="16" t="s">
        <v>736</v>
      </c>
      <c r="J526" s="15" t="s">
        <v>737</v>
      </c>
      <c r="K526" s="32" cm="1">
        <f t="array" ref="K526">IF(I526="","",_xlfn.XLOOKUP(0&amp;A526&amp;IF(F526&lt;&gt;"",F526,LOOKUP(2,1/(F$2:F526&lt;&gt;""),F$2:F526))&amp;I526,Hoja4!G:G,Hoja4!F:F,"",0))</f>
        <v>95688000</v>
      </c>
      <c r="L526" s="23"/>
      <c r="M526" s="15"/>
      <c r="N526" s="15"/>
      <c r="O526" s="15"/>
      <c r="P526" s="15"/>
      <c r="Q526" s="15"/>
      <c r="R526" s="15"/>
      <c r="S526" s="15"/>
      <c r="T526" s="15"/>
      <c r="U526" s="35"/>
      <c r="V526" s="15"/>
      <c r="W526" s="15"/>
      <c r="X526" s="15"/>
      <c r="Y526" s="15"/>
      <c r="Z526" s="22"/>
    </row>
    <row r="527" spans="1:26">
      <c r="A527" s="15">
        <v>105</v>
      </c>
      <c r="B527" s="15">
        <v>1</v>
      </c>
      <c r="C527" s="15"/>
      <c r="D527" s="15"/>
      <c r="E527" s="15"/>
      <c r="F527" s="15"/>
      <c r="G527" s="15"/>
      <c r="H527" s="16" t="s">
        <v>32</v>
      </c>
      <c r="I527" s="16" t="s">
        <v>32</v>
      </c>
      <c r="J527" s="15"/>
      <c r="K527" s="27" t="str" cm="1">
        <f t="array" ref="K527">IF(I527="","",_xlfn.XLOOKUP(0&amp;A527&amp;IF(F527&lt;&gt;"",F527,LOOKUP(2,1/(F$2:F527&lt;&gt;""),F$2:F527))&amp;I527,Hoja4!G:G,Hoja4!F:F,"",0))</f>
        <v/>
      </c>
      <c r="L527" s="22"/>
      <c r="M527" s="15">
        <v>2</v>
      </c>
      <c r="N527" s="15" t="s">
        <v>738</v>
      </c>
      <c r="O527" s="15" t="s">
        <v>40</v>
      </c>
      <c r="P527" s="15" t="s">
        <v>115</v>
      </c>
      <c r="Q527" s="15" t="s">
        <v>36</v>
      </c>
      <c r="R527" s="15" t="s">
        <v>37</v>
      </c>
      <c r="S527" s="15">
        <v>3</v>
      </c>
      <c r="T527" s="15">
        <v>30</v>
      </c>
      <c r="U527" s="35">
        <v>3</v>
      </c>
      <c r="V527" s="33"/>
      <c r="W527" s="15" t="s">
        <v>38</v>
      </c>
      <c r="X527" s="15" t="s">
        <v>38</v>
      </c>
      <c r="Y527" s="15" t="s">
        <v>38</v>
      </c>
      <c r="Z527" s="23"/>
    </row>
    <row r="528" spans="1:26">
      <c r="A528" s="3">
        <v>105</v>
      </c>
      <c r="B528" s="3">
        <v>1</v>
      </c>
      <c r="C528" s="3" t="s">
        <v>726</v>
      </c>
      <c r="D528" s="3"/>
      <c r="E528" s="3"/>
      <c r="F528" s="3">
        <v>2</v>
      </c>
      <c r="G528" s="3" t="s">
        <v>734</v>
      </c>
      <c r="H528" s="4" t="s">
        <v>32</v>
      </c>
      <c r="I528" s="4" t="s">
        <v>32</v>
      </c>
      <c r="J528" s="3" t="s">
        <v>44</v>
      </c>
      <c r="K528" s="28">
        <f>SUM(K526:K527)</f>
        <v>95688000</v>
      </c>
      <c r="L528" s="13">
        <f>SUM(L526:L527)</f>
        <v>0</v>
      </c>
      <c r="M528" s="3"/>
      <c r="N528" s="3"/>
      <c r="O528" s="3"/>
      <c r="P528" s="3"/>
      <c r="Q528" s="3"/>
      <c r="R528" s="3"/>
      <c r="S528" s="3"/>
      <c r="T528" s="3"/>
      <c r="U528" s="36"/>
      <c r="V528" s="3"/>
      <c r="W528" s="3"/>
      <c r="X528" s="3"/>
      <c r="Y528" s="3" t="s">
        <v>45</v>
      </c>
      <c r="Z528" s="13">
        <f>SUM(Z526:Z527)</f>
        <v>0</v>
      </c>
    </row>
    <row r="529" spans="1:26">
      <c r="A529" s="15">
        <v>105</v>
      </c>
      <c r="B529" s="15">
        <v>1</v>
      </c>
      <c r="C529" s="15" t="s">
        <v>726</v>
      </c>
      <c r="D529" s="15">
        <v>2</v>
      </c>
      <c r="E529" s="15" t="s">
        <v>733</v>
      </c>
      <c r="F529" s="15">
        <v>3</v>
      </c>
      <c r="G529" s="15" t="s">
        <v>739</v>
      </c>
      <c r="H529" s="16" t="s">
        <v>740</v>
      </c>
      <c r="I529" s="16" t="s">
        <v>741</v>
      </c>
      <c r="J529" s="15" t="s">
        <v>742</v>
      </c>
      <c r="K529" s="32" cm="1">
        <f t="array" ref="K529">IF(I529="","",_xlfn.XLOOKUP(0&amp;A529&amp;IF(F529&lt;&gt;"",F529,LOOKUP(2,1/(F$2:F529&lt;&gt;""),F$2:F529))&amp;I529,Hoja4!G:G,Hoja4!F:F,"",0))</f>
        <v>524826000</v>
      </c>
      <c r="L529" s="23"/>
      <c r="M529" s="15"/>
      <c r="N529" s="15"/>
      <c r="O529" s="15"/>
      <c r="P529" s="15"/>
      <c r="Q529" s="15"/>
      <c r="R529" s="15"/>
      <c r="S529" s="15"/>
      <c r="T529" s="15"/>
      <c r="U529" s="35"/>
      <c r="V529" s="15"/>
      <c r="W529" s="15"/>
      <c r="X529" s="15"/>
      <c r="Y529" s="15"/>
      <c r="Z529" s="22"/>
    </row>
    <row r="530" spans="1:26">
      <c r="A530" s="15">
        <v>105</v>
      </c>
      <c r="B530" s="15">
        <v>1</v>
      </c>
      <c r="C530" s="15"/>
      <c r="D530" s="15"/>
      <c r="E530" s="15"/>
      <c r="F530" s="15"/>
      <c r="G530" s="15"/>
      <c r="H530" s="16" t="s">
        <v>32</v>
      </c>
      <c r="I530" s="16" t="s">
        <v>32</v>
      </c>
      <c r="J530" s="15"/>
      <c r="K530" s="27" t="str" cm="1">
        <f t="array" ref="K530">IF(I530="","",_xlfn.XLOOKUP(0&amp;A530&amp;IF(F530&lt;&gt;"",F530,LOOKUP(2,1/(F$2:F530&lt;&gt;""),F$2:F530))&amp;I530,Hoja4!G:G,Hoja4!F:F,"",0))</f>
        <v/>
      </c>
      <c r="L530" s="22"/>
      <c r="M530" s="15">
        <v>3</v>
      </c>
      <c r="N530" s="15" t="s">
        <v>743</v>
      </c>
      <c r="O530" s="15" t="s">
        <v>40</v>
      </c>
      <c r="P530" s="15" t="s">
        <v>115</v>
      </c>
      <c r="Q530" s="15" t="s">
        <v>36</v>
      </c>
      <c r="R530" s="15" t="s">
        <v>37</v>
      </c>
      <c r="S530" s="15">
        <v>4</v>
      </c>
      <c r="T530" s="15">
        <v>40</v>
      </c>
      <c r="U530" s="35">
        <v>4</v>
      </c>
      <c r="V530" s="33"/>
      <c r="W530" s="15" t="s">
        <v>38</v>
      </c>
      <c r="X530" s="15" t="s">
        <v>38</v>
      </c>
      <c r="Y530" s="15" t="s">
        <v>38</v>
      </c>
      <c r="Z530" s="23"/>
    </row>
    <row r="531" spans="1:26">
      <c r="A531" s="3">
        <v>105</v>
      </c>
      <c r="B531" s="3">
        <v>1</v>
      </c>
      <c r="C531" s="3" t="s">
        <v>726</v>
      </c>
      <c r="D531" s="3"/>
      <c r="E531" s="3"/>
      <c r="F531" s="3">
        <v>3</v>
      </c>
      <c r="G531" s="3" t="s">
        <v>739</v>
      </c>
      <c r="H531" s="4" t="s">
        <v>32</v>
      </c>
      <c r="I531" s="4" t="s">
        <v>32</v>
      </c>
      <c r="J531" s="3" t="s">
        <v>44</v>
      </c>
      <c r="K531" s="28">
        <f>SUM(K529:K530)</f>
        <v>524826000</v>
      </c>
      <c r="L531" s="13">
        <f>SUM(L529:L530)</f>
        <v>0</v>
      </c>
      <c r="M531" s="3"/>
      <c r="N531" s="3"/>
      <c r="O531" s="3"/>
      <c r="P531" s="3"/>
      <c r="Q531" s="3"/>
      <c r="R531" s="3"/>
      <c r="S531" s="3"/>
      <c r="T531" s="3"/>
      <c r="U531" s="36"/>
      <c r="V531" s="3"/>
      <c r="W531" s="3"/>
      <c r="X531" s="3"/>
      <c r="Y531" s="3" t="s">
        <v>45</v>
      </c>
      <c r="Z531" s="13">
        <f>SUM(Z529:Z530)</f>
        <v>0</v>
      </c>
    </row>
    <row r="532" spans="1:26">
      <c r="A532" s="15">
        <v>105</v>
      </c>
      <c r="B532" s="15">
        <v>1</v>
      </c>
      <c r="C532" s="15" t="s">
        <v>726</v>
      </c>
      <c r="D532" s="15">
        <v>3</v>
      </c>
      <c r="E532" s="15" t="s">
        <v>744</v>
      </c>
      <c r="F532" s="15">
        <v>4</v>
      </c>
      <c r="G532" s="15" t="s">
        <v>745</v>
      </c>
      <c r="H532" s="16" t="s">
        <v>32</v>
      </c>
      <c r="I532" s="16" t="s">
        <v>32</v>
      </c>
      <c r="J532" s="15"/>
      <c r="K532" s="24" t="str" cm="1">
        <f t="array" ref="K532">IF(I532="","",_xlfn.XLOOKUP(0&amp;A532&amp;IF(F532&lt;&gt;"",F532,LOOKUP(2,1/(F$2:F532&lt;&gt;""),F$2:F532))&amp;I532,Hoja4!G:G,Hoja4!F:F,"",0))</f>
        <v/>
      </c>
      <c r="L532" s="22"/>
      <c r="M532" s="15"/>
      <c r="N532" s="15"/>
      <c r="O532" s="15"/>
      <c r="P532" s="15"/>
      <c r="Q532" s="15"/>
      <c r="R532" s="15"/>
      <c r="S532" s="15"/>
      <c r="T532" s="15"/>
      <c r="U532" s="35"/>
      <c r="V532" s="33"/>
      <c r="W532" s="15"/>
      <c r="X532" s="15"/>
      <c r="Y532" s="15"/>
      <c r="Z532" s="23"/>
    </row>
    <row r="533" spans="1:26">
      <c r="A533" s="15">
        <v>105</v>
      </c>
      <c r="B533" s="15">
        <v>1</v>
      </c>
      <c r="C533" s="15"/>
      <c r="D533" s="15"/>
      <c r="E533" s="15"/>
      <c r="F533" s="15"/>
      <c r="G533" s="15"/>
      <c r="H533" s="16" t="s">
        <v>32</v>
      </c>
      <c r="I533" s="16" t="s">
        <v>32</v>
      </c>
      <c r="J533" s="15"/>
      <c r="K533" s="27" t="str" cm="1">
        <f t="array" ref="K533">IF(I533="","",_xlfn.XLOOKUP(0&amp;A533&amp;IF(F533&lt;&gt;"",F533,LOOKUP(2,1/(F$2:F533&lt;&gt;""),F$2:F533))&amp;I533,Hoja4!G:G,Hoja4!F:F,"",0))</f>
        <v/>
      </c>
      <c r="L533" s="22"/>
      <c r="M533" s="15">
        <v>4</v>
      </c>
      <c r="N533" s="15" t="s">
        <v>746</v>
      </c>
      <c r="O533" s="15" t="s">
        <v>40</v>
      </c>
      <c r="P533" s="15" t="s">
        <v>115</v>
      </c>
      <c r="Q533" s="15" t="s">
        <v>36</v>
      </c>
      <c r="R533" s="15" t="s">
        <v>37</v>
      </c>
      <c r="S533" s="15">
        <v>2</v>
      </c>
      <c r="T533" s="15">
        <v>20</v>
      </c>
      <c r="U533" s="35">
        <v>2</v>
      </c>
      <c r="V533" s="33"/>
      <c r="W533" s="15" t="s">
        <v>38</v>
      </c>
      <c r="X533" s="15" t="s">
        <v>38</v>
      </c>
      <c r="Y533" s="15" t="s">
        <v>38</v>
      </c>
      <c r="Z533" s="23"/>
    </row>
    <row r="534" spans="1:26">
      <c r="A534" s="3">
        <v>105</v>
      </c>
      <c r="B534" s="3">
        <v>1</v>
      </c>
      <c r="C534" s="3" t="s">
        <v>726</v>
      </c>
      <c r="D534" s="3"/>
      <c r="E534" s="3"/>
      <c r="F534" s="3">
        <v>4</v>
      </c>
      <c r="G534" s="3" t="s">
        <v>745</v>
      </c>
      <c r="H534" s="4" t="s">
        <v>32</v>
      </c>
      <c r="I534" s="4" t="s">
        <v>32</v>
      </c>
      <c r="J534" s="3" t="s">
        <v>44</v>
      </c>
      <c r="K534" s="28">
        <f>SUM(K532:K533)</f>
        <v>0</v>
      </c>
      <c r="L534" s="13">
        <f>SUM(L532:L533)</f>
        <v>0</v>
      </c>
      <c r="M534" s="3"/>
      <c r="N534" s="3"/>
      <c r="O534" s="3"/>
      <c r="P534" s="3"/>
      <c r="Q534" s="3"/>
      <c r="R534" s="3"/>
      <c r="S534" s="3"/>
      <c r="T534" s="3"/>
      <c r="U534" s="36"/>
      <c r="V534" s="3"/>
      <c r="W534" s="3"/>
      <c r="X534" s="3"/>
      <c r="Y534" s="3" t="s">
        <v>45</v>
      </c>
      <c r="Z534" s="13">
        <f>SUM(Z532:Z533)</f>
        <v>0</v>
      </c>
    </row>
    <row r="535" spans="1:26">
      <c r="A535" s="15">
        <v>105</v>
      </c>
      <c r="B535" s="15">
        <v>1</v>
      </c>
      <c r="C535" s="15" t="s">
        <v>726</v>
      </c>
      <c r="D535" s="15">
        <v>3</v>
      </c>
      <c r="E535" s="15" t="s">
        <v>744</v>
      </c>
      <c r="F535" s="15">
        <v>5</v>
      </c>
      <c r="G535" s="15" t="s">
        <v>747</v>
      </c>
      <c r="H535" s="16" t="s">
        <v>735</v>
      </c>
      <c r="I535" s="16" t="s">
        <v>736</v>
      </c>
      <c r="J535" s="15" t="s">
        <v>737</v>
      </c>
      <c r="K535" s="32" cm="1">
        <f t="array" ref="K535">IF(I535="","",_xlfn.XLOOKUP(0&amp;A535&amp;IF(F535&lt;&gt;"",F535,LOOKUP(2,1/(F$2:F535&lt;&gt;""),F$2:F535))&amp;I535,Hoja4!G:G,Hoja4!F:F,"",0))</f>
        <v>165000000</v>
      </c>
      <c r="L535" s="23"/>
      <c r="M535" s="15"/>
      <c r="N535" s="15"/>
      <c r="O535" s="15"/>
      <c r="P535" s="15"/>
      <c r="Q535" s="15"/>
      <c r="R535" s="15"/>
      <c r="S535" s="15"/>
      <c r="T535" s="15"/>
      <c r="U535" s="35"/>
      <c r="V535" s="15"/>
      <c r="W535" s="15"/>
      <c r="X535" s="15"/>
      <c r="Y535" s="15"/>
      <c r="Z535" s="22"/>
    </row>
    <row r="536" spans="1:26">
      <c r="A536" s="15">
        <v>105</v>
      </c>
      <c r="B536" s="15">
        <v>1</v>
      </c>
      <c r="C536" s="15"/>
      <c r="D536" s="15"/>
      <c r="E536" s="15"/>
      <c r="F536" s="15"/>
      <c r="G536" s="15"/>
      <c r="H536" s="16" t="s">
        <v>32</v>
      </c>
      <c r="I536" s="16" t="s">
        <v>32</v>
      </c>
      <c r="J536" s="15"/>
      <c r="K536" s="27" t="str" cm="1">
        <f t="array" ref="K536">IF(I536="","",_xlfn.XLOOKUP(0&amp;A536&amp;IF(F536&lt;&gt;"",F536,LOOKUP(2,1/(F$2:F536&lt;&gt;""),F$2:F536))&amp;I536,Hoja4!G:G,Hoja4!F:F,"",0))</f>
        <v/>
      </c>
      <c r="L536" s="22"/>
      <c r="M536" s="15">
        <v>5</v>
      </c>
      <c r="N536" s="15" t="s">
        <v>748</v>
      </c>
      <c r="O536" s="15" t="s">
        <v>40</v>
      </c>
      <c r="P536" s="15" t="s">
        <v>115</v>
      </c>
      <c r="Q536" s="15" t="s">
        <v>36</v>
      </c>
      <c r="R536" s="15" t="s">
        <v>37</v>
      </c>
      <c r="S536" s="15">
        <v>1</v>
      </c>
      <c r="T536" s="15">
        <v>10</v>
      </c>
      <c r="U536" s="35">
        <v>1</v>
      </c>
      <c r="V536" s="33"/>
      <c r="W536" s="15" t="s">
        <v>38</v>
      </c>
      <c r="X536" s="15" t="s">
        <v>38</v>
      </c>
      <c r="Y536" s="15" t="s">
        <v>38</v>
      </c>
      <c r="Z536" s="23"/>
    </row>
    <row r="537" spans="1:26">
      <c r="A537" s="3">
        <v>105</v>
      </c>
      <c r="B537" s="3">
        <v>1</v>
      </c>
      <c r="C537" s="3" t="s">
        <v>726</v>
      </c>
      <c r="D537" s="3"/>
      <c r="E537" s="3"/>
      <c r="F537" s="3">
        <v>5</v>
      </c>
      <c r="G537" s="3" t="s">
        <v>747</v>
      </c>
      <c r="H537" s="4" t="s">
        <v>32</v>
      </c>
      <c r="I537" s="4" t="s">
        <v>32</v>
      </c>
      <c r="J537" s="3" t="s">
        <v>44</v>
      </c>
      <c r="K537" s="28">
        <f>SUM(K535:K536)</f>
        <v>165000000</v>
      </c>
      <c r="L537" s="13">
        <f>SUM(L535:L536)</f>
        <v>0</v>
      </c>
      <c r="M537" s="3"/>
      <c r="N537" s="3"/>
      <c r="O537" s="3"/>
      <c r="P537" s="3"/>
      <c r="Q537" s="3"/>
      <c r="R537" s="3"/>
      <c r="S537" s="3"/>
      <c r="T537" s="3"/>
      <c r="U537" s="36"/>
      <c r="V537" s="3"/>
      <c r="W537" s="3"/>
      <c r="X537" s="3"/>
      <c r="Y537" s="3" t="s">
        <v>45</v>
      </c>
      <c r="Z537" s="13">
        <f>SUM(Z535:Z536)</f>
        <v>0</v>
      </c>
    </row>
    <row r="538" spans="1:26">
      <c r="A538" s="15">
        <v>105</v>
      </c>
      <c r="B538" s="15">
        <v>1</v>
      </c>
      <c r="C538" s="15" t="s">
        <v>726</v>
      </c>
      <c r="D538" s="15">
        <v>4</v>
      </c>
      <c r="E538" s="15" t="s">
        <v>749</v>
      </c>
      <c r="F538" s="15">
        <v>6</v>
      </c>
      <c r="G538" s="15" t="s">
        <v>750</v>
      </c>
      <c r="H538" s="16" t="s">
        <v>740</v>
      </c>
      <c r="I538" s="16" t="s">
        <v>741</v>
      </c>
      <c r="J538" s="15" t="s">
        <v>742</v>
      </c>
      <c r="K538" s="32" cm="1">
        <f t="array" ref="K538">IF(I538="","",_xlfn.XLOOKUP(0&amp;A538&amp;IF(F538&lt;&gt;"",F538,LOOKUP(2,1/(F$2:F538&lt;&gt;""),F$2:F538))&amp;I538,Hoja4!G:G,Hoja4!F:F,"",0))</f>
        <v>195572000</v>
      </c>
      <c r="L538" s="23"/>
      <c r="M538" s="15"/>
      <c r="N538" s="15"/>
      <c r="O538" s="15"/>
      <c r="P538" s="15"/>
      <c r="Q538" s="15"/>
      <c r="R538" s="15"/>
      <c r="S538" s="15"/>
      <c r="T538" s="15"/>
      <c r="U538" s="35"/>
      <c r="V538" s="15"/>
      <c r="W538" s="15"/>
      <c r="X538" s="15"/>
      <c r="Y538" s="15"/>
      <c r="Z538" s="22"/>
    </row>
    <row r="539" spans="1:26">
      <c r="A539" s="15">
        <v>105</v>
      </c>
      <c r="B539" s="15">
        <v>1</v>
      </c>
      <c r="C539" s="15"/>
      <c r="D539" s="15"/>
      <c r="E539" s="15"/>
      <c r="F539" s="15"/>
      <c r="G539" s="15"/>
      <c r="H539" s="16" t="s">
        <v>32</v>
      </c>
      <c r="I539" s="16" t="s">
        <v>32</v>
      </c>
      <c r="J539" s="15"/>
      <c r="K539" s="27" t="str" cm="1">
        <f t="array" ref="K539">IF(I539="","",_xlfn.XLOOKUP(0&amp;A539&amp;IF(F539&lt;&gt;"",F539,LOOKUP(2,1/(F$2:F539&lt;&gt;""),F$2:F539))&amp;I539,Hoja4!G:G,Hoja4!F:F,"",0))</f>
        <v/>
      </c>
      <c r="L539" s="22"/>
      <c r="M539" s="15">
        <v>6</v>
      </c>
      <c r="N539" s="15" t="s">
        <v>751</v>
      </c>
      <c r="O539" s="15" t="s">
        <v>40</v>
      </c>
      <c r="P539" s="15" t="s">
        <v>115</v>
      </c>
      <c r="Q539" s="15" t="s">
        <v>36</v>
      </c>
      <c r="R539" s="15" t="s">
        <v>37</v>
      </c>
      <c r="S539" s="15"/>
      <c r="T539" s="15">
        <v>1505</v>
      </c>
      <c r="U539" s="35">
        <v>455</v>
      </c>
      <c r="V539" s="33"/>
      <c r="W539" s="15" t="s">
        <v>38</v>
      </c>
      <c r="X539" s="15" t="s">
        <v>38</v>
      </c>
      <c r="Y539" s="15" t="s">
        <v>38</v>
      </c>
      <c r="Z539" s="23"/>
    </row>
    <row r="540" spans="1:26">
      <c r="A540" s="15">
        <v>105</v>
      </c>
      <c r="B540" s="15">
        <v>1</v>
      </c>
      <c r="C540" s="15"/>
      <c r="D540" s="15"/>
      <c r="E540" s="15"/>
      <c r="F540" s="15"/>
      <c r="G540" s="15"/>
      <c r="H540" s="16" t="s">
        <v>32</v>
      </c>
      <c r="I540" s="16" t="s">
        <v>32</v>
      </c>
      <c r="J540" s="15"/>
      <c r="K540" s="27" t="str" cm="1">
        <f t="array" ref="K540">IF(I540="","",_xlfn.XLOOKUP(0&amp;A540&amp;IF(F540&lt;&gt;"",F540,LOOKUP(2,1/(F$2:F540&lt;&gt;""),F$2:F540))&amp;I540,Hoja4!G:G,Hoja4!F:F,"",0))</f>
        <v/>
      </c>
      <c r="L540" s="22"/>
      <c r="M540" s="15">
        <v>7</v>
      </c>
      <c r="N540" s="15" t="s">
        <v>752</v>
      </c>
      <c r="O540" s="15" t="s">
        <v>40</v>
      </c>
      <c r="P540" s="15" t="s">
        <v>115</v>
      </c>
      <c r="Q540" s="15" t="s">
        <v>36</v>
      </c>
      <c r="R540" s="15" t="s">
        <v>37</v>
      </c>
      <c r="S540" s="15"/>
      <c r="T540" s="15">
        <v>645</v>
      </c>
      <c r="U540" s="35">
        <v>195</v>
      </c>
      <c r="V540" s="33"/>
      <c r="W540" s="15" t="s">
        <v>38</v>
      </c>
      <c r="X540" s="15" t="s">
        <v>38</v>
      </c>
      <c r="Y540" s="15" t="s">
        <v>38</v>
      </c>
      <c r="Z540" s="23"/>
    </row>
    <row r="541" spans="1:26">
      <c r="A541" s="3">
        <v>105</v>
      </c>
      <c r="B541" s="3">
        <v>1</v>
      </c>
      <c r="C541" s="3" t="s">
        <v>726</v>
      </c>
      <c r="D541" s="3"/>
      <c r="E541" s="3"/>
      <c r="F541" s="3">
        <v>6</v>
      </c>
      <c r="G541" s="3" t="s">
        <v>750</v>
      </c>
      <c r="H541" s="4" t="s">
        <v>32</v>
      </c>
      <c r="I541" s="4" t="s">
        <v>32</v>
      </c>
      <c r="J541" s="3" t="s">
        <v>44</v>
      </c>
      <c r="K541" s="28">
        <f>SUM(K538:K540)</f>
        <v>195572000</v>
      </c>
      <c r="L541" s="13">
        <f>SUM(L538:L540)</f>
        <v>0</v>
      </c>
      <c r="M541" s="3"/>
      <c r="N541" s="3"/>
      <c r="O541" s="3"/>
      <c r="P541" s="3"/>
      <c r="Q541" s="3"/>
      <c r="R541" s="3"/>
      <c r="S541" s="3"/>
      <c r="T541" s="3"/>
      <c r="U541" s="36"/>
      <c r="V541" s="3"/>
      <c r="W541" s="3"/>
      <c r="X541" s="3"/>
      <c r="Y541" s="3" t="s">
        <v>45</v>
      </c>
      <c r="Z541" s="13">
        <f>SUM(Z538:Z540)</f>
        <v>0</v>
      </c>
    </row>
    <row r="542" spans="1:26">
      <c r="A542" s="15">
        <v>105</v>
      </c>
      <c r="B542" s="15">
        <v>1</v>
      </c>
      <c r="C542" s="15" t="s">
        <v>726</v>
      </c>
      <c r="D542" s="15">
        <v>4</v>
      </c>
      <c r="E542" s="15" t="s">
        <v>749</v>
      </c>
      <c r="F542" s="15">
        <v>7</v>
      </c>
      <c r="G542" s="15" t="s">
        <v>753</v>
      </c>
      <c r="H542" s="16" t="s">
        <v>740</v>
      </c>
      <c r="I542" s="16" t="s">
        <v>741</v>
      </c>
      <c r="J542" s="15" t="s">
        <v>742</v>
      </c>
      <c r="K542" s="32" cm="1">
        <f t="array" ref="K542">IF(I542="","",_xlfn.XLOOKUP(0&amp;A542&amp;IF(F542&lt;&gt;"",F542,LOOKUP(2,1/(F$2:F542&lt;&gt;""),F$2:F542))&amp;I542,Hoja4!G:G,Hoja4!F:F,"",0))</f>
        <v>280299000</v>
      </c>
      <c r="L542" s="23"/>
      <c r="M542" s="15"/>
      <c r="N542" s="15"/>
      <c r="O542" s="15"/>
      <c r="P542" s="15"/>
      <c r="Q542" s="15"/>
      <c r="R542" s="15"/>
      <c r="S542" s="15"/>
      <c r="T542" s="15"/>
      <c r="U542" s="35"/>
      <c r="V542" s="15"/>
      <c r="W542" s="15"/>
      <c r="X542" s="15"/>
      <c r="Y542" s="15"/>
      <c r="Z542" s="22"/>
    </row>
    <row r="543" spans="1:26">
      <c r="A543" s="15">
        <v>105</v>
      </c>
      <c r="B543" s="15">
        <v>1</v>
      </c>
      <c r="C543" s="15"/>
      <c r="D543" s="15"/>
      <c r="E543" s="15"/>
      <c r="F543" s="15"/>
      <c r="G543" s="15"/>
      <c r="H543" s="16" t="s">
        <v>32</v>
      </c>
      <c r="I543" s="16" t="s">
        <v>32</v>
      </c>
      <c r="J543" s="15"/>
      <c r="K543" s="27" t="str" cm="1">
        <f t="array" ref="K543">IF(I543="","",_xlfn.XLOOKUP(0&amp;A543&amp;IF(F543&lt;&gt;"",F543,LOOKUP(2,1/(F$2:F543&lt;&gt;""),F$2:F543))&amp;I543,Hoja4!G:G,Hoja4!F:F,"",0))</f>
        <v/>
      </c>
      <c r="L543" s="22"/>
      <c r="M543" s="15">
        <v>8</v>
      </c>
      <c r="N543" s="15" t="s">
        <v>754</v>
      </c>
      <c r="O543" s="15" t="s">
        <v>40</v>
      </c>
      <c r="P543" s="15" t="s">
        <v>115</v>
      </c>
      <c r="Q543" s="15" t="s">
        <v>36</v>
      </c>
      <c r="R543" s="15" t="s">
        <v>37</v>
      </c>
      <c r="S543" s="15">
        <v>1</v>
      </c>
      <c r="T543" s="15">
        <v>5</v>
      </c>
      <c r="U543" s="35">
        <v>1</v>
      </c>
      <c r="V543" s="33"/>
      <c r="W543" s="15" t="s">
        <v>38</v>
      </c>
      <c r="X543" s="15" t="s">
        <v>38</v>
      </c>
      <c r="Y543" s="15" t="s">
        <v>38</v>
      </c>
      <c r="Z543" s="23"/>
    </row>
    <row r="544" spans="1:26">
      <c r="A544" s="3">
        <v>105</v>
      </c>
      <c r="B544" s="3">
        <v>1</v>
      </c>
      <c r="C544" s="3" t="s">
        <v>726</v>
      </c>
      <c r="D544" s="3"/>
      <c r="E544" s="3"/>
      <c r="F544" s="3">
        <v>7</v>
      </c>
      <c r="G544" s="3" t="s">
        <v>753</v>
      </c>
      <c r="H544" s="4" t="s">
        <v>32</v>
      </c>
      <c r="I544" s="4" t="s">
        <v>32</v>
      </c>
      <c r="J544" s="3" t="s">
        <v>44</v>
      </c>
      <c r="K544" s="28">
        <f>SUM(K542:K543)</f>
        <v>280299000</v>
      </c>
      <c r="L544" s="13">
        <f>SUM(L542:L543)</f>
        <v>0</v>
      </c>
      <c r="M544" s="3"/>
      <c r="N544" s="3"/>
      <c r="O544" s="3"/>
      <c r="P544" s="3"/>
      <c r="Q544" s="3"/>
      <c r="R544" s="3"/>
      <c r="S544" s="3"/>
      <c r="T544" s="3"/>
      <c r="U544" s="36"/>
      <c r="V544" s="3"/>
      <c r="W544" s="3"/>
      <c r="X544" s="3"/>
      <c r="Y544" s="3" t="s">
        <v>45</v>
      </c>
      <c r="Z544" s="13">
        <f>SUM(Z542:Z543)</f>
        <v>0</v>
      </c>
    </row>
    <row r="545" spans="1:26">
      <c r="A545" s="15">
        <v>105</v>
      </c>
      <c r="B545" s="15">
        <v>1</v>
      </c>
      <c r="C545" s="15" t="s">
        <v>726</v>
      </c>
      <c r="D545" s="15">
        <v>4</v>
      </c>
      <c r="E545" s="15" t="s">
        <v>749</v>
      </c>
      <c r="F545" s="15">
        <v>8</v>
      </c>
      <c r="G545" s="15" t="s">
        <v>755</v>
      </c>
      <c r="H545" s="16" t="s">
        <v>740</v>
      </c>
      <c r="I545" s="16" t="s">
        <v>741</v>
      </c>
      <c r="J545" s="15" t="s">
        <v>742</v>
      </c>
      <c r="K545" s="32" cm="1">
        <f t="array" ref="K545">IF(I545="","",_xlfn.XLOOKUP(0&amp;A545&amp;IF(F545&lt;&gt;"",F545,LOOKUP(2,1/(F$2:F545&lt;&gt;""),F$2:F545))&amp;I545,Hoja4!G:G,Hoja4!F:F,"",0))</f>
        <v>253749000</v>
      </c>
      <c r="L545" s="23"/>
      <c r="M545" s="15"/>
      <c r="N545" s="15"/>
      <c r="O545" s="15"/>
      <c r="P545" s="15"/>
      <c r="Q545" s="15"/>
      <c r="R545" s="15"/>
      <c r="S545" s="15"/>
      <c r="T545" s="15"/>
      <c r="U545" s="35"/>
      <c r="V545" s="15"/>
      <c r="W545" s="15"/>
      <c r="X545" s="15"/>
      <c r="Y545" s="15"/>
      <c r="Z545" s="22"/>
    </row>
    <row r="546" spans="1:26">
      <c r="A546" s="15">
        <v>105</v>
      </c>
      <c r="B546" s="15">
        <v>1</v>
      </c>
      <c r="C546" s="15"/>
      <c r="D546" s="15"/>
      <c r="E546" s="15"/>
      <c r="F546" s="15"/>
      <c r="G546" s="15"/>
      <c r="H546" s="16" t="s">
        <v>32</v>
      </c>
      <c r="I546" s="16" t="s">
        <v>32</v>
      </c>
      <c r="J546" s="15"/>
      <c r="K546" s="27" t="str" cm="1">
        <f t="array" ref="K546">IF(I546="","",_xlfn.XLOOKUP(0&amp;A546&amp;IF(F546&lt;&gt;"",F546,LOOKUP(2,1/(F$2:F546&lt;&gt;""),F$2:F546))&amp;I546,Hoja4!G:G,Hoja4!F:F,"",0))</f>
        <v/>
      </c>
      <c r="L546" s="22"/>
      <c r="M546" s="15">
        <v>9</v>
      </c>
      <c r="N546" s="15" t="s">
        <v>756</v>
      </c>
      <c r="O546" s="15" t="s">
        <v>40</v>
      </c>
      <c r="P546" s="15" t="s">
        <v>115</v>
      </c>
      <c r="Q546" s="15" t="s">
        <v>36</v>
      </c>
      <c r="R546" s="15" t="s">
        <v>37</v>
      </c>
      <c r="S546" s="15">
        <v>1</v>
      </c>
      <c r="T546" s="15">
        <v>5</v>
      </c>
      <c r="U546" s="35">
        <v>1</v>
      </c>
      <c r="V546" s="33"/>
      <c r="W546" s="15" t="s">
        <v>38</v>
      </c>
      <c r="X546" s="15" t="s">
        <v>38</v>
      </c>
      <c r="Y546" s="15" t="s">
        <v>38</v>
      </c>
      <c r="Z546" s="23"/>
    </row>
    <row r="547" spans="1:26">
      <c r="A547" s="3">
        <v>105</v>
      </c>
      <c r="B547" s="3">
        <v>1</v>
      </c>
      <c r="C547" s="3" t="s">
        <v>726</v>
      </c>
      <c r="D547" s="3"/>
      <c r="E547" s="3"/>
      <c r="F547" s="3">
        <v>8</v>
      </c>
      <c r="G547" s="3" t="s">
        <v>755</v>
      </c>
      <c r="H547" s="4" t="s">
        <v>32</v>
      </c>
      <c r="I547" s="4" t="s">
        <v>32</v>
      </c>
      <c r="J547" s="3" t="s">
        <v>44</v>
      </c>
      <c r="K547" s="28">
        <f>SUM(K545:K546)</f>
        <v>253749000</v>
      </c>
      <c r="L547" s="13">
        <f>SUM(L545:L546)</f>
        <v>0</v>
      </c>
      <c r="M547" s="3"/>
      <c r="N547" s="3"/>
      <c r="O547" s="3"/>
      <c r="P547" s="3"/>
      <c r="Q547" s="3"/>
      <c r="R547" s="3"/>
      <c r="S547" s="3"/>
      <c r="T547" s="3"/>
      <c r="U547" s="36"/>
      <c r="V547" s="3"/>
      <c r="W547" s="3"/>
      <c r="X547" s="3"/>
      <c r="Y547" s="3" t="s">
        <v>45</v>
      </c>
      <c r="Z547" s="13">
        <f>SUM(Z545:Z546)</f>
        <v>0</v>
      </c>
    </row>
    <row r="548" spans="1:26">
      <c r="A548" s="15">
        <v>105</v>
      </c>
      <c r="B548" s="15">
        <v>1</v>
      </c>
      <c r="C548" s="15" t="s">
        <v>726</v>
      </c>
      <c r="D548" s="15">
        <v>5</v>
      </c>
      <c r="E548" s="15" t="s">
        <v>317</v>
      </c>
      <c r="F548" s="15">
        <v>9</v>
      </c>
      <c r="G548" s="15" t="s">
        <v>757</v>
      </c>
      <c r="H548" s="16" t="s">
        <v>735</v>
      </c>
      <c r="I548" s="16" t="s">
        <v>736</v>
      </c>
      <c r="J548" s="15" t="s">
        <v>737</v>
      </c>
      <c r="K548" s="32" cm="1">
        <f t="array" ref="K548">IF(I548="","",_xlfn.XLOOKUP(0&amp;A548&amp;IF(F548&lt;&gt;"",F548,LOOKUP(2,1/(F$2:F548&lt;&gt;""),F$2:F548))&amp;I548,Hoja4!G:G,Hoja4!F:F,"",0))</f>
        <v>670322000</v>
      </c>
      <c r="L548" s="23"/>
      <c r="M548" s="15"/>
      <c r="N548" s="15"/>
      <c r="O548" s="15"/>
      <c r="P548" s="15"/>
      <c r="Q548" s="15"/>
      <c r="R548" s="15"/>
      <c r="S548" s="15"/>
      <c r="T548" s="15"/>
      <c r="U548" s="35"/>
      <c r="V548" s="15"/>
      <c r="W548" s="15"/>
      <c r="X548" s="15"/>
      <c r="Y548" s="15"/>
      <c r="Z548" s="22"/>
    </row>
    <row r="549" spans="1:26">
      <c r="A549" s="15">
        <v>105</v>
      </c>
      <c r="B549" s="15">
        <v>1</v>
      </c>
      <c r="C549" s="15"/>
      <c r="D549" s="15"/>
      <c r="E549" s="15"/>
      <c r="F549" s="15"/>
      <c r="G549" s="15"/>
      <c r="H549" s="16" t="s">
        <v>32</v>
      </c>
      <c r="I549" s="16" t="s">
        <v>32</v>
      </c>
      <c r="J549" s="15"/>
      <c r="K549" s="27" t="str" cm="1">
        <f t="array" ref="K549">IF(I549="","",_xlfn.XLOOKUP(0&amp;A549&amp;IF(F549&lt;&gt;"",F549,LOOKUP(2,1/(F$2:F549&lt;&gt;""),F$2:F549))&amp;I549,Hoja4!G:G,Hoja4!F:F,"",0))</f>
        <v/>
      </c>
      <c r="L549" s="22"/>
      <c r="M549" s="15">
        <v>10</v>
      </c>
      <c r="N549" s="15" t="s">
        <v>758</v>
      </c>
      <c r="O549" s="15" t="s">
        <v>34</v>
      </c>
      <c r="P549" s="15" t="s">
        <v>115</v>
      </c>
      <c r="Q549" s="15" t="s">
        <v>41</v>
      </c>
      <c r="R549" s="15" t="s">
        <v>37</v>
      </c>
      <c r="S549" s="15"/>
      <c r="T549" s="15">
        <v>100</v>
      </c>
      <c r="U549" s="35">
        <v>90</v>
      </c>
      <c r="V549" s="33"/>
      <c r="W549" s="15" t="s">
        <v>38</v>
      </c>
      <c r="X549" s="15" t="s">
        <v>38</v>
      </c>
      <c r="Y549" s="15" t="s">
        <v>38</v>
      </c>
      <c r="Z549" s="23"/>
    </row>
    <row r="550" spans="1:26">
      <c r="A550" s="3">
        <v>105</v>
      </c>
      <c r="B550" s="3">
        <v>1</v>
      </c>
      <c r="C550" s="3" t="s">
        <v>726</v>
      </c>
      <c r="D550" s="3"/>
      <c r="E550" s="3"/>
      <c r="F550" s="3">
        <v>9</v>
      </c>
      <c r="G550" s="3" t="s">
        <v>757</v>
      </c>
      <c r="H550" s="4" t="s">
        <v>32</v>
      </c>
      <c r="I550" s="4" t="s">
        <v>32</v>
      </c>
      <c r="J550" s="3" t="s">
        <v>44</v>
      </c>
      <c r="K550" s="28">
        <f>SUM(K548:K549)</f>
        <v>670322000</v>
      </c>
      <c r="L550" s="13">
        <f>SUM(L548:L549)</f>
        <v>0</v>
      </c>
      <c r="M550" s="3"/>
      <c r="N550" s="3"/>
      <c r="O550" s="3"/>
      <c r="P550" s="3"/>
      <c r="Q550" s="3"/>
      <c r="R550" s="3"/>
      <c r="S550" s="3"/>
      <c r="T550" s="3"/>
      <c r="U550" s="36"/>
      <c r="V550" s="3"/>
      <c r="W550" s="3"/>
      <c r="X550" s="3"/>
      <c r="Y550" s="3" t="s">
        <v>45</v>
      </c>
      <c r="Z550" s="13">
        <f>SUM(Z548:Z549)</f>
        <v>0</v>
      </c>
    </row>
    <row r="551" spans="1:26">
      <c r="A551" s="15">
        <v>105</v>
      </c>
      <c r="B551" s="15">
        <v>1</v>
      </c>
      <c r="C551" s="15" t="s">
        <v>726</v>
      </c>
      <c r="D551" s="15">
        <v>5</v>
      </c>
      <c r="E551" s="15" t="s">
        <v>317</v>
      </c>
      <c r="F551" s="15">
        <v>10</v>
      </c>
      <c r="G551" s="15" t="s">
        <v>759</v>
      </c>
      <c r="H551" s="16" t="s">
        <v>735</v>
      </c>
      <c r="I551" s="16" t="s">
        <v>736</v>
      </c>
      <c r="J551" s="15" t="s">
        <v>737</v>
      </c>
      <c r="K551" s="32" cm="1">
        <f t="array" ref="K551">IF(I551="","",_xlfn.XLOOKUP(0&amp;A551&amp;IF(F551&lt;&gt;"",F551,LOOKUP(2,1/(F$2:F551&lt;&gt;""),F$2:F551))&amp;I551,Hoja4!G:G,Hoja4!F:F,"",0))</f>
        <v>413160000</v>
      </c>
      <c r="L551" s="23"/>
      <c r="M551" s="15"/>
      <c r="N551" s="15"/>
      <c r="O551" s="15"/>
      <c r="P551" s="15"/>
      <c r="Q551" s="15"/>
      <c r="R551" s="15"/>
      <c r="S551" s="15"/>
      <c r="T551" s="15"/>
      <c r="U551" s="35"/>
      <c r="V551" s="15"/>
      <c r="W551" s="15"/>
      <c r="X551" s="15"/>
      <c r="Y551" s="15"/>
      <c r="Z551" s="22"/>
    </row>
    <row r="552" spans="1:26">
      <c r="A552" s="15">
        <v>105</v>
      </c>
      <c r="B552" s="15">
        <v>1</v>
      </c>
      <c r="C552" s="15"/>
      <c r="D552" s="15"/>
      <c r="E552" s="15"/>
      <c r="F552" s="15"/>
      <c r="G552" s="15"/>
      <c r="H552" s="16" t="s">
        <v>32</v>
      </c>
      <c r="I552" s="16" t="s">
        <v>32</v>
      </c>
      <c r="J552" s="15"/>
      <c r="K552" s="27" t="str" cm="1">
        <f t="array" ref="K552">IF(I552="","",_xlfn.XLOOKUP(0&amp;A552&amp;IF(F552&lt;&gt;"",F552,LOOKUP(2,1/(F$2:F552&lt;&gt;""),F$2:F552))&amp;I552,Hoja4!G:G,Hoja4!F:F,"",0))</f>
        <v/>
      </c>
      <c r="L552" s="22"/>
      <c r="M552" s="15">
        <v>11</v>
      </c>
      <c r="N552" s="15" t="s">
        <v>760</v>
      </c>
      <c r="O552" s="15" t="s">
        <v>34</v>
      </c>
      <c r="P552" s="15" t="s">
        <v>115</v>
      </c>
      <c r="Q552" s="15" t="s">
        <v>41</v>
      </c>
      <c r="R552" s="15" t="s">
        <v>37</v>
      </c>
      <c r="S552" s="15"/>
      <c r="T552" s="15">
        <v>100</v>
      </c>
      <c r="U552" s="35">
        <v>90</v>
      </c>
      <c r="V552" s="33"/>
      <c r="W552" s="15" t="s">
        <v>38</v>
      </c>
      <c r="X552" s="15" t="s">
        <v>38</v>
      </c>
      <c r="Y552" s="15" t="s">
        <v>38</v>
      </c>
      <c r="Z552" s="23"/>
    </row>
    <row r="553" spans="1:26">
      <c r="A553" s="3">
        <v>105</v>
      </c>
      <c r="B553" s="3">
        <v>1</v>
      </c>
      <c r="C553" s="3" t="s">
        <v>726</v>
      </c>
      <c r="D553" s="3"/>
      <c r="E553" s="3"/>
      <c r="F553" s="3">
        <v>10</v>
      </c>
      <c r="G553" s="3" t="s">
        <v>759</v>
      </c>
      <c r="H553" s="4" t="s">
        <v>32</v>
      </c>
      <c r="I553" s="4" t="s">
        <v>32</v>
      </c>
      <c r="J553" s="3" t="s">
        <v>44</v>
      </c>
      <c r="K553" s="28">
        <f>SUM(K551:K552)</f>
        <v>413160000</v>
      </c>
      <c r="L553" s="13">
        <f>SUM(L551:L552)</f>
        <v>0</v>
      </c>
      <c r="M553" s="3"/>
      <c r="N553" s="3"/>
      <c r="O553" s="3"/>
      <c r="P553" s="3"/>
      <c r="Q553" s="3"/>
      <c r="R553" s="3"/>
      <c r="S553" s="3"/>
      <c r="T553" s="3"/>
      <c r="U553" s="36"/>
      <c r="V553" s="3"/>
      <c r="W553" s="3"/>
      <c r="X553" s="3"/>
      <c r="Y553" s="3" t="s">
        <v>45</v>
      </c>
      <c r="Z553" s="13">
        <f>SUM(Z551:Z552)</f>
        <v>0</v>
      </c>
    </row>
    <row r="554" spans="1:26">
      <c r="A554" s="15">
        <v>105</v>
      </c>
      <c r="B554" s="15">
        <v>1</v>
      </c>
      <c r="C554" s="15" t="s">
        <v>726</v>
      </c>
      <c r="D554" s="15">
        <v>5</v>
      </c>
      <c r="E554" s="15" t="s">
        <v>317</v>
      </c>
      <c r="F554" s="15">
        <v>11</v>
      </c>
      <c r="G554" s="15" t="s">
        <v>761</v>
      </c>
      <c r="H554" s="16" t="s">
        <v>735</v>
      </c>
      <c r="I554" s="16" t="s">
        <v>736</v>
      </c>
      <c r="J554" s="15" t="s">
        <v>737</v>
      </c>
      <c r="K554" s="32" cm="1">
        <f t="array" ref="K554">IF(I554="","",_xlfn.XLOOKUP(0&amp;A554&amp;IF(F554&lt;&gt;"",F554,LOOKUP(2,1/(F$2:F554&lt;&gt;""),F$2:F554))&amp;I554,Hoja4!G:G,Hoja4!F:F,"",0))</f>
        <v>0</v>
      </c>
      <c r="L554" s="23"/>
      <c r="M554" s="15"/>
      <c r="N554" s="15"/>
      <c r="O554" s="15"/>
      <c r="P554" s="15"/>
      <c r="Q554" s="15"/>
      <c r="R554" s="15"/>
      <c r="S554" s="15"/>
      <c r="T554" s="15"/>
      <c r="U554" s="35"/>
      <c r="V554" s="15"/>
      <c r="W554" s="15"/>
      <c r="X554" s="15"/>
      <c r="Y554" s="15"/>
      <c r="Z554" s="22"/>
    </row>
    <row r="555" spans="1:26">
      <c r="A555" s="15">
        <v>105</v>
      </c>
      <c r="B555" s="15">
        <v>1</v>
      </c>
      <c r="C555" s="15"/>
      <c r="D555" s="15"/>
      <c r="E555" s="15"/>
      <c r="F555" s="15"/>
      <c r="G555" s="15"/>
      <c r="H555" s="16" t="s">
        <v>32</v>
      </c>
      <c r="I555" s="16" t="s">
        <v>32</v>
      </c>
      <c r="J555" s="15"/>
      <c r="K555" s="27" t="str" cm="1">
        <f t="array" ref="K555">IF(I555="","",_xlfn.XLOOKUP(0&amp;A555&amp;IF(F555&lt;&gt;"",F555,LOOKUP(2,1/(F$2:F555&lt;&gt;""),F$2:F555))&amp;I555,Hoja4!G:G,Hoja4!F:F,"",0))</f>
        <v/>
      </c>
      <c r="L555" s="22"/>
      <c r="M555" s="15">
        <v>12</v>
      </c>
      <c r="N555" s="15" t="s">
        <v>762</v>
      </c>
      <c r="O555" s="15" t="s">
        <v>40</v>
      </c>
      <c r="P555" s="15" t="s">
        <v>115</v>
      </c>
      <c r="Q555" s="15" t="s">
        <v>36</v>
      </c>
      <c r="R555" s="15" t="s">
        <v>37</v>
      </c>
      <c r="S555" s="15"/>
      <c r="T555" s="15">
        <v>4</v>
      </c>
      <c r="U555" s="35">
        <v>2</v>
      </c>
      <c r="V555" s="33"/>
      <c r="W555" s="15" t="s">
        <v>38</v>
      </c>
      <c r="X555" s="15" t="s">
        <v>38</v>
      </c>
      <c r="Y555" s="15" t="s">
        <v>38</v>
      </c>
      <c r="Z555" s="23"/>
    </row>
    <row r="556" spans="1:26">
      <c r="A556" s="3">
        <v>105</v>
      </c>
      <c r="B556" s="3">
        <v>1</v>
      </c>
      <c r="C556" s="3" t="s">
        <v>726</v>
      </c>
      <c r="D556" s="3"/>
      <c r="E556" s="3"/>
      <c r="F556" s="3">
        <v>11</v>
      </c>
      <c r="G556" s="3" t="s">
        <v>761</v>
      </c>
      <c r="H556" s="4" t="s">
        <v>32</v>
      </c>
      <c r="I556" s="4" t="s">
        <v>32</v>
      </c>
      <c r="J556" s="3" t="s">
        <v>44</v>
      </c>
      <c r="K556" s="28">
        <f>SUM(K554:K555)</f>
        <v>0</v>
      </c>
      <c r="L556" s="13">
        <f>SUM(L554:L555)</f>
        <v>0</v>
      </c>
      <c r="M556" s="3"/>
      <c r="N556" s="3"/>
      <c r="O556" s="3"/>
      <c r="P556" s="3"/>
      <c r="Q556" s="3"/>
      <c r="R556" s="3"/>
      <c r="S556" s="3"/>
      <c r="T556" s="3"/>
      <c r="U556" s="36"/>
      <c r="V556" s="3"/>
      <c r="W556" s="3"/>
      <c r="X556" s="3"/>
      <c r="Y556" s="3" t="s">
        <v>45</v>
      </c>
      <c r="Z556" s="13">
        <f>SUM(Z554:Z555)</f>
        <v>0</v>
      </c>
    </row>
    <row r="557" spans="1:26">
      <c r="A557" s="5">
        <v>105</v>
      </c>
      <c r="B557" s="5">
        <v>1</v>
      </c>
      <c r="C557" s="5" t="s">
        <v>726</v>
      </c>
      <c r="D557" s="5"/>
      <c r="E557" s="5"/>
      <c r="F557" s="5"/>
      <c r="G557" s="5"/>
      <c r="H557" s="6" t="s">
        <v>32</v>
      </c>
      <c r="I557" s="6" t="s">
        <v>32</v>
      </c>
      <c r="J557" s="5" t="s">
        <v>121</v>
      </c>
      <c r="K557" s="29">
        <f>SUM(K525,K528,K531,K534,K537,K541,K544,K547,K550,K553,K556)</f>
        <v>3281479000</v>
      </c>
      <c r="L557" s="14">
        <f>SUM(L525,L528,L531,L534,L537,L541,L544,L547,L550,L553,L556)</f>
        <v>0</v>
      </c>
      <c r="M557" s="5"/>
      <c r="N557" s="5"/>
      <c r="O557" s="5"/>
      <c r="P557" s="5"/>
      <c r="Q557" s="5"/>
      <c r="R557" s="5"/>
      <c r="S557" s="5"/>
      <c r="T557" s="5"/>
      <c r="U557" s="37"/>
      <c r="V557" s="5"/>
      <c r="W557" s="5"/>
      <c r="X557" s="5"/>
      <c r="Y557" s="5" t="s">
        <v>121</v>
      </c>
      <c r="Z557" s="14">
        <f>SUM(Z525,Z528,Z531,Z534,Z537,Z541,Z544,Z547,Z550,Z553,Z556)</f>
        <v>0</v>
      </c>
    </row>
    <row r="558" spans="1:26">
      <c r="A558" s="15">
        <v>235</v>
      </c>
      <c r="B558" s="15">
        <v>1</v>
      </c>
      <c r="C558" s="15" t="s">
        <v>763</v>
      </c>
      <c r="D558" s="15">
        <v>4</v>
      </c>
      <c r="E558" s="15" t="s">
        <v>764</v>
      </c>
      <c r="F558" s="15">
        <v>3</v>
      </c>
      <c r="G558" s="15" t="s">
        <v>765</v>
      </c>
      <c r="H558" s="16" t="s">
        <v>766</v>
      </c>
      <c r="I558" s="16" t="s">
        <v>767</v>
      </c>
      <c r="J558" s="15" t="s">
        <v>768</v>
      </c>
      <c r="K558" s="32" cm="1">
        <f t="array" ref="K558">IF(I558="","",_xlfn.XLOOKUP(0&amp;A558&amp;IF(F558&lt;&gt;"",F558,LOOKUP(2,1/(F$2:F558&lt;&gt;""),F$2:F558))&amp;I558,Hoja4!G:G,Hoja4!F:F,"",0))</f>
        <v>17700000000</v>
      </c>
      <c r="L558" s="23"/>
      <c r="M558" s="15"/>
      <c r="N558" s="15"/>
      <c r="O558" s="15"/>
      <c r="P558" s="15"/>
      <c r="Q558" s="15"/>
      <c r="R558" s="15"/>
      <c r="S558" s="15"/>
      <c r="T558" s="15"/>
      <c r="U558" s="35"/>
      <c r="V558" s="15"/>
      <c r="W558" s="15"/>
      <c r="X558" s="15"/>
      <c r="Y558" s="15"/>
      <c r="Z558" s="22"/>
    </row>
    <row r="559" spans="1:26">
      <c r="A559" s="15">
        <v>235</v>
      </c>
      <c r="B559" s="15">
        <v>1</v>
      </c>
      <c r="C559" s="15"/>
      <c r="D559" s="15"/>
      <c r="E559" s="15"/>
      <c r="F559" s="15"/>
      <c r="G559" s="15"/>
      <c r="H559" s="16" t="s">
        <v>32</v>
      </c>
      <c r="I559" s="16" t="s">
        <v>32</v>
      </c>
      <c r="J559" s="15"/>
      <c r="K559" s="27" t="str" cm="1">
        <f t="array" ref="K559">IF(I559="","",_xlfn.XLOOKUP(0&amp;A559&amp;IF(F559&lt;&gt;"",F559,LOOKUP(2,1/(F$2:F559&lt;&gt;""),F$2:F559))&amp;I559,Hoja4!G:G,Hoja4!F:F,"",0))</f>
        <v/>
      </c>
      <c r="L559" s="22"/>
      <c r="M559" s="15">
        <v>1</v>
      </c>
      <c r="N559" s="15" t="s">
        <v>769</v>
      </c>
      <c r="O559" s="15" t="s">
        <v>100</v>
      </c>
      <c r="P559" s="15" t="s">
        <v>131</v>
      </c>
      <c r="Q559" s="15" t="s">
        <v>41</v>
      </c>
      <c r="R559" s="15" t="s">
        <v>37</v>
      </c>
      <c r="S559" s="15">
        <v>100</v>
      </c>
      <c r="T559" s="15">
        <v>100</v>
      </c>
      <c r="U559" s="35">
        <v>100</v>
      </c>
      <c r="V559" s="33"/>
      <c r="W559" s="15" t="s">
        <v>38</v>
      </c>
      <c r="X559" s="15" t="s">
        <v>38</v>
      </c>
      <c r="Y559" s="15" t="s">
        <v>38</v>
      </c>
      <c r="Z559" s="23"/>
    </row>
    <row r="560" spans="1:26">
      <c r="A560" s="3">
        <v>235</v>
      </c>
      <c r="B560" s="3">
        <v>1</v>
      </c>
      <c r="C560" s="3" t="s">
        <v>763</v>
      </c>
      <c r="D560" s="3"/>
      <c r="E560" s="3"/>
      <c r="F560" s="3">
        <v>3</v>
      </c>
      <c r="G560" s="3" t="s">
        <v>765</v>
      </c>
      <c r="H560" s="4" t="s">
        <v>32</v>
      </c>
      <c r="I560" s="4" t="s">
        <v>32</v>
      </c>
      <c r="J560" s="3" t="s">
        <v>44</v>
      </c>
      <c r="K560" s="28">
        <f>SUM(K558:K559)</f>
        <v>17700000000</v>
      </c>
      <c r="L560" s="13">
        <f>SUM(L558:L559)</f>
        <v>0</v>
      </c>
      <c r="M560" s="3"/>
      <c r="N560" s="3"/>
      <c r="O560" s="3"/>
      <c r="P560" s="3"/>
      <c r="Q560" s="3"/>
      <c r="R560" s="3"/>
      <c r="S560" s="3"/>
      <c r="T560" s="3"/>
      <c r="U560" s="36"/>
      <c r="V560" s="3"/>
      <c r="W560" s="3"/>
      <c r="X560" s="3"/>
      <c r="Y560" s="3" t="s">
        <v>45</v>
      </c>
      <c r="Z560" s="13">
        <f>SUM(Z557:Z559)</f>
        <v>0</v>
      </c>
    </row>
    <row r="561" spans="1:26">
      <c r="A561" s="15">
        <v>235</v>
      </c>
      <c r="B561" s="15">
        <v>1</v>
      </c>
      <c r="C561" s="15" t="s">
        <v>763</v>
      </c>
      <c r="D561" s="15">
        <v>4</v>
      </c>
      <c r="E561" s="15" t="s">
        <v>764</v>
      </c>
      <c r="F561" s="15">
        <v>5</v>
      </c>
      <c r="G561" s="15" t="s">
        <v>770</v>
      </c>
      <c r="H561" s="16" t="s">
        <v>771</v>
      </c>
      <c r="I561" s="16" t="s">
        <v>772</v>
      </c>
      <c r="J561" s="15" t="s">
        <v>773</v>
      </c>
      <c r="K561" s="32" cm="1">
        <f t="array" ref="K561">IF(I561="","",_xlfn.XLOOKUP(0&amp;A561&amp;IF(F561&lt;&gt;"",F561,LOOKUP(2,1/(F$2:F561&lt;&gt;""),F$2:F561))&amp;I561,Hoja4!G:G,Hoja4!F:F,"",0))</f>
        <v>13594321000</v>
      </c>
      <c r="L561" s="23"/>
      <c r="M561" s="15"/>
      <c r="N561" s="15"/>
      <c r="O561" s="15"/>
      <c r="P561" s="15"/>
      <c r="Q561" s="15"/>
      <c r="R561" s="15"/>
      <c r="S561" s="15"/>
      <c r="T561" s="15"/>
      <c r="U561" s="35"/>
      <c r="V561" s="15"/>
      <c r="W561" s="15"/>
      <c r="X561" s="15"/>
      <c r="Y561" s="15"/>
      <c r="Z561" s="22"/>
    </row>
    <row r="562" spans="1:26">
      <c r="A562" s="15">
        <v>235</v>
      </c>
      <c r="B562" s="15">
        <v>1</v>
      </c>
      <c r="C562" s="15"/>
      <c r="D562" s="15"/>
      <c r="E562" s="15"/>
      <c r="F562" s="15"/>
      <c r="G562" s="15"/>
      <c r="H562" s="16" t="s">
        <v>774</v>
      </c>
      <c r="I562" s="16" t="s">
        <v>775</v>
      </c>
      <c r="J562" s="15" t="s">
        <v>776</v>
      </c>
      <c r="K562" s="32" cm="1">
        <f t="array" ref="K562">IF(I562="","",_xlfn.XLOOKUP(0&amp;A562&amp;IF(F562&lt;&gt;"",F562,LOOKUP(2,1/(F$2:F562&lt;&gt;""),F$2:F562))&amp;I562,Hoja4!G:G,Hoja4!F:F,"",0))</f>
        <v>1000000000</v>
      </c>
      <c r="L562" s="23"/>
      <c r="M562" s="15"/>
      <c r="N562" s="15"/>
      <c r="O562" s="15"/>
      <c r="P562" s="15"/>
      <c r="Q562" s="15"/>
      <c r="R562" s="15"/>
      <c r="S562" s="15"/>
      <c r="T562" s="15"/>
      <c r="U562" s="35"/>
      <c r="V562" s="15"/>
      <c r="W562" s="15"/>
      <c r="X562" s="15"/>
      <c r="Y562" s="15"/>
      <c r="Z562" s="22"/>
    </row>
    <row r="563" spans="1:26">
      <c r="A563" s="15">
        <v>235</v>
      </c>
      <c r="B563" s="15">
        <v>1</v>
      </c>
      <c r="C563" s="15"/>
      <c r="D563" s="15"/>
      <c r="E563" s="15"/>
      <c r="F563" s="15"/>
      <c r="G563" s="15"/>
      <c r="H563" s="16" t="s">
        <v>32</v>
      </c>
      <c r="I563" s="16" t="s">
        <v>32</v>
      </c>
      <c r="J563" s="15"/>
      <c r="K563" s="27" t="str" cm="1">
        <f t="array" ref="K563">IF(I563="","",_xlfn.XLOOKUP(0&amp;A563&amp;IF(F563&lt;&gt;"",F563,LOOKUP(2,1/(F$2:F563&lt;&gt;""),F$2:F563))&amp;I563,Hoja4!G:G,Hoja4!F:F,"",0))</f>
        <v/>
      </c>
      <c r="L563" s="22"/>
      <c r="M563" s="15">
        <v>3</v>
      </c>
      <c r="N563" s="15" t="s">
        <v>777</v>
      </c>
      <c r="O563" s="15" t="s">
        <v>100</v>
      </c>
      <c r="P563" s="15" t="s">
        <v>131</v>
      </c>
      <c r="Q563" s="15" t="s">
        <v>41</v>
      </c>
      <c r="R563" s="15" t="s">
        <v>37</v>
      </c>
      <c r="S563" s="15">
        <v>100</v>
      </c>
      <c r="T563" s="15">
        <v>100</v>
      </c>
      <c r="U563" s="35">
        <v>100</v>
      </c>
      <c r="V563" s="33"/>
      <c r="W563" s="15" t="s">
        <v>38</v>
      </c>
      <c r="X563" s="15" t="s">
        <v>38</v>
      </c>
      <c r="Y563" s="15" t="s">
        <v>38</v>
      </c>
      <c r="Z563" s="23"/>
    </row>
    <row r="564" spans="1:26">
      <c r="A564" s="15">
        <v>235</v>
      </c>
      <c r="B564" s="15">
        <v>1</v>
      </c>
      <c r="C564" s="15"/>
      <c r="D564" s="15"/>
      <c r="E564" s="15"/>
      <c r="F564" s="15"/>
      <c r="G564" s="15"/>
      <c r="H564" s="16" t="s">
        <v>32</v>
      </c>
      <c r="I564" s="16" t="s">
        <v>32</v>
      </c>
      <c r="J564" s="15"/>
      <c r="K564" s="27" t="str" cm="1">
        <f t="array" ref="K564">IF(I564="","",_xlfn.XLOOKUP(0&amp;A564&amp;IF(F564&lt;&gt;"",F564,LOOKUP(2,1/(F$2:F564&lt;&gt;""),F$2:F564))&amp;I564,Hoja4!G:G,Hoja4!F:F,"",0))</f>
        <v/>
      </c>
      <c r="L564" s="22"/>
      <c r="M564" s="15">
        <v>6</v>
      </c>
      <c r="N564" s="15" t="s">
        <v>778</v>
      </c>
      <c r="O564" s="15" t="s">
        <v>100</v>
      </c>
      <c r="P564" s="15" t="s">
        <v>131</v>
      </c>
      <c r="Q564" s="15" t="s">
        <v>41</v>
      </c>
      <c r="R564" s="15" t="s">
        <v>37</v>
      </c>
      <c r="S564" s="15">
        <v>100</v>
      </c>
      <c r="T564" s="15">
        <v>100</v>
      </c>
      <c r="U564" s="35">
        <v>100</v>
      </c>
      <c r="V564" s="33"/>
      <c r="W564" s="15" t="s">
        <v>38</v>
      </c>
      <c r="X564" s="15" t="s">
        <v>38</v>
      </c>
      <c r="Y564" s="15" t="s">
        <v>38</v>
      </c>
      <c r="Z564" s="23"/>
    </row>
    <row r="565" spans="1:26">
      <c r="A565" s="3">
        <v>235</v>
      </c>
      <c r="B565" s="3">
        <v>1</v>
      </c>
      <c r="C565" s="3" t="s">
        <v>763</v>
      </c>
      <c r="D565" s="3"/>
      <c r="E565" s="3"/>
      <c r="F565" s="3">
        <v>5</v>
      </c>
      <c r="G565" s="3" t="s">
        <v>770</v>
      </c>
      <c r="H565" s="4" t="s">
        <v>32</v>
      </c>
      <c r="I565" s="4" t="s">
        <v>32</v>
      </c>
      <c r="J565" s="3" t="s">
        <v>44</v>
      </c>
      <c r="K565" s="28">
        <f>SUM(K561:K564)</f>
        <v>14594321000</v>
      </c>
      <c r="L565" s="13">
        <f>SUM(L561:L564)</f>
        <v>0</v>
      </c>
      <c r="M565" s="3"/>
      <c r="N565" s="3"/>
      <c r="O565" s="3"/>
      <c r="P565" s="3"/>
      <c r="Q565" s="3"/>
      <c r="R565" s="3"/>
      <c r="S565" s="3"/>
      <c r="T565" s="3"/>
      <c r="U565" s="36"/>
      <c r="V565" s="3"/>
      <c r="W565" s="3"/>
      <c r="X565" s="3"/>
      <c r="Y565" s="3" t="s">
        <v>45</v>
      </c>
      <c r="Z565" s="13">
        <f>SUM(Z561:Z564)</f>
        <v>0</v>
      </c>
    </row>
    <row r="566" spans="1:26">
      <c r="A566" s="15">
        <v>235</v>
      </c>
      <c r="B566" s="15">
        <v>1</v>
      </c>
      <c r="C566" s="15" t="s">
        <v>763</v>
      </c>
      <c r="D566" s="15">
        <v>4</v>
      </c>
      <c r="E566" s="15" t="s">
        <v>764</v>
      </c>
      <c r="F566" s="15">
        <v>6</v>
      </c>
      <c r="G566" s="15" t="s">
        <v>779</v>
      </c>
      <c r="H566" s="16" t="s">
        <v>766</v>
      </c>
      <c r="I566" s="16" t="s">
        <v>767</v>
      </c>
      <c r="J566" s="15" t="s">
        <v>768</v>
      </c>
      <c r="K566" s="32" cm="1">
        <f t="array" ref="K566">IF(I566="","",_xlfn.XLOOKUP(0&amp;A566&amp;IF(F566&lt;&gt;"",F566,LOOKUP(2,1/(F$2:F566&lt;&gt;""),F$2:F566))&amp;I566,Hoja4!G:G,Hoja4!F:F,"",0))</f>
        <v>2800000000</v>
      </c>
      <c r="L566" s="23"/>
      <c r="M566" s="15"/>
      <c r="N566" s="15"/>
      <c r="O566" s="15"/>
      <c r="P566" s="15"/>
      <c r="Q566" s="15"/>
      <c r="R566" s="15"/>
      <c r="S566" s="15"/>
      <c r="T566" s="15"/>
      <c r="U566" s="35"/>
      <c r="V566" s="15"/>
      <c r="W566" s="15"/>
      <c r="X566" s="15"/>
      <c r="Y566" s="15"/>
      <c r="Z566" s="22"/>
    </row>
    <row r="567" spans="1:26">
      <c r="A567" s="15">
        <v>235</v>
      </c>
      <c r="B567" s="15">
        <v>1</v>
      </c>
      <c r="C567" s="15"/>
      <c r="D567" s="15"/>
      <c r="E567" s="15"/>
      <c r="F567" s="15"/>
      <c r="G567" s="15"/>
      <c r="H567" s="16" t="s">
        <v>32</v>
      </c>
      <c r="I567" s="16" t="s">
        <v>32</v>
      </c>
      <c r="J567" s="15"/>
      <c r="K567" s="27" t="str" cm="1">
        <f t="array" ref="K567">IF(I567="","",_xlfn.XLOOKUP(0&amp;A567&amp;IF(F567&lt;&gt;"",F567,LOOKUP(2,1/(F$2:F567&lt;&gt;""),F$2:F567))&amp;I567,Hoja4!G:G,Hoja4!F:F,"",0))</f>
        <v/>
      </c>
      <c r="L567" s="22"/>
      <c r="M567" s="15">
        <v>7</v>
      </c>
      <c r="N567" s="15" t="s">
        <v>780</v>
      </c>
      <c r="O567" s="15" t="s">
        <v>34</v>
      </c>
      <c r="P567" s="15" t="s">
        <v>131</v>
      </c>
      <c r="Q567" s="15" t="s">
        <v>36</v>
      </c>
      <c r="R567" s="15" t="s">
        <v>37</v>
      </c>
      <c r="S567" s="15">
        <v>600000000</v>
      </c>
      <c r="T567" s="15">
        <v>600000000</v>
      </c>
      <c r="U567" s="35">
        <v>600000000</v>
      </c>
      <c r="V567" s="33"/>
      <c r="W567" s="15" t="s">
        <v>38</v>
      </c>
      <c r="X567" s="15" t="s">
        <v>38</v>
      </c>
      <c r="Y567" s="15" t="s">
        <v>38</v>
      </c>
      <c r="Z567" s="23"/>
    </row>
    <row r="568" spans="1:26">
      <c r="A568" s="3">
        <v>235</v>
      </c>
      <c r="B568" s="3">
        <v>1</v>
      </c>
      <c r="C568" s="3" t="s">
        <v>763</v>
      </c>
      <c r="D568" s="3"/>
      <c r="E568" s="3"/>
      <c r="F568" s="3">
        <v>6</v>
      </c>
      <c r="G568" s="3" t="s">
        <v>779</v>
      </c>
      <c r="H568" s="4" t="s">
        <v>32</v>
      </c>
      <c r="I568" s="4" t="s">
        <v>32</v>
      </c>
      <c r="J568" s="3" t="s">
        <v>44</v>
      </c>
      <c r="K568" s="28">
        <f>SUM(K566:K567)</f>
        <v>2800000000</v>
      </c>
      <c r="L568" s="13">
        <f>SUM(L566:L567)</f>
        <v>0</v>
      </c>
      <c r="M568" s="3"/>
      <c r="N568" s="3"/>
      <c r="O568" s="3"/>
      <c r="P568" s="3"/>
      <c r="Q568" s="3"/>
      <c r="R568" s="3"/>
      <c r="S568" s="3"/>
      <c r="T568" s="3"/>
      <c r="U568" s="36"/>
      <c r="V568" s="3"/>
      <c r="W568" s="3"/>
      <c r="X568" s="3"/>
      <c r="Y568" s="3" t="s">
        <v>45</v>
      </c>
      <c r="Z568" s="13">
        <f>SUM(Z566:Z567)</f>
        <v>0</v>
      </c>
    </row>
    <row r="569" spans="1:26">
      <c r="A569" s="15">
        <v>235</v>
      </c>
      <c r="B569" s="15">
        <v>1</v>
      </c>
      <c r="C569" s="15" t="s">
        <v>763</v>
      </c>
      <c r="D569" s="15">
        <v>6</v>
      </c>
      <c r="E569" s="15" t="s">
        <v>317</v>
      </c>
      <c r="F569" s="15">
        <v>7</v>
      </c>
      <c r="G569" s="15" t="s">
        <v>552</v>
      </c>
      <c r="H569" s="16" t="s">
        <v>781</v>
      </c>
      <c r="I569" s="16" t="s">
        <v>782</v>
      </c>
      <c r="J569" s="15" t="s">
        <v>783</v>
      </c>
      <c r="K569" s="32" cm="1">
        <f t="array" ref="K569">IF(I569="","",_xlfn.XLOOKUP(0&amp;A569&amp;IF(F569&lt;&gt;"",F569,LOOKUP(2,1/(F$2:F569&lt;&gt;""),F$2:F569))&amp;I569,Hoja4!G:G,Hoja4!F:F,"",0))</f>
        <v>1000000000</v>
      </c>
      <c r="L569" s="23"/>
      <c r="M569" s="15"/>
      <c r="N569" s="15"/>
      <c r="O569" s="15"/>
      <c r="P569" s="15"/>
      <c r="Q569" s="15"/>
      <c r="R569" s="15"/>
      <c r="S569" s="15"/>
      <c r="T569" s="15"/>
      <c r="U569" s="35"/>
      <c r="V569" s="15"/>
      <c r="W569" s="15"/>
      <c r="X569" s="15"/>
      <c r="Y569" s="15"/>
      <c r="Z569" s="22"/>
    </row>
    <row r="570" spans="1:26">
      <c r="A570" s="15">
        <v>235</v>
      </c>
      <c r="B570" s="15">
        <v>1</v>
      </c>
      <c r="C570" s="15"/>
      <c r="D570" s="15"/>
      <c r="E570" s="15"/>
      <c r="F570" s="15"/>
      <c r="G570" s="15"/>
      <c r="H570" s="16" t="s">
        <v>32</v>
      </c>
      <c r="I570" s="16" t="s">
        <v>32</v>
      </c>
      <c r="J570" s="15"/>
      <c r="K570" s="27" t="str" cm="1">
        <f t="array" ref="K570">IF(I570="","",_xlfn.XLOOKUP(0&amp;A570&amp;IF(F570&lt;&gt;"",F570,LOOKUP(2,1/(F$2:F570&lt;&gt;""),F$2:F570))&amp;I570,Hoja4!G:G,Hoja4!F:F,"",0))</f>
        <v/>
      </c>
      <c r="L570" s="22"/>
      <c r="M570" s="15">
        <v>8</v>
      </c>
      <c r="N570" s="15" t="s">
        <v>784</v>
      </c>
      <c r="O570" s="15" t="s">
        <v>100</v>
      </c>
      <c r="P570" s="15" t="s">
        <v>115</v>
      </c>
      <c r="Q570" s="15" t="s">
        <v>41</v>
      </c>
      <c r="R570" s="15" t="s">
        <v>37</v>
      </c>
      <c r="S570" s="15">
        <v>100</v>
      </c>
      <c r="T570" s="15">
        <v>100</v>
      </c>
      <c r="U570" s="35">
        <v>100</v>
      </c>
      <c r="V570" s="33"/>
      <c r="W570" s="15" t="s">
        <v>38</v>
      </c>
      <c r="X570" s="15" t="s">
        <v>38</v>
      </c>
      <c r="Y570" s="15" t="s">
        <v>38</v>
      </c>
      <c r="Z570" s="23"/>
    </row>
    <row r="571" spans="1:26">
      <c r="A571" s="3">
        <v>235</v>
      </c>
      <c r="B571" s="3">
        <v>1</v>
      </c>
      <c r="C571" s="3" t="s">
        <v>763</v>
      </c>
      <c r="D571" s="3"/>
      <c r="E571" s="3"/>
      <c r="F571" s="3">
        <v>7</v>
      </c>
      <c r="G571" s="3" t="s">
        <v>552</v>
      </c>
      <c r="H571" s="4" t="s">
        <v>32</v>
      </c>
      <c r="I571" s="4" t="s">
        <v>32</v>
      </c>
      <c r="J571" s="3" t="s">
        <v>44</v>
      </c>
      <c r="K571" s="28">
        <f>SUM(K569:K570)</f>
        <v>1000000000</v>
      </c>
      <c r="L571" s="13">
        <f>SUM(L569:L570)</f>
        <v>0</v>
      </c>
      <c r="M571" s="3"/>
      <c r="N571" s="3"/>
      <c r="O571" s="3"/>
      <c r="P571" s="3"/>
      <c r="Q571" s="3"/>
      <c r="R571" s="3"/>
      <c r="S571" s="3"/>
      <c r="T571" s="3"/>
      <c r="U571" s="36"/>
      <c r="V571" s="3"/>
      <c r="W571" s="3"/>
      <c r="X571" s="3"/>
      <c r="Y571" s="3" t="s">
        <v>45</v>
      </c>
      <c r="Z571" s="13">
        <f>SUM(Z569:Z570)</f>
        <v>0</v>
      </c>
    </row>
    <row r="572" spans="1:26">
      <c r="A572" s="15">
        <v>235</v>
      </c>
      <c r="B572" s="15">
        <v>1</v>
      </c>
      <c r="C572" s="15" t="s">
        <v>763</v>
      </c>
      <c r="D572" s="15">
        <v>6</v>
      </c>
      <c r="E572" s="15" t="s">
        <v>317</v>
      </c>
      <c r="F572" s="15">
        <v>8</v>
      </c>
      <c r="G572" s="15" t="s">
        <v>785</v>
      </c>
      <c r="H572" s="16" t="s">
        <v>786</v>
      </c>
      <c r="I572" s="16" t="s">
        <v>787</v>
      </c>
      <c r="J572" s="15" t="s">
        <v>788</v>
      </c>
      <c r="K572" s="32" cm="1">
        <f t="array" ref="K572">IF(I572="","",_xlfn.XLOOKUP(0&amp;A572&amp;IF(F572&lt;&gt;"",F572,LOOKUP(2,1/(F$2:F572&lt;&gt;""),F$2:F572))&amp;I572,Hoja4!G:G,Hoja4!F:F,"",0))</f>
        <v>5200000000</v>
      </c>
      <c r="L572" s="23"/>
      <c r="M572" s="15"/>
      <c r="N572" s="15"/>
      <c r="O572" s="15"/>
      <c r="P572" s="15"/>
      <c r="Q572" s="15"/>
      <c r="R572" s="15"/>
      <c r="S572" s="15"/>
      <c r="T572" s="15"/>
      <c r="U572" s="35"/>
      <c r="V572" s="15"/>
      <c r="W572" s="15"/>
      <c r="X572" s="15"/>
      <c r="Y572" s="15"/>
      <c r="Z572" s="22"/>
    </row>
    <row r="573" spans="1:26">
      <c r="A573" s="15">
        <v>235</v>
      </c>
      <c r="B573" s="15">
        <v>1</v>
      </c>
      <c r="C573" s="15"/>
      <c r="D573" s="15"/>
      <c r="E573" s="15"/>
      <c r="F573" s="15"/>
      <c r="G573" s="15"/>
      <c r="H573" s="16" t="s">
        <v>32</v>
      </c>
      <c r="I573" s="16" t="s">
        <v>32</v>
      </c>
      <c r="J573" s="15"/>
      <c r="K573" s="27" t="str" cm="1">
        <f t="array" ref="K573">IF(I573="","",_xlfn.XLOOKUP(0&amp;A573&amp;IF(F573&lt;&gt;"",F573,LOOKUP(2,1/(F$2:F573&lt;&gt;""),F$2:F573))&amp;I573,Hoja4!G:G,Hoja4!F:F,"",0))</f>
        <v/>
      </c>
      <c r="L573" s="22"/>
      <c r="M573" s="15">
        <v>9</v>
      </c>
      <c r="N573" s="15" t="s">
        <v>789</v>
      </c>
      <c r="O573" s="15" t="s">
        <v>100</v>
      </c>
      <c r="P573" s="15" t="s">
        <v>115</v>
      </c>
      <c r="Q573" s="15" t="s">
        <v>41</v>
      </c>
      <c r="R573" s="15" t="s">
        <v>37</v>
      </c>
      <c r="S573" s="15">
        <v>100</v>
      </c>
      <c r="T573" s="15">
        <v>100</v>
      </c>
      <c r="U573" s="35">
        <v>100</v>
      </c>
      <c r="V573" s="33"/>
      <c r="W573" s="15" t="s">
        <v>38</v>
      </c>
      <c r="X573" s="15" t="s">
        <v>38</v>
      </c>
      <c r="Y573" s="15" t="s">
        <v>38</v>
      </c>
      <c r="Z573" s="23"/>
    </row>
    <row r="574" spans="1:26">
      <c r="A574" s="3">
        <v>235</v>
      </c>
      <c r="B574" s="3">
        <v>1</v>
      </c>
      <c r="C574" s="3" t="s">
        <v>763</v>
      </c>
      <c r="D574" s="3"/>
      <c r="E574" s="3"/>
      <c r="F574" s="3">
        <v>8</v>
      </c>
      <c r="G574" s="3" t="s">
        <v>785</v>
      </c>
      <c r="H574" s="4" t="s">
        <v>32</v>
      </c>
      <c r="I574" s="4" t="s">
        <v>32</v>
      </c>
      <c r="J574" s="3" t="s">
        <v>44</v>
      </c>
      <c r="K574" s="28">
        <f>SUM(K572:K573)</f>
        <v>5200000000</v>
      </c>
      <c r="L574" s="13">
        <f>SUM(L572:L573)</f>
        <v>0</v>
      </c>
      <c r="M574" s="3"/>
      <c r="N574" s="3"/>
      <c r="O574" s="3"/>
      <c r="P574" s="3"/>
      <c r="Q574" s="3"/>
      <c r="R574" s="3"/>
      <c r="S574" s="3"/>
      <c r="T574" s="3"/>
      <c r="U574" s="36"/>
      <c r="V574" s="3"/>
      <c r="W574" s="3"/>
      <c r="X574" s="3"/>
      <c r="Y574" s="3" t="s">
        <v>45</v>
      </c>
      <c r="Z574" s="13">
        <f>SUM(Z572:Z573)</f>
        <v>0</v>
      </c>
    </row>
    <row r="575" spans="1:26">
      <c r="A575" s="5">
        <v>235</v>
      </c>
      <c r="B575" s="5">
        <v>1</v>
      </c>
      <c r="C575" s="5" t="s">
        <v>763</v>
      </c>
      <c r="D575" s="5"/>
      <c r="E575" s="5"/>
      <c r="F575" s="5"/>
      <c r="G575" s="5"/>
      <c r="H575" s="6" t="s">
        <v>32</v>
      </c>
      <c r="I575" s="6" t="s">
        <v>32</v>
      </c>
      <c r="J575" s="5" t="s">
        <v>121</v>
      </c>
      <c r="K575" s="29">
        <f>SUM(K560,K565,K568,K571,K574)</f>
        <v>41294321000</v>
      </c>
      <c r="L575" s="14">
        <f>SUM(L560,L565,L568,L571,L574)</f>
        <v>0</v>
      </c>
      <c r="M575" s="5"/>
      <c r="N575" s="5"/>
      <c r="O575" s="5"/>
      <c r="P575" s="5"/>
      <c r="Q575" s="5"/>
      <c r="R575" s="5"/>
      <c r="S575" s="5"/>
      <c r="T575" s="5"/>
      <c r="U575" s="37"/>
      <c r="V575" s="5"/>
      <c r="W575" s="5"/>
      <c r="X575" s="5"/>
      <c r="Y575" s="5" t="s">
        <v>121</v>
      </c>
      <c r="Z575" s="14">
        <f>SUM(Z560,Z565,Z568,Z571,Z574)</f>
        <v>0</v>
      </c>
    </row>
    <row r="576" spans="1:26">
      <c r="A576" s="15">
        <v>126</v>
      </c>
      <c r="B576" s="15">
        <v>1</v>
      </c>
      <c r="C576" s="15" t="s">
        <v>790</v>
      </c>
      <c r="D576" s="15">
        <v>4</v>
      </c>
      <c r="E576" s="15" t="s">
        <v>791</v>
      </c>
      <c r="F576" s="15">
        <v>5</v>
      </c>
      <c r="G576" s="15" t="s">
        <v>792</v>
      </c>
      <c r="H576" s="16" t="s">
        <v>793</v>
      </c>
      <c r="I576" s="16" t="s">
        <v>794</v>
      </c>
      <c r="J576" s="15" t="s">
        <v>795</v>
      </c>
      <c r="K576" s="32" cm="1">
        <f t="array" ref="K576">IF(I576="","",_xlfn.XLOOKUP(0&amp;A576&amp;IF(F576&lt;&gt;"",F576,LOOKUP(2,1/(F$2:F576&lt;&gt;""),F$2:F576))&amp;I576,Hoja4!G:G,Hoja4!F:F,"",0))</f>
        <v>5502192000</v>
      </c>
      <c r="L576" s="23"/>
      <c r="M576" s="15"/>
      <c r="N576" s="15"/>
      <c r="O576" s="15"/>
      <c r="P576" s="15"/>
      <c r="Q576" s="15"/>
      <c r="R576" s="15"/>
      <c r="S576" s="15"/>
      <c r="T576" s="15"/>
      <c r="U576" s="35"/>
      <c r="V576" s="15"/>
      <c r="W576" s="15"/>
      <c r="X576" s="15"/>
      <c r="Y576" s="15"/>
      <c r="Z576" s="22"/>
    </row>
    <row r="577" spans="1:26">
      <c r="A577" s="15">
        <v>126</v>
      </c>
      <c r="B577" s="15">
        <v>1</v>
      </c>
      <c r="C577" s="15"/>
      <c r="D577" s="15"/>
      <c r="E577" s="15"/>
      <c r="F577" s="15"/>
      <c r="G577" s="15"/>
      <c r="H577" s="16" t="s">
        <v>32</v>
      </c>
      <c r="I577" s="16" t="s">
        <v>32</v>
      </c>
      <c r="J577" s="15"/>
      <c r="K577" s="27" t="str" cm="1">
        <f t="array" ref="K577">IF(I577="","",_xlfn.XLOOKUP(0&amp;A577&amp;IF(F577&lt;&gt;"",F577,LOOKUP(2,1/(F$2:F577&lt;&gt;""),F$2:F577))&amp;I577,Hoja4!G:G,Hoja4!F:F,"",0))</f>
        <v/>
      </c>
      <c r="L577" s="22"/>
      <c r="M577" s="15">
        <v>1</v>
      </c>
      <c r="N577" s="15" t="s">
        <v>796</v>
      </c>
      <c r="O577" s="15" t="s">
        <v>40</v>
      </c>
      <c r="P577" s="15" t="s">
        <v>131</v>
      </c>
      <c r="Q577" s="15" t="s">
        <v>36</v>
      </c>
      <c r="R577" s="15" t="s">
        <v>58</v>
      </c>
      <c r="S577" s="15">
        <v>103889</v>
      </c>
      <c r="T577" s="15">
        <v>156542</v>
      </c>
      <c r="U577" s="35">
        <v>14956</v>
      </c>
      <c r="V577" s="33"/>
      <c r="W577" s="15" t="s">
        <v>38</v>
      </c>
      <c r="X577" s="15" t="s">
        <v>38</v>
      </c>
      <c r="Y577" s="15" t="s">
        <v>38</v>
      </c>
      <c r="Z577" s="23"/>
    </row>
    <row r="578" spans="1:26">
      <c r="A578" s="3">
        <v>126</v>
      </c>
      <c r="B578" s="3">
        <v>1</v>
      </c>
      <c r="C578" s="3" t="s">
        <v>790</v>
      </c>
      <c r="D578" s="3"/>
      <c r="E578" s="3"/>
      <c r="F578" s="3">
        <v>5</v>
      </c>
      <c r="G578" s="3" t="s">
        <v>792</v>
      </c>
      <c r="H578" s="4" t="s">
        <v>32</v>
      </c>
      <c r="I578" s="4" t="s">
        <v>32</v>
      </c>
      <c r="J578" s="3" t="s">
        <v>44</v>
      </c>
      <c r="K578" s="28">
        <f>SUM(K576:K577)</f>
        <v>5502192000</v>
      </c>
      <c r="L578" s="13">
        <f>SUM(L576:L577)</f>
        <v>0</v>
      </c>
      <c r="M578" s="3"/>
      <c r="N578" s="3"/>
      <c r="O578" s="3"/>
      <c r="P578" s="3"/>
      <c r="Q578" s="3"/>
      <c r="R578" s="3"/>
      <c r="S578" s="3"/>
      <c r="T578" s="3"/>
      <c r="U578" s="36"/>
      <c r="V578" s="3"/>
      <c r="W578" s="3"/>
      <c r="X578" s="3"/>
      <c r="Y578" s="3" t="s">
        <v>45</v>
      </c>
      <c r="Z578" s="13">
        <f>SUM(Z575:Z577)</f>
        <v>0</v>
      </c>
    </row>
    <row r="579" spans="1:26">
      <c r="A579" s="15">
        <v>126</v>
      </c>
      <c r="B579" s="15">
        <v>1</v>
      </c>
      <c r="C579" s="15" t="s">
        <v>790</v>
      </c>
      <c r="D579" s="15">
        <v>4</v>
      </c>
      <c r="E579" s="15" t="s">
        <v>791</v>
      </c>
      <c r="F579" s="15">
        <v>8</v>
      </c>
      <c r="G579" s="15" t="s">
        <v>797</v>
      </c>
      <c r="H579" s="16" t="s">
        <v>793</v>
      </c>
      <c r="I579" s="16" t="s">
        <v>794</v>
      </c>
      <c r="J579" s="15" t="s">
        <v>795</v>
      </c>
      <c r="K579" s="32" cm="1">
        <f t="array" ref="K579">IF(I579="","",_xlfn.XLOOKUP(0&amp;A579&amp;IF(F579&lt;&gt;"",F579,LOOKUP(2,1/(F$2:F579&lt;&gt;""),F$2:F579))&amp;I579,Hoja4!G:G,Hoja4!F:F,"",0))</f>
        <v>2981399000</v>
      </c>
      <c r="L579" s="23"/>
      <c r="M579" s="15"/>
      <c r="N579" s="15"/>
      <c r="O579" s="15"/>
      <c r="P579" s="15"/>
      <c r="Q579" s="15"/>
      <c r="R579" s="15"/>
      <c r="S579" s="15"/>
      <c r="T579" s="15"/>
      <c r="U579" s="35"/>
      <c r="V579" s="15"/>
      <c r="W579" s="15"/>
      <c r="X579" s="15"/>
      <c r="Y579" s="15"/>
      <c r="Z579" s="22"/>
    </row>
    <row r="580" spans="1:26">
      <c r="A580" s="15">
        <v>126</v>
      </c>
      <c r="B580" s="15">
        <v>1</v>
      </c>
      <c r="C580" s="15"/>
      <c r="D580" s="15"/>
      <c r="E580" s="15"/>
      <c r="F580" s="15"/>
      <c r="G580" s="15"/>
      <c r="H580" s="16" t="s">
        <v>798</v>
      </c>
      <c r="I580" s="16" t="s">
        <v>799</v>
      </c>
      <c r="J580" s="15" t="s">
        <v>800</v>
      </c>
      <c r="K580" s="32" cm="1">
        <f t="array" ref="K580">IF(I580="","",_xlfn.XLOOKUP(0&amp;A580&amp;IF(F580&lt;&gt;"",F580,LOOKUP(2,1/(F$2:F580&lt;&gt;""),F$2:F580))&amp;I580,Hoja4!G:G,Hoja4!F:F,"",0))</f>
        <v>70671630084</v>
      </c>
      <c r="L580" s="23"/>
      <c r="M580" s="15"/>
      <c r="N580" s="15"/>
      <c r="O580" s="15"/>
      <c r="P580" s="15"/>
      <c r="Q580" s="15"/>
      <c r="R580" s="15"/>
      <c r="S580" s="15"/>
      <c r="T580" s="15"/>
      <c r="U580" s="35"/>
      <c r="V580" s="15"/>
      <c r="W580" s="15"/>
      <c r="X580" s="15"/>
      <c r="Y580" s="15"/>
      <c r="Z580" s="22"/>
    </row>
    <row r="581" spans="1:26">
      <c r="A581" s="15">
        <v>126</v>
      </c>
      <c r="B581" s="15">
        <v>1</v>
      </c>
      <c r="C581" s="15"/>
      <c r="D581" s="15"/>
      <c r="E581" s="15"/>
      <c r="F581" s="15"/>
      <c r="G581" s="15"/>
      <c r="H581" s="16" t="s">
        <v>32</v>
      </c>
      <c r="I581" s="16" t="s">
        <v>32</v>
      </c>
      <c r="J581" s="15"/>
      <c r="K581" s="27" t="str" cm="1">
        <f t="array" ref="K581">IF(I581="","",_xlfn.XLOOKUP(0&amp;A581&amp;IF(F581&lt;&gt;"",F581,LOOKUP(2,1/(F$2:F581&lt;&gt;""),F$2:F581))&amp;I581,Hoja4!G:G,Hoja4!F:F,"",0))</f>
        <v/>
      </c>
      <c r="L581" s="22"/>
      <c r="M581" s="15">
        <v>2</v>
      </c>
      <c r="N581" s="15" t="s">
        <v>801</v>
      </c>
      <c r="O581" s="15" t="s">
        <v>40</v>
      </c>
      <c r="P581" s="15" t="s">
        <v>131</v>
      </c>
      <c r="Q581" s="15" t="s">
        <v>36</v>
      </c>
      <c r="R581" s="15" t="s">
        <v>58</v>
      </c>
      <c r="S581" s="15">
        <v>20817</v>
      </c>
      <c r="T581" s="15">
        <v>72231.53</v>
      </c>
      <c r="U581" s="35">
        <v>2746</v>
      </c>
      <c r="V581" s="33"/>
      <c r="W581" s="15" t="s">
        <v>38</v>
      </c>
      <c r="X581" s="15" t="s">
        <v>38</v>
      </c>
      <c r="Y581" s="15" t="s">
        <v>38</v>
      </c>
      <c r="Z581" s="23"/>
    </row>
    <row r="582" spans="1:26">
      <c r="A582" s="15">
        <v>126</v>
      </c>
      <c r="B582" s="15">
        <v>1</v>
      </c>
      <c r="C582" s="15"/>
      <c r="D582" s="15"/>
      <c r="E582" s="15"/>
      <c r="F582" s="15"/>
      <c r="G582" s="15"/>
      <c r="H582" s="16" t="s">
        <v>32</v>
      </c>
      <c r="I582" s="16" t="s">
        <v>32</v>
      </c>
      <c r="J582" s="15"/>
      <c r="K582" s="27" t="str" cm="1">
        <f t="array" ref="K582">IF(I582="","",_xlfn.XLOOKUP(0&amp;A582&amp;IF(F582&lt;&gt;"",F582,LOOKUP(2,1/(F$2:F582&lt;&gt;""),F$2:F582))&amp;I582,Hoja4!G:G,Hoja4!F:F,"",0))</f>
        <v/>
      </c>
      <c r="L582" s="22"/>
      <c r="M582" s="15">
        <v>3</v>
      </c>
      <c r="N582" s="15" t="s">
        <v>802</v>
      </c>
      <c r="O582" s="15" t="s">
        <v>40</v>
      </c>
      <c r="P582" s="15" t="s">
        <v>131</v>
      </c>
      <c r="Q582" s="15" t="s">
        <v>36</v>
      </c>
      <c r="R582" s="15" t="s">
        <v>58</v>
      </c>
      <c r="S582" s="15">
        <v>25582</v>
      </c>
      <c r="T582" s="15">
        <v>77561.47</v>
      </c>
      <c r="U582" s="35">
        <v>6041</v>
      </c>
      <c r="V582" s="33"/>
      <c r="W582" s="15" t="s">
        <v>38</v>
      </c>
      <c r="X582" s="15" t="s">
        <v>38</v>
      </c>
      <c r="Y582" s="15" t="s">
        <v>38</v>
      </c>
      <c r="Z582" s="23"/>
    </row>
    <row r="583" spans="1:26">
      <c r="A583" s="15">
        <v>126</v>
      </c>
      <c r="B583" s="15">
        <v>1</v>
      </c>
      <c r="C583" s="15"/>
      <c r="D583" s="15"/>
      <c r="E583" s="15"/>
      <c r="F583" s="15"/>
      <c r="G583" s="15"/>
      <c r="H583" s="16" t="s">
        <v>32</v>
      </c>
      <c r="I583" s="16" t="s">
        <v>32</v>
      </c>
      <c r="J583" s="15"/>
      <c r="K583" s="27" t="str" cm="1">
        <f t="array" ref="K583">IF(I583="","",_xlfn.XLOOKUP(0&amp;A583&amp;IF(F583&lt;&gt;"",F583,LOOKUP(2,1/(F$2:F583&lt;&gt;""),F$2:F583))&amp;I583,Hoja4!G:G,Hoja4!F:F,"",0))</f>
        <v/>
      </c>
      <c r="L583" s="22"/>
      <c r="M583" s="15">
        <v>4</v>
      </c>
      <c r="N583" s="15" t="s">
        <v>803</v>
      </c>
      <c r="O583" s="15" t="s">
        <v>76</v>
      </c>
      <c r="P583" s="15" t="s">
        <v>115</v>
      </c>
      <c r="Q583" s="15" t="s">
        <v>36</v>
      </c>
      <c r="R583" s="15" t="s">
        <v>58</v>
      </c>
      <c r="S583" s="15">
        <v>590</v>
      </c>
      <c r="T583" s="15">
        <v>700</v>
      </c>
      <c r="U583" s="35">
        <v>645</v>
      </c>
      <c r="V583" s="33"/>
      <c r="W583" s="15" t="s">
        <v>38</v>
      </c>
      <c r="X583" s="15" t="s">
        <v>38</v>
      </c>
      <c r="Y583" s="15" t="s">
        <v>38</v>
      </c>
      <c r="Z583" s="23"/>
    </row>
    <row r="584" spans="1:26">
      <c r="A584" s="15">
        <v>126</v>
      </c>
      <c r="B584" s="15">
        <v>1</v>
      </c>
      <c r="C584" s="15"/>
      <c r="D584" s="15"/>
      <c r="E584" s="15"/>
      <c r="F584" s="15"/>
      <c r="G584" s="15"/>
      <c r="H584" s="16" t="s">
        <v>32</v>
      </c>
      <c r="I584" s="16" t="s">
        <v>32</v>
      </c>
      <c r="J584" s="15"/>
      <c r="K584" s="27" t="str" cm="1">
        <f t="array" ref="K584">IF(I584="","",_xlfn.XLOOKUP(0&amp;A584&amp;IF(F584&lt;&gt;"",F584,LOOKUP(2,1/(F$2:F584&lt;&gt;""),F$2:F584))&amp;I584,Hoja4!G:G,Hoja4!F:F,"",0))</f>
        <v/>
      </c>
      <c r="L584" s="22"/>
      <c r="M584" s="15">
        <v>5</v>
      </c>
      <c r="N584" s="15" t="s">
        <v>804</v>
      </c>
      <c r="O584" s="15" t="s">
        <v>100</v>
      </c>
      <c r="P584" s="15" t="s">
        <v>115</v>
      </c>
      <c r="Q584" s="15" t="s">
        <v>41</v>
      </c>
      <c r="R584" s="15" t="s">
        <v>58</v>
      </c>
      <c r="S584" s="15">
        <v>100</v>
      </c>
      <c r="T584" s="15">
        <v>100</v>
      </c>
      <c r="U584" s="35">
        <v>100</v>
      </c>
      <c r="V584" s="33"/>
      <c r="W584" s="15" t="s">
        <v>38</v>
      </c>
      <c r="X584" s="15" t="s">
        <v>38</v>
      </c>
      <c r="Y584" s="15" t="s">
        <v>38</v>
      </c>
      <c r="Z584" s="23"/>
    </row>
    <row r="585" spans="1:26">
      <c r="A585" s="3">
        <v>126</v>
      </c>
      <c r="B585" s="3">
        <v>1</v>
      </c>
      <c r="C585" s="3" t="s">
        <v>790</v>
      </c>
      <c r="D585" s="3"/>
      <c r="E585" s="3"/>
      <c r="F585" s="3">
        <v>8</v>
      </c>
      <c r="G585" s="3" t="s">
        <v>797</v>
      </c>
      <c r="H585" s="4" t="s">
        <v>32</v>
      </c>
      <c r="I585" s="4" t="s">
        <v>32</v>
      </c>
      <c r="J585" s="3" t="s">
        <v>44</v>
      </c>
      <c r="K585" s="28">
        <f>SUM(K579:K584)</f>
        <v>73653029084</v>
      </c>
      <c r="L585" s="13">
        <f>SUM(L579:L584)</f>
        <v>0</v>
      </c>
      <c r="M585" s="3"/>
      <c r="N585" s="3"/>
      <c r="O585" s="3"/>
      <c r="P585" s="3"/>
      <c r="Q585" s="3"/>
      <c r="R585" s="3"/>
      <c r="S585" s="3"/>
      <c r="T585" s="3"/>
      <c r="U585" s="36"/>
      <c r="V585" s="3"/>
      <c r="W585" s="3"/>
      <c r="X585" s="3"/>
      <c r="Y585" s="3" t="s">
        <v>45</v>
      </c>
      <c r="Z585" s="13">
        <f>SUM(Z579:Z584)</f>
        <v>0</v>
      </c>
    </row>
    <row r="586" spans="1:26">
      <c r="A586" s="15">
        <v>126</v>
      </c>
      <c r="B586" s="15">
        <v>1</v>
      </c>
      <c r="C586" s="15" t="s">
        <v>790</v>
      </c>
      <c r="D586" s="15">
        <v>5</v>
      </c>
      <c r="E586" s="15" t="s">
        <v>805</v>
      </c>
      <c r="F586" s="15">
        <v>9</v>
      </c>
      <c r="G586" s="15" t="s">
        <v>806</v>
      </c>
      <c r="H586" s="16" t="s">
        <v>793</v>
      </c>
      <c r="I586" s="16" t="s">
        <v>794</v>
      </c>
      <c r="J586" s="15" t="s">
        <v>795</v>
      </c>
      <c r="K586" s="32" cm="1">
        <f t="array" ref="K586">IF(I586="","",_xlfn.XLOOKUP(0&amp;A586&amp;IF(F586&lt;&gt;"",F586,LOOKUP(2,1/(F$2:F586&lt;&gt;""),F$2:F586))&amp;I586,Hoja4!G:G,Hoja4!F:F,"",0))</f>
        <v>14092651000</v>
      </c>
      <c r="L586" s="23"/>
      <c r="M586" s="15"/>
      <c r="N586" s="15"/>
      <c r="O586" s="15"/>
      <c r="P586" s="15"/>
      <c r="Q586" s="15"/>
      <c r="R586" s="15"/>
      <c r="S586" s="15"/>
      <c r="T586" s="15"/>
      <c r="U586" s="35"/>
      <c r="V586" s="15"/>
      <c r="W586" s="15"/>
      <c r="X586" s="15"/>
      <c r="Y586" s="15"/>
      <c r="Z586" s="22"/>
    </row>
    <row r="587" spans="1:26">
      <c r="A587" s="15">
        <v>126</v>
      </c>
      <c r="B587" s="15">
        <v>1</v>
      </c>
      <c r="C587" s="15"/>
      <c r="D587" s="15"/>
      <c r="E587" s="15"/>
      <c r="F587" s="15"/>
      <c r="G587" s="15"/>
      <c r="H587" s="16" t="s">
        <v>798</v>
      </c>
      <c r="I587" s="16" t="s">
        <v>799</v>
      </c>
      <c r="J587" s="15" t="s">
        <v>800</v>
      </c>
      <c r="K587" s="32" cm="1">
        <f t="array" ref="K587">IF(I587="","",_xlfn.XLOOKUP(0&amp;A587&amp;IF(F587&lt;&gt;"",F587,LOOKUP(2,1/(F$2:F587&lt;&gt;""),F$2:F587))&amp;I587,Hoja4!G:G,Hoja4!F:F,"",0))</f>
        <v>14349818916</v>
      </c>
      <c r="L587" s="23"/>
      <c r="M587" s="15"/>
      <c r="N587" s="15"/>
      <c r="O587" s="15"/>
      <c r="P587" s="15"/>
      <c r="Q587" s="15"/>
      <c r="R587" s="15"/>
      <c r="S587" s="15"/>
      <c r="T587" s="15"/>
      <c r="U587" s="35"/>
      <c r="V587" s="15"/>
      <c r="W587" s="15"/>
      <c r="X587" s="15"/>
      <c r="Y587" s="15"/>
      <c r="Z587" s="22"/>
    </row>
    <row r="588" spans="1:26">
      <c r="A588" s="15">
        <v>126</v>
      </c>
      <c r="B588" s="15">
        <v>1</v>
      </c>
      <c r="C588" s="15"/>
      <c r="D588" s="15"/>
      <c r="E588" s="15"/>
      <c r="F588" s="15"/>
      <c r="G588" s="15"/>
      <c r="H588" s="16" t="s">
        <v>32</v>
      </c>
      <c r="I588" s="16" t="s">
        <v>32</v>
      </c>
      <c r="J588" s="15"/>
      <c r="K588" s="27" t="str" cm="1">
        <f t="array" ref="K588">IF(I588="","",_xlfn.XLOOKUP(0&amp;A588&amp;IF(F588&lt;&gt;"",F588,LOOKUP(2,1/(F$2:F588&lt;&gt;""),F$2:F588))&amp;I588,Hoja4!G:G,Hoja4!F:F,"",0))</f>
        <v/>
      </c>
      <c r="L588" s="22"/>
      <c r="M588" s="15">
        <v>6</v>
      </c>
      <c r="N588" s="15" t="s">
        <v>807</v>
      </c>
      <c r="O588" s="15" t="s">
        <v>40</v>
      </c>
      <c r="P588" s="15" t="s">
        <v>35</v>
      </c>
      <c r="Q588" s="15" t="s">
        <v>36</v>
      </c>
      <c r="R588" s="15" t="s">
        <v>37</v>
      </c>
      <c r="S588" s="15">
        <v>4587</v>
      </c>
      <c r="T588" s="15">
        <v>18059</v>
      </c>
      <c r="U588" s="35">
        <v>1969</v>
      </c>
      <c r="V588" s="33"/>
      <c r="W588" s="15" t="s">
        <v>38</v>
      </c>
      <c r="X588" s="15" t="s">
        <v>38</v>
      </c>
      <c r="Y588" s="15" t="s">
        <v>38</v>
      </c>
      <c r="Z588" s="23"/>
    </row>
    <row r="589" spans="1:26">
      <c r="A589" s="3">
        <v>126</v>
      </c>
      <c r="B589" s="3">
        <v>1</v>
      </c>
      <c r="C589" s="3" t="s">
        <v>790</v>
      </c>
      <c r="D589" s="3"/>
      <c r="E589" s="3"/>
      <c r="F589" s="3">
        <v>9</v>
      </c>
      <c r="G589" s="3" t="s">
        <v>806</v>
      </c>
      <c r="H589" s="4" t="s">
        <v>32</v>
      </c>
      <c r="I589" s="4" t="s">
        <v>32</v>
      </c>
      <c r="J589" s="3" t="s">
        <v>44</v>
      </c>
      <c r="K589" s="28">
        <f>SUM(K586:K588)</f>
        <v>28442469916</v>
      </c>
      <c r="L589" s="13">
        <f>SUM(L586:L588)</f>
        <v>0</v>
      </c>
      <c r="M589" s="3"/>
      <c r="N589" s="3"/>
      <c r="O589" s="3"/>
      <c r="P589" s="3"/>
      <c r="Q589" s="3"/>
      <c r="R589" s="3"/>
      <c r="S589" s="3"/>
      <c r="T589" s="3"/>
      <c r="U589" s="36"/>
      <c r="V589" s="3"/>
      <c r="W589" s="3"/>
      <c r="X589" s="3"/>
      <c r="Y589" s="3" t="s">
        <v>45</v>
      </c>
      <c r="Z589" s="13">
        <f>SUM(Z586:Z588)</f>
        <v>0</v>
      </c>
    </row>
    <row r="590" spans="1:26">
      <c r="A590" s="15">
        <v>126</v>
      </c>
      <c r="B590" s="15">
        <v>1</v>
      </c>
      <c r="C590" s="15" t="s">
        <v>790</v>
      </c>
      <c r="D590" s="15">
        <v>5</v>
      </c>
      <c r="E590" s="15" t="s">
        <v>805</v>
      </c>
      <c r="F590" s="15">
        <v>10</v>
      </c>
      <c r="G590" s="15" t="s">
        <v>808</v>
      </c>
      <c r="H590" s="16" t="s">
        <v>793</v>
      </c>
      <c r="I590" s="16" t="s">
        <v>794</v>
      </c>
      <c r="J590" s="15" t="s">
        <v>795</v>
      </c>
      <c r="K590" s="32" cm="1">
        <f t="array" ref="K590">IF(I590="","",_xlfn.XLOOKUP(0&amp;A590&amp;IF(F590&lt;&gt;"",F590,LOOKUP(2,1/(F$2:F590&lt;&gt;""),F$2:F590))&amp;I590,Hoja4!G:G,Hoja4!F:F,"",0))</f>
        <v>4752622000</v>
      </c>
      <c r="L590" s="23"/>
      <c r="M590" s="15"/>
      <c r="N590" s="15"/>
      <c r="O590" s="15"/>
      <c r="P590" s="15"/>
      <c r="Q590" s="15"/>
      <c r="R590" s="15"/>
      <c r="S590" s="15"/>
      <c r="T590" s="15"/>
      <c r="U590" s="35"/>
      <c r="V590" s="15"/>
      <c r="W590" s="15"/>
      <c r="X590" s="15"/>
      <c r="Y590" s="15"/>
      <c r="Z590" s="22"/>
    </row>
    <row r="591" spans="1:26">
      <c r="A591" s="15">
        <v>126</v>
      </c>
      <c r="B591" s="15">
        <v>1</v>
      </c>
      <c r="C591" s="15"/>
      <c r="D591" s="15"/>
      <c r="E591" s="15"/>
      <c r="F591" s="15"/>
      <c r="G591" s="15"/>
      <c r="H591" s="16" t="s">
        <v>32</v>
      </c>
      <c r="I591" s="16" t="s">
        <v>32</v>
      </c>
      <c r="J591" s="15"/>
      <c r="K591" s="27" t="str" cm="1">
        <f t="array" ref="K591">IF(I591="","",_xlfn.XLOOKUP(0&amp;A591&amp;IF(F591&lt;&gt;"",F591,LOOKUP(2,1/(F$2:F591&lt;&gt;""),F$2:F591))&amp;I591,Hoja4!G:G,Hoja4!F:F,"",0))</f>
        <v/>
      </c>
      <c r="L591" s="22"/>
      <c r="M591" s="15">
        <v>7</v>
      </c>
      <c r="N591" s="15" t="s">
        <v>809</v>
      </c>
      <c r="O591" s="15" t="s">
        <v>34</v>
      </c>
      <c r="P591" s="15" t="s">
        <v>95</v>
      </c>
      <c r="Q591" s="15" t="s">
        <v>36</v>
      </c>
      <c r="R591" s="15" t="s">
        <v>58</v>
      </c>
      <c r="S591" s="15">
        <v>44</v>
      </c>
      <c r="T591" s="15">
        <v>56</v>
      </c>
      <c r="U591" s="35">
        <v>54</v>
      </c>
      <c r="V591" s="33"/>
      <c r="W591" s="15" t="s">
        <v>38</v>
      </c>
      <c r="X591" s="15" t="s">
        <v>38</v>
      </c>
      <c r="Y591" s="15" t="s">
        <v>38</v>
      </c>
      <c r="Z591" s="23"/>
    </row>
    <row r="592" spans="1:26">
      <c r="A592" s="3">
        <v>126</v>
      </c>
      <c r="B592" s="3">
        <v>1</v>
      </c>
      <c r="C592" s="3" t="s">
        <v>790</v>
      </c>
      <c r="D592" s="3"/>
      <c r="E592" s="3"/>
      <c r="F592" s="3">
        <v>10</v>
      </c>
      <c r="G592" s="3" t="s">
        <v>808</v>
      </c>
      <c r="H592" s="4" t="s">
        <v>32</v>
      </c>
      <c r="I592" s="4" t="s">
        <v>32</v>
      </c>
      <c r="J592" s="3" t="s">
        <v>44</v>
      </c>
      <c r="K592" s="28">
        <f>SUM(K590:K591)</f>
        <v>4752622000</v>
      </c>
      <c r="L592" s="13">
        <f>SUM(L590:L591)</f>
        <v>0</v>
      </c>
      <c r="M592" s="3"/>
      <c r="N592" s="3"/>
      <c r="O592" s="3"/>
      <c r="P592" s="3"/>
      <c r="Q592" s="3"/>
      <c r="R592" s="3"/>
      <c r="S592" s="3"/>
      <c r="T592" s="3"/>
      <c r="U592" s="36"/>
      <c r="V592" s="3"/>
      <c r="W592" s="3"/>
      <c r="X592" s="3"/>
      <c r="Y592" s="3" t="s">
        <v>45</v>
      </c>
      <c r="Z592" s="13">
        <f>SUM(Z590:Z591)</f>
        <v>0</v>
      </c>
    </row>
    <row r="593" spans="1:26">
      <c r="A593" s="15">
        <v>126</v>
      </c>
      <c r="B593" s="15">
        <v>1</v>
      </c>
      <c r="C593" s="15" t="s">
        <v>790</v>
      </c>
      <c r="D593" s="15">
        <v>5</v>
      </c>
      <c r="E593" s="15" t="s">
        <v>805</v>
      </c>
      <c r="F593" s="15">
        <v>11</v>
      </c>
      <c r="G593" s="15" t="s">
        <v>810</v>
      </c>
      <c r="H593" s="16" t="s">
        <v>811</v>
      </c>
      <c r="I593" s="16" t="s">
        <v>812</v>
      </c>
      <c r="J593" s="15" t="s">
        <v>813</v>
      </c>
      <c r="K593" s="32" cm="1">
        <f t="array" ref="K593">IF(I593="","",_xlfn.XLOOKUP(0&amp;A593&amp;IF(F593&lt;&gt;"",F593,LOOKUP(2,1/(F$2:F593&lt;&gt;""),F$2:F593))&amp;I593,Hoja4!G:G,Hoja4!F:F,"",0))</f>
        <v>15714544000</v>
      </c>
      <c r="L593" s="23"/>
      <c r="M593" s="15"/>
      <c r="N593" s="15"/>
      <c r="O593" s="15"/>
      <c r="P593" s="15"/>
      <c r="Q593" s="15"/>
      <c r="R593" s="15"/>
      <c r="S593" s="15"/>
      <c r="T593" s="15"/>
      <c r="U593" s="35"/>
      <c r="V593" s="15"/>
      <c r="W593" s="15"/>
      <c r="X593" s="15"/>
      <c r="Y593" s="15"/>
      <c r="Z593" s="22"/>
    </row>
    <row r="594" spans="1:26">
      <c r="A594" s="15">
        <v>126</v>
      </c>
      <c r="B594" s="15">
        <v>1</v>
      </c>
      <c r="C594" s="15"/>
      <c r="D594" s="15"/>
      <c r="E594" s="15"/>
      <c r="F594" s="15"/>
      <c r="G594" s="15"/>
      <c r="H594" s="16" t="s">
        <v>32</v>
      </c>
      <c r="I594" s="16" t="s">
        <v>32</v>
      </c>
      <c r="J594" s="15"/>
      <c r="K594" s="27" t="str" cm="1">
        <f t="array" ref="K594">IF(I594="","",_xlfn.XLOOKUP(0&amp;A594&amp;IF(F594&lt;&gt;"",F594,LOOKUP(2,1/(F$2:F594&lt;&gt;""),F$2:F594))&amp;I594,Hoja4!G:G,Hoja4!F:F,"",0))</f>
        <v/>
      </c>
      <c r="L594" s="22"/>
      <c r="M594" s="15">
        <v>8</v>
      </c>
      <c r="N594" s="15" t="s">
        <v>814</v>
      </c>
      <c r="O594" s="15" t="s">
        <v>40</v>
      </c>
      <c r="P594" s="15" t="s">
        <v>35</v>
      </c>
      <c r="Q594" s="15" t="s">
        <v>41</v>
      </c>
      <c r="R594" s="15" t="s">
        <v>58</v>
      </c>
      <c r="S594" s="15">
        <v>68</v>
      </c>
      <c r="T594" s="15">
        <v>32</v>
      </c>
      <c r="U594" s="35">
        <v>12.92</v>
      </c>
      <c r="V594" s="33"/>
      <c r="W594" s="15" t="s">
        <v>38</v>
      </c>
      <c r="X594" s="15" t="s">
        <v>38</v>
      </c>
      <c r="Y594" s="15" t="s">
        <v>38</v>
      </c>
      <c r="Z594" s="23"/>
    </row>
    <row r="595" spans="1:26">
      <c r="A595" s="3">
        <v>126</v>
      </c>
      <c r="B595" s="3">
        <v>1</v>
      </c>
      <c r="C595" s="3" t="s">
        <v>790</v>
      </c>
      <c r="D595" s="3"/>
      <c r="E595" s="3"/>
      <c r="F595" s="3">
        <v>11</v>
      </c>
      <c r="G595" s="3" t="s">
        <v>810</v>
      </c>
      <c r="H595" s="4" t="s">
        <v>32</v>
      </c>
      <c r="I595" s="4" t="s">
        <v>32</v>
      </c>
      <c r="J595" s="3" t="s">
        <v>44</v>
      </c>
      <c r="K595" s="28">
        <f>SUM(K593:K594)</f>
        <v>15714544000</v>
      </c>
      <c r="L595" s="13">
        <f>SUM(L593:L594)</f>
        <v>0</v>
      </c>
      <c r="M595" s="3"/>
      <c r="N595" s="3"/>
      <c r="O595" s="3"/>
      <c r="P595" s="3"/>
      <c r="Q595" s="3"/>
      <c r="R595" s="3"/>
      <c r="S595" s="3"/>
      <c r="T595" s="3"/>
      <c r="U595" s="36"/>
      <c r="V595" s="3"/>
      <c r="W595" s="3"/>
      <c r="X595" s="3"/>
      <c r="Y595" s="3" t="s">
        <v>45</v>
      </c>
      <c r="Z595" s="13">
        <f>SUM(Z593:Z594)</f>
        <v>0</v>
      </c>
    </row>
    <row r="596" spans="1:26">
      <c r="A596" s="15">
        <v>126</v>
      </c>
      <c r="B596" s="15">
        <v>1</v>
      </c>
      <c r="C596" s="15" t="s">
        <v>790</v>
      </c>
      <c r="D596" s="15">
        <v>5</v>
      </c>
      <c r="E596" s="15" t="s">
        <v>805</v>
      </c>
      <c r="F596" s="15">
        <v>12</v>
      </c>
      <c r="G596" s="15" t="s">
        <v>815</v>
      </c>
      <c r="H596" s="16" t="s">
        <v>793</v>
      </c>
      <c r="I596" s="16" t="s">
        <v>794</v>
      </c>
      <c r="J596" s="15" t="s">
        <v>795</v>
      </c>
      <c r="K596" s="32" cm="1">
        <f t="array" ref="K596">IF(I596="","",_xlfn.XLOOKUP(0&amp;A596&amp;IF(F596&lt;&gt;"",F596,LOOKUP(2,1/(F$2:F596&lt;&gt;""),F$2:F596))&amp;I596,Hoja4!G:G,Hoja4!F:F,"",0))</f>
        <v>6609011000</v>
      </c>
      <c r="L596" s="23"/>
      <c r="M596" s="15"/>
      <c r="N596" s="15"/>
      <c r="O596" s="15"/>
      <c r="P596" s="15"/>
      <c r="Q596" s="15"/>
      <c r="R596" s="15"/>
      <c r="S596" s="15"/>
      <c r="T596" s="15"/>
      <c r="U596" s="35"/>
      <c r="V596" s="15"/>
      <c r="W596" s="15"/>
      <c r="X596" s="15"/>
      <c r="Y596" s="15"/>
      <c r="Z596" s="22"/>
    </row>
    <row r="597" spans="1:26">
      <c r="A597" s="15">
        <v>126</v>
      </c>
      <c r="B597" s="15">
        <v>1</v>
      </c>
      <c r="C597" s="15"/>
      <c r="D597" s="15"/>
      <c r="E597" s="15"/>
      <c r="F597" s="15"/>
      <c r="G597" s="15"/>
      <c r="H597" s="16" t="s">
        <v>32</v>
      </c>
      <c r="I597" s="16" t="s">
        <v>32</v>
      </c>
      <c r="J597" s="15"/>
      <c r="K597" s="27" t="str" cm="1">
        <f t="array" ref="K597">IF(I597="","",_xlfn.XLOOKUP(0&amp;A597&amp;IF(F597&lt;&gt;"",F597,LOOKUP(2,1/(F$2:F597&lt;&gt;""),F$2:F597))&amp;I597,Hoja4!G:G,Hoja4!F:F,"",0))</f>
        <v/>
      </c>
      <c r="L597" s="22"/>
      <c r="M597" s="15">
        <v>9</v>
      </c>
      <c r="N597" s="15" t="s">
        <v>816</v>
      </c>
      <c r="O597" s="15" t="s">
        <v>100</v>
      </c>
      <c r="P597" s="15" t="s">
        <v>131</v>
      </c>
      <c r="Q597" s="15" t="s">
        <v>41</v>
      </c>
      <c r="R597" s="15" t="s">
        <v>58</v>
      </c>
      <c r="S597" s="15">
        <v>100</v>
      </c>
      <c r="T597" s="15">
        <v>100</v>
      </c>
      <c r="U597" s="35">
        <v>100</v>
      </c>
      <c r="V597" s="33"/>
      <c r="W597" s="15" t="s">
        <v>38</v>
      </c>
      <c r="X597" s="15" t="s">
        <v>38</v>
      </c>
      <c r="Y597" s="15" t="s">
        <v>38</v>
      </c>
      <c r="Z597" s="23"/>
    </row>
    <row r="598" spans="1:26">
      <c r="A598" s="3">
        <v>126</v>
      </c>
      <c r="B598" s="3">
        <v>1</v>
      </c>
      <c r="C598" s="3" t="s">
        <v>790</v>
      </c>
      <c r="D598" s="3"/>
      <c r="E598" s="3"/>
      <c r="F598" s="3">
        <v>12</v>
      </c>
      <c r="G598" s="3" t="s">
        <v>815</v>
      </c>
      <c r="H598" s="4" t="s">
        <v>32</v>
      </c>
      <c r="I598" s="4" t="s">
        <v>32</v>
      </c>
      <c r="J598" s="3" t="s">
        <v>44</v>
      </c>
      <c r="K598" s="28">
        <f>SUM(K596:K597)</f>
        <v>6609011000</v>
      </c>
      <c r="L598" s="13">
        <f>SUM(L596:L597)</f>
        <v>0</v>
      </c>
      <c r="M598" s="3"/>
      <c r="N598" s="3"/>
      <c r="O598" s="3"/>
      <c r="P598" s="3"/>
      <c r="Q598" s="3"/>
      <c r="R598" s="3"/>
      <c r="S598" s="3"/>
      <c r="T598" s="3"/>
      <c r="U598" s="36"/>
      <c r="V598" s="3"/>
      <c r="W598" s="3"/>
      <c r="X598" s="3"/>
      <c r="Y598" s="3" t="s">
        <v>45</v>
      </c>
      <c r="Z598" s="13">
        <f>SUM(Z596:Z597)</f>
        <v>0</v>
      </c>
    </row>
    <row r="599" spans="1:26">
      <c r="A599" s="15">
        <v>126</v>
      </c>
      <c r="B599" s="15">
        <v>1</v>
      </c>
      <c r="C599" s="15" t="s">
        <v>790</v>
      </c>
      <c r="D599" s="15">
        <v>5</v>
      </c>
      <c r="E599" s="15" t="s">
        <v>805</v>
      </c>
      <c r="F599" s="15">
        <v>13</v>
      </c>
      <c r="G599" s="15" t="s">
        <v>817</v>
      </c>
      <c r="H599" s="16" t="s">
        <v>811</v>
      </c>
      <c r="I599" s="16" t="s">
        <v>812</v>
      </c>
      <c r="J599" s="15" t="s">
        <v>813</v>
      </c>
      <c r="K599" s="32" cm="1">
        <f t="array" ref="K599">IF(I599="","",_xlfn.XLOOKUP(0&amp;A599&amp;IF(F599&lt;&gt;"",F599,LOOKUP(2,1/(F$2:F599&lt;&gt;""),F$2:F599))&amp;I599,Hoja4!G:G,Hoja4!F:F,"",0))</f>
        <v>1094871000</v>
      </c>
      <c r="L599" s="23"/>
      <c r="M599" s="15"/>
      <c r="N599" s="15"/>
      <c r="O599" s="15"/>
      <c r="P599" s="15"/>
      <c r="Q599" s="15"/>
      <c r="R599" s="15"/>
      <c r="S599" s="15"/>
      <c r="T599" s="15"/>
      <c r="U599" s="35"/>
      <c r="V599" s="15"/>
      <c r="W599" s="15"/>
      <c r="X599" s="15"/>
      <c r="Y599" s="15"/>
      <c r="Z599" s="22"/>
    </row>
    <row r="600" spans="1:26">
      <c r="A600" s="15">
        <v>126</v>
      </c>
      <c r="B600" s="15">
        <v>1</v>
      </c>
      <c r="C600" s="15"/>
      <c r="D600" s="15"/>
      <c r="E600" s="15"/>
      <c r="F600" s="15"/>
      <c r="G600" s="15"/>
      <c r="H600" s="16" t="s">
        <v>32</v>
      </c>
      <c r="I600" s="16" t="s">
        <v>32</v>
      </c>
      <c r="J600" s="15"/>
      <c r="K600" s="27" t="str" cm="1">
        <f t="array" ref="K600">IF(I600="","",_xlfn.XLOOKUP(0&amp;A600&amp;IF(F600&lt;&gt;"",F600,LOOKUP(2,1/(F$2:F600&lt;&gt;""),F$2:F600))&amp;I600,Hoja4!G:G,Hoja4!F:F,"",0))</f>
        <v/>
      </c>
      <c r="L600" s="22"/>
      <c r="M600" s="15">
        <v>10</v>
      </c>
      <c r="N600" s="15" t="s">
        <v>818</v>
      </c>
      <c r="O600" s="15" t="s">
        <v>100</v>
      </c>
      <c r="P600" s="15" t="s">
        <v>115</v>
      </c>
      <c r="Q600" s="15" t="s">
        <v>36</v>
      </c>
      <c r="R600" s="15" t="s">
        <v>37</v>
      </c>
      <c r="S600" s="15">
        <v>2</v>
      </c>
      <c r="T600" s="15">
        <v>2</v>
      </c>
      <c r="U600" s="35">
        <v>2</v>
      </c>
      <c r="V600" s="33"/>
      <c r="W600" s="15" t="s">
        <v>38</v>
      </c>
      <c r="X600" s="15" t="s">
        <v>38</v>
      </c>
      <c r="Y600" s="15" t="s">
        <v>38</v>
      </c>
      <c r="Z600" s="23"/>
    </row>
    <row r="601" spans="1:26">
      <c r="A601" s="3">
        <v>126</v>
      </c>
      <c r="B601" s="3">
        <v>1</v>
      </c>
      <c r="C601" s="3" t="s">
        <v>790</v>
      </c>
      <c r="D601" s="3"/>
      <c r="E601" s="3"/>
      <c r="F601" s="3">
        <v>13</v>
      </c>
      <c r="G601" s="3" t="s">
        <v>817</v>
      </c>
      <c r="H601" s="4" t="s">
        <v>32</v>
      </c>
      <c r="I601" s="4" t="s">
        <v>32</v>
      </c>
      <c r="J601" s="3" t="s">
        <v>44</v>
      </c>
      <c r="K601" s="28">
        <f>SUM(K599:K600)</f>
        <v>1094871000</v>
      </c>
      <c r="L601" s="13">
        <f>SUM(L599:L600)</f>
        <v>0</v>
      </c>
      <c r="M601" s="3"/>
      <c r="N601" s="3"/>
      <c r="O601" s="3"/>
      <c r="P601" s="3"/>
      <c r="Q601" s="3"/>
      <c r="R601" s="3"/>
      <c r="S601" s="3"/>
      <c r="T601" s="3"/>
      <c r="U601" s="36"/>
      <c r="V601" s="3"/>
      <c r="W601" s="3"/>
      <c r="X601" s="3"/>
      <c r="Y601" s="3" t="s">
        <v>45</v>
      </c>
      <c r="Z601" s="13">
        <f>SUM(Z599:Z600)</f>
        <v>0</v>
      </c>
    </row>
    <row r="602" spans="1:26">
      <c r="A602" s="15">
        <v>126</v>
      </c>
      <c r="B602" s="15">
        <v>1</v>
      </c>
      <c r="C602" s="15" t="s">
        <v>790</v>
      </c>
      <c r="D602" s="15">
        <v>5</v>
      </c>
      <c r="E602" s="15" t="s">
        <v>805</v>
      </c>
      <c r="F602" s="15">
        <v>14</v>
      </c>
      <c r="G602" s="15" t="s">
        <v>819</v>
      </c>
      <c r="H602" s="16" t="s">
        <v>793</v>
      </c>
      <c r="I602" s="16" t="s">
        <v>794</v>
      </c>
      <c r="J602" s="15" t="s">
        <v>795</v>
      </c>
      <c r="K602" s="32" cm="1">
        <f t="array" ref="K602">IF(I602="","",_xlfn.XLOOKUP(0&amp;A602&amp;IF(F602&lt;&gt;"",F602,LOOKUP(2,1/(F$2:F602&lt;&gt;""),F$2:F602))&amp;I602,Hoja4!G:G,Hoja4!F:F,"",0))</f>
        <v>2350727000</v>
      </c>
      <c r="L602" s="23"/>
      <c r="M602" s="15"/>
      <c r="N602" s="15"/>
      <c r="O602" s="15"/>
      <c r="P602" s="15"/>
      <c r="Q602" s="15"/>
      <c r="R602" s="15"/>
      <c r="S602" s="15"/>
      <c r="T602" s="15"/>
      <c r="U602" s="35"/>
      <c r="V602" s="15"/>
      <c r="W602" s="15"/>
      <c r="X602" s="15"/>
      <c r="Y602" s="15"/>
      <c r="Z602" s="22"/>
    </row>
    <row r="603" spans="1:26">
      <c r="A603" s="15">
        <v>126</v>
      </c>
      <c r="B603" s="15">
        <v>1</v>
      </c>
      <c r="C603" s="15"/>
      <c r="D603" s="15"/>
      <c r="E603" s="15"/>
      <c r="F603" s="15"/>
      <c r="G603" s="15"/>
      <c r="H603" s="16" t="s">
        <v>32</v>
      </c>
      <c r="I603" s="16" t="s">
        <v>32</v>
      </c>
      <c r="J603" s="15"/>
      <c r="K603" s="27" t="str" cm="1">
        <f t="array" ref="K603">IF(I603="","",_xlfn.XLOOKUP(0&amp;A603&amp;IF(F603&lt;&gt;"",F603,LOOKUP(2,1/(F$2:F603&lt;&gt;""),F$2:F603))&amp;I603,Hoja4!G:G,Hoja4!F:F,"",0))</f>
        <v/>
      </c>
      <c r="L603" s="22"/>
      <c r="M603" s="15">
        <v>11</v>
      </c>
      <c r="N603" s="15" t="s">
        <v>820</v>
      </c>
      <c r="O603" s="15" t="s">
        <v>40</v>
      </c>
      <c r="P603" s="15" t="s">
        <v>35</v>
      </c>
      <c r="Q603" s="15" t="s">
        <v>36</v>
      </c>
      <c r="R603" s="15" t="s">
        <v>58</v>
      </c>
      <c r="S603" s="15">
        <v>37879619.399999999</v>
      </c>
      <c r="T603" s="15">
        <v>25418380.660999998</v>
      </c>
      <c r="U603" s="35">
        <v>1290000</v>
      </c>
      <c r="V603" s="33"/>
      <c r="W603" s="15" t="s">
        <v>38</v>
      </c>
      <c r="X603" s="15" t="s">
        <v>38</v>
      </c>
      <c r="Y603" s="15" t="s">
        <v>38</v>
      </c>
      <c r="Z603" s="23"/>
    </row>
    <row r="604" spans="1:26">
      <c r="A604" s="15">
        <v>126</v>
      </c>
      <c r="B604" s="15">
        <v>1</v>
      </c>
      <c r="C604" s="15"/>
      <c r="D604" s="15"/>
      <c r="E604" s="15"/>
      <c r="F604" s="15"/>
      <c r="G604" s="15"/>
      <c r="H604" s="16" t="s">
        <v>32</v>
      </c>
      <c r="I604" s="16" t="s">
        <v>32</v>
      </c>
      <c r="J604" s="15"/>
      <c r="K604" s="27" t="str" cm="1">
        <f t="array" ref="K604">IF(I604="","",_xlfn.XLOOKUP(0&amp;A604&amp;IF(F604&lt;&gt;"",F604,LOOKUP(2,1/(F$2:F604&lt;&gt;""),F$2:F604))&amp;I604,Hoja4!G:G,Hoja4!F:F,"",0))</f>
        <v/>
      </c>
      <c r="L604" s="22"/>
      <c r="M604" s="15">
        <v>12</v>
      </c>
      <c r="N604" s="15" t="s">
        <v>821</v>
      </c>
      <c r="O604" s="15" t="s">
        <v>40</v>
      </c>
      <c r="P604" s="15" t="s">
        <v>35</v>
      </c>
      <c r="Q604" s="15" t="s">
        <v>36</v>
      </c>
      <c r="R604" s="15" t="s">
        <v>58</v>
      </c>
      <c r="S604" s="15">
        <v>10148013.869999999</v>
      </c>
      <c r="T604" s="15">
        <v>33100412</v>
      </c>
      <c r="U604" s="35">
        <v>1500000</v>
      </c>
      <c r="V604" s="33"/>
      <c r="W604" s="15" t="s">
        <v>38</v>
      </c>
      <c r="X604" s="15" t="s">
        <v>38</v>
      </c>
      <c r="Y604" s="15" t="s">
        <v>38</v>
      </c>
      <c r="Z604" s="23"/>
    </row>
    <row r="605" spans="1:26">
      <c r="A605" s="15">
        <v>126</v>
      </c>
      <c r="B605" s="15">
        <v>1</v>
      </c>
      <c r="C605" s="15"/>
      <c r="D605" s="15"/>
      <c r="E605" s="15"/>
      <c r="F605" s="15"/>
      <c r="G605" s="15"/>
      <c r="H605" s="16" t="s">
        <v>32</v>
      </c>
      <c r="I605" s="16" t="s">
        <v>32</v>
      </c>
      <c r="J605" s="15"/>
      <c r="K605" s="27" t="str" cm="1">
        <f t="array" ref="K605">IF(I605="","",_xlfn.XLOOKUP(0&amp;A605&amp;IF(F605&lt;&gt;"",F605,LOOKUP(2,1/(F$2:F605&lt;&gt;""),F$2:F605))&amp;I605,Hoja4!G:G,Hoja4!F:F,"",0))</f>
        <v/>
      </c>
      <c r="L605" s="22"/>
      <c r="M605" s="15">
        <v>13</v>
      </c>
      <c r="N605" s="15" t="s">
        <v>822</v>
      </c>
      <c r="O605" s="15" t="s">
        <v>40</v>
      </c>
      <c r="P605" s="15" t="s">
        <v>35</v>
      </c>
      <c r="Q605" s="15" t="s">
        <v>36</v>
      </c>
      <c r="R605" s="15" t="s">
        <v>58</v>
      </c>
      <c r="S605" s="15">
        <v>80106.039999999994</v>
      </c>
      <c r="T605" s="15">
        <v>114400</v>
      </c>
      <c r="U605" s="35">
        <v>8000</v>
      </c>
      <c r="V605" s="33"/>
      <c r="W605" s="15" t="s">
        <v>38</v>
      </c>
      <c r="X605" s="15" t="s">
        <v>38</v>
      </c>
      <c r="Y605" s="15" t="s">
        <v>38</v>
      </c>
      <c r="Z605" s="23"/>
    </row>
    <row r="606" spans="1:26">
      <c r="A606" s="15">
        <v>126</v>
      </c>
      <c r="B606" s="15">
        <v>1</v>
      </c>
      <c r="C606" s="15"/>
      <c r="D606" s="15"/>
      <c r="E606" s="15"/>
      <c r="F606" s="15"/>
      <c r="G606" s="15"/>
      <c r="H606" s="16" t="s">
        <v>32</v>
      </c>
      <c r="I606" s="16" t="s">
        <v>32</v>
      </c>
      <c r="J606" s="15"/>
      <c r="K606" s="27" t="str" cm="1">
        <f t="array" ref="K606">IF(I606="","",_xlfn.XLOOKUP(0&amp;A606&amp;IF(F606&lt;&gt;"",F606,LOOKUP(2,1/(F$2:F606&lt;&gt;""),F$2:F606))&amp;I606,Hoja4!G:G,Hoja4!F:F,"",0))</f>
        <v/>
      </c>
      <c r="L606" s="22"/>
      <c r="M606" s="15">
        <v>14</v>
      </c>
      <c r="N606" s="15" t="s">
        <v>823</v>
      </c>
      <c r="O606" s="15" t="s">
        <v>40</v>
      </c>
      <c r="P606" s="15" t="s">
        <v>35</v>
      </c>
      <c r="Q606" s="15" t="s">
        <v>36</v>
      </c>
      <c r="R606" s="15" t="s">
        <v>58</v>
      </c>
      <c r="S606" s="15">
        <v>21001.93</v>
      </c>
      <c r="T606" s="15">
        <v>50800</v>
      </c>
      <c r="U606" s="35">
        <v>2400</v>
      </c>
      <c r="V606" s="33"/>
      <c r="W606" s="15" t="s">
        <v>38</v>
      </c>
      <c r="X606" s="15" t="s">
        <v>38</v>
      </c>
      <c r="Y606" s="15" t="s">
        <v>38</v>
      </c>
      <c r="Z606" s="23"/>
    </row>
    <row r="607" spans="1:26">
      <c r="A607" s="3">
        <v>126</v>
      </c>
      <c r="B607" s="3">
        <v>1</v>
      </c>
      <c r="C607" s="3" t="s">
        <v>790</v>
      </c>
      <c r="D607" s="3"/>
      <c r="E607" s="3"/>
      <c r="F607" s="3">
        <v>14</v>
      </c>
      <c r="G607" s="3" t="s">
        <v>819</v>
      </c>
      <c r="H607" s="4" t="s">
        <v>32</v>
      </c>
      <c r="I607" s="4" t="s">
        <v>32</v>
      </c>
      <c r="J607" s="3" t="s">
        <v>44</v>
      </c>
      <c r="K607" s="28">
        <f>SUM(K602:K606)</f>
        <v>2350727000</v>
      </c>
      <c r="L607" s="13">
        <f>SUM(L602:L606)</f>
        <v>0</v>
      </c>
      <c r="M607" s="3"/>
      <c r="N607" s="3"/>
      <c r="O607" s="3"/>
      <c r="P607" s="3"/>
      <c r="Q607" s="3"/>
      <c r="R607" s="3"/>
      <c r="S607" s="3"/>
      <c r="T607" s="3"/>
      <c r="U607" s="36"/>
      <c r="V607" s="3"/>
      <c r="W607" s="3"/>
      <c r="X607" s="3"/>
      <c r="Y607" s="3" t="s">
        <v>45</v>
      </c>
      <c r="Z607" s="13">
        <f>SUM(Z602:Z606)</f>
        <v>0</v>
      </c>
    </row>
    <row r="608" spans="1:26">
      <c r="A608" s="15">
        <v>126</v>
      </c>
      <c r="B608" s="15">
        <v>1</v>
      </c>
      <c r="C608" s="15" t="s">
        <v>790</v>
      </c>
      <c r="D608" s="15">
        <v>5</v>
      </c>
      <c r="E608" s="15" t="s">
        <v>805</v>
      </c>
      <c r="F608" s="15">
        <v>15</v>
      </c>
      <c r="G608" s="15" t="s">
        <v>824</v>
      </c>
      <c r="H608" s="16" t="s">
        <v>793</v>
      </c>
      <c r="I608" s="16" t="s">
        <v>794</v>
      </c>
      <c r="J608" s="15" t="s">
        <v>795</v>
      </c>
      <c r="K608" s="32" cm="1">
        <f t="array" ref="K608">IF(I608="","",_xlfn.XLOOKUP(0&amp;A608&amp;IF(F608&lt;&gt;"",F608,LOOKUP(2,1/(F$2:F608&lt;&gt;""),F$2:F608))&amp;I608,Hoja4!G:G,Hoja4!F:F,"",0))</f>
        <v>9337696000</v>
      </c>
      <c r="L608" s="23"/>
      <c r="M608" s="15"/>
      <c r="N608" s="15"/>
      <c r="O608" s="15"/>
      <c r="P608" s="15"/>
      <c r="Q608" s="15"/>
      <c r="R608" s="15"/>
      <c r="S608" s="15"/>
      <c r="T608" s="15"/>
      <c r="U608" s="35"/>
      <c r="V608" s="15"/>
      <c r="W608" s="15"/>
      <c r="X608" s="15"/>
      <c r="Y608" s="15"/>
      <c r="Z608" s="22"/>
    </row>
    <row r="609" spans="1:26">
      <c r="A609" s="15">
        <v>126</v>
      </c>
      <c r="B609" s="15">
        <v>1</v>
      </c>
      <c r="C609" s="15"/>
      <c r="D609" s="15"/>
      <c r="E609" s="15"/>
      <c r="F609" s="15"/>
      <c r="G609" s="15"/>
      <c r="H609" s="16" t="s">
        <v>825</v>
      </c>
      <c r="I609" s="16" t="s">
        <v>826</v>
      </c>
      <c r="J609" s="15" t="s">
        <v>827</v>
      </c>
      <c r="K609" s="32" cm="1">
        <f t="array" ref="K609">IF(I609="","",_xlfn.XLOOKUP(0&amp;A609&amp;IF(F609&lt;&gt;"",F609,LOOKUP(2,1/(F$2:F609&lt;&gt;""),F$2:F609))&amp;I609,Hoja4!G:G,Hoja4!F:F,"",0))</f>
        <v>5099164000</v>
      </c>
      <c r="L609" s="23"/>
      <c r="M609" s="15"/>
      <c r="N609" s="15"/>
      <c r="O609" s="15"/>
      <c r="P609" s="15"/>
      <c r="Q609" s="15"/>
      <c r="R609" s="15"/>
      <c r="S609" s="15"/>
      <c r="T609" s="15"/>
      <c r="U609" s="35"/>
      <c r="V609" s="15"/>
      <c r="W609" s="15"/>
      <c r="X609" s="15"/>
      <c r="Y609" s="15"/>
      <c r="Z609" s="22"/>
    </row>
    <row r="610" spans="1:26">
      <c r="A610" s="15">
        <v>126</v>
      </c>
      <c r="B610" s="15">
        <v>1</v>
      </c>
      <c r="C610" s="15"/>
      <c r="D610" s="15"/>
      <c r="E610" s="15"/>
      <c r="F610" s="15"/>
      <c r="G610" s="15"/>
      <c r="H610" s="16" t="s">
        <v>32</v>
      </c>
      <c r="I610" s="16" t="s">
        <v>32</v>
      </c>
      <c r="J610" s="15"/>
      <c r="K610" s="27" t="str" cm="1">
        <f t="array" ref="K610">IF(I610="","",_xlfn.XLOOKUP(0&amp;A610&amp;IF(F610&lt;&gt;"",F610,LOOKUP(2,1/(F$2:F610&lt;&gt;""),F$2:F610))&amp;I610,Hoja4!G:G,Hoja4!F:F,"",0))</f>
        <v/>
      </c>
      <c r="L610" s="22"/>
      <c r="M610" s="15">
        <v>16</v>
      </c>
      <c r="N610" s="15" t="s">
        <v>828</v>
      </c>
      <c r="O610" s="15" t="s">
        <v>40</v>
      </c>
      <c r="P610" s="15" t="s">
        <v>35</v>
      </c>
      <c r="Q610" s="15" t="s">
        <v>36</v>
      </c>
      <c r="R610" s="15" t="s">
        <v>37</v>
      </c>
      <c r="S610" s="15">
        <v>76830</v>
      </c>
      <c r="T610" s="15">
        <v>130741</v>
      </c>
      <c r="U610" s="35">
        <v>7008</v>
      </c>
      <c r="V610" s="33"/>
      <c r="W610" s="15" t="s">
        <v>38</v>
      </c>
      <c r="X610" s="15" t="s">
        <v>38</v>
      </c>
      <c r="Y610" s="15" t="s">
        <v>38</v>
      </c>
      <c r="Z610" s="23"/>
    </row>
    <row r="611" spans="1:26">
      <c r="A611" s="3">
        <v>126</v>
      </c>
      <c r="B611" s="3">
        <v>1</v>
      </c>
      <c r="C611" s="3" t="s">
        <v>790</v>
      </c>
      <c r="D611" s="3"/>
      <c r="E611" s="3"/>
      <c r="F611" s="3">
        <v>15</v>
      </c>
      <c r="G611" s="3" t="s">
        <v>824</v>
      </c>
      <c r="H611" s="4" t="s">
        <v>32</v>
      </c>
      <c r="I611" s="4" t="s">
        <v>32</v>
      </c>
      <c r="J611" s="3" t="s">
        <v>44</v>
      </c>
      <c r="K611" s="28">
        <f>SUM(K608:K610)</f>
        <v>14436860000</v>
      </c>
      <c r="L611" s="13">
        <f>SUM(L608:L610)</f>
        <v>0</v>
      </c>
      <c r="M611" s="3"/>
      <c r="N611" s="3"/>
      <c r="O611" s="3"/>
      <c r="P611" s="3"/>
      <c r="Q611" s="3"/>
      <c r="R611" s="3"/>
      <c r="S611" s="3"/>
      <c r="T611" s="3"/>
      <c r="U611" s="36"/>
      <c r="V611" s="3"/>
      <c r="W611" s="3"/>
      <c r="X611" s="3"/>
      <c r="Y611" s="3" t="s">
        <v>45</v>
      </c>
      <c r="Z611" s="13">
        <f>SUM(Z608:Z610)</f>
        <v>0</v>
      </c>
    </row>
    <row r="612" spans="1:26">
      <c r="A612" s="15">
        <v>126</v>
      </c>
      <c r="B612" s="15">
        <v>1</v>
      </c>
      <c r="C612" s="15" t="s">
        <v>790</v>
      </c>
      <c r="D612" s="15">
        <v>5</v>
      </c>
      <c r="E612" s="15" t="s">
        <v>805</v>
      </c>
      <c r="F612" s="15">
        <v>16</v>
      </c>
      <c r="G612" s="15" t="s">
        <v>829</v>
      </c>
      <c r="H612" s="16" t="s">
        <v>830</v>
      </c>
      <c r="I612" s="16" t="s">
        <v>831</v>
      </c>
      <c r="J612" s="15" t="s">
        <v>832</v>
      </c>
      <c r="K612" s="32" cm="1">
        <f t="array" ref="K612">IF(I612="","",_xlfn.XLOOKUP(0&amp;A612&amp;IF(F612&lt;&gt;"",F612,LOOKUP(2,1/(F$2:F612&lt;&gt;""),F$2:F612))&amp;I612,Hoja4!G:G,Hoja4!F:F,"",0))</f>
        <v>3077433000</v>
      </c>
      <c r="L612" s="23"/>
      <c r="M612" s="15"/>
      <c r="N612" s="15"/>
      <c r="O612" s="15"/>
      <c r="P612" s="15"/>
      <c r="Q612" s="15"/>
      <c r="R612" s="15"/>
      <c r="S612" s="15"/>
      <c r="T612" s="15"/>
      <c r="U612" s="35"/>
      <c r="V612" s="15"/>
      <c r="W612" s="15"/>
      <c r="X612" s="15"/>
      <c r="Y612" s="15"/>
      <c r="Z612" s="22"/>
    </row>
    <row r="613" spans="1:26">
      <c r="A613" s="15">
        <v>126</v>
      </c>
      <c r="B613" s="15">
        <v>1</v>
      </c>
      <c r="C613" s="15"/>
      <c r="D613" s="15"/>
      <c r="E613" s="15"/>
      <c r="F613" s="15"/>
      <c r="G613" s="15"/>
      <c r="H613" s="16" t="s">
        <v>32</v>
      </c>
      <c r="I613" s="16" t="s">
        <v>32</v>
      </c>
      <c r="J613" s="15"/>
      <c r="K613" s="27" t="str" cm="1">
        <f t="array" ref="K613">IF(I613="","",_xlfn.XLOOKUP(0&amp;A613&amp;IF(F613&lt;&gt;"",F613,LOOKUP(2,1/(F$2:F613&lt;&gt;""),F$2:F613))&amp;I613,Hoja4!G:G,Hoja4!F:F,"",0))</f>
        <v/>
      </c>
      <c r="L613" s="22"/>
      <c r="M613" s="15">
        <v>17</v>
      </c>
      <c r="N613" s="15" t="s">
        <v>833</v>
      </c>
      <c r="O613" s="15" t="s">
        <v>40</v>
      </c>
      <c r="P613" s="15" t="s">
        <v>35</v>
      </c>
      <c r="Q613" s="15" t="s">
        <v>36</v>
      </c>
      <c r="R613" s="15" t="s">
        <v>58</v>
      </c>
      <c r="S613" s="15">
        <v>84</v>
      </c>
      <c r="T613" s="15">
        <v>245</v>
      </c>
      <c r="U613" s="35">
        <v>54</v>
      </c>
      <c r="V613" s="33"/>
      <c r="W613" s="15" t="s">
        <v>38</v>
      </c>
      <c r="X613" s="15" t="s">
        <v>38</v>
      </c>
      <c r="Y613" s="15" t="s">
        <v>38</v>
      </c>
      <c r="Z613" s="23"/>
    </row>
    <row r="614" spans="1:26">
      <c r="A614" s="15">
        <v>126</v>
      </c>
      <c r="B614" s="15">
        <v>1</v>
      </c>
      <c r="C614" s="15"/>
      <c r="D614" s="15"/>
      <c r="E614" s="15"/>
      <c r="F614" s="15"/>
      <c r="G614" s="15"/>
      <c r="H614" s="16" t="s">
        <v>32</v>
      </c>
      <c r="I614" s="16" t="s">
        <v>32</v>
      </c>
      <c r="J614" s="15"/>
      <c r="K614" s="27" t="str" cm="1">
        <f t="array" ref="K614">IF(I614="","",_xlfn.XLOOKUP(0&amp;A614&amp;IF(F614&lt;&gt;"",F614,LOOKUP(2,1/(F$2:F614&lt;&gt;""),F$2:F614))&amp;I614,Hoja4!G:G,Hoja4!F:F,"",0))</f>
        <v/>
      </c>
      <c r="L614" s="22"/>
      <c r="M614" s="15">
        <v>26</v>
      </c>
      <c r="N614" s="15" t="s">
        <v>834</v>
      </c>
      <c r="O614" s="15" t="s">
        <v>40</v>
      </c>
      <c r="P614" s="15" t="s">
        <v>131</v>
      </c>
      <c r="Q614" s="15" t="s">
        <v>36</v>
      </c>
      <c r="R614" s="15" t="s">
        <v>37</v>
      </c>
      <c r="S614" s="15"/>
      <c r="T614" s="15">
        <v>68</v>
      </c>
      <c r="U614" s="35">
        <v>6</v>
      </c>
      <c r="V614" s="33"/>
      <c r="W614" s="15" t="s">
        <v>38</v>
      </c>
      <c r="X614" s="15" t="s">
        <v>38</v>
      </c>
      <c r="Y614" s="15" t="s">
        <v>38</v>
      </c>
      <c r="Z614" s="23"/>
    </row>
    <row r="615" spans="1:26">
      <c r="A615" s="3">
        <v>126</v>
      </c>
      <c r="B615" s="3">
        <v>1</v>
      </c>
      <c r="C615" s="3" t="s">
        <v>790</v>
      </c>
      <c r="D615" s="3"/>
      <c r="E615" s="3"/>
      <c r="F615" s="3">
        <v>16</v>
      </c>
      <c r="G615" s="3" t="s">
        <v>829</v>
      </c>
      <c r="H615" s="4" t="s">
        <v>32</v>
      </c>
      <c r="I615" s="4" t="s">
        <v>32</v>
      </c>
      <c r="J615" s="3" t="s">
        <v>44</v>
      </c>
      <c r="K615" s="28">
        <f>SUM(K612:K614)</f>
        <v>3077433000</v>
      </c>
      <c r="L615" s="13">
        <f>SUM(L612:L614)</f>
        <v>0</v>
      </c>
      <c r="M615" s="3"/>
      <c r="N615" s="3"/>
      <c r="O615" s="3"/>
      <c r="P615" s="3"/>
      <c r="Q615" s="3"/>
      <c r="R615" s="3"/>
      <c r="S615" s="3"/>
      <c r="T615" s="3"/>
      <c r="U615" s="36"/>
      <c r="V615" s="3"/>
      <c r="W615" s="3"/>
      <c r="X615" s="3"/>
      <c r="Y615" s="3" t="s">
        <v>45</v>
      </c>
      <c r="Z615" s="13">
        <f>SUM(Z612:Z614)</f>
        <v>0</v>
      </c>
    </row>
    <row r="616" spans="1:26">
      <c r="A616" s="15">
        <v>126</v>
      </c>
      <c r="B616" s="15">
        <v>1</v>
      </c>
      <c r="C616" s="15" t="s">
        <v>790</v>
      </c>
      <c r="D616" s="15">
        <v>5</v>
      </c>
      <c r="E616" s="15" t="s">
        <v>805</v>
      </c>
      <c r="F616" s="15">
        <v>20</v>
      </c>
      <c r="G616" s="15" t="s">
        <v>835</v>
      </c>
      <c r="H616" s="16" t="s">
        <v>836</v>
      </c>
      <c r="I616" s="16" t="s">
        <v>837</v>
      </c>
      <c r="J616" s="15" t="s">
        <v>838</v>
      </c>
      <c r="K616" s="32" cm="1">
        <f t="array" ref="K616">IF(I616="","",_xlfn.XLOOKUP(0&amp;A616&amp;IF(F616&lt;&gt;"",F616,LOOKUP(2,1/(F$2:F616&lt;&gt;""),F$2:F616))&amp;I616,Hoja4!G:G,Hoja4!F:F,"",0))</f>
        <v>6980614000</v>
      </c>
      <c r="L616" s="23"/>
      <c r="M616" s="15"/>
      <c r="N616" s="15"/>
      <c r="O616" s="15"/>
      <c r="P616" s="15"/>
      <c r="Q616" s="15"/>
      <c r="R616" s="15"/>
      <c r="S616" s="15"/>
      <c r="T616" s="15"/>
      <c r="U616" s="35"/>
      <c r="V616" s="15"/>
      <c r="W616" s="15"/>
      <c r="X616" s="15"/>
      <c r="Y616" s="15"/>
      <c r="Z616" s="22"/>
    </row>
    <row r="617" spans="1:26">
      <c r="A617" s="15">
        <v>126</v>
      </c>
      <c r="B617" s="15">
        <v>1</v>
      </c>
      <c r="C617" s="15"/>
      <c r="D617" s="15"/>
      <c r="E617" s="15"/>
      <c r="F617" s="15"/>
      <c r="G617" s="15"/>
      <c r="H617" s="16" t="s">
        <v>825</v>
      </c>
      <c r="I617" s="16" t="s">
        <v>826</v>
      </c>
      <c r="J617" s="15" t="s">
        <v>827</v>
      </c>
      <c r="K617" s="32" cm="1">
        <f t="array" ref="K617">IF(I617="","",_xlfn.XLOOKUP(0&amp;A617&amp;IF(F617&lt;&gt;"",F617,LOOKUP(2,1/(F$2:F617&lt;&gt;""),F$2:F617))&amp;I617,Hoja4!G:G,Hoja4!F:F,"",0))</f>
        <v>5648009000</v>
      </c>
      <c r="L617" s="23"/>
      <c r="M617" s="15"/>
      <c r="N617" s="15"/>
      <c r="O617" s="15"/>
      <c r="P617" s="15"/>
      <c r="Q617" s="15"/>
      <c r="R617" s="15"/>
      <c r="S617" s="15"/>
      <c r="T617" s="15"/>
      <c r="U617" s="35"/>
      <c r="V617" s="15"/>
      <c r="W617" s="15"/>
      <c r="X617" s="15"/>
      <c r="Y617" s="15"/>
      <c r="Z617" s="22"/>
    </row>
    <row r="618" spans="1:26">
      <c r="A618" s="15">
        <v>126</v>
      </c>
      <c r="B618" s="15">
        <v>1</v>
      </c>
      <c r="C618" s="15"/>
      <c r="D618" s="15"/>
      <c r="E618" s="15"/>
      <c r="F618" s="15"/>
      <c r="G618" s="15"/>
      <c r="H618" s="16" t="s">
        <v>32</v>
      </c>
      <c r="I618" s="16" t="s">
        <v>32</v>
      </c>
      <c r="J618" s="15"/>
      <c r="K618" s="27" t="str" cm="1">
        <f t="array" ref="K618">IF(I618="","",_xlfn.XLOOKUP(0&amp;A618&amp;IF(F618&lt;&gt;"",F618,LOOKUP(2,1/(F$2:F618&lt;&gt;""),F$2:F618))&amp;I618,Hoja4!G:G,Hoja4!F:F,"",0))</f>
        <v/>
      </c>
      <c r="L618" s="22"/>
      <c r="M618" s="15">
        <v>21</v>
      </c>
      <c r="N618" s="15" t="s">
        <v>839</v>
      </c>
      <c r="O618" s="15" t="s">
        <v>76</v>
      </c>
      <c r="P618" s="15" t="s">
        <v>95</v>
      </c>
      <c r="Q618" s="15" t="s">
        <v>41</v>
      </c>
      <c r="R618" s="15" t="s">
        <v>58</v>
      </c>
      <c r="S618" s="15">
        <v>49.6</v>
      </c>
      <c r="T618" s="15">
        <v>100</v>
      </c>
      <c r="U618" s="35">
        <v>64.72</v>
      </c>
      <c r="V618" s="33"/>
      <c r="W618" s="15" t="s">
        <v>38</v>
      </c>
      <c r="X618" s="15" t="s">
        <v>38</v>
      </c>
      <c r="Y618" s="15" t="s">
        <v>38</v>
      </c>
      <c r="Z618" s="23"/>
    </row>
    <row r="619" spans="1:26">
      <c r="A619" s="3">
        <v>126</v>
      </c>
      <c r="B619" s="3">
        <v>1</v>
      </c>
      <c r="C619" s="3" t="s">
        <v>790</v>
      </c>
      <c r="D619" s="3"/>
      <c r="E619" s="3"/>
      <c r="F619" s="3">
        <v>20</v>
      </c>
      <c r="G619" s="3" t="s">
        <v>835</v>
      </c>
      <c r="H619" s="4" t="s">
        <v>32</v>
      </c>
      <c r="I619" s="4" t="s">
        <v>32</v>
      </c>
      <c r="J619" s="3" t="s">
        <v>44</v>
      </c>
      <c r="K619" s="28">
        <f>SUM(K616:K618)</f>
        <v>12628623000</v>
      </c>
      <c r="L619" s="13">
        <f>SUM(L616:L618)</f>
        <v>0</v>
      </c>
      <c r="M619" s="3"/>
      <c r="N619" s="3"/>
      <c r="O619" s="3"/>
      <c r="P619" s="3"/>
      <c r="Q619" s="3"/>
      <c r="R619" s="3"/>
      <c r="S619" s="3"/>
      <c r="T619" s="3"/>
      <c r="U619" s="36"/>
      <c r="V619" s="3"/>
      <c r="W619" s="3"/>
      <c r="X619" s="3"/>
      <c r="Y619" s="3" t="s">
        <v>45</v>
      </c>
      <c r="Z619" s="13">
        <f>SUM(Z616:Z618)</f>
        <v>0</v>
      </c>
    </row>
    <row r="620" spans="1:26">
      <c r="A620" s="15">
        <v>126</v>
      </c>
      <c r="B620" s="15">
        <v>1</v>
      </c>
      <c r="C620" s="15" t="s">
        <v>790</v>
      </c>
      <c r="D620" s="15">
        <v>6</v>
      </c>
      <c r="E620" s="15" t="s">
        <v>840</v>
      </c>
      <c r="F620" s="15">
        <v>21</v>
      </c>
      <c r="G620" s="15" t="s">
        <v>841</v>
      </c>
      <c r="H620" s="16" t="s">
        <v>811</v>
      </c>
      <c r="I620" s="16" t="s">
        <v>812</v>
      </c>
      <c r="J620" s="15" t="s">
        <v>813</v>
      </c>
      <c r="K620" s="32" cm="1">
        <f t="array" ref="K620">IF(I620="","",_xlfn.XLOOKUP(0&amp;A620&amp;IF(F620&lt;&gt;"",F620,LOOKUP(2,1/(F$2:F620&lt;&gt;""),F$2:F620))&amp;I620,Hoja4!G:G,Hoja4!F:F,"",0))</f>
        <v>4474507000</v>
      </c>
      <c r="L620" s="23"/>
      <c r="M620" s="15"/>
      <c r="N620" s="15"/>
      <c r="O620" s="15"/>
      <c r="P620" s="15"/>
      <c r="Q620" s="15"/>
      <c r="R620" s="15"/>
      <c r="S620" s="15"/>
      <c r="T620" s="15"/>
      <c r="U620" s="35"/>
      <c r="V620" s="15"/>
      <c r="W620" s="15"/>
      <c r="X620" s="15"/>
      <c r="Y620" s="15"/>
      <c r="Z620" s="22"/>
    </row>
    <row r="621" spans="1:26">
      <c r="A621" s="15">
        <v>126</v>
      </c>
      <c r="B621" s="15">
        <v>1</v>
      </c>
      <c r="C621" s="15"/>
      <c r="D621" s="15"/>
      <c r="E621" s="15"/>
      <c r="F621" s="15"/>
      <c r="G621" s="15"/>
      <c r="H621" s="16" t="s">
        <v>32</v>
      </c>
      <c r="I621" s="16" t="s">
        <v>32</v>
      </c>
      <c r="J621" s="15"/>
      <c r="K621" s="27" t="str" cm="1">
        <f t="array" ref="K621">IF(I621="","",_xlfn.XLOOKUP(0&amp;A621&amp;IF(F621&lt;&gt;"",F621,LOOKUP(2,1/(F$2:F621&lt;&gt;""),F$2:F621))&amp;I621,Hoja4!G:G,Hoja4!F:F,"",0))</f>
        <v/>
      </c>
      <c r="L621" s="22"/>
      <c r="M621" s="15">
        <v>22</v>
      </c>
      <c r="N621" s="15" t="s">
        <v>842</v>
      </c>
      <c r="O621" s="15" t="s">
        <v>40</v>
      </c>
      <c r="P621" s="15" t="s">
        <v>95</v>
      </c>
      <c r="Q621" s="15" t="s">
        <v>41</v>
      </c>
      <c r="R621" s="15" t="s">
        <v>58</v>
      </c>
      <c r="S621" s="15">
        <v>84.5</v>
      </c>
      <c r="T621" s="15">
        <v>100</v>
      </c>
      <c r="U621" s="35">
        <v>10</v>
      </c>
      <c r="V621" s="33"/>
      <c r="W621" s="15" t="s">
        <v>38</v>
      </c>
      <c r="X621" s="15" t="s">
        <v>38</v>
      </c>
      <c r="Y621" s="15" t="s">
        <v>38</v>
      </c>
      <c r="Z621" s="23"/>
    </row>
    <row r="622" spans="1:26">
      <c r="A622" s="3">
        <v>126</v>
      </c>
      <c r="B622" s="3">
        <v>1</v>
      </c>
      <c r="C622" s="3" t="s">
        <v>790</v>
      </c>
      <c r="D622" s="3"/>
      <c r="E622" s="3"/>
      <c r="F622" s="3">
        <v>21</v>
      </c>
      <c r="G622" s="3" t="s">
        <v>841</v>
      </c>
      <c r="H622" s="4" t="s">
        <v>32</v>
      </c>
      <c r="I622" s="4" t="s">
        <v>32</v>
      </c>
      <c r="J622" s="3" t="s">
        <v>44</v>
      </c>
      <c r="K622" s="28">
        <f>SUM(K620:K621)</f>
        <v>4474507000</v>
      </c>
      <c r="L622" s="13">
        <f>SUM(L620:L621)</f>
        <v>0</v>
      </c>
      <c r="M622" s="3"/>
      <c r="N622" s="3"/>
      <c r="O622" s="3"/>
      <c r="P622" s="3"/>
      <c r="Q622" s="3"/>
      <c r="R622" s="3"/>
      <c r="S622" s="3"/>
      <c r="T622" s="3"/>
      <c r="U622" s="36"/>
      <c r="V622" s="3"/>
      <c r="W622" s="3"/>
      <c r="X622" s="3"/>
      <c r="Y622" s="3" t="s">
        <v>45</v>
      </c>
      <c r="Z622" s="13">
        <f>SUM(Z620:Z621)</f>
        <v>0</v>
      </c>
    </row>
    <row r="623" spans="1:26">
      <c r="A623" s="15">
        <v>126</v>
      </c>
      <c r="B623" s="15">
        <v>1</v>
      </c>
      <c r="C623" s="15" t="s">
        <v>790</v>
      </c>
      <c r="D623" s="15">
        <v>6</v>
      </c>
      <c r="E623" s="15" t="s">
        <v>840</v>
      </c>
      <c r="F623" s="15">
        <v>22</v>
      </c>
      <c r="G623" s="15" t="s">
        <v>843</v>
      </c>
      <c r="H623" s="16" t="s">
        <v>844</v>
      </c>
      <c r="I623" s="16" t="s">
        <v>845</v>
      </c>
      <c r="J623" s="15" t="s">
        <v>846</v>
      </c>
      <c r="K623" s="32" cm="1">
        <f t="array" ref="K623">IF(I623="","",_xlfn.XLOOKUP(0&amp;A623&amp;IF(F623&lt;&gt;"",F623,LOOKUP(2,1/(F$2:F623&lt;&gt;""),F$2:F623))&amp;I623,Hoja4!G:G,Hoja4!F:F,"",0))</f>
        <v>5126858100</v>
      </c>
      <c r="L623" s="23"/>
      <c r="M623" s="15"/>
      <c r="N623" s="15"/>
      <c r="O623" s="15"/>
      <c r="P623" s="15"/>
      <c r="Q623" s="15"/>
      <c r="R623" s="15"/>
      <c r="S623" s="15"/>
      <c r="T623" s="15"/>
      <c r="U623" s="35"/>
      <c r="V623" s="15"/>
      <c r="W623" s="15"/>
      <c r="X623" s="15"/>
      <c r="Y623" s="15"/>
      <c r="Z623" s="22"/>
    </row>
    <row r="624" spans="1:26">
      <c r="A624" s="15">
        <v>126</v>
      </c>
      <c r="B624" s="15">
        <v>1</v>
      </c>
      <c r="C624" s="15"/>
      <c r="D624" s="15"/>
      <c r="E624" s="15"/>
      <c r="F624" s="15"/>
      <c r="G624" s="15"/>
      <c r="H624" s="16" t="s">
        <v>32</v>
      </c>
      <c r="I624" s="16" t="s">
        <v>32</v>
      </c>
      <c r="J624" s="15"/>
      <c r="K624" s="27" t="str" cm="1">
        <f t="array" ref="K624">IF(I624="","",_xlfn.XLOOKUP(0&amp;A624&amp;IF(F624&lt;&gt;"",F624,LOOKUP(2,1/(F$2:F624&lt;&gt;""),F$2:F624))&amp;I624,Hoja4!G:G,Hoja4!F:F,"",0))</f>
        <v/>
      </c>
      <c r="L624" s="22"/>
      <c r="M624" s="15">
        <v>23</v>
      </c>
      <c r="N624" s="15" t="s">
        <v>847</v>
      </c>
      <c r="O624" s="15" t="s">
        <v>40</v>
      </c>
      <c r="P624" s="15" t="s">
        <v>35</v>
      </c>
      <c r="Q624" s="15" t="s">
        <v>36</v>
      </c>
      <c r="R624" s="15" t="s">
        <v>58</v>
      </c>
      <c r="S624" s="15">
        <v>1489811</v>
      </c>
      <c r="T624" s="15">
        <v>3960189</v>
      </c>
      <c r="U624" s="35">
        <v>450000</v>
      </c>
      <c r="V624" s="33"/>
      <c r="W624" s="15" t="s">
        <v>38</v>
      </c>
      <c r="X624" s="15" t="s">
        <v>38</v>
      </c>
      <c r="Y624" s="15" t="s">
        <v>38</v>
      </c>
      <c r="Z624" s="23"/>
    </row>
    <row r="625" spans="1:26">
      <c r="A625" s="3">
        <v>126</v>
      </c>
      <c r="B625" s="3">
        <v>1</v>
      </c>
      <c r="C625" s="3" t="s">
        <v>790</v>
      </c>
      <c r="D625" s="3"/>
      <c r="E625" s="3"/>
      <c r="F625" s="3">
        <v>22</v>
      </c>
      <c r="G625" s="3" t="s">
        <v>843</v>
      </c>
      <c r="H625" s="4" t="s">
        <v>32</v>
      </c>
      <c r="I625" s="4" t="s">
        <v>32</v>
      </c>
      <c r="J625" s="3" t="s">
        <v>44</v>
      </c>
      <c r="K625" s="28">
        <f>SUM(K623:K624)</f>
        <v>5126858100</v>
      </c>
      <c r="L625" s="13">
        <f>SUM(L623:L624)</f>
        <v>0</v>
      </c>
      <c r="M625" s="3"/>
      <c r="N625" s="3"/>
      <c r="O625" s="3"/>
      <c r="P625" s="3"/>
      <c r="Q625" s="3"/>
      <c r="R625" s="3"/>
      <c r="S625" s="3"/>
      <c r="T625" s="3"/>
      <c r="U625" s="36"/>
      <c r="V625" s="3"/>
      <c r="W625" s="3"/>
      <c r="X625" s="3"/>
      <c r="Y625" s="3" t="s">
        <v>45</v>
      </c>
      <c r="Z625" s="13">
        <f>SUM(Z623:Z624)</f>
        <v>0</v>
      </c>
    </row>
    <row r="626" spans="1:26">
      <c r="A626" s="15">
        <v>126</v>
      </c>
      <c r="B626" s="15">
        <v>1</v>
      </c>
      <c r="C626" s="15" t="s">
        <v>790</v>
      </c>
      <c r="D626" s="15">
        <v>6</v>
      </c>
      <c r="E626" s="15" t="s">
        <v>840</v>
      </c>
      <c r="F626" s="15">
        <v>24</v>
      </c>
      <c r="G626" s="15" t="s">
        <v>848</v>
      </c>
      <c r="H626" s="16" t="s">
        <v>849</v>
      </c>
      <c r="I626" s="16" t="s">
        <v>850</v>
      </c>
      <c r="J626" s="15" t="s">
        <v>851</v>
      </c>
      <c r="K626" s="32" cm="1">
        <f t="array" ref="K626">IF(I626="","",_xlfn.XLOOKUP(0&amp;A626&amp;IF(F626&lt;&gt;"",F626,LOOKUP(2,1/(F$2:F626&lt;&gt;""),F$2:F626))&amp;I626,Hoja4!G:G,Hoja4!F:F,"",0))</f>
        <v>2062929000</v>
      </c>
      <c r="L626" s="23"/>
      <c r="M626" s="15"/>
      <c r="N626" s="15"/>
      <c r="O626" s="15"/>
      <c r="P626" s="15"/>
      <c r="Q626" s="15"/>
      <c r="R626" s="15"/>
      <c r="S626" s="15"/>
      <c r="T626" s="15"/>
      <c r="U626" s="35"/>
      <c r="V626" s="15"/>
      <c r="W626" s="15"/>
      <c r="X626" s="15"/>
      <c r="Y626" s="15"/>
      <c r="Z626" s="22"/>
    </row>
    <row r="627" spans="1:26">
      <c r="A627" s="15">
        <v>126</v>
      </c>
      <c r="B627" s="15">
        <v>1</v>
      </c>
      <c r="C627" s="15"/>
      <c r="D627" s="15"/>
      <c r="E627" s="15"/>
      <c r="F627" s="15"/>
      <c r="G627" s="15"/>
      <c r="H627" s="16" t="s">
        <v>32</v>
      </c>
      <c r="I627" s="16" t="s">
        <v>32</v>
      </c>
      <c r="J627" s="15"/>
      <c r="K627" s="27" t="str" cm="1">
        <f t="array" ref="K627">IF(I627="","",_xlfn.XLOOKUP(0&amp;A627&amp;IF(F627&lt;&gt;"",F627,LOOKUP(2,1/(F$2:F627&lt;&gt;""),F$2:F627))&amp;I627,Hoja4!G:G,Hoja4!F:F,"",0))</f>
        <v/>
      </c>
      <c r="L627" s="22"/>
      <c r="M627" s="15">
        <v>25</v>
      </c>
      <c r="N627" s="15" t="s">
        <v>852</v>
      </c>
      <c r="O627" s="15" t="s">
        <v>100</v>
      </c>
      <c r="P627" s="15" t="s">
        <v>131</v>
      </c>
      <c r="Q627" s="15" t="s">
        <v>41</v>
      </c>
      <c r="R627" s="15" t="s">
        <v>58</v>
      </c>
      <c r="S627" s="15">
        <v>100</v>
      </c>
      <c r="T627" s="15">
        <v>100</v>
      </c>
      <c r="U627" s="35">
        <v>100</v>
      </c>
      <c r="V627" s="33"/>
      <c r="W627" s="15" t="s">
        <v>38</v>
      </c>
      <c r="X627" s="15" t="s">
        <v>38</v>
      </c>
      <c r="Y627" s="15" t="s">
        <v>38</v>
      </c>
      <c r="Z627" s="23"/>
    </row>
    <row r="628" spans="1:26">
      <c r="A628" s="3">
        <v>126</v>
      </c>
      <c r="B628" s="3">
        <v>1</v>
      </c>
      <c r="C628" s="3" t="s">
        <v>790</v>
      </c>
      <c r="D628" s="3"/>
      <c r="E628" s="3"/>
      <c r="F628" s="3">
        <v>24</v>
      </c>
      <c r="G628" s="3" t="s">
        <v>848</v>
      </c>
      <c r="H628" s="4" t="s">
        <v>32</v>
      </c>
      <c r="I628" s="4" t="s">
        <v>32</v>
      </c>
      <c r="J628" s="3" t="s">
        <v>44</v>
      </c>
      <c r="K628" s="28">
        <f>SUM(K626:K627)</f>
        <v>2062929000</v>
      </c>
      <c r="L628" s="13">
        <f>SUM(L626:L627)</f>
        <v>0</v>
      </c>
      <c r="M628" s="3"/>
      <c r="N628" s="3"/>
      <c r="O628" s="3"/>
      <c r="P628" s="3"/>
      <c r="Q628" s="3"/>
      <c r="R628" s="3"/>
      <c r="S628" s="3"/>
      <c r="T628" s="3"/>
      <c r="U628" s="36"/>
      <c r="V628" s="3"/>
      <c r="W628" s="3"/>
      <c r="X628" s="3"/>
      <c r="Y628" s="3" t="s">
        <v>45</v>
      </c>
      <c r="Z628" s="13">
        <f>SUM(Z626:Z627)</f>
        <v>0</v>
      </c>
    </row>
    <row r="629" spans="1:26">
      <c r="A629" s="15">
        <v>126</v>
      </c>
      <c r="B629" s="15">
        <v>1</v>
      </c>
      <c r="C629" s="15" t="s">
        <v>790</v>
      </c>
      <c r="D629" s="15">
        <v>5</v>
      </c>
      <c r="E629" s="15" t="s">
        <v>805</v>
      </c>
      <c r="F629" s="15">
        <v>17</v>
      </c>
      <c r="G629" s="15" t="s">
        <v>853</v>
      </c>
      <c r="H629" s="16" t="s">
        <v>830</v>
      </c>
      <c r="I629" s="16" t="s">
        <v>831</v>
      </c>
      <c r="J629" s="15" t="s">
        <v>832</v>
      </c>
      <c r="K629" s="32" cm="1">
        <f t="array" ref="K629">IF(I629="","",_xlfn.XLOOKUP(0&amp;A629&amp;IF(F629&lt;&gt;"",F629,LOOKUP(2,1/(F$2:F629&lt;&gt;""),F$2:F629))&amp;I629,Hoja4!G:G,Hoja4!F:F,"",0))</f>
        <v>1895605000</v>
      </c>
      <c r="L629" s="23"/>
      <c r="M629" s="15"/>
      <c r="N629" s="15"/>
      <c r="O629" s="15"/>
      <c r="P629" s="15"/>
      <c r="Q629" s="15"/>
      <c r="R629" s="15"/>
      <c r="S629" s="15"/>
      <c r="T629" s="15"/>
      <c r="U629" s="35"/>
      <c r="V629" s="15"/>
      <c r="W629" s="15"/>
      <c r="X629" s="15"/>
      <c r="Y629" s="15"/>
      <c r="Z629" s="22"/>
    </row>
    <row r="630" spans="1:26">
      <c r="A630" s="15">
        <v>126</v>
      </c>
      <c r="B630" s="15">
        <v>1</v>
      </c>
      <c r="C630" s="15"/>
      <c r="D630" s="15"/>
      <c r="E630" s="15"/>
      <c r="F630" s="15"/>
      <c r="G630" s="15"/>
      <c r="H630" s="16" t="s">
        <v>811</v>
      </c>
      <c r="I630" s="16" t="s">
        <v>812</v>
      </c>
      <c r="J630" s="15" t="s">
        <v>813</v>
      </c>
      <c r="K630" s="32" cm="1">
        <f t="array" ref="K630">IF(I630="","",_xlfn.XLOOKUP(0&amp;A630&amp;IF(F630&lt;&gt;"",F630,LOOKUP(2,1/(F$2:F630&lt;&gt;""),F$2:F630))&amp;I630,Hoja4!G:G,Hoja4!F:F,"",0))</f>
        <v>541500000</v>
      </c>
      <c r="L630" s="23"/>
      <c r="M630" s="15"/>
      <c r="N630" s="15"/>
      <c r="O630" s="15"/>
      <c r="P630" s="15"/>
      <c r="Q630" s="15"/>
      <c r="R630" s="15"/>
      <c r="S630" s="15"/>
      <c r="T630" s="15"/>
      <c r="U630" s="35"/>
      <c r="V630" s="15"/>
      <c r="W630" s="15"/>
      <c r="X630" s="15"/>
      <c r="Y630" s="15"/>
      <c r="Z630" s="22"/>
    </row>
    <row r="631" spans="1:26">
      <c r="A631" s="15">
        <v>126</v>
      </c>
      <c r="B631" s="15">
        <v>1</v>
      </c>
      <c r="C631" s="15"/>
      <c r="D631" s="15"/>
      <c r="E631" s="15"/>
      <c r="F631" s="15"/>
      <c r="G631" s="15"/>
      <c r="H631" s="16" t="s">
        <v>854</v>
      </c>
      <c r="I631" s="16" t="s">
        <v>855</v>
      </c>
      <c r="J631" s="15" t="s">
        <v>856</v>
      </c>
      <c r="K631" s="32" cm="1">
        <f t="array" ref="K631">IF(I631="","",_xlfn.XLOOKUP(0&amp;A631&amp;IF(F631&lt;&gt;"",F631,LOOKUP(2,1/(F$2:F631&lt;&gt;""),F$2:F631))&amp;I631,Hoja4!G:G,Hoja4!F:F,"",0))</f>
        <v>107159000</v>
      </c>
      <c r="L631" s="23"/>
      <c r="M631" s="15"/>
      <c r="N631" s="15"/>
      <c r="O631" s="15"/>
      <c r="P631" s="15"/>
      <c r="Q631" s="15"/>
      <c r="R631" s="15"/>
      <c r="S631" s="15"/>
      <c r="T631" s="15"/>
      <c r="U631" s="35"/>
      <c r="V631" s="15"/>
      <c r="W631" s="15"/>
      <c r="X631" s="15"/>
      <c r="Y631" s="15"/>
      <c r="Z631" s="22"/>
    </row>
    <row r="632" spans="1:26">
      <c r="A632" s="15">
        <v>126</v>
      </c>
      <c r="B632" s="15">
        <v>1</v>
      </c>
      <c r="C632" s="15"/>
      <c r="D632" s="15"/>
      <c r="E632" s="15"/>
      <c r="F632" s="15"/>
      <c r="G632" s="15"/>
      <c r="H632" s="16" t="s">
        <v>32</v>
      </c>
      <c r="I632" s="16" t="s">
        <v>32</v>
      </c>
      <c r="J632" s="15"/>
      <c r="K632" s="27" t="str" cm="1">
        <f t="array" ref="K632">IF(I632="","",_xlfn.XLOOKUP(0&amp;A632&amp;IF(F632&lt;&gt;"",F632,LOOKUP(2,1/(F$2:F632&lt;&gt;""),F$2:F632))&amp;I632,Hoja4!G:G,Hoja4!F:F,"",0))</f>
        <v/>
      </c>
      <c r="L632" s="22"/>
      <c r="M632" s="15">
        <v>27</v>
      </c>
      <c r="N632" s="15" t="s">
        <v>857</v>
      </c>
      <c r="O632" s="15" t="s">
        <v>40</v>
      </c>
      <c r="P632" s="15" t="s">
        <v>35</v>
      </c>
      <c r="Q632" s="15" t="s">
        <v>36</v>
      </c>
      <c r="R632" s="15" t="s">
        <v>58</v>
      </c>
      <c r="S632" s="15">
        <v>185</v>
      </c>
      <c r="T632" s="15">
        <v>1500</v>
      </c>
      <c r="U632" s="35">
        <v>190</v>
      </c>
      <c r="V632" s="33"/>
      <c r="W632" s="15" t="s">
        <v>38</v>
      </c>
      <c r="X632" s="15" t="s">
        <v>38</v>
      </c>
      <c r="Y632" s="15" t="s">
        <v>38</v>
      </c>
      <c r="Z632" s="23"/>
    </row>
    <row r="633" spans="1:26">
      <c r="A633" s="3">
        <v>126</v>
      </c>
      <c r="B633" s="3">
        <v>1</v>
      </c>
      <c r="C633" s="3" t="s">
        <v>790</v>
      </c>
      <c r="D633" s="3"/>
      <c r="E633" s="3"/>
      <c r="F633" s="3">
        <v>17</v>
      </c>
      <c r="G633" s="3" t="s">
        <v>853</v>
      </c>
      <c r="H633" s="4" t="s">
        <v>32</v>
      </c>
      <c r="I633" s="4" t="s">
        <v>32</v>
      </c>
      <c r="J633" s="3" t="s">
        <v>44</v>
      </c>
      <c r="K633" s="28">
        <f>SUM(K629:K632)</f>
        <v>2544264000</v>
      </c>
      <c r="L633" s="13">
        <f>SUM(L629:L632)</f>
        <v>0</v>
      </c>
      <c r="M633" s="3"/>
      <c r="N633" s="3"/>
      <c r="O633" s="3"/>
      <c r="P633" s="3"/>
      <c r="Q633" s="3"/>
      <c r="R633" s="3"/>
      <c r="S633" s="3"/>
      <c r="T633" s="3"/>
      <c r="U633" s="36"/>
      <c r="V633" s="3"/>
      <c r="W633" s="3"/>
      <c r="X633" s="3"/>
      <c r="Y633" s="3" t="s">
        <v>45</v>
      </c>
      <c r="Z633" s="13">
        <f>SUM(Z629:Z632)</f>
        <v>0</v>
      </c>
    </row>
    <row r="634" spans="1:26">
      <c r="A634" s="15">
        <v>126</v>
      </c>
      <c r="B634" s="15">
        <v>1</v>
      </c>
      <c r="C634" s="15" t="s">
        <v>790</v>
      </c>
      <c r="D634" s="15">
        <v>5</v>
      </c>
      <c r="E634" s="15" t="s">
        <v>805</v>
      </c>
      <c r="F634" s="15">
        <v>18</v>
      </c>
      <c r="G634" s="15" t="s">
        <v>858</v>
      </c>
      <c r="H634" s="16" t="s">
        <v>830</v>
      </c>
      <c r="I634" s="16" t="s">
        <v>831</v>
      </c>
      <c r="J634" s="15" t="s">
        <v>832</v>
      </c>
      <c r="K634" s="32" cm="1">
        <f t="array" ref="K634">IF(I634="","",_xlfn.XLOOKUP(0&amp;A634&amp;IF(F634&lt;&gt;"",F634,LOOKUP(2,1/(F$2:F634&lt;&gt;""),F$2:F634))&amp;I634,Hoja4!G:G,Hoja4!F:F,"",0))</f>
        <v>391789000</v>
      </c>
      <c r="L634" s="23"/>
      <c r="M634" s="15"/>
      <c r="N634" s="15"/>
      <c r="O634" s="15"/>
      <c r="P634" s="15"/>
      <c r="Q634" s="15"/>
      <c r="R634" s="15"/>
      <c r="S634" s="15"/>
      <c r="T634" s="15"/>
      <c r="U634" s="35"/>
      <c r="V634" s="15"/>
      <c r="W634" s="15"/>
      <c r="X634" s="15"/>
      <c r="Y634" s="15"/>
      <c r="Z634" s="22"/>
    </row>
    <row r="635" spans="1:26">
      <c r="A635" s="15">
        <v>126</v>
      </c>
      <c r="B635" s="15">
        <v>1</v>
      </c>
      <c r="C635" s="15"/>
      <c r="D635" s="15"/>
      <c r="E635" s="15"/>
      <c r="F635" s="15"/>
      <c r="G635" s="15"/>
      <c r="H635" s="16" t="s">
        <v>854</v>
      </c>
      <c r="I635" s="16" t="s">
        <v>855</v>
      </c>
      <c r="J635" s="15" t="s">
        <v>856</v>
      </c>
      <c r="K635" s="32" cm="1">
        <f t="array" ref="K635">IF(I635="","",_xlfn.XLOOKUP(0&amp;A635&amp;IF(F635&lt;&gt;"",F635,LOOKUP(2,1/(F$2:F635&lt;&gt;""),F$2:F635))&amp;I635,Hoja4!G:G,Hoja4!F:F,"",0))</f>
        <v>6351105917</v>
      </c>
      <c r="L635" s="23"/>
      <c r="M635" s="15"/>
      <c r="N635" s="15"/>
      <c r="O635" s="15"/>
      <c r="P635" s="15"/>
      <c r="Q635" s="15"/>
      <c r="R635" s="15"/>
      <c r="S635" s="15"/>
      <c r="T635" s="15"/>
      <c r="U635" s="35"/>
      <c r="V635" s="15"/>
      <c r="W635" s="15"/>
      <c r="X635" s="15"/>
      <c r="Y635" s="15"/>
      <c r="Z635" s="22"/>
    </row>
    <row r="636" spans="1:26">
      <c r="A636" s="15">
        <v>126</v>
      </c>
      <c r="B636" s="15">
        <v>1</v>
      </c>
      <c r="C636" s="15"/>
      <c r="D636" s="15"/>
      <c r="E636" s="15"/>
      <c r="F636" s="15"/>
      <c r="G636" s="15"/>
      <c r="H636" s="16" t="s">
        <v>32</v>
      </c>
      <c r="I636" s="16" t="s">
        <v>32</v>
      </c>
      <c r="J636" s="15"/>
      <c r="K636" s="27" t="str" cm="1">
        <f t="array" ref="K636">IF(I636="","",_xlfn.XLOOKUP(0&amp;A636&amp;IF(F636&lt;&gt;"",F636,LOOKUP(2,1/(F$2:F636&lt;&gt;""),F$2:F636))&amp;I636,Hoja4!G:G,Hoja4!F:F,"",0))</f>
        <v/>
      </c>
      <c r="L636" s="22"/>
      <c r="M636" s="15">
        <v>28</v>
      </c>
      <c r="N636" s="15" t="s">
        <v>859</v>
      </c>
      <c r="O636" s="15" t="s">
        <v>34</v>
      </c>
      <c r="P636" s="15" t="s">
        <v>115</v>
      </c>
      <c r="Q636" s="15" t="s">
        <v>36</v>
      </c>
      <c r="R636" s="15" t="s">
        <v>37</v>
      </c>
      <c r="S636" s="15">
        <v>0</v>
      </c>
      <c r="T636" s="15">
        <v>21</v>
      </c>
      <c r="U636" s="35">
        <v>3</v>
      </c>
      <c r="V636" s="33"/>
      <c r="W636" s="15" t="s">
        <v>38</v>
      </c>
      <c r="X636" s="15" t="s">
        <v>38</v>
      </c>
      <c r="Y636" s="15" t="s">
        <v>38</v>
      </c>
      <c r="Z636" s="23"/>
    </row>
    <row r="637" spans="1:26">
      <c r="A637" s="3">
        <v>126</v>
      </c>
      <c r="B637" s="3">
        <v>1</v>
      </c>
      <c r="C637" s="3" t="s">
        <v>790</v>
      </c>
      <c r="D637" s="3"/>
      <c r="E637" s="3"/>
      <c r="F637" s="3">
        <v>18</v>
      </c>
      <c r="G637" s="3" t="s">
        <v>858</v>
      </c>
      <c r="H637" s="4" t="s">
        <v>32</v>
      </c>
      <c r="I637" s="4" t="s">
        <v>32</v>
      </c>
      <c r="J637" s="3" t="s">
        <v>44</v>
      </c>
      <c r="K637" s="28">
        <f>SUM(K634:K636)</f>
        <v>6742894917</v>
      </c>
      <c r="L637" s="13">
        <f>SUM(L634:L636)</f>
        <v>0</v>
      </c>
      <c r="M637" s="3"/>
      <c r="N637" s="3"/>
      <c r="O637" s="3"/>
      <c r="P637" s="3"/>
      <c r="Q637" s="3"/>
      <c r="R637" s="3"/>
      <c r="S637" s="3"/>
      <c r="T637" s="3"/>
      <c r="U637" s="36"/>
      <c r="V637" s="3"/>
      <c r="W637" s="3"/>
      <c r="X637" s="3"/>
      <c r="Y637" s="3" t="s">
        <v>45</v>
      </c>
      <c r="Z637" s="13">
        <f>SUM(Z634:Z636)</f>
        <v>0</v>
      </c>
    </row>
    <row r="638" spans="1:26">
      <c r="A638" s="15">
        <v>126</v>
      </c>
      <c r="B638" s="15">
        <v>1</v>
      </c>
      <c r="C638" s="15" t="s">
        <v>790</v>
      </c>
      <c r="D638" s="15">
        <v>5</v>
      </c>
      <c r="E638" s="15" t="s">
        <v>805</v>
      </c>
      <c r="F638" s="15">
        <v>19</v>
      </c>
      <c r="G638" s="15" t="s">
        <v>860</v>
      </c>
      <c r="H638" s="16" t="s">
        <v>825</v>
      </c>
      <c r="I638" s="16" t="s">
        <v>826</v>
      </c>
      <c r="J638" s="15" t="s">
        <v>827</v>
      </c>
      <c r="K638" s="32" cm="1">
        <f t="array" ref="K638">IF(I638="","",_xlfn.XLOOKUP(0&amp;A638&amp;IF(F638&lt;&gt;"",F638,LOOKUP(2,1/(F$2:F638&lt;&gt;""),F$2:F638))&amp;I638,Hoja4!G:G,Hoja4!F:F,"",0))</f>
        <v>5468763000</v>
      </c>
      <c r="L638" s="23"/>
      <c r="M638" s="15"/>
      <c r="N638" s="15"/>
      <c r="O638" s="15"/>
      <c r="P638" s="15"/>
      <c r="Q638" s="15"/>
      <c r="R638" s="15"/>
      <c r="S638" s="15"/>
      <c r="T638" s="15"/>
      <c r="U638" s="35"/>
      <c r="V638" s="15"/>
      <c r="W638" s="15"/>
      <c r="X638" s="15"/>
      <c r="Y638" s="15"/>
      <c r="Z638" s="22"/>
    </row>
    <row r="639" spans="1:26">
      <c r="A639" s="15">
        <v>126</v>
      </c>
      <c r="B639" s="15">
        <v>1</v>
      </c>
      <c r="C639" s="15"/>
      <c r="D639" s="15"/>
      <c r="E639" s="15"/>
      <c r="F639" s="15"/>
      <c r="G639" s="15"/>
      <c r="H639" s="16" t="s">
        <v>32</v>
      </c>
      <c r="I639" s="16" t="s">
        <v>32</v>
      </c>
      <c r="J639" s="15"/>
      <c r="K639" s="27" t="str" cm="1">
        <f t="array" ref="K639">IF(I639="","",_xlfn.XLOOKUP(0&amp;A639&amp;IF(F639&lt;&gt;"",F639,LOOKUP(2,1/(F$2:F639&lt;&gt;""),F$2:F639))&amp;I639,Hoja4!G:G,Hoja4!F:F,"",0))</f>
        <v/>
      </c>
      <c r="L639" s="22"/>
      <c r="M639" s="15">
        <v>29</v>
      </c>
      <c r="N639" s="15" t="s">
        <v>861</v>
      </c>
      <c r="O639" s="15" t="s">
        <v>34</v>
      </c>
      <c r="P639" s="15" t="s">
        <v>115</v>
      </c>
      <c r="Q639" s="15" t="s">
        <v>36</v>
      </c>
      <c r="R639" s="15" t="s">
        <v>37</v>
      </c>
      <c r="S639" s="15"/>
      <c r="T639" s="15">
        <v>10</v>
      </c>
      <c r="U639" s="35">
        <v>1</v>
      </c>
      <c r="V639" s="33"/>
      <c r="W639" s="15" t="s">
        <v>38</v>
      </c>
      <c r="X639" s="15" t="s">
        <v>38</v>
      </c>
      <c r="Y639" s="15" t="s">
        <v>38</v>
      </c>
      <c r="Z639" s="23"/>
    </row>
    <row r="640" spans="1:26">
      <c r="A640" s="3">
        <v>126</v>
      </c>
      <c r="B640" s="3">
        <v>1</v>
      </c>
      <c r="C640" s="3" t="s">
        <v>790</v>
      </c>
      <c r="D640" s="3"/>
      <c r="E640" s="3"/>
      <c r="F640" s="3">
        <v>19</v>
      </c>
      <c r="G640" s="3" t="s">
        <v>860</v>
      </c>
      <c r="H640" s="4" t="s">
        <v>32</v>
      </c>
      <c r="I640" s="4" t="s">
        <v>32</v>
      </c>
      <c r="J640" s="3" t="s">
        <v>44</v>
      </c>
      <c r="K640" s="28">
        <f>SUM(K638:K639)</f>
        <v>5468763000</v>
      </c>
      <c r="L640" s="13">
        <f>SUM(L638:L639)</f>
        <v>0</v>
      </c>
      <c r="M640" s="3"/>
      <c r="N640" s="3"/>
      <c r="O640" s="3"/>
      <c r="P640" s="3"/>
      <c r="Q640" s="3"/>
      <c r="R640" s="3"/>
      <c r="S640" s="3"/>
      <c r="T640" s="3"/>
      <c r="U640" s="36"/>
      <c r="V640" s="3"/>
      <c r="W640" s="3"/>
      <c r="X640" s="3"/>
      <c r="Y640" s="3" t="s">
        <v>45</v>
      </c>
      <c r="Z640" s="13">
        <f>SUM(Z638:Z639)</f>
        <v>0</v>
      </c>
    </row>
    <row r="641" spans="1:26">
      <c r="A641" s="15">
        <v>126</v>
      </c>
      <c r="B641" s="15">
        <v>1</v>
      </c>
      <c r="C641" s="15" t="s">
        <v>790</v>
      </c>
      <c r="D641" s="15">
        <v>6</v>
      </c>
      <c r="E641" s="15" t="s">
        <v>840</v>
      </c>
      <c r="F641" s="15">
        <v>23</v>
      </c>
      <c r="G641" s="15" t="s">
        <v>862</v>
      </c>
      <c r="H641" s="16" t="s">
        <v>844</v>
      </c>
      <c r="I641" s="16" t="s">
        <v>845</v>
      </c>
      <c r="J641" s="15" t="s">
        <v>846</v>
      </c>
      <c r="K641" s="32" cm="1">
        <f t="array" ref="K641">IF(I641="","",_xlfn.XLOOKUP(0&amp;A641&amp;IF(F641&lt;&gt;"",F641,LOOKUP(2,1/(F$2:F641&lt;&gt;""),F$2:F641))&amp;I641,Hoja4!G:G,Hoja4!F:F,"",0))</f>
        <v>4580434900</v>
      </c>
      <c r="L641" s="23"/>
      <c r="M641" s="15"/>
      <c r="N641" s="15"/>
      <c r="O641" s="15"/>
      <c r="P641" s="15"/>
      <c r="Q641" s="15"/>
      <c r="R641" s="15"/>
      <c r="S641" s="15"/>
      <c r="T641" s="15"/>
      <c r="U641" s="35"/>
      <c r="V641" s="15"/>
      <c r="W641" s="15"/>
      <c r="X641" s="15"/>
      <c r="Y641" s="15"/>
      <c r="Z641" s="22"/>
    </row>
    <row r="642" spans="1:26">
      <c r="A642" s="15">
        <v>126</v>
      </c>
      <c r="B642" s="15">
        <v>1</v>
      </c>
      <c r="C642" s="15"/>
      <c r="D642" s="15"/>
      <c r="E642" s="15"/>
      <c r="F642" s="15"/>
      <c r="G642" s="15"/>
      <c r="H642" s="16" t="s">
        <v>32</v>
      </c>
      <c r="I642" s="16" t="s">
        <v>32</v>
      </c>
      <c r="J642" s="15"/>
      <c r="K642" s="27" t="str" cm="1">
        <f t="array" ref="K642">IF(I642="","",_xlfn.XLOOKUP(0&amp;A642&amp;IF(F642&lt;&gt;"",F642,LOOKUP(2,1/(F$2:F642&lt;&gt;""),F$2:F642))&amp;I642,Hoja4!G:G,Hoja4!F:F,"",0))</f>
        <v/>
      </c>
      <c r="L642" s="22"/>
      <c r="M642" s="15">
        <v>30</v>
      </c>
      <c r="N642" s="15" t="s">
        <v>863</v>
      </c>
      <c r="O642" s="15" t="s">
        <v>40</v>
      </c>
      <c r="P642" s="15" t="s">
        <v>131</v>
      </c>
      <c r="Q642" s="15" t="s">
        <v>36</v>
      </c>
      <c r="R642" s="15" t="s">
        <v>58</v>
      </c>
      <c r="S642" s="15"/>
      <c r="T642" s="15">
        <v>2300</v>
      </c>
      <c r="U642" s="35">
        <v>250</v>
      </c>
      <c r="V642" s="33"/>
      <c r="W642" s="15" t="s">
        <v>38</v>
      </c>
      <c r="X642" s="15" t="s">
        <v>38</v>
      </c>
      <c r="Y642" s="15" t="s">
        <v>38</v>
      </c>
      <c r="Z642" s="23"/>
    </row>
    <row r="643" spans="1:26">
      <c r="A643" s="3">
        <v>126</v>
      </c>
      <c r="B643" s="3">
        <v>1</v>
      </c>
      <c r="C643" s="3" t="s">
        <v>790</v>
      </c>
      <c r="D643" s="3"/>
      <c r="E643" s="3"/>
      <c r="F643" s="3">
        <v>23</v>
      </c>
      <c r="G643" s="3" t="s">
        <v>862</v>
      </c>
      <c r="H643" s="4" t="s">
        <v>32</v>
      </c>
      <c r="I643" s="4" t="s">
        <v>32</v>
      </c>
      <c r="J643" s="3" t="s">
        <v>44</v>
      </c>
      <c r="K643" s="28">
        <f>SUM(K641:K642)</f>
        <v>4580434900</v>
      </c>
      <c r="L643" s="13">
        <f>SUM(L641:L642)</f>
        <v>0</v>
      </c>
      <c r="M643" s="3"/>
      <c r="N643" s="3"/>
      <c r="O643" s="3"/>
      <c r="P643" s="3"/>
      <c r="Q643" s="3"/>
      <c r="R643" s="3"/>
      <c r="S643" s="3"/>
      <c r="T643" s="3"/>
      <c r="U643" s="36"/>
      <c r="V643" s="3"/>
      <c r="W643" s="3"/>
      <c r="X643" s="3"/>
      <c r="Y643" s="3" t="s">
        <v>45</v>
      </c>
      <c r="Z643" s="13">
        <f>SUM(Z641:Z642)</f>
        <v>0</v>
      </c>
    </row>
    <row r="644" spans="1:26">
      <c r="A644" s="15">
        <v>126</v>
      </c>
      <c r="B644" s="15">
        <v>1</v>
      </c>
      <c r="C644" s="15" t="s">
        <v>790</v>
      </c>
      <c r="D644" s="15">
        <v>7</v>
      </c>
      <c r="E644" s="15" t="s">
        <v>117</v>
      </c>
      <c r="F644" s="15">
        <v>25</v>
      </c>
      <c r="G644" s="15" t="s">
        <v>864</v>
      </c>
      <c r="H644" s="16" t="s">
        <v>854</v>
      </c>
      <c r="I644" s="16" t="s">
        <v>855</v>
      </c>
      <c r="J644" s="15" t="s">
        <v>856</v>
      </c>
      <c r="K644" s="32" cm="1">
        <f t="array" ref="K644">IF(I644="","",_xlfn.XLOOKUP(0&amp;A644&amp;IF(F644&lt;&gt;"",F644,LOOKUP(2,1/(F$2:F644&lt;&gt;""),F$2:F644))&amp;I644,Hoja4!G:G,Hoja4!F:F,"",0))</f>
        <v>959493083</v>
      </c>
      <c r="L644" s="23"/>
      <c r="M644" s="15"/>
      <c r="N644" s="15"/>
      <c r="O644" s="15"/>
      <c r="P644" s="15"/>
      <c r="Q644" s="15"/>
      <c r="R644" s="15"/>
      <c r="S644" s="15"/>
      <c r="T644" s="15"/>
      <c r="U644" s="35"/>
      <c r="V644" s="15"/>
      <c r="W644" s="15"/>
      <c r="X644" s="15"/>
      <c r="Y644" s="15"/>
      <c r="Z644" s="22"/>
    </row>
    <row r="645" spans="1:26">
      <c r="A645" s="15">
        <v>126</v>
      </c>
      <c r="B645" s="15">
        <v>1</v>
      </c>
      <c r="C645" s="15"/>
      <c r="D645" s="15"/>
      <c r="E645" s="15"/>
      <c r="F645" s="15"/>
      <c r="G645" s="15"/>
      <c r="H645" s="16" t="s">
        <v>32</v>
      </c>
      <c r="I645" s="16" t="s">
        <v>32</v>
      </c>
      <c r="J645" s="15"/>
      <c r="K645" s="27" t="str" cm="1">
        <f t="array" ref="K645">IF(I645="","",_xlfn.XLOOKUP(0&amp;A645&amp;IF(F645&lt;&gt;"",F645,LOOKUP(2,1/(F$2:F645&lt;&gt;""),F$2:F645))&amp;I645,Hoja4!G:G,Hoja4!F:F,"",0))</f>
        <v/>
      </c>
      <c r="L645" s="22"/>
      <c r="M645" s="15">
        <v>31</v>
      </c>
      <c r="N645" s="15" t="s">
        <v>865</v>
      </c>
      <c r="O645" s="15" t="s">
        <v>34</v>
      </c>
      <c r="P645" s="15" t="s">
        <v>131</v>
      </c>
      <c r="Q645" s="15" t="s">
        <v>36</v>
      </c>
      <c r="R645" s="15" t="s">
        <v>37</v>
      </c>
      <c r="S645" s="15">
        <v>29</v>
      </c>
      <c r="T645" s="15">
        <v>37</v>
      </c>
      <c r="U645" s="35">
        <v>30</v>
      </c>
      <c r="V645" s="33"/>
      <c r="W645" s="15" t="s">
        <v>43</v>
      </c>
      <c r="X645" s="15" t="s">
        <v>43</v>
      </c>
      <c r="Y645" s="15" t="s">
        <v>38</v>
      </c>
      <c r="Z645" s="23"/>
    </row>
    <row r="646" spans="1:26">
      <c r="A646" s="3">
        <v>126</v>
      </c>
      <c r="B646" s="3">
        <v>1</v>
      </c>
      <c r="C646" s="3" t="s">
        <v>790</v>
      </c>
      <c r="D646" s="3"/>
      <c r="E646" s="3"/>
      <c r="F646" s="3">
        <v>25</v>
      </c>
      <c r="G646" s="3" t="s">
        <v>864</v>
      </c>
      <c r="H646" s="4" t="s">
        <v>32</v>
      </c>
      <c r="I646" s="4" t="s">
        <v>32</v>
      </c>
      <c r="J646" s="3" t="s">
        <v>44</v>
      </c>
      <c r="K646" s="28">
        <f>SUM(K644:K645)</f>
        <v>959493083</v>
      </c>
      <c r="L646" s="13">
        <f>SUM(L644:L645)</f>
        <v>0</v>
      </c>
      <c r="M646" s="3"/>
      <c r="N646" s="3"/>
      <c r="O646" s="3"/>
      <c r="P646" s="3"/>
      <c r="Q646" s="3"/>
      <c r="R646" s="3"/>
      <c r="S646" s="3"/>
      <c r="T646" s="3"/>
      <c r="U646" s="36"/>
      <c r="V646" s="3"/>
      <c r="W646" s="3"/>
      <c r="X646" s="3"/>
      <c r="Y646" s="3" t="s">
        <v>45</v>
      </c>
      <c r="Z646" s="13">
        <f>SUM(Z644:Z645)</f>
        <v>0</v>
      </c>
    </row>
    <row r="647" spans="1:26">
      <c r="A647" s="5">
        <v>126</v>
      </c>
      <c r="B647" s="5">
        <v>1</v>
      </c>
      <c r="C647" s="5" t="s">
        <v>790</v>
      </c>
      <c r="D647" s="5"/>
      <c r="E647" s="5"/>
      <c r="F647" s="5"/>
      <c r="G647" s="5"/>
      <c r="H647" s="6" t="s">
        <v>32</v>
      </c>
      <c r="I647" s="6" t="s">
        <v>32</v>
      </c>
      <c r="J647" s="5" t="s">
        <v>121</v>
      </c>
      <c r="K647" s="29">
        <f>SUM(K578,K585,K589,K592,K595,K598,K601,K607,K611,K615,K619,K622,K625,K628,K633,K637,K640,K643,K646)</f>
        <v>200222526000</v>
      </c>
      <c r="L647" s="14">
        <f>SUM(L578,L585,L589,L592,L595,L598,L601,L607,L611,L615,L619,L622,L625,L628,L633,L637,L640,L643,L646)</f>
        <v>0</v>
      </c>
      <c r="M647" s="5"/>
      <c r="N647" s="5"/>
      <c r="O647" s="5"/>
      <c r="P647" s="5"/>
      <c r="Q647" s="5"/>
      <c r="R647" s="5"/>
      <c r="S647" s="5"/>
      <c r="T647" s="5"/>
      <c r="U647" s="37"/>
      <c r="V647" s="5"/>
      <c r="W647" s="5"/>
      <c r="X647" s="5"/>
      <c r="Y647" s="5" t="s">
        <v>121</v>
      </c>
      <c r="Z647" s="14">
        <f>SUM(Z578,Z585,Z589,Z592,Z595,Z598,Z601,Z607,Z611,Z615,Z619,Z622,Z625,Z628,Z633,Z637,Z640,Z643,Z646)</f>
        <v>0</v>
      </c>
    </row>
    <row r="648" spans="1:26">
      <c r="A648" s="15">
        <v>203</v>
      </c>
      <c r="B648" s="15">
        <v>1</v>
      </c>
      <c r="C648" s="15" t="s">
        <v>866</v>
      </c>
      <c r="D648" s="15">
        <v>1</v>
      </c>
      <c r="E648" s="15" t="s">
        <v>867</v>
      </c>
      <c r="F648" s="15">
        <v>1</v>
      </c>
      <c r="G648" s="15" t="s">
        <v>868</v>
      </c>
      <c r="H648" s="16" t="s">
        <v>32</v>
      </c>
      <c r="I648" s="16" t="s">
        <v>32</v>
      </c>
      <c r="J648" s="15"/>
      <c r="K648" s="24" t="str" cm="1">
        <f t="array" ref="K648">IF(I648="","",_xlfn.XLOOKUP(0&amp;A648&amp;IF(F648&lt;&gt;"",F648,LOOKUP(2,1/(F$2:F648&lt;&gt;""),F$2:F648))&amp;I648,Hoja4!G:G,Hoja4!F:F,"",0))</f>
        <v/>
      </c>
      <c r="L648" s="22"/>
      <c r="M648" s="15"/>
      <c r="N648" s="15"/>
      <c r="O648" s="15"/>
      <c r="P648" s="15"/>
      <c r="Q648" s="15"/>
      <c r="R648" s="15"/>
      <c r="S648" s="15"/>
      <c r="T648" s="15"/>
      <c r="U648" s="35"/>
      <c r="V648" s="33"/>
      <c r="W648" s="15"/>
      <c r="X648" s="15"/>
      <c r="Y648" s="15"/>
      <c r="Z648" s="23"/>
    </row>
    <row r="649" spans="1:26">
      <c r="A649" s="15">
        <v>203</v>
      </c>
      <c r="B649" s="15">
        <v>1</v>
      </c>
      <c r="C649" s="15"/>
      <c r="D649" s="15"/>
      <c r="E649" s="15"/>
      <c r="F649" s="15"/>
      <c r="G649" s="15"/>
      <c r="H649" s="16" t="s">
        <v>32</v>
      </c>
      <c r="I649" s="16" t="s">
        <v>32</v>
      </c>
      <c r="J649" s="15"/>
      <c r="K649" s="27" t="str" cm="1">
        <f t="array" ref="K649">IF(I649="","",_xlfn.XLOOKUP(0&amp;A649&amp;IF(F649&lt;&gt;"",F649,LOOKUP(2,1/(F$2:F649&lt;&gt;""),F$2:F649))&amp;I649,Hoja4!G:G,Hoja4!F:F,"",0))</f>
        <v/>
      </c>
      <c r="L649" s="22"/>
      <c r="M649" s="15">
        <v>1</v>
      </c>
      <c r="N649" s="15" t="s">
        <v>869</v>
      </c>
      <c r="O649" s="15" t="s">
        <v>40</v>
      </c>
      <c r="P649" s="15" t="s">
        <v>35</v>
      </c>
      <c r="Q649" s="15" t="s">
        <v>36</v>
      </c>
      <c r="R649" s="15" t="s">
        <v>58</v>
      </c>
      <c r="S649" s="15">
        <v>5759</v>
      </c>
      <c r="T649" s="15">
        <v>60000</v>
      </c>
      <c r="U649" s="35"/>
      <c r="V649" s="33"/>
      <c r="W649" s="15" t="s">
        <v>38</v>
      </c>
      <c r="X649" s="15" t="s">
        <v>38</v>
      </c>
      <c r="Y649" s="15" t="s">
        <v>43</v>
      </c>
      <c r="Z649" s="23"/>
    </row>
    <row r="650" spans="1:26">
      <c r="A650" s="3">
        <v>203</v>
      </c>
      <c r="B650" s="3">
        <v>1</v>
      </c>
      <c r="C650" s="3" t="s">
        <v>866</v>
      </c>
      <c r="D650" s="3"/>
      <c r="E650" s="3"/>
      <c r="F650" s="3">
        <v>1</v>
      </c>
      <c r="G650" s="3" t="s">
        <v>868</v>
      </c>
      <c r="H650" s="4" t="s">
        <v>32</v>
      </c>
      <c r="I650" s="4" t="s">
        <v>32</v>
      </c>
      <c r="J650" s="3" t="s">
        <v>44</v>
      </c>
      <c r="K650" s="28">
        <f>SUM(K648:K649)</f>
        <v>0</v>
      </c>
      <c r="L650" s="13">
        <f>SUM(L648:L649)</f>
        <v>0</v>
      </c>
      <c r="M650" s="3"/>
      <c r="N650" s="3"/>
      <c r="O650" s="3"/>
      <c r="P650" s="3"/>
      <c r="Q650" s="3"/>
      <c r="R650" s="3"/>
      <c r="S650" s="3"/>
      <c r="T650" s="3"/>
      <c r="U650" s="36"/>
      <c r="V650" s="3"/>
      <c r="W650" s="3"/>
      <c r="X650" s="3"/>
      <c r="Y650" s="3" t="s">
        <v>45</v>
      </c>
      <c r="Z650" s="13">
        <f>SUM(Z647:Z649)</f>
        <v>0</v>
      </c>
    </row>
    <row r="651" spans="1:26">
      <c r="A651" s="15">
        <v>203</v>
      </c>
      <c r="B651" s="15">
        <v>1</v>
      </c>
      <c r="C651" s="15" t="s">
        <v>866</v>
      </c>
      <c r="D651" s="15">
        <v>1</v>
      </c>
      <c r="E651" s="15" t="s">
        <v>867</v>
      </c>
      <c r="F651" s="15">
        <v>2</v>
      </c>
      <c r="G651" s="15" t="s">
        <v>870</v>
      </c>
      <c r="H651" s="16" t="s">
        <v>32</v>
      </c>
      <c r="I651" s="16" t="s">
        <v>32</v>
      </c>
      <c r="J651" s="15"/>
      <c r="K651" s="24" t="str" cm="1">
        <f t="array" ref="K651">IF(I651="","",_xlfn.XLOOKUP(0&amp;A651&amp;IF(F651&lt;&gt;"",F651,LOOKUP(2,1/(F$2:F651&lt;&gt;""),F$2:F651))&amp;I651,Hoja4!G:G,Hoja4!F:F,"",0))</f>
        <v/>
      </c>
      <c r="L651" s="22"/>
      <c r="M651" s="15"/>
      <c r="N651" s="15"/>
      <c r="O651" s="15"/>
      <c r="P651" s="15"/>
      <c r="Q651" s="15"/>
      <c r="R651" s="15"/>
      <c r="S651" s="15"/>
      <c r="T651" s="15"/>
      <c r="U651" s="35"/>
      <c r="V651" s="33"/>
      <c r="W651" s="15"/>
      <c r="X651" s="15"/>
      <c r="Y651" s="15"/>
      <c r="Z651" s="23"/>
    </row>
    <row r="652" spans="1:26">
      <c r="A652" s="15">
        <v>203</v>
      </c>
      <c r="B652" s="15">
        <v>1</v>
      </c>
      <c r="C652" s="15"/>
      <c r="D652" s="15"/>
      <c r="E652" s="15"/>
      <c r="F652" s="15"/>
      <c r="G652" s="15"/>
      <c r="H652" s="16" t="s">
        <v>32</v>
      </c>
      <c r="I652" s="16" t="s">
        <v>32</v>
      </c>
      <c r="J652" s="15"/>
      <c r="K652" s="27" t="str" cm="1">
        <f t="array" ref="K652">IF(I652="","",_xlfn.XLOOKUP(0&amp;A652&amp;IF(F652&lt;&gt;"",F652,LOOKUP(2,1/(F$2:F652&lt;&gt;""),F$2:F652))&amp;I652,Hoja4!G:G,Hoja4!F:F,"",0))</f>
        <v/>
      </c>
      <c r="L652" s="22"/>
      <c r="M652" s="15">
        <v>2</v>
      </c>
      <c r="N652" s="15" t="s">
        <v>871</v>
      </c>
      <c r="O652" s="15" t="s">
        <v>40</v>
      </c>
      <c r="P652" s="15" t="s">
        <v>131</v>
      </c>
      <c r="Q652" s="15" t="s">
        <v>36</v>
      </c>
      <c r="R652" s="15" t="s">
        <v>58</v>
      </c>
      <c r="S652" s="15">
        <v>16</v>
      </c>
      <c r="T652" s="15">
        <v>29</v>
      </c>
      <c r="U652" s="35"/>
      <c r="V652" s="33"/>
      <c r="W652" s="15" t="s">
        <v>38</v>
      </c>
      <c r="X652" s="15" t="s">
        <v>38</v>
      </c>
      <c r="Y652" s="15" t="s">
        <v>43</v>
      </c>
      <c r="Z652" s="23"/>
    </row>
    <row r="653" spans="1:26">
      <c r="A653" s="3">
        <v>203</v>
      </c>
      <c r="B653" s="3">
        <v>1</v>
      </c>
      <c r="C653" s="3" t="s">
        <v>866</v>
      </c>
      <c r="D653" s="3"/>
      <c r="E653" s="3"/>
      <c r="F653" s="3">
        <v>2</v>
      </c>
      <c r="G653" s="3" t="s">
        <v>870</v>
      </c>
      <c r="H653" s="4" t="s">
        <v>32</v>
      </c>
      <c r="I653" s="4" t="s">
        <v>32</v>
      </c>
      <c r="J653" s="3" t="s">
        <v>44</v>
      </c>
      <c r="K653" s="28">
        <f>SUM(K651:K652)</f>
        <v>0</v>
      </c>
      <c r="L653" s="13">
        <f>SUM(L651:L652)</f>
        <v>0</v>
      </c>
      <c r="M653" s="3"/>
      <c r="N653" s="3"/>
      <c r="O653" s="3"/>
      <c r="P653" s="3"/>
      <c r="Q653" s="3"/>
      <c r="R653" s="3"/>
      <c r="S653" s="3"/>
      <c r="T653" s="3"/>
      <c r="U653" s="36"/>
      <c r="V653" s="3"/>
      <c r="W653" s="3"/>
      <c r="X653" s="3"/>
      <c r="Y653" s="3" t="s">
        <v>45</v>
      </c>
      <c r="Z653" s="13">
        <f>SUM(Z651:Z652)</f>
        <v>0</v>
      </c>
    </row>
    <row r="654" spans="1:26">
      <c r="A654" s="15">
        <v>203</v>
      </c>
      <c r="B654" s="15">
        <v>1</v>
      </c>
      <c r="C654" s="15" t="s">
        <v>866</v>
      </c>
      <c r="D654" s="15">
        <v>1</v>
      </c>
      <c r="E654" s="15" t="s">
        <v>867</v>
      </c>
      <c r="F654" s="15">
        <v>3</v>
      </c>
      <c r="G654" s="15" t="s">
        <v>872</v>
      </c>
      <c r="H654" s="16" t="s">
        <v>873</v>
      </c>
      <c r="I654" s="16" t="s">
        <v>874</v>
      </c>
      <c r="J654" s="15" t="s">
        <v>875</v>
      </c>
      <c r="K654" s="32" cm="1">
        <f t="array" ref="K654">IF(I654="","",_xlfn.XLOOKUP(0&amp;A654&amp;IF(F654&lt;&gt;"",F654,LOOKUP(2,1/(F$2:F654&lt;&gt;""),F$2:F654))&amp;I654,Hoja4!G:G,Hoja4!F:F,"",0))</f>
        <v>519191241</v>
      </c>
      <c r="L654" s="23"/>
      <c r="M654" s="15"/>
      <c r="N654" s="15"/>
      <c r="O654" s="15"/>
      <c r="P654" s="15"/>
      <c r="Q654" s="15"/>
      <c r="R654" s="15"/>
      <c r="S654" s="15"/>
      <c r="T654" s="15"/>
      <c r="U654" s="35"/>
      <c r="V654" s="15"/>
      <c r="W654" s="15"/>
      <c r="X654" s="15"/>
      <c r="Y654" s="15"/>
      <c r="Z654" s="22"/>
    </row>
    <row r="655" spans="1:26">
      <c r="A655" s="15">
        <v>203</v>
      </c>
      <c r="B655" s="15">
        <v>1</v>
      </c>
      <c r="C655" s="15"/>
      <c r="D655" s="15"/>
      <c r="E655" s="15"/>
      <c r="F655" s="15"/>
      <c r="G655" s="15"/>
      <c r="H655" s="16" t="s">
        <v>32</v>
      </c>
      <c r="I655" s="16" t="s">
        <v>32</v>
      </c>
      <c r="J655" s="15"/>
      <c r="K655" s="27" t="str" cm="1">
        <f t="array" ref="K655">IF(I655="","",_xlfn.XLOOKUP(0&amp;A655&amp;IF(F655&lt;&gt;"",F655,LOOKUP(2,1/(F$2:F655&lt;&gt;""),F$2:F655))&amp;I655,Hoja4!G:G,Hoja4!F:F,"",0))</f>
        <v/>
      </c>
      <c r="L655" s="22"/>
      <c r="M655" s="15">
        <v>3</v>
      </c>
      <c r="N655" s="15" t="s">
        <v>876</v>
      </c>
      <c r="O655" s="15" t="s">
        <v>34</v>
      </c>
      <c r="P655" s="15" t="s">
        <v>35</v>
      </c>
      <c r="Q655" s="15" t="s">
        <v>36</v>
      </c>
      <c r="R655" s="15" t="s">
        <v>37</v>
      </c>
      <c r="S655" s="15">
        <v>1065</v>
      </c>
      <c r="T655" s="15">
        <v>10650</v>
      </c>
      <c r="U655" s="35">
        <v>1065</v>
      </c>
      <c r="V655" s="33"/>
      <c r="W655" s="15" t="s">
        <v>38</v>
      </c>
      <c r="X655" s="15" t="s">
        <v>38</v>
      </c>
      <c r="Y655" s="15" t="s">
        <v>38</v>
      </c>
      <c r="Z655" s="23"/>
    </row>
    <row r="656" spans="1:26">
      <c r="A656" s="3">
        <v>203</v>
      </c>
      <c r="B656" s="3">
        <v>1</v>
      </c>
      <c r="C656" s="3" t="s">
        <v>866</v>
      </c>
      <c r="D656" s="3"/>
      <c r="E656" s="3"/>
      <c r="F656" s="3">
        <v>3</v>
      </c>
      <c r="G656" s="3" t="s">
        <v>872</v>
      </c>
      <c r="H656" s="4" t="s">
        <v>32</v>
      </c>
      <c r="I656" s="4" t="s">
        <v>32</v>
      </c>
      <c r="J656" s="3" t="s">
        <v>44</v>
      </c>
      <c r="K656" s="28">
        <f>SUM(K654:K655)</f>
        <v>519191241</v>
      </c>
      <c r="L656" s="13">
        <f>SUM(L654:L655)</f>
        <v>0</v>
      </c>
      <c r="M656" s="3"/>
      <c r="N656" s="3"/>
      <c r="O656" s="3"/>
      <c r="P656" s="3"/>
      <c r="Q656" s="3"/>
      <c r="R656" s="3"/>
      <c r="S656" s="3"/>
      <c r="T656" s="3"/>
      <c r="U656" s="36"/>
      <c r="V656" s="3"/>
      <c r="W656" s="3"/>
      <c r="X656" s="3"/>
      <c r="Y656" s="3" t="s">
        <v>45</v>
      </c>
      <c r="Z656" s="13">
        <f>SUM(Z654:Z655)</f>
        <v>0</v>
      </c>
    </row>
    <row r="657" spans="1:26">
      <c r="A657" s="15">
        <v>203</v>
      </c>
      <c r="B657" s="15">
        <v>1</v>
      </c>
      <c r="C657" s="15" t="s">
        <v>866</v>
      </c>
      <c r="D657" s="15">
        <v>1</v>
      </c>
      <c r="E657" s="15" t="s">
        <v>867</v>
      </c>
      <c r="F657" s="15">
        <v>4</v>
      </c>
      <c r="G657" s="15" t="s">
        <v>877</v>
      </c>
      <c r="H657" s="16" t="s">
        <v>873</v>
      </c>
      <c r="I657" s="16" t="s">
        <v>874</v>
      </c>
      <c r="J657" s="15" t="s">
        <v>875</v>
      </c>
      <c r="K657" s="32" cm="1">
        <f t="array" ref="K657">IF(I657="","",_xlfn.XLOOKUP(0&amp;A657&amp;IF(F657&lt;&gt;"",F657,LOOKUP(2,1/(F$2:F657&lt;&gt;""),F$2:F657))&amp;I657,Hoja4!G:G,Hoja4!F:F,"",0))</f>
        <v>566995000</v>
      </c>
      <c r="L657" s="23"/>
      <c r="M657" s="15"/>
      <c r="N657" s="15"/>
      <c r="O657" s="15"/>
      <c r="P657" s="15"/>
      <c r="Q657" s="15"/>
      <c r="R657" s="15"/>
      <c r="S657" s="15"/>
      <c r="T657" s="15"/>
      <c r="U657" s="35"/>
      <c r="V657" s="15"/>
      <c r="W657" s="15"/>
      <c r="X657" s="15"/>
      <c r="Y657" s="15"/>
      <c r="Z657" s="22"/>
    </row>
    <row r="658" spans="1:26">
      <c r="A658" s="15">
        <v>203</v>
      </c>
      <c r="B658" s="15">
        <v>1</v>
      </c>
      <c r="C658" s="15"/>
      <c r="D658" s="15"/>
      <c r="E658" s="15"/>
      <c r="F658" s="15"/>
      <c r="G658" s="15"/>
      <c r="H658" s="16" t="s">
        <v>32</v>
      </c>
      <c r="I658" s="16" t="s">
        <v>32</v>
      </c>
      <c r="J658" s="15"/>
      <c r="K658" s="27" t="str" cm="1">
        <f t="array" ref="K658">IF(I658="","",_xlfn.XLOOKUP(0&amp;A658&amp;IF(F658&lt;&gt;"",F658,LOOKUP(2,1/(F$2:F658&lt;&gt;""),F$2:F658))&amp;I658,Hoja4!G:G,Hoja4!F:F,"",0))</f>
        <v/>
      </c>
      <c r="L658" s="22"/>
      <c r="M658" s="15">
        <v>4</v>
      </c>
      <c r="N658" s="15" t="s">
        <v>878</v>
      </c>
      <c r="O658" s="15" t="s">
        <v>100</v>
      </c>
      <c r="P658" s="15" t="s">
        <v>35</v>
      </c>
      <c r="Q658" s="15" t="s">
        <v>36</v>
      </c>
      <c r="R658" s="15" t="s">
        <v>37</v>
      </c>
      <c r="S658" s="15">
        <v>9</v>
      </c>
      <c r="T658" s="15">
        <v>8</v>
      </c>
      <c r="U658" s="35">
        <v>8</v>
      </c>
      <c r="V658" s="33"/>
      <c r="W658" s="15" t="s">
        <v>38</v>
      </c>
      <c r="X658" s="15" t="s">
        <v>38</v>
      </c>
      <c r="Y658" s="15" t="s">
        <v>38</v>
      </c>
      <c r="Z658" s="23"/>
    </row>
    <row r="659" spans="1:26">
      <c r="A659" s="3">
        <v>203</v>
      </c>
      <c r="B659" s="3">
        <v>1</v>
      </c>
      <c r="C659" s="3" t="s">
        <v>866</v>
      </c>
      <c r="D659" s="3"/>
      <c r="E659" s="3"/>
      <c r="F659" s="3">
        <v>4</v>
      </c>
      <c r="G659" s="3" t="s">
        <v>877</v>
      </c>
      <c r="H659" s="4" t="s">
        <v>32</v>
      </c>
      <c r="I659" s="4" t="s">
        <v>32</v>
      </c>
      <c r="J659" s="3" t="s">
        <v>44</v>
      </c>
      <c r="K659" s="28">
        <f>SUM(K657:K658)</f>
        <v>566995000</v>
      </c>
      <c r="L659" s="13">
        <f>SUM(L657:L658)</f>
        <v>0</v>
      </c>
      <c r="M659" s="3"/>
      <c r="N659" s="3"/>
      <c r="O659" s="3"/>
      <c r="P659" s="3"/>
      <c r="Q659" s="3"/>
      <c r="R659" s="3"/>
      <c r="S659" s="3"/>
      <c r="T659" s="3"/>
      <c r="U659" s="36"/>
      <c r="V659" s="3"/>
      <c r="W659" s="3"/>
      <c r="X659" s="3"/>
      <c r="Y659" s="3" t="s">
        <v>45</v>
      </c>
      <c r="Z659" s="13">
        <f>SUM(Z657:Z658)</f>
        <v>0</v>
      </c>
    </row>
    <row r="660" spans="1:26">
      <c r="A660" s="15">
        <v>203</v>
      </c>
      <c r="B660" s="15">
        <v>1</v>
      </c>
      <c r="C660" s="15" t="s">
        <v>866</v>
      </c>
      <c r="D660" s="15">
        <v>1</v>
      </c>
      <c r="E660" s="15" t="s">
        <v>867</v>
      </c>
      <c r="F660" s="15">
        <v>8</v>
      </c>
      <c r="G660" s="15" t="s">
        <v>879</v>
      </c>
      <c r="H660" s="16" t="s">
        <v>880</v>
      </c>
      <c r="I660" s="16" t="s">
        <v>881</v>
      </c>
      <c r="J660" s="15" t="s">
        <v>882</v>
      </c>
      <c r="K660" s="32" cm="1">
        <f t="array" ref="K660">IF(I660="","",_xlfn.XLOOKUP(0&amp;A660&amp;IF(F660&lt;&gt;"",F660,LOOKUP(2,1/(F$2:F660&lt;&gt;""),F$2:F660))&amp;I660,Hoja4!G:G,Hoja4!F:F,"",0))</f>
        <v>1000000000</v>
      </c>
      <c r="L660" s="23"/>
      <c r="M660" s="15"/>
      <c r="N660" s="15"/>
      <c r="O660" s="15"/>
      <c r="P660" s="15"/>
      <c r="Q660" s="15"/>
      <c r="R660" s="15"/>
      <c r="S660" s="15"/>
      <c r="T660" s="15"/>
      <c r="U660" s="35"/>
      <c r="V660" s="15"/>
      <c r="W660" s="15"/>
      <c r="X660" s="15"/>
      <c r="Y660" s="15"/>
      <c r="Z660" s="22"/>
    </row>
    <row r="661" spans="1:26">
      <c r="A661" s="15">
        <v>203</v>
      </c>
      <c r="B661" s="15">
        <v>1</v>
      </c>
      <c r="C661" s="15"/>
      <c r="D661" s="15"/>
      <c r="E661" s="15"/>
      <c r="F661" s="15"/>
      <c r="G661" s="15"/>
      <c r="H661" s="16" t="s">
        <v>32</v>
      </c>
      <c r="I661" s="16" t="s">
        <v>32</v>
      </c>
      <c r="J661" s="15"/>
      <c r="K661" s="27" t="str" cm="1">
        <f t="array" ref="K661">IF(I661="","",_xlfn.XLOOKUP(0&amp;A661&amp;IF(F661&lt;&gt;"",F661,LOOKUP(2,1/(F$2:F661&lt;&gt;""),F$2:F661))&amp;I661,Hoja4!G:G,Hoja4!F:F,"",0))</f>
        <v/>
      </c>
      <c r="L661" s="22"/>
      <c r="M661" s="15">
        <v>5</v>
      </c>
      <c r="N661" s="15" t="s">
        <v>883</v>
      </c>
      <c r="O661" s="15" t="s">
        <v>40</v>
      </c>
      <c r="P661" s="15" t="s">
        <v>35</v>
      </c>
      <c r="Q661" s="15" t="s">
        <v>41</v>
      </c>
      <c r="R661" s="15" t="s">
        <v>58</v>
      </c>
      <c r="S661" s="15">
        <v>0</v>
      </c>
      <c r="T661" s="15">
        <v>100</v>
      </c>
      <c r="U661" s="35">
        <v>100</v>
      </c>
      <c r="V661" s="33"/>
      <c r="W661" s="15" t="s">
        <v>38</v>
      </c>
      <c r="X661" s="15" t="s">
        <v>38</v>
      </c>
      <c r="Y661" s="15" t="s">
        <v>38</v>
      </c>
      <c r="Z661" s="23"/>
    </row>
    <row r="662" spans="1:26">
      <c r="A662" s="3">
        <v>203</v>
      </c>
      <c r="B662" s="3">
        <v>1</v>
      </c>
      <c r="C662" s="3" t="s">
        <v>866</v>
      </c>
      <c r="D662" s="3"/>
      <c r="E662" s="3"/>
      <c r="F662" s="3">
        <v>8</v>
      </c>
      <c r="G662" s="3" t="s">
        <v>879</v>
      </c>
      <c r="H662" s="4" t="s">
        <v>32</v>
      </c>
      <c r="I662" s="4" t="s">
        <v>32</v>
      </c>
      <c r="J662" s="3" t="s">
        <v>44</v>
      </c>
      <c r="K662" s="28">
        <f>SUM(K660:K661)</f>
        <v>1000000000</v>
      </c>
      <c r="L662" s="13">
        <f>SUM(L660:L661)</f>
        <v>0</v>
      </c>
      <c r="M662" s="3"/>
      <c r="N662" s="3"/>
      <c r="O662" s="3"/>
      <c r="P662" s="3"/>
      <c r="Q662" s="3"/>
      <c r="R662" s="3"/>
      <c r="S662" s="3"/>
      <c r="T662" s="3"/>
      <c r="U662" s="36"/>
      <c r="V662" s="3"/>
      <c r="W662" s="3"/>
      <c r="X662" s="3"/>
      <c r="Y662" s="3" t="s">
        <v>45</v>
      </c>
      <c r="Z662" s="13">
        <f>SUM(Z660:Z661)</f>
        <v>0</v>
      </c>
    </row>
    <row r="663" spans="1:26">
      <c r="A663" s="15">
        <v>203</v>
      </c>
      <c r="B663" s="15">
        <v>1</v>
      </c>
      <c r="C663" s="15" t="s">
        <v>866</v>
      </c>
      <c r="D663" s="15">
        <v>1</v>
      </c>
      <c r="E663" s="15" t="s">
        <v>867</v>
      </c>
      <c r="F663" s="15">
        <v>9</v>
      </c>
      <c r="G663" s="15" t="s">
        <v>884</v>
      </c>
      <c r="H663" s="16" t="s">
        <v>885</v>
      </c>
      <c r="I663" s="16" t="s">
        <v>886</v>
      </c>
      <c r="J663" s="15" t="s">
        <v>887</v>
      </c>
      <c r="K663" s="32" cm="1">
        <f t="array" ref="K663">IF(I663="","",_xlfn.XLOOKUP(0&amp;A663&amp;IF(F663&lt;&gt;"",F663,LOOKUP(2,1/(F$2:F663&lt;&gt;""),F$2:F663))&amp;I663,Hoja4!G:G,Hoja4!F:F,"",0))</f>
        <v>800000000</v>
      </c>
      <c r="L663" s="23"/>
      <c r="M663" s="15"/>
      <c r="N663" s="15"/>
      <c r="O663" s="15"/>
      <c r="P663" s="15"/>
      <c r="Q663" s="15"/>
      <c r="R663" s="15"/>
      <c r="S663" s="15"/>
      <c r="T663" s="15"/>
      <c r="U663" s="35"/>
      <c r="V663" s="15"/>
      <c r="W663" s="15"/>
      <c r="X663" s="15"/>
      <c r="Y663" s="15"/>
      <c r="Z663" s="22"/>
    </row>
    <row r="664" spans="1:26">
      <c r="A664" s="15">
        <v>203</v>
      </c>
      <c r="B664" s="15">
        <v>1</v>
      </c>
      <c r="C664" s="15"/>
      <c r="D664" s="15"/>
      <c r="E664" s="15"/>
      <c r="F664" s="15"/>
      <c r="G664" s="15"/>
      <c r="H664" s="16" t="s">
        <v>32</v>
      </c>
      <c r="I664" s="16" t="s">
        <v>32</v>
      </c>
      <c r="J664" s="15"/>
      <c r="K664" s="27" t="str" cm="1">
        <f t="array" ref="K664">IF(I664="","",_xlfn.XLOOKUP(0&amp;A664&amp;IF(F664&lt;&gt;"",F664,LOOKUP(2,1/(F$2:F664&lt;&gt;""),F$2:F664))&amp;I664,Hoja4!G:G,Hoja4!F:F,"",0))</f>
        <v/>
      </c>
      <c r="L664" s="22"/>
      <c r="M664" s="15">
        <v>6</v>
      </c>
      <c r="N664" s="15" t="s">
        <v>888</v>
      </c>
      <c r="O664" s="15" t="s">
        <v>40</v>
      </c>
      <c r="P664" s="15" t="s">
        <v>35</v>
      </c>
      <c r="Q664" s="15" t="s">
        <v>36</v>
      </c>
      <c r="R664" s="15" t="s">
        <v>37</v>
      </c>
      <c r="S664" s="15">
        <v>16154</v>
      </c>
      <c r="T664" s="15">
        <v>1180</v>
      </c>
      <c r="U664" s="35"/>
      <c r="V664" s="33"/>
      <c r="W664" s="15" t="s">
        <v>38</v>
      </c>
      <c r="X664" s="15" t="s">
        <v>38</v>
      </c>
      <c r="Y664" s="15" t="s">
        <v>43</v>
      </c>
      <c r="Z664" s="23"/>
    </row>
    <row r="665" spans="1:26">
      <c r="A665" s="15">
        <v>203</v>
      </c>
      <c r="B665" s="15">
        <v>1</v>
      </c>
      <c r="C665" s="15"/>
      <c r="D665" s="15"/>
      <c r="E665" s="15"/>
      <c r="F665" s="15"/>
      <c r="G665" s="15"/>
      <c r="H665" s="16" t="s">
        <v>32</v>
      </c>
      <c r="I665" s="16" t="s">
        <v>32</v>
      </c>
      <c r="J665" s="15"/>
      <c r="K665" s="27" t="str" cm="1">
        <f t="array" ref="K665">IF(I665="","",_xlfn.XLOOKUP(0&amp;A665&amp;IF(F665&lt;&gt;"",F665,LOOKUP(2,1/(F$2:F665&lt;&gt;""),F$2:F665))&amp;I665,Hoja4!G:G,Hoja4!F:F,"",0))</f>
        <v/>
      </c>
      <c r="L665" s="22"/>
      <c r="M665" s="15">
        <v>23</v>
      </c>
      <c r="N665" s="15" t="s">
        <v>889</v>
      </c>
      <c r="O665" s="15" t="s">
        <v>34</v>
      </c>
      <c r="P665" s="15" t="s">
        <v>131</v>
      </c>
      <c r="Q665" s="15" t="s">
        <v>36</v>
      </c>
      <c r="R665" s="15" t="s">
        <v>58</v>
      </c>
      <c r="S665" s="15">
        <v>110</v>
      </c>
      <c r="T665" s="15">
        <v>110</v>
      </c>
      <c r="U665" s="35">
        <v>110</v>
      </c>
      <c r="V665" s="33"/>
      <c r="W665" s="15" t="s">
        <v>43</v>
      </c>
      <c r="X665" s="15" t="s">
        <v>43</v>
      </c>
      <c r="Y665" s="15" t="s">
        <v>38</v>
      </c>
      <c r="Z665" s="23"/>
    </row>
    <row r="666" spans="1:26">
      <c r="A666" s="3">
        <v>203</v>
      </c>
      <c r="B666" s="3">
        <v>1</v>
      </c>
      <c r="C666" s="3" t="s">
        <v>866</v>
      </c>
      <c r="D666" s="3"/>
      <c r="E666" s="3"/>
      <c r="F666" s="3">
        <v>9</v>
      </c>
      <c r="G666" s="3" t="s">
        <v>884</v>
      </c>
      <c r="H666" s="4" t="s">
        <v>32</v>
      </c>
      <c r="I666" s="4" t="s">
        <v>32</v>
      </c>
      <c r="J666" s="3" t="s">
        <v>44</v>
      </c>
      <c r="K666" s="28">
        <f>SUM(K663:K665)</f>
        <v>800000000</v>
      </c>
      <c r="L666" s="13">
        <f>SUM(L663:L665)</f>
        <v>0</v>
      </c>
      <c r="M666" s="3"/>
      <c r="N666" s="3"/>
      <c r="O666" s="3"/>
      <c r="P666" s="3"/>
      <c r="Q666" s="3"/>
      <c r="R666" s="3"/>
      <c r="S666" s="3"/>
      <c r="T666" s="3"/>
      <c r="U666" s="36"/>
      <c r="V666" s="3"/>
      <c r="W666" s="3"/>
      <c r="X666" s="3"/>
      <c r="Y666" s="3" t="s">
        <v>45</v>
      </c>
      <c r="Z666" s="13">
        <f>SUM(Z663:Z665)</f>
        <v>0</v>
      </c>
    </row>
    <row r="667" spans="1:26">
      <c r="A667" s="15">
        <v>203</v>
      </c>
      <c r="B667" s="15">
        <v>1</v>
      </c>
      <c r="C667" s="15" t="s">
        <v>866</v>
      </c>
      <c r="D667" s="15">
        <v>1</v>
      </c>
      <c r="E667" s="15" t="s">
        <v>867</v>
      </c>
      <c r="F667" s="15">
        <v>10</v>
      </c>
      <c r="G667" s="15" t="s">
        <v>890</v>
      </c>
      <c r="H667" s="16" t="s">
        <v>891</v>
      </c>
      <c r="I667" s="16" t="s">
        <v>892</v>
      </c>
      <c r="J667" s="15" t="s">
        <v>893</v>
      </c>
      <c r="K667" s="32" cm="1">
        <f t="array" ref="K667">IF(I667="","",_xlfn.XLOOKUP(0&amp;A667&amp;IF(F667&lt;&gt;"",F667,LOOKUP(2,1/(F$2:F667&lt;&gt;""),F$2:F667))&amp;I667,Hoja4!G:G,Hoja4!F:F,"",0))</f>
        <v>4000000000</v>
      </c>
      <c r="L667" s="23"/>
      <c r="M667" s="15"/>
      <c r="N667" s="15"/>
      <c r="O667" s="15"/>
      <c r="P667" s="15"/>
      <c r="Q667" s="15"/>
      <c r="R667" s="15"/>
      <c r="S667" s="15"/>
      <c r="T667" s="15"/>
      <c r="U667" s="35"/>
      <c r="V667" s="15"/>
      <c r="W667" s="15"/>
      <c r="X667" s="15"/>
      <c r="Y667" s="15"/>
      <c r="Z667" s="22"/>
    </row>
    <row r="668" spans="1:26">
      <c r="A668" s="15">
        <v>203</v>
      </c>
      <c r="B668" s="15">
        <v>1</v>
      </c>
      <c r="C668" s="15"/>
      <c r="D668" s="15"/>
      <c r="E668" s="15"/>
      <c r="F668" s="15"/>
      <c r="G668" s="15"/>
      <c r="H668" s="16" t="s">
        <v>32</v>
      </c>
      <c r="I668" s="16" t="s">
        <v>32</v>
      </c>
      <c r="J668" s="15"/>
      <c r="K668" s="27" t="str" cm="1">
        <f t="array" ref="K668">IF(I668="","",_xlfn.XLOOKUP(0&amp;A668&amp;IF(F668&lt;&gt;"",F668,LOOKUP(2,1/(F$2:F668&lt;&gt;""),F$2:F668))&amp;I668,Hoja4!G:G,Hoja4!F:F,"",0))</f>
        <v/>
      </c>
      <c r="L668" s="22"/>
      <c r="M668" s="15">
        <v>7</v>
      </c>
      <c r="N668" s="15" t="s">
        <v>894</v>
      </c>
      <c r="O668" s="15" t="s">
        <v>40</v>
      </c>
      <c r="P668" s="15" t="s">
        <v>35</v>
      </c>
      <c r="Q668" s="15" t="s">
        <v>36</v>
      </c>
      <c r="R668" s="15" t="s">
        <v>58</v>
      </c>
      <c r="S668" s="15">
        <v>21</v>
      </c>
      <c r="T668" s="15">
        <v>20</v>
      </c>
      <c r="U668" s="35">
        <v>5</v>
      </c>
      <c r="V668" s="33"/>
      <c r="W668" s="15" t="s">
        <v>38</v>
      </c>
      <c r="X668" s="15" t="s">
        <v>38</v>
      </c>
      <c r="Y668" s="15" t="s">
        <v>38</v>
      </c>
      <c r="Z668" s="23"/>
    </row>
    <row r="669" spans="1:26">
      <c r="A669" s="3">
        <v>203</v>
      </c>
      <c r="B669" s="3">
        <v>1</v>
      </c>
      <c r="C669" s="3" t="s">
        <v>866</v>
      </c>
      <c r="D669" s="3"/>
      <c r="E669" s="3"/>
      <c r="F669" s="3">
        <v>10</v>
      </c>
      <c r="G669" s="3" t="s">
        <v>890</v>
      </c>
      <c r="H669" s="4" t="s">
        <v>32</v>
      </c>
      <c r="I669" s="4" t="s">
        <v>32</v>
      </c>
      <c r="J669" s="3" t="s">
        <v>44</v>
      </c>
      <c r="K669" s="28">
        <f>SUM(K667:K668)</f>
        <v>4000000000</v>
      </c>
      <c r="L669" s="13">
        <f>SUM(L667:L668)</f>
        <v>0</v>
      </c>
      <c r="M669" s="3"/>
      <c r="N669" s="3"/>
      <c r="O669" s="3"/>
      <c r="P669" s="3"/>
      <c r="Q669" s="3"/>
      <c r="R669" s="3"/>
      <c r="S669" s="3"/>
      <c r="T669" s="3"/>
      <c r="U669" s="36"/>
      <c r="V669" s="3"/>
      <c r="W669" s="3"/>
      <c r="X669" s="3"/>
      <c r="Y669" s="3" t="s">
        <v>45</v>
      </c>
      <c r="Z669" s="13">
        <f>SUM(Z667:Z668)</f>
        <v>0</v>
      </c>
    </row>
    <row r="670" spans="1:26">
      <c r="A670" s="15">
        <v>203</v>
      </c>
      <c r="B670" s="15">
        <v>1</v>
      </c>
      <c r="C670" s="15" t="s">
        <v>866</v>
      </c>
      <c r="D670" s="15">
        <v>1</v>
      </c>
      <c r="E670" s="15" t="s">
        <v>867</v>
      </c>
      <c r="F670" s="15">
        <v>11</v>
      </c>
      <c r="G670" s="15" t="s">
        <v>895</v>
      </c>
      <c r="H670" s="16" t="s">
        <v>896</v>
      </c>
      <c r="I670" s="16" t="s">
        <v>897</v>
      </c>
      <c r="J670" s="15" t="s">
        <v>898</v>
      </c>
      <c r="K670" s="32" cm="1">
        <f t="array" ref="K670">IF(I670="","",_xlfn.XLOOKUP(0&amp;A670&amp;IF(F670&lt;&gt;"",F670,LOOKUP(2,1/(F$2:F670&lt;&gt;""),F$2:F670))&amp;I670,Hoja4!G:G,Hoja4!F:F,"",0))</f>
        <v>6000000000</v>
      </c>
      <c r="L670" s="23"/>
      <c r="M670" s="15"/>
      <c r="N670" s="15"/>
      <c r="O670" s="15"/>
      <c r="P670" s="15"/>
      <c r="Q670" s="15"/>
      <c r="R670" s="15"/>
      <c r="S670" s="15"/>
      <c r="T670" s="15"/>
      <c r="U670" s="35"/>
      <c r="V670" s="15"/>
      <c r="W670" s="15"/>
      <c r="X670" s="15"/>
      <c r="Y670" s="15"/>
      <c r="Z670" s="22"/>
    </row>
    <row r="671" spans="1:26">
      <c r="A671" s="15">
        <v>203</v>
      </c>
      <c r="B671" s="15">
        <v>1</v>
      </c>
      <c r="C671" s="15"/>
      <c r="D671" s="15"/>
      <c r="E671" s="15"/>
      <c r="F671" s="15"/>
      <c r="G671" s="15"/>
      <c r="H671" s="16" t="s">
        <v>32</v>
      </c>
      <c r="I671" s="16" t="s">
        <v>32</v>
      </c>
      <c r="J671" s="15"/>
      <c r="K671" s="27" t="str" cm="1">
        <f t="array" ref="K671">IF(I671="","",_xlfn.XLOOKUP(0&amp;A671&amp;IF(F671&lt;&gt;"",F671,LOOKUP(2,1/(F$2:F671&lt;&gt;""),F$2:F671))&amp;I671,Hoja4!G:G,Hoja4!F:F,"",0))</f>
        <v/>
      </c>
      <c r="L671" s="22"/>
      <c r="M671" s="15">
        <v>9</v>
      </c>
      <c r="N671" s="15" t="s">
        <v>899</v>
      </c>
      <c r="O671" s="15" t="s">
        <v>40</v>
      </c>
      <c r="P671" s="15" t="s">
        <v>35</v>
      </c>
      <c r="Q671" s="15" t="s">
        <v>36</v>
      </c>
      <c r="R671" s="15" t="s">
        <v>58</v>
      </c>
      <c r="S671" s="15">
        <v>244</v>
      </c>
      <c r="T671" s="15">
        <v>424</v>
      </c>
      <c r="U671" s="35">
        <v>244</v>
      </c>
      <c r="V671" s="33"/>
      <c r="W671" s="15" t="s">
        <v>38</v>
      </c>
      <c r="X671" s="15" t="s">
        <v>38</v>
      </c>
      <c r="Y671" s="15" t="s">
        <v>38</v>
      </c>
      <c r="Z671" s="23"/>
    </row>
    <row r="672" spans="1:26">
      <c r="A672" s="3">
        <v>203</v>
      </c>
      <c r="B672" s="3">
        <v>1</v>
      </c>
      <c r="C672" s="3" t="s">
        <v>866</v>
      </c>
      <c r="D672" s="3"/>
      <c r="E672" s="3"/>
      <c r="F672" s="3">
        <v>11</v>
      </c>
      <c r="G672" s="3" t="s">
        <v>895</v>
      </c>
      <c r="H672" s="4" t="s">
        <v>32</v>
      </c>
      <c r="I672" s="4" t="s">
        <v>32</v>
      </c>
      <c r="J672" s="3" t="s">
        <v>44</v>
      </c>
      <c r="K672" s="28">
        <f>SUM(K670:K671)</f>
        <v>6000000000</v>
      </c>
      <c r="L672" s="13">
        <f>SUM(L670:L671)</f>
        <v>0</v>
      </c>
      <c r="M672" s="3"/>
      <c r="N672" s="3"/>
      <c r="O672" s="3"/>
      <c r="P672" s="3"/>
      <c r="Q672" s="3"/>
      <c r="R672" s="3"/>
      <c r="S672" s="3"/>
      <c r="T672" s="3"/>
      <c r="U672" s="36"/>
      <c r="V672" s="3"/>
      <c r="W672" s="3"/>
      <c r="X672" s="3"/>
      <c r="Y672" s="3" t="s">
        <v>45</v>
      </c>
      <c r="Z672" s="13">
        <f>SUM(Z670:Z671)</f>
        <v>0</v>
      </c>
    </row>
    <row r="673" spans="1:26">
      <c r="A673" s="15">
        <v>203</v>
      </c>
      <c r="B673" s="15">
        <v>1</v>
      </c>
      <c r="C673" s="15" t="s">
        <v>866</v>
      </c>
      <c r="D673" s="15">
        <v>1</v>
      </c>
      <c r="E673" s="15" t="s">
        <v>867</v>
      </c>
      <c r="F673" s="15">
        <v>12</v>
      </c>
      <c r="G673" s="15" t="s">
        <v>900</v>
      </c>
      <c r="H673" s="16" t="s">
        <v>901</v>
      </c>
      <c r="I673" s="16" t="s">
        <v>902</v>
      </c>
      <c r="J673" s="15" t="s">
        <v>903</v>
      </c>
      <c r="K673" s="32" cm="1">
        <f t="array" ref="K673">IF(I673="","",_xlfn.XLOOKUP(0&amp;A673&amp;IF(F673&lt;&gt;"",F673,LOOKUP(2,1/(F$2:F673&lt;&gt;""),F$2:F673))&amp;I673,Hoja4!G:G,Hoja4!F:F,"",0))</f>
        <v>143964000</v>
      </c>
      <c r="L673" s="23"/>
      <c r="M673" s="15"/>
      <c r="N673" s="15"/>
      <c r="O673" s="15"/>
      <c r="P673" s="15"/>
      <c r="Q673" s="15"/>
      <c r="R673" s="15"/>
      <c r="S673" s="15"/>
      <c r="T673" s="15"/>
      <c r="U673" s="35"/>
      <c r="V673" s="15"/>
      <c r="W673" s="15"/>
      <c r="X673" s="15"/>
      <c r="Y673" s="15"/>
      <c r="Z673" s="22"/>
    </row>
    <row r="674" spans="1:26">
      <c r="A674" s="15">
        <v>203</v>
      </c>
      <c r="B674" s="15">
        <v>1</v>
      </c>
      <c r="C674" s="15"/>
      <c r="D674" s="15"/>
      <c r="E674" s="15"/>
      <c r="F674" s="15"/>
      <c r="G674" s="15"/>
      <c r="H674" s="16" t="s">
        <v>32</v>
      </c>
      <c r="I674" s="16" t="s">
        <v>32</v>
      </c>
      <c r="J674" s="15"/>
      <c r="K674" s="27" t="str" cm="1">
        <f t="array" ref="K674">IF(I674="","",_xlfn.XLOOKUP(0&amp;A674&amp;IF(F674&lt;&gt;"",F674,LOOKUP(2,1/(F$2:F674&lt;&gt;""),F$2:F674))&amp;I674,Hoja4!G:G,Hoja4!F:F,"",0))</f>
        <v/>
      </c>
      <c r="L674" s="22"/>
      <c r="M674" s="15">
        <v>10</v>
      </c>
      <c r="N674" s="15" t="s">
        <v>904</v>
      </c>
      <c r="O674" s="15" t="s">
        <v>40</v>
      </c>
      <c r="P674" s="15" t="s">
        <v>131</v>
      </c>
      <c r="Q674" s="15" t="s">
        <v>36</v>
      </c>
      <c r="R674" s="15" t="s">
        <v>37</v>
      </c>
      <c r="S674" s="15">
        <v>18</v>
      </c>
      <c r="T674" s="15">
        <v>140</v>
      </c>
      <c r="U674" s="35">
        <v>14</v>
      </c>
      <c r="V674" s="33"/>
      <c r="W674" s="15" t="s">
        <v>38</v>
      </c>
      <c r="X674" s="15" t="s">
        <v>38</v>
      </c>
      <c r="Y674" s="15" t="s">
        <v>38</v>
      </c>
      <c r="Z674" s="23"/>
    </row>
    <row r="675" spans="1:26">
      <c r="A675" s="3">
        <v>203</v>
      </c>
      <c r="B675" s="3">
        <v>1</v>
      </c>
      <c r="C675" s="3" t="s">
        <v>866</v>
      </c>
      <c r="D675" s="3"/>
      <c r="E675" s="3"/>
      <c r="F675" s="3">
        <v>12</v>
      </c>
      <c r="G675" s="3" t="s">
        <v>900</v>
      </c>
      <c r="H675" s="4" t="s">
        <v>32</v>
      </c>
      <c r="I675" s="4" t="s">
        <v>32</v>
      </c>
      <c r="J675" s="3" t="s">
        <v>44</v>
      </c>
      <c r="K675" s="28">
        <f>SUM(K673:K674)</f>
        <v>143964000</v>
      </c>
      <c r="L675" s="13">
        <f>SUM(L673:L674)</f>
        <v>0</v>
      </c>
      <c r="M675" s="3"/>
      <c r="N675" s="3"/>
      <c r="O675" s="3"/>
      <c r="P675" s="3"/>
      <c r="Q675" s="3"/>
      <c r="R675" s="3"/>
      <c r="S675" s="3"/>
      <c r="T675" s="3"/>
      <c r="U675" s="36"/>
      <c r="V675" s="3"/>
      <c r="W675" s="3"/>
      <c r="X675" s="3"/>
      <c r="Y675" s="3" t="s">
        <v>45</v>
      </c>
      <c r="Z675" s="13">
        <f>SUM(Z673:Z674)</f>
        <v>0</v>
      </c>
    </row>
    <row r="676" spans="1:26">
      <c r="A676" s="15">
        <v>203</v>
      </c>
      <c r="B676" s="15">
        <v>1</v>
      </c>
      <c r="C676" s="15" t="s">
        <v>866</v>
      </c>
      <c r="D676" s="15">
        <v>1</v>
      </c>
      <c r="E676" s="15" t="s">
        <v>867</v>
      </c>
      <c r="F676" s="15">
        <v>13</v>
      </c>
      <c r="G676" s="15" t="s">
        <v>905</v>
      </c>
      <c r="H676" s="16" t="s">
        <v>901</v>
      </c>
      <c r="I676" s="16" t="s">
        <v>902</v>
      </c>
      <c r="J676" s="15" t="s">
        <v>903</v>
      </c>
      <c r="K676" s="32" cm="1">
        <f t="array" ref="K676">IF(I676="","",_xlfn.XLOOKUP(0&amp;A676&amp;IF(F676&lt;&gt;"",F676,LOOKUP(2,1/(F$2:F676&lt;&gt;""),F$2:F676))&amp;I676,Hoja4!G:G,Hoja4!F:F,"",0))</f>
        <v>65205000</v>
      </c>
      <c r="L676" s="23"/>
      <c r="M676" s="15"/>
      <c r="N676" s="15"/>
      <c r="O676" s="15"/>
      <c r="P676" s="15"/>
      <c r="Q676" s="15"/>
      <c r="R676" s="15"/>
      <c r="S676" s="15"/>
      <c r="T676" s="15"/>
      <c r="U676" s="35"/>
      <c r="V676" s="15"/>
      <c r="W676" s="15"/>
      <c r="X676" s="15"/>
      <c r="Y676" s="15"/>
      <c r="Z676" s="22"/>
    </row>
    <row r="677" spans="1:26">
      <c r="A677" s="15">
        <v>203</v>
      </c>
      <c r="B677" s="15">
        <v>1</v>
      </c>
      <c r="C677" s="15"/>
      <c r="D677" s="15"/>
      <c r="E677" s="15"/>
      <c r="F677" s="15"/>
      <c r="G677" s="15"/>
      <c r="H677" s="16" t="s">
        <v>32</v>
      </c>
      <c r="I677" s="16" t="s">
        <v>32</v>
      </c>
      <c r="J677" s="15"/>
      <c r="K677" s="27" t="str" cm="1">
        <f t="array" ref="K677">IF(I677="","",_xlfn.XLOOKUP(0&amp;A677&amp;IF(F677&lt;&gt;"",F677,LOOKUP(2,1/(F$2:F677&lt;&gt;""),F$2:F677))&amp;I677,Hoja4!G:G,Hoja4!F:F,"",0))</f>
        <v/>
      </c>
      <c r="L677" s="22"/>
      <c r="M677" s="15">
        <v>11</v>
      </c>
      <c r="N677" s="15" t="s">
        <v>906</v>
      </c>
      <c r="O677" s="15" t="s">
        <v>40</v>
      </c>
      <c r="P677" s="15" t="s">
        <v>35</v>
      </c>
      <c r="Q677" s="15" t="s">
        <v>36</v>
      </c>
      <c r="R677" s="15" t="s">
        <v>58</v>
      </c>
      <c r="S677" s="15">
        <v>72496</v>
      </c>
      <c r="T677" s="15">
        <v>582100</v>
      </c>
      <c r="U677" s="35">
        <v>58900</v>
      </c>
      <c r="V677" s="33"/>
      <c r="W677" s="15" t="s">
        <v>38</v>
      </c>
      <c r="X677" s="15" t="s">
        <v>38</v>
      </c>
      <c r="Y677" s="15" t="s">
        <v>38</v>
      </c>
      <c r="Z677" s="23"/>
    </row>
    <row r="678" spans="1:26">
      <c r="A678" s="3">
        <v>203</v>
      </c>
      <c r="B678" s="3">
        <v>1</v>
      </c>
      <c r="C678" s="3" t="s">
        <v>866</v>
      </c>
      <c r="D678" s="3"/>
      <c r="E678" s="3"/>
      <c r="F678" s="3">
        <v>13</v>
      </c>
      <c r="G678" s="3" t="s">
        <v>905</v>
      </c>
      <c r="H678" s="4" t="s">
        <v>32</v>
      </c>
      <c r="I678" s="4" t="s">
        <v>32</v>
      </c>
      <c r="J678" s="3" t="s">
        <v>44</v>
      </c>
      <c r="K678" s="28">
        <f>SUM(K676:K677)</f>
        <v>65205000</v>
      </c>
      <c r="L678" s="13">
        <f>SUM(L676:L677)</f>
        <v>0</v>
      </c>
      <c r="M678" s="3"/>
      <c r="N678" s="3"/>
      <c r="O678" s="3"/>
      <c r="P678" s="3"/>
      <c r="Q678" s="3"/>
      <c r="R678" s="3"/>
      <c r="S678" s="3"/>
      <c r="T678" s="3"/>
      <c r="U678" s="36"/>
      <c r="V678" s="3"/>
      <c r="W678" s="3"/>
      <c r="X678" s="3"/>
      <c r="Y678" s="3" t="s">
        <v>45</v>
      </c>
      <c r="Z678" s="13">
        <f>SUM(Z676:Z677)</f>
        <v>0</v>
      </c>
    </row>
    <row r="679" spans="1:26">
      <c r="A679" s="15">
        <v>203</v>
      </c>
      <c r="B679" s="15">
        <v>1</v>
      </c>
      <c r="C679" s="15" t="s">
        <v>866</v>
      </c>
      <c r="D679" s="15">
        <v>1</v>
      </c>
      <c r="E679" s="15" t="s">
        <v>867</v>
      </c>
      <c r="F679" s="15">
        <v>14</v>
      </c>
      <c r="G679" s="15" t="s">
        <v>907</v>
      </c>
      <c r="H679" s="16" t="s">
        <v>901</v>
      </c>
      <c r="I679" s="16" t="s">
        <v>902</v>
      </c>
      <c r="J679" s="15" t="s">
        <v>903</v>
      </c>
      <c r="K679" s="32" cm="1">
        <f t="array" ref="K679">IF(I679="","",_xlfn.XLOOKUP(0&amp;A679&amp;IF(F679&lt;&gt;"",F679,LOOKUP(2,1/(F$2:F679&lt;&gt;""),F$2:F679))&amp;I679,Hoja4!G:G,Hoja4!F:F,"",0))</f>
        <v>603524000</v>
      </c>
      <c r="L679" s="23"/>
      <c r="M679" s="15"/>
      <c r="N679" s="15"/>
      <c r="O679" s="15"/>
      <c r="P679" s="15"/>
      <c r="Q679" s="15"/>
      <c r="R679" s="15"/>
      <c r="S679" s="15"/>
      <c r="T679" s="15"/>
      <c r="U679" s="35"/>
      <c r="V679" s="15"/>
      <c r="W679" s="15"/>
      <c r="X679" s="15"/>
      <c r="Y679" s="15"/>
      <c r="Z679" s="22"/>
    </row>
    <row r="680" spans="1:26">
      <c r="A680" s="15">
        <v>203</v>
      </c>
      <c r="B680" s="15">
        <v>1</v>
      </c>
      <c r="C680" s="15"/>
      <c r="D680" s="15"/>
      <c r="E680" s="15"/>
      <c r="F680" s="15"/>
      <c r="G680" s="15"/>
      <c r="H680" s="16" t="s">
        <v>32</v>
      </c>
      <c r="I680" s="16" t="s">
        <v>32</v>
      </c>
      <c r="J680" s="15"/>
      <c r="K680" s="27" t="str" cm="1">
        <f t="array" ref="K680">IF(I680="","",_xlfn.XLOOKUP(0&amp;A680&amp;IF(F680&lt;&gt;"",F680,LOOKUP(2,1/(F$2:F680&lt;&gt;""),F$2:F680))&amp;I680,Hoja4!G:G,Hoja4!F:F,"",0))</f>
        <v/>
      </c>
      <c r="L680" s="22"/>
      <c r="M680" s="15">
        <v>12</v>
      </c>
      <c r="N680" s="15" t="s">
        <v>908</v>
      </c>
      <c r="O680" s="15" t="s">
        <v>40</v>
      </c>
      <c r="P680" s="15" t="s">
        <v>35</v>
      </c>
      <c r="Q680" s="15" t="s">
        <v>36</v>
      </c>
      <c r="R680" s="15" t="s">
        <v>37</v>
      </c>
      <c r="S680" s="15">
        <v>1295</v>
      </c>
      <c r="T680" s="15">
        <v>10900</v>
      </c>
      <c r="U680" s="35">
        <v>1100</v>
      </c>
      <c r="V680" s="33"/>
      <c r="W680" s="15" t="s">
        <v>38</v>
      </c>
      <c r="X680" s="15" t="s">
        <v>38</v>
      </c>
      <c r="Y680" s="15" t="s">
        <v>38</v>
      </c>
      <c r="Z680" s="23"/>
    </row>
    <row r="681" spans="1:26">
      <c r="A681" s="3">
        <v>203</v>
      </c>
      <c r="B681" s="3">
        <v>1</v>
      </c>
      <c r="C681" s="3" t="s">
        <v>866</v>
      </c>
      <c r="D681" s="3"/>
      <c r="E681" s="3"/>
      <c r="F681" s="3">
        <v>14</v>
      </c>
      <c r="G681" s="3" t="s">
        <v>907</v>
      </c>
      <c r="H681" s="4" t="s">
        <v>32</v>
      </c>
      <c r="I681" s="4" t="s">
        <v>32</v>
      </c>
      <c r="J681" s="3" t="s">
        <v>44</v>
      </c>
      <c r="K681" s="28">
        <f>SUM(K679:K680)</f>
        <v>603524000</v>
      </c>
      <c r="L681" s="13">
        <f>SUM(L679:L680)</f>
        <v>0</v>
      </c>
      <c r="M681" s="3"/>
      <c r="N681" s="3"/>
      <c r="O681" s="3"/>
      <c r="P681" s="3"/>
      <c r="Q681" s="3"/>
      <c r="R681" s="3"/>
      <c r="S681" s="3"/>
      <c r="T681" s="3"/>
      <c r="U681" s="36"/>
      <c r="V681" s="3"/>
      <c r="W681" s="3"/>
      <c r="X681" s="3"/>
      <c r="Y681" s="3" t="s">
        <v>45</v>
      </c>
      <c r="Z681" s="13">
        <f>SUM(Z679:Z680)</f>
        <v>0</v>
      </c>
    </row>
    <row r="682" spans="1:26">
      <c r="A682" s="15">
        <v>203</v>
      </c>
      <c r="B682" s="15">
        <v>1</v>
      </c>
      <c r="C682" s="15" t="s">
        <v>866</v>
      </c>
      <c r="D682" s="15">
        <v>1</v>
      </c>
      <c r="E682" s="15" t="s">
        <v>867</v>
      </c>
      <c r="F682" s="15">
        <v>15</v>
      </c>
      <c r="G682" s="15" t="s">
        <v>909</v>
      </c>
      <c r="H682" s="16" t="s">
        <v>901</v>
      </c>
      <c r="I682" s="16" t="s">
        <v>902</v>
      </c>
      <c r="J682" s="15" t="s">
        <v>903</v>
      </c>
      <c r="K682" s="32" cm="1">
        <f t="array" ref="K682">IF(I682="","",_xlfn.XLOOKUP(0&amp;A682&amp;IF(F682&lt;&gt;"",F682,LOOKUP(2,1/(F$2:F682&lt;&gt;""),F$2:F682))&amp;I682,Hoja4!G:G,Hoja4!F:F,"",0))</f>
        <v>2698307000</v>
      </c>
      <c r="L682" s="23"/>
      <c r="M682" s="15"/>
      <c r="N682" s="15"/>
      <c r="O682" s="15"/>
      <c r="P682" s="15"/>
      <c r="Q682" s="15"/>
      <c r="R682" s="15"/>
      <c r="S682" s="15"/>
      <c r="T682" s="15"/>
      <c r="U682" s="35"/>
      <c r="V682" s="15"/>
      <c r="W682" s="15"/>
      <c r="X682" s="15"/>
      <c r="Y682" s="15"/>
      <c r="Z682" s="22"/>
    </row>
    <row r="683" spans="1:26">
      <c r="A683" s="15">
        <v>203</v>
      </c>
      <c r="B683" s="15">
        <v>1</v>
      </c>
      <c r="C683" s="15"/>
      <c r="D683" s="15"/>
      <c r="E683" s="15"/>
      <c r="F683" s="15"/>
      <c r="G683" s="15"/>
      <c r="H683" s="16" t="s">
        <v>32</v>
      </c>
      <c r="I683" s="16" t="s">
        <v>32</v>
      </c>
      <c r="J683" s="15"/>
      <c r="K683" s="27" t="str" cm="1">
        <f t="array" ref="K683">IF(I683="","",_xlfn.XLOOKUP(0&amp;A683&amp;IF(F683&lt;&gt;"",F683,LOOKUP(2,1/(F$2:F683&lt;&gt;""),F$2:F683))&amp;I683,Hoja4!G:G,Hoja4!F:F,"",0))</f>
        <v/>
      </c>
      <c r="L683" s="22"/>
      <c r="M683" s="15">
        <v>13</v>
      </c>
      <c r="N683" s="15" t="s">
        <v>910</v>
      </c>
      <c r="O683" s="15" t="s">
        <v>40</v>
      </c>
      <c r="P683" s="15" t="s">
        <v>35</v>
      </c>
      <c r="Q683" s="15" t="s">
        <v>36</v>
      </c>
      <c r="R683" s="15" t="s">
        <v>58</v>
      </c>
      <c r="S683" s="15">
        <v>2590</v>
      </c>
      <c r="T683" s="15">
        <v>23600</v>
      </c>
      <c r="U683" s="35">
        <v>2400</v>
      </c>
      <c r="V683" s="33"/>
      <c r="W683" s="15" t="s">
        <v>38</v>
      </c>
      <c r="X683" s="15" t="s">
        <v>38</v>
      </c>
      <c r="Y683" s="15" t="s">
        <v>38</v>
      </c>
      <c r="Z683" s="23"/>
    </row>
    <row r="684" spans="1:26">
      <c r="A684" s="3">
        <v>203</v>
      </c>
      <c r="B684" s="3">
        <v>1</v>
      </c>
      <c r="C684" s="3" t="s">
        <v>866</v>
      </c>
      <c r="D684" s="3"/>
      <c r="E684" s="3"/>
      <c r="F684" s="3">
        <v>15</v>
      </c>
      <c r="G684" s="3" t="s">
        <v>909</v>
      </c>
      <c r="H684" s="4" t="s">
        <v>32</v>
      </c>
      <c r="I684" s="4" t="s">
        <v>32</v>
      </c>
      <c r="J684" s="3" t="s">
        <v>44</v>
      </c>
      <c r="K684" s="28">
        <f>SUM(K682:K683)</f>
        <v>2698307000</v>
      </c>
      <c r="L684" s="13">
        <f>SUM(L682:L683)</f>
        <v>0</v>
      </c>
      <c r="M684" s="3"/>
      <c r="N684" s="3"/>
      <c r="O684" s="3"/>
      <c r="P684" s="3"/>
      <c r="Q684" s="3"/>
      <c r="R684" s="3"/>
      <c r="S684" s="3"/>
      <c r="T684" s="3"/>
      <c r="U684" s="36"/>
      <c r="V684" s="3"/>
      <c r="W684" s="3"/>
      <c r="X684" s="3"/>
      <c r="Y684" s="3" t="s">
        <v>45</v>
      </c>
      <c r="Z684" s="13">
        <f>SUM(Z682:Z683)</f>
        <v>0</v>
      </c>
    </row>
    <row r="685" spans="1:26">
      <c r="A685" s="15">
        <v>203</v>
      </c>
      <c r="B685" s="15">
        <v>1</v>
      </c>
      <c r="C685" s="15" t="s">
        <v>866</v>
      </c>
      <c r="D685" s="15">
        <v>3</v>
      </c>
      <c r="E685" s="15" t="s">
        <v>117</v>
      </c>
      <c r="F685" s="15">
        <v>16</v>
      </c>
      <c r="G685" s="15" t="s">
        <v>911</v>
      </c>
      <c r="H685" s="16" t="s">
        <v>912</v>
      </c>
      <c r="I685" s="16" t="s">
        <v>913</v>
      </c>
      <c r="J685" s="15" t="s">
        <v>914</v>
      </c>
      <c r="K685" s="32" cm="1">
        <f t="array" ref="K685">IF(I685="","",_xlfn.XLOOKUP(0&amp;A685&amp;IF(F685&lt;&gt;"",F685,LOOKUP(2,1/(F$2:F685&lt;&gt;""),F$2:F685))&amp;I685,Hoja4!G:G,Hoja4!F:F,"",0))</f>
        <v>3260950</v>
      </c>
      <c r="L685" s="23"/>
      <c r="M685" s="15"/>
      <c r="N685" s="15"/>
      <c r="O685" s="15"/>
      <c r="P685" s="15"/>
      <c r="Q685" s="15"/>
      <c r="R685" s="15"/>
      <c r="S685" s="15"/>
      <c r="T685" s="15"/>
      <c r="U685" s="35"/>
      <c r="V685" s="15"/>
      <c r="W685" s="15"/>
      <c r="X685" s="15"/>
      <c r="Y685" s="15"/>
      <c r="Z685" s="22"/>
    </row>
    <row r="686" spans="1:26">
      <c r="A686" s="15">
        <v>203</v>
      </c>
      <c r="B686" s="15">
        <v>1</v>
      </c>
      <c r="C686" s="15"/>
      <c r="D686" s="15"/>
      <c r="E686" s="15"/>
      <c r="F686" s="15"/>
      <c r="G686" s="15"/>
      <c r="H686" s="16" t="s">
        <v>32</v>
      </c>
      <c r="I686" s="16" t="s">
        <v>32</v>
      </c>
      <c r="J686" s="15"/>
      <c r="K686" s="27" t="str" cm="1">
        <f t="array" ref="K686">IF(I686="","",_xlfn.XLOOKUP(0&amp;A686&amp;IF(F686&lt;&gt;"",F686,LOOKUP(2,1/(F$2:F686&lt;&gt;""),F$2:F686))&amp;I686,Hoja4!G:G,Hoja4!F:F,"",0))</f>
        <v/>
      </c>
      <c r="L686" s="22"/>
      <c r="M686" s="15">
        <v>14</v>
      </c>
      <c r="N686" s="15" t="s">
        <v>915</v>
      </c>
      <c r="O686" s="15" t="s">
        <v>34</v>
      </c>
      <c r="P686" s="15" t="s">
        <v>131</v>
      </c>
      <c r="Q686" s="15" t="s">
        <v>41</v>
      </c>
      <c r="R686" s="15" t="s">
        <v>37</v>
      </c>
      <c r="S686" s="15"/>
      <c r="T686" s="15">
        <v>100</v>
      </c>
      <c r="U686" s="35"/>
      <c r="V686" s="33"/>
      <c r="W686" s="15" t="s">
        <v>38</v>
      </c>
      <c r="X686" s="15" t="s">
        <v>38</v>
      </c>
      <c r="Y686" s="15" t="s">
        <v>43</v>
      </c>
      <c r="Z686" s="23"/>
    </row>
    <row r="687" spans="1:26">
      <c r="A687" s="3">
        <v>203</v>
      </c>
      <c r="B687" s="3">
        <v>1</v>
      </c>
      <c r="C687" s="3" t="s">
        <v>866</v>
      </c>
      <c r="D687" s="3"/>
      <c r="E687" s="3"/>
      <c r="F687" s="3">
        <v>16</v>
      </c>
      <c r="G687" s="3" t="s">
        <v>911</v>
      </c>
      <c r="H687" s="4" t="s">
        <v>32</v>
      </c>
      <c r="I687" s="4" t="s">
        <v>32</v>
      </c>
      <c r="J687" s="3" t="s">
        <v>44</v>
      </c>
      <c r="K687" s="28">
        <f>SUM(K685:K686)</f>
        <v>3260950</v>
      </c>
      <c r="L687" s="13">
        <f>SUM(L685:L686)</f>
        <v>0</v>
      </c>
      <c r="M687" s="3"/>
      <c r="N687" s="3"/>
      <c r="O687" s="3"/>
      <c r="P687" s="3"/>
      <c r="Q687" s="3"/>
      <c r="R687" s="3"/>
      <c r="S687" s="3"/>
      <c r="T687" s="3"/>
      <c r="U687" s="36"/>
      <c r="V687" s="3"/>
      <c r="W687" s="3"/>
      <c r="X687" s="3"/>
      <c r="Y687" s="3" t="s">
        <v>45</v>
      </c>
      <c r="Z687" s="13">
        <f>SUM(Z685:Z686)</f>
        <v>0</v>
      </c>
    </row>
    <row r="688" spans="1:26">
      <c r="A688" s="15">
        <v>203</v>
      </c>
      <c r="B688" s="15">
        <v>1</v>
      </c>
      <c r="C688" s="15" t="s">
        <v>866</v>
      </c>
      <c r="D688" s="15">
        <v>3</v>
      </c>
      <c r="E688" s="15" t="s">
        <v>117</v>
      </c>
      <c r="F688" s="15">
        <v>17</v>
      </c>
      <c r="G688" s="15" t="s">
        <v>916</v>
      </c>
      <c r="H688" s="16" t="s">
        <v>32</v>
      </c>
      <c r="I688" s="16" t="s">
        <v>32</v>
      </c>
      <c r="J688" s="15"/>
      <c r="K688" s="24" t="str" cm="1">
        <f t="array" ref="K688">IF(I688="","",_xlfn.XLOOKUP(0&amp;A688&amp;IF(F688&lt;&gt;"",F688,LOOKUP(2,1/(F$2:F688&lt;&gt;""),F$2:F688))&amp;I688,Hoja4!G:G,Hoja4!F:F,"",0))</f>
        <v/>
      </c>
      <c r="L688" s="22"/>
      <c r="M688" s="15"/>
      <c r="N688" s="15"/>
      <c r="O688" s="15"/>
      <c r="P688" s="15"/>
      <c r="Q688" s="15"/>
      <c r="R688" s="15"/>
      <c r="S688" s="15"/>
      <c r="T688" s="15"/>
      <c r="U688" s="35"/>
      <c r="V688" s="33"/>
      <c r="W688" s="15"/>
      <c r="X688" s="15"/>
      <c r="Y688" s="15"/>
      <c r="Z688" s="23"/>
    </row>
    <row r="689" spans="1:26">
      <c r="A689" s="15">
        <v>203</v>
      </c>
      <c r="B689" s="15">
        <v>1</v>
      </c>
      <c r="C689" s="15"/>
      <c r="D689" s="15"/>
      <c r="E689" s="15"/>
      <c r="F689" s="15"/>
      <c r="G689" s="15"/>
      <c r="H689" s="16" t="s">
        <v>32</v>
      </c>
      <c r="I689" s="16" t="s">
        <v>32</v>
      </c>
      <c r="J689" s="15"/>
      <c r="K689" s="27" t="str" cm="1">
        <f t="array" ref="K689">IF(I689="","",_xlfn.XLOOKUP(0&amp;A689&amp;IF(F689&lt;&gt;"",F689,LOOKUP(2,1/(F$2:F689&lt;&gt;""),F$2:F689))&amp;I689,Hoja4!G:G,Hoja4!F:F,"",0))</f>
        <v/>
      </c>
      <c r="L689" s="22"/>
      <c r="M689" s="15">
        <v>15</v>
      </c>
      <c r="N689" s="15" t="s">
        <v>917</v>
      </c>
      <c r="O689" s="15" t="s">
        <v>34</v>
      </c>
      <c r="P689" s="15" t="s">
        <v>131</v>
      </c>
      <c r="Q689" s="15" t="s">
        <v>41</v>
      </c>
      <c r="R689" s="15" t="s">
        <v>37</v>
      </c>
      <c r="S689" s="15"/>
      <c r="T689" s="15">
        <v>100</v>
      </c>
      <c r="U689" s="35"/>
      <c r="V689" s="33"/>
      <c r="W689" s="15" t="s">
        <v>38</v>
      </c>
      <c r="X689" s="15" t="s">
        <v>38</v>
      </c>
      <c r="Y689" s="15" t="s">
        <v>43</v>
      </c>
      <c r="Z689" s="23"/>
    </row>
    <row r="690" spans="1:26">
      <c r="A690" s="3">
        <v>203</v>
      </c>
      <c r="B690" s="3">
        <v>1</v>
      </c>
      <c r="C690" s="3" t="s">
        <v>866</v>
      </c>
      <c r="D690" s="3"/>
      <c r="E690" s="3"/>
      <c r="F690" s="3">
        <v>17</v>
      </c>
      <c r="G690" s="3" t="s">
        <v>916</v>
      </c>
      <c r="H690" s="4" t="s">
        <v>32</v>
      </c>
      <c r="I690" s="4" t="s">
        <v>32</v>
      </c>
      <c r="J690" s="3" t="s">
        <v>44</v>
      </c>
      <c r="K690" s="28">
        <f>SUM(K688:K689)</f>
        <v>0</v>
      </c>
      <c r="L690" s="13">
        <f>SUM(L688:L689)</f>
        <v>0</v>
      </c>
      <c r="M690" s="3"/>
      <c r="N690" s="3"/>
      <c r="O690" s="3"/>
      <c r="P690" s="3"/>
      <c r="Q690" s="3"/>
      <c r="R690" s="3"/>
      <c r="S690" s="3"/>
      <c r="T690" s="3"/>
      <c r="U690" s="36"/>
      <c r="V690" s="3"/>
      <c r="W690" s="3"/>
      <c r="X690" s="3"/>
      <c r="Y690" s="3" t="s">
        <v>45</v>
      </c>
      <c r="Z690" s="13">
        <f>SUM(Z688:Z689)</f>
        <v>0</v>
      </c>
    </row>
    <row r="691" spans="1:26">
      <c r="A691" s="15">
        <v>203</v>
      </c>
      <c r="B691" s="15">
        <v>1</v>
      </c>
      <c r="C691" s="15" t="s">
        <v>866</v>
      </c>
      <c r="D691" s="15">
        <v>3</v>
      </c>
      <c r="E691" s="15" t="s">
        <v>117</v>
      </c>
      <c r="F691" s="15">
        <v>18</v>
      </c>
      <c r="G691" s="15" t="s">
        <v>918</v>
      </c>
      <c r="H691" s="16" t="s">
        <v>32</v>
      </c>
      <c r="I691" s="16" t="s">
        <v>32</v>
      </c>
      <c r="J691" s="15"/>
      <c r="K691" s="24" t="str" cm="1">
        <f t="array" ref="K691">IF(I691="","",_xlfn.XLOOKUP(0&amp;A691&amp;IF(F691&lt;&gt;"",F691,LOOKUP(2,1/(F$2:F691&lt;&gt;""),F$2:F691))&amp;I691,Hoja4!G:G,Hoja4!F:F,"",0))</f>
        <v/>
      </c>
      <c r="L691" s="22"/>
      <c r="M691" s="15"/>
      <c r="N691" s="15"/>
      <c r="O691" s="15"/>
      <c r="P691" s="15"/>
      <c r="Q691" s="15"/>
      <c r="R691" s="15"/>
      <c r="S691" s="15"/>
      <c r="T691" s="15"/>
      <c r="U691" s="35"/>
      <c r="V691" s="33"/>
      <c r="W691" s="15"/>
      <c r="X691" s="15"/>
      <c r="Y691" s="15"/>
      <c r="Z691" s="23"/>
    </row>
    <row r="692" spans="1:26">
      <c r="A692" s="15">
        <v>203</v>
      </c>
      <c r="B692" s="15">
        <v>1</v>
      </c>
      <c r="C692" s="15"/>
      <c r="D692" s="15"/>
      <c r="E692" s="15"/>
      <c r="F692" s="15"/>
      <c r="G692" s="15"/>
      <c r="H692" s="16" t="s">
        <v>32</v>
      </c>
      <c r="I692" s="16" t="s">
        <v>32</v>
      </c>
      <c r="J692" s="15"/>
      <c r="K692" s="27" t="str" cm="1">
        <f t="array" ref="K692">IF(I692="","",_xlfn.XLOOKUP(0&amp;A692&amp;IF(F692&lt;&gt;"",F692,LOOKUP(2,1/(F$2:F692&lt;&gt;""),F$2:F692))&amp;I692,Hoja4!G:G,Hoja4!F:F,"",0))</f>
        <v/>
      </c>
      <c r="L692" s="22"/>
      <c r="M692" s="15">
        <v>16</v>
      </c>
      <c r="N692" s="15" t="s">
        <v>320</v>
      </c>
      <c r="O692" s="15" t="s">
        <v>34</v>
      </c>
      <c r="P692" s="15" t="s">
        <v>131</v>
      </c>
      <c r="Q692" s="15" t="s">
        <v>41</v>
      </c>
      <c r="R692" s="15" t="s">
        <v>37</v>
      </c>
      <c r="S692" s="15"/>
      <c r="T692" s="15">
        <v>100</v>
      </c>
      <c r="U692" s="35"/>
      <c r="V692" s="33"/>
      <c r="W692" s="15" t="s">
        <v>38</v>
      </c>
      <c r="X692" s="15" t="s">
        <v>38</v>
      </c>
      <c r="Y692" s="15" t="s">
        <v>43</v>
      </c>
      <c r="Z692" s="23"/>
    </row>
    <row r="693" spans="1:26">
      <c r="A693" s="3">
        <v>203</v>
      </c>
      <c r="B693" s="3">
        <v>1</v>
      </c>
      <c r="C693" s="3" t="s">
        <v>866</v>
      </c>
      <c r="D693" s="3"/>
      <c r="E693" s="3"/>
      <c r="F693" s="3">
        <v>18</v>
      </c>
      <c r="G693" s="3" t="s">
        <v>918</v>
      </c>
      <c r="H693" s="4" t="s">
        <v>32</v>
      </c>
      <c r="I693" s="4" t="s">
        <v>32</v>
      </c>
      <c r="J693" s="3" t="s">
        <v>44</v>
      </c>
      <c r="K693" s="28">
        <f>SUM(K691:K692)</f>
        <v>0</v>
      </c>
      <c r="L693" s="13">
        <f>SUM(L691:L692)</f>
        <v>0</v>
      </c>
      <c r="M693" s="3"/>
      <c r="N693" s="3"/>
      <c r="O693" s="3"/>
      <c r="P693" s="3"/>
      <c r="Q693" s="3"/>
      <c r="R693" s="3"/>
      <c r="S693" s="3"/>
      <c r="T693" s="3"/>
      <c r="U693" s="36"/>
      <c r="V693" s="3"/>
      <c r="W693" s="3"/>
      <c r="X693" s="3"/>
      <c r="Y693" s="3" t="s">
        <v>45</v>
      </c>
      <c r="Z693" s="13">
        <f>SUM(Z691:Z692)</f>
        <v>0</v>
      </c>
    </row>
    <row r="694" spans="1:26">
      <c r="A694" s="15">
        <v>203</v>
      </c>
      <c r="B694" s="15">
        <v>1</v>
      </c>
      <c r="C694" s="15" t="s">
        <v>866</v>
      </c>
      <c r="D694" s="15">
        <v>1</v>
      </c>
      <c r="E694" s="15" t="s">
        <v>867</v>
      </c>
      <c r="F694" s="15">
        <v>19</v>
      </c>
      <c r="G694" s="15" t="s">
        <v>919</v>
      </c>
      <c r="H694" s="16" t="s">
        <v>873</v>
      </c>
      <c r="I694" s="16" t="s">
        <v>874</v>
      </c>
      <c r="J694" s="15" t="s">
        <v>875</v>
      </c>
      <c r="K694" s="32" cm="1">
        <f t="array" ref="K694">IF(I694="","",_xlfn.XLOOKUP(0&amp;A694&amp;IF(F694&lt;&gt;"",F694,LOOKUP(2,1/(F$2:F694&lt;&gt;""),F$2:F694))&amp;I694,Hoja4!G:G,Hoja4!F:F,"",0))</f>
        <v>3013813759</v>
      </c>
      <c r="L694" s="23"/>
      <c r="M694" s="15"/>
      <c r="N694" s="15"/>
      <c r="O694" s="15"/>
      <c r="P694" s="15"/>
      <c r="Q694" s="15"/>
      <c r="R694" s="15"/>
      <c r="S694" s="15"/>
      <c r="T694" s="15"/>
      <c r="U694" s="35"/>
      <c r="V694" s="15"/>
      <c r="W694" s="15"/>
      <c r="X694" s="15"/>
      <c r="Y694" s="15"/>
      <c r="Z694" s="22"/>
    </row>
    <row r="695" spans="1:26">
      <c r="A695" s="15">
        <v>203</v>
      </c>
      <c r="B695" s="15">
        <v>1</v>
      </c>
      <c r="C695" s="15"/>
      <c r="D695" s="15"/>
      <c r="E695" s="15"/>
      <c r="F695" s="15"/>
      <c r="G695" s="15"/>
      <c r="H695" s="16" t="s">
        <v>32</v>
      </c>
      <c r="I695" s="16" t="s">
        <v>32</v>
      </c>
      <c r="J695" s="15"/>
      <c r="K695" s="27" t="str" cm="1">
        <f t="array" ref="K695">IF(I695="","",_xlfn.XLOOKUP(0&amp;A695&amp;IF(F695&lt;&gt;"",F695,LOOKUP(2,1/(F$2:F695&lt;&gt;""),F$2:F695))&amp;I695,Hoja4!G:G,Hoja4!F:F,"",0))</f>
        <v/>
      </c>
      <c r="L695" s="22"/>
      <c r="M695" s="15">
        <v>17</v>
      </c>
      <c r="N695" s="15" t="s">
        <v>920</v>
      </c>
      <c r="O695" s="15" t="s">
        <v>40</v>
      </c>
      <c r="P695" s="15" t="s">
        <v>35</v>
      </c>
      <c r="Q695" s="15" t="s">
        <v>36</v>
      </c>
      <c r="R695" s="15" t="s">
        <v>37</v>
      </c>
      <c r="S695" s="15">
        <v>13358</v>
      </c>
      <c r="T695" s="15">
        <v>101200</v>
      </c>
      <c r="U695" s="35">
        <v>13358</v>
      </c>
      <c r="V695" s="33"/>
      <c r="W695" s="15" t="s">
        <v>43</v>
      </c>
      <c r="X695" s="15" t="s">
        <v>43</v>
      </c>
      <c r="Y695" s="15" t="s">
        <v>38</v>
      </c>
      <c r="Z695" s="23"/>
    </row>
    <row r="696" spans="1:26">
      <c r="A696" s="3">
        <v>203</v>
      </c>
      <c r="B696" s="3">
        <v>1</v>
      </c>
      <c r="C696" s="3" t="s">
        <v>866</v>
      </c>
      <c r="D696" s="3"/>
      <c r="E696" s="3"/>
      <c r="F696" s="3">
        <v>19</v>
      </c>
      <c r="G696" s="3" t="s">
        <v>919</v>
      </c>
      <c r="H696" s="4" t="s">
        <v>32</v>
      </c>
      <c r="I696" s="4" t="s">
        <v>32</v>
      </c>
      <c r="J696" s="3" t="s">
        <v>44</v>
      </c>
      <c r="K696" s="28">
        <f>SUM(K694:K695)</f>
        <v>3013813759</v>
      </c>
      <c r="L696" s="13">
        <f>SUM(L694:L695)</f>
        <v>0</v>
      </c>
      <c r="M696" s="3"/>
      <c r="N696" s="3"/>
      <c r="O696" s="3"/>
      <c r="P696" s="3"/>
      <c r="Q696" s="3"/>
      <c r="R696" s="3"/>
      <c r="S696" s="3"/>
      <c r="T696" s="3"/>
      <c r="U696" s="36"/>
      <c r="V696" s="3"/>
      <c r="W696" s="3"/>
      <c r="X696" s="3"/>
      <c r="Y696" s="3" t="s">
        <v>45</v>
      </c>
      <c r="Z696" s="13">
        <f>SUM(Z694:Z695)</f>
        <v>0</v>
      </c>
    </row>
    <row r="697" spans="1:26">
      <c r="A697" s="15">
        <v>203</v>
      </c>
      <c r="B697" s="15">
        <v>1</v>
      </c>
      <c r="C697" s="15" t="s">
        <v>866</v>
      </c>
      <c r="D697" s="15">
        <v>3</v>
      </c>
      <c r="E697" s="15" t="s">
        <v>117</v>
      </c>
      <c r="F697" s="15">
        <v>20</v>
      </c>
      <c r="G697" s="15" t="s">
        <v>921</v>
      </c>
      <c r="H697" s="16" t="s">
        <v>912</v>
      </c>
      <c r="I697" s="16" t="s">
        <v>913</v>
      </c>
      <c r="J697" s="15" t="s">
        <v>914</v>
      </c>
      <c r="K697" s="32" cm="1">
        <f t="array" ref="K697">IF(I697="","",_xlfn.XLOOKUP(0&amp;A697&amp;IF(F697&lt;&gt;"",F697,LOOKUP(2,1/(F$2:F697&lt;&gt;""),F$2:F697))&amp;I697,Hoja4!G:G,Hoja4!F:F,"",0))</f>
        <v>2207672123</v>
      </c>
      <c r="L697" s="23"/>
      <c r="M697" s="15"/>
      <c r="N697" s="15"/>
      <c r="O697" s="15"/>
      <c r="P697" s="15"/>
      <c r="Q697" s="15"/>
      <c r="R697" s="15"/>
      <c r="S697" s="15"/>
      <c r="T697" s="15"/>
      <c r="U697" s="35"/>
      <c r="V697" s="15"/>
      <c r="W697" s="15"/>
      <c r="X697" s="15"/>
      <c r="Y697" s="15"/>
      <c r="Z697" s="22"/>
    </row>
    <row r="698" spans="1:26">
      <c r="A698" s="15">
        <v>203</v>
      </c>
      <c r="B698" s="15">
        <v>1</v>
      </c>
      <c r="C698" s="15"/>
      <c r="D698" s="15"/>
      <c r="E698" s="15"/>
      <c r="F698" s="15"/>
      <c r="G698" s="15"/>
      <c r="H698" s="16" t="s">
        <v>32</v>
      </c>
      <c r="I698" s="16" t="s">
        <v>32</v>
      </c>
      <c r="J698" s="15"/>
      <c r="K698" s="27" t="str" cm="1">
        <f t="array" ref="K698">IF(I698="","",_xlfn.XLOOKUP(0&amp;A698&amp;IF(F698&lt;&gt;"",F698,LOOKUP(2,1/(F$2:F698&lt;&gt;""),F$2:F698))&amp;I698,Hoja4!G:G,Hoja4!F:F,"",0))</f>
        <v/>
      </c>
      <c r="L698" s="22"/>
      <c r="M698" s="15">
        <v>18</v>
      </c>
      <c r="N698" s="15" t="s">
        <v>922</v>
      </c>
      <c r="O698" s="15" t="s">
        <v>34</v>
      </c>
      <c r="P698" s="15" t="s">
        <v>131</v>
      </c>
      <c r="Q698" s="15" t="s">
        <v>36</v>
      </c>
      <c r="R698" s="15" t="s">
        <v>37</v>
      </c>
      <c r="S698" s="15">
        <v>6000</v>
      </c>
      <c r="T698" s="15">
        <v>60000</v>
      </c>
      <c r="U698" s="35">
        <v>6000</v>
      </c>
      <c r="V698" s="33"/>
      <c r="W698" s="15" t="s">
        <v>43</v>
      </c>
      <c r="X698" s="15" t="s">
        <v>43</v>
      </c>
      <c r="Y698" s="15" t="s">
        <v>38</v>
      </c>
      <c r="Z698" s="23"/>
    </row>
    <row r="699" spans="1:26">
      <c r="A699" s="3">
        <v>203</v>
      </c>
      <c r="B699" s="3">
        <v>1</v>
      </c>
      <c r="C699" s="3" t="s">
        <v>866</v>
      </c>
      <c r="D699" s="3"/>
      <c r="E699" s="3"/>
      <c r="F699" s="3">
        <v>20</v>
      </c>
      <c r="G699" s="3" t="s">
        <v>921</v>
      </c>
      <c r="H699" s="4" t="s">
        <v>32</v>
      </c>
      <c r="I699" s="4" t="s">
        <v>32</v>
      </c>
      <c r="J699" s="3" t="s">
        <v>44</v>
      </c>
      <c r="K699" s="28">
        <f>SUM(K697:K698)</f>
        <v>2207672123</v>
      </c>
      <c r="L699" s="13">
        <f>SUM(L697:L698)</f>
        <v>0</v>
      </c>
      <c r="M699" s="3"/>
      <c r="N699" s="3"/>
      <c r="O699" s="3"/>
      <c r="P699" s="3"/>
      <c r="Q699" s="3"/>
      <c r="R699" s="3"/>
      <c r="S699" s="3"/>
      <c r="T699" s="3"/>
      <c r="U699" s="36"/>
      <c r="V699" s="3"/>
      <c r="W699" s="3"/>
      <c r="X699" s="3"/>
      <c r="Y699" s="3" t="s">
        <v>45</v>
      </c>
      <c r="Z699" s="13">
        <f>SUM(Z697:Z698)</f>
        <v>0</v>
      </c>
    </row>
    <row r="700" spans="1:26">
      <c r="A700" s="15">
        <v>203</v>
      </c>
      <c r="B700" s="15">
        <v>1</v>
      </c>
      <c r="C700" s="15" t="s">
        <v>866</v>
      </c>
      <c r="D700" s="15">
        <v>3</v>
      </c>
      <c r="E700" s="15" t="s">
        <v>117</v>
      </c>
      <c r="F700" s="15">
        <v>21</v>
      </c>
      <c r="G700" s="15" t="s">
        <v>923</v>
      </c>
      <c r="H700" s="16" t="s">
        <v>32</v>
      </c>
      <c r="I700" s="16" t="s">
        <v>32</v>
      </c>
      <c r="J700" s="15"/>
      <c r="K700" s="24" t="str" cm="1">
        <f t="array" ref="K700">IF(I700="","",_xlfn.XLOOKUP(0&amp;A700&amp;IF(F700&lt;&gt;"",F700,LOOKUP(2,1/(F$2:F700&lt;&gt;""),F$2:F700))&amp;I700,Hoja4!G:G,Hoja4!F:F,"",0))</f>
        <v/>
      </c>
      <c r="L700" s="22"/>
      <c r="M700" s="15"/>
      <c r="N700" s="15"/>
      <c r="O700" s="15"/>
      <c r="P700" s="15"/>
      <c r="Q700" s="15"/>
      <c r="R700" s="15"/>
      <c r="S700" s="15"/>
      <c r="T700" s="15"/>
      <c r="U700" s="35"/>
      <c r="V700" s="33"/>
      <c r="W700" s="15"/>
      <c r="X700" s="15"/>
      <c r="Y700" s="15"/>
      <c r="Z700" s="23"/>
    </row>
    <row r="701" spans="1:26">
      <c r="A701" s="15">
        <v>203</v>
      </c>
      <c r="B701" s="15">
        <v>1</v>
      </c>
      <c r="C701" s="15"/>
      <c r="D701" s="15"/>
      <c r="E701" s="15"/>
      <c r="F701" s="15"/>
      <c r="G701" s="15"/>
      <c r="H701" s="16" t="s">
        <v>32</v>
      </c>
      <c r="I701" s="16" t="s">
        <v>32</v>
      </c>
      <c r="J701" s="15"/>
      <c r="K701" s="27" t="str" cm="1">
        <f t="array" ref="K701">IF(I701="","",_xlfn.XLOOKUP(0&amp;A701&amp;IF(F701&lt;&gt;"",F701,LOOKUP(2,1/(F$2:F701&lt;&gt;""),F$2:F701))&amp;I701,Hoja4!G:G,Hoja4!F:F,"",0))</f>
        <v/>
      </c>
      <c r="L701" s="22"/>
      <c r="M701" s="15">
        <v>20</v>
      </c>
      <c r="N701" s="15" t="s">
        <v>924</v>
      </c>
      <c r="O701" s="15" t="s">
        <v>34</v>
      </c>
      <c r="P701" s="15" t="s">
        <v>131</v>
      </c>
      <c r="Q701" s="15" t="s">
        <v>41</v>
      </c>
      <c r="R701" s="15" t="s">
        <v>37</v>
      </c>
      <c r="S701" s="15"/>
      <c r="T701" s="15">
        <v>100</v>
      </c>
      <c r="U701" s="35">
        <v>100</v>
      </c>
      <c r="V701" s="33"/>
      <c r="W701" s="15" t="s">
        <v>43</v>
      </c>
      <c r="X701" s="15" t="s">
        <v>43</v>
      </c>
      <c r="Y701" s="15" t="s">
        <v>38</v>
      </c>
      <c r="Z701" s="23"/>
    </row>
    <row r="702" spans="1:26">
      <c r="A702" s="3">
        <v>203</v>
      </c>
      <c r="B702" s="3">
        <v>1</v>
      </c>
      <c r="C702" s="3" t="s">
        <v>866</v>
      </c>
      <c r="D702" s="3"/>
      <c r="E702" s="3"/>
      <c r="F702" s="3">
        <v>21</v>
      </c>
      <c r="G702" s="3" t="s">
        <v>923</v>
      </c>
      <c r="H702" s="4" t="s">
        <v>32</v>
      </c>
      <c r="I702" s="4" t="s">
        <v>32</v>
      </c>
      <c r="J702" s="3" t="s">
        <v>44</v>
      </c>
      <c r="K702" s="28">
        <f>SUM(K700:K701)</f>
        <v>0</v>
      </c>
      <c r="L702" s="13">
        <f>SUM(L700:L701)</f>
        <v>0</v>
      </c>
      <c r="M702" s="3"/>
      <c r="N702" s="3"/>
      <c r="O702" s="3"/>
      <c r="P702" s="3"/>
      <c r="Q702" s="3"/>
      <c r="R702" s="3"/>
      <c r="S702" s="3"/>
      <c r="T702" s="3"/>
      <c r="U702" s="36"/>
      <c r="V702" s="3"/>
      <c r="W702" s="3"/>
      <c r="X702" s="3"/>
      <c r="Y702" s="3" t="s">
        <v>45</v>
      </c>
      <c r="Z702" s="13">
        <f>SUM(Z700:Z701)</f>
        <v>0</v>
      </c>
    </row>
    <row r="703" spans="1:26">
      <c r="A703" s="15">
        <v>203</v>
      </c>
      <c r="B703" s="15">
        <v>1</v>
      </c>
      <c r="C703" s="15" t="s">
        <v>866</v>
      </c>
      <c r="D703" s="15">
        <v>3</v>
      </c>
      <c r="E703" s="15" t="s">
        <v>117</v>
      </c>
      <c r="F703" s="15">
        <v>22</v>
      </c>
      <c r="G703" s="15" t="s">
        <v>925</v>
      </c>
      <c r="H703" s="16" t="s">
        <v>912</v>
      </c>
      <c r="I703" s="16" t="s">
        <v>913</v>
      </c>
      <c r="J703" s="15" t="s">
        <v>914</v>
      </c>
      <c r="K703" s="32" cm="1">
        <f t="array" ref="K703">IF(I703="","",_xlfn.XLOOKUP(0&amp;A703&amp;IF(F703&lt;&gt;"",F703,LOOKUP(2,1/(F$2:F703&lt;&gt;""),F$2:F703))&amp;I703,Hoja4!G:G,Hoja4!F:F,"",0))</f>
        <v>2426487560</v>
      </c>
      <c r="L703" s="23"/>
      <c r="M703" s="15"/>
      <c r="N703" s="15"/>
      <c r="O703" s="15"/>
      <c r="P703" s="15"/>
      <c r="Q703" s="15"/>
      <c r="R703" s="15"/>
      <c r="S703" s="15"/>
      <c r="T703" s="15"/>
      <c r="U703" s="35"/>
      <c r="V703" s="15"/>
      <c r="W703" s="15"/>
      <c r="X703" s="15"/>
      <c r="Y703" s="15"/>
      <c r="Z703" s="22"/>
    </row>
    <row r="704" spans="1:26">
      <c r="A704" s="15">
        <v>203</v>
      </c>
      <c r="B704" s="15">
        <v>1</v>
      </c>
      <c r="C704" s="15"/>
      <c r="D704" s="15"/>
      <c r="E704" s="15"/>
      <c r="F704" s="15"/>
      <c r="G704" s="15"/>
      <c r="H704" s="16" t="s">
        <v>32</v>
      </c>
      <c r="I704" s="16" t="s">
        <v>32</v>
      </c>
      <c r="J704" s="15"/>
      <c r="K704" s="27" t="str" cm="1">
        <f t="array" ref="K704">IF(I704="","",_xlfn.XLOOKUP(0&amp;A704&amp;IF(F704&lt;&gt;"",F704,LOOKUP(2,1/(F$2:F704&lt;&gt;""),F$2:F704))&amp;I704,Hoja4!G:G,Hoja4!F:F,"",0))</f>
        <v/>
      </c>
      <c r="L704" s="22"/>
      <c r="M704" s="15">
        <v>21</v>
      </c>
      <c r="N704" s="15" t="s">
        <v>926</v>
      </c>
      <c r="O704" s="15" t="s">
        <v>34</v>
      </c>
      <c r="P704" s="15" t="s">
        <v>131</v>
      </c>
      <c r="Q704" s="15" t="s">
        <v>41</v>
      </c>
      <c r="R704" s="15" t="s">
        <v>37</v>
      </c>
      <c r="S704" s="15"/>
      <c r="T704" s="15">
        <v>100</v>
      </c>
      <c r="U704" s="35">
        <v>100</v>
      </c>
      <c r="V704" s="33"/>
      <c r="W704" s="15" t="s">
        <v>43</v>
      </c>
      <c r="X704" s="15" t="s">
        <v>43</v>
      </c>
      <c r="Y704" s="15" t="s">
        <v>38</v>
      </c>
      <c r="Z704" s="23"/>
    </row>
    <row r="705" spans="1:26">
      <c r="A705" s="3">
        <v>203</v>
      </c>
      <c r="B705" s="3">
        <v>1</v>
      </c>
      <c r="C705" s="3" t="s">
        <v>866</v>
      </c>
      <c r="D705" s="3"/>
      <c r="E705" s="3"/>
      <c r="F705" s="3">
        <v>22</v>
      </c>
      <c r="G705" s="3" t="s">
        <v>925</v>
      </c>
      <c r="H705" s="4" t="s">
        <v>32</v>
      </c>
      <c r="I705" s="4" t="s">
        <v>32</v>
      </c>
      <c r="J705" s="3" t="s">
        <v>44</v>
      </c>
      <c r="K705" s="28">
        <f>SUM(K703:K704)</f>
        <v>2426487560</v>
      </c>
      <c r="L705" s="13">
        <f>SUM(L703:L704)</f>
        <v>0</v>
      </c>
      <c r="M705" s="3"/>
      <c r="N705" s="3"/>
      <c r="O705" s="3"/>
      <c r="P705" s="3"/>
      <c r="Q705" s="3"/>
      <c r="R705" s="3"/>
      <c r="S705" s="3"/>
      <c r="T705" s="3"/>
      <c r="U705" s="36"/>
      <c r="V705" s="3"/>
      <c r="W705" s="3"/>
      <c r="X705" s="3"/>
      <c r="Y705" s="3" t="s">
        <v>45</v>
      </c>
      <c r="Z705" s="13">
        <f>SUM(Z703:Z704)</f>
        <v>0</v>
      </c>
    </row>
    <row r="706" spans="1:26">
      <c r="A706" s="15">
        <v>203</v>
      </c>
      <c r="B706" s="15">
        <v>1</v>
      </c>
      <c r="C706" s="15" t="s">
        <v>866</v>
      </c>
      <c r="D706" s="15">
        <v>3</v>
      </c>
      <c r="E706" s="15" t="s">
        <v>117</v>
      </c>
      <c r="F706" s="15">
        <v>23</v>
      </c>
      <c r="G706" s="15" t="s">
        <v>927</v>
      </c>
      <c r="H706" s="16" t="s">
        <v>912</v>
      </c>
      <c r="I706" s="16" t="s">
        <v>913</v>
      </c>
      <c r="J706" s="15" t="s">
        <v>914</v>
      </c>
      <c r="K706" s="32" cm="1">
        <f t="array" ref="K706">IF(I706="","",_xlfn.XLOOKUP(0&amp;A706&amp;IF(F706&lt;&gt;"",F706,LOOKUP(2,1/(F$2:F706&lt;&gt;""),F$2:F706))&amp;I706,Hoja4!G:G,Hoja4!F:F,"",0))</f>
        <v>5828108367</v>
      </c>
      <c r="L706" s="23"/>
      <c r="M706" s="15"/>
      <c r="N706" s="15"/>
      <c r="O706" s="15"/>
      <c r="P706" s="15"/>
      <c r="Q706" s="15"/>
      <c r="R706" s="15"/>
      <c r="S706" s="15"/>
      <c r="T706" s="15"/>
      <c r="U706" s="35"/>
      <c r="V706" s="15"/>
      <c r="W706" s="15"/>
      <c r="X706" s="15"/>
      <c r="Y706" s="15"/>
      <c r="Z706" s="22"/>
    </row>
    <row r="707" spans="1:26">
      <c r="A707" s="15">
        <v>203</v>
      </c>
      <c r="B707" s="15">
        <v>1</v>
      </c>
      <c r="C707" s="15"/>
      <c r="D707" s="15"/>
      <c r="E707" s="15"/>
      <c r="F707" s="15"/>
      <c r="G707" s="15"/>
      <c r="H707" s="16" t="s">
        <v>32</v>
      </c>
      <c r="I707" s="16" t="s">
        <v>32</v>
      </c>
      <c r="J707" s="15"/>
      <c r="K707" s="27" t="str" cm="1">
        <f t="array" ref="K707">IF(I707="","",_xlfn.XLOOKUP(0&amp;A707&amp;IF(F707&lt;&gt;"",F707,LOOKUP(2,1/(F$2:F707&lt;&gt;""),F$2:F707))&amp;I707,Hoja4!G:G,Hoja4!F:F,"",0))</f>
        <v/>
      </c>
      <c r="L707" s="22"/>
      <c r="M707" s="15">
        <v>22</v>
      </c>
      <c r="N707" s="15" t="s">
        <v>928</v>
      </c>
      <c r="O707" s="15" t="s">
        <v>34</v>
      </c>
      <c r="P707" s="15" t="s">
        <v>131</v>
      </c>
      <c r="Q707" s="15" t="s">
        <v>36</v>
      </c>
      <c r="R707" s="15" t="s">
        <v>37</v>
      </c>
      <c r="S707" s="15">
        <v>0</v>
      </c>
      <c r="T707" s="15">
        <v>100</v>
      </c>
      <c r="U707" s="35">
        <v>100</v>
      </c>
      <c r="V707" s="33"/>
      <c r="W707" s="15" t="s">
        <v>43</v>
      </c>
      <c r="X707" s="15" t="s">
        <v>43</v>
      </c>
      <c r="Y707" s="15" t="s">
        <v>38</v>
      </c>
      <c r="Z707" s="23"/>
    </row>
    <row r="708" spans="1:26">
      <c r="A708" s="3">
        <v>203</v>
      </c>
      <c r="B708" s="3">
        <v>1</v>
      </c>
      <c r="C708" s="3" t="s">
        <v>866</v>
      </c>
      <c r="D708" s="3"/>
      <c r="E708" s="3"/>
      <c r="F708" s="3">
        <v>23</v>
      </c>
      <c r="G708" s="3" t="s">
        <v>927</v>
      </c>
      <c r="H708" s="4" t="s">
        <v>32</v>
      </c>
      <c r="I708" s="4" t="s">
        <v>32</v>
      </c>
      <c r="J708" s="3" t="s">
        <v>44</v>
      </c>
      <c r="K708" s="28">
        <f>SUM(K706:K707)</f>
        <v>5828108367</v>
      </c>
      <c r="L708" s="13">
        <f>SUM(L706:L707)</f>
        <v>0</v>
      </c>
      <c r="M708" s="3"/>
      <c r="N708" s="3"/>
      <c r="O708" s="3"/>
      <c r="P708" s="3"/>
      <c r="Q708" s="3"/>
      <c r="R708" s="3"/>
      <c r="S708" s="3"/>
      <c r="T708" s="3"/>
      <c r="U708" s="36"/>
      <c r="V708" s="3"/>
      <c r="W708" s="3"/>
      <c r="X708" s="3"/>
      <c r="Y708" s="3" t="s">
        <v>45</v>
      </c>
      <c r="Z708" s="13">
        <f>SUM(Z706:Z707)</f>
        <v>0</v>
      </c>
    </row>
    <row r="709" spans="1:26">
      <c r="A709" s="5">
        <v>203</v>
      </c>
      <c r="B709" s="5">
        <v>1</v>
      </c>
      <c r="C709" s="5" t="s">
        <v>866</v>
      </c>
      <c r="D709" s="5"/>
      <c r="E709" s="5"/>
      <c r="F709" s="5"/>
      <c r="G709" s="5"/>
      <c r="H709" s="6" t="s">
        <v>32</v>
      </c>
      <c r="I709" s="6" t="s">
        <v>32</v>
      </c>
      <c r="J709" s="5" t="s">
        <v>121</v>
      </c>
      <c r="K709" s="29">
        <f>SUM(K650,K653,K656,K659,K662,K666,K669,K672,K675,K678,K681,K684,K687,K690,K693,K696,K699,K702,K705,K708)</f>
        <v>29876529000</v>
      </c>
      <c r="L709" s="14">
        <f>SUM(L650,L653,L656,L659,L662,L666,L669,L672,L675,L678,L681,L684,L687,L690,L693,L696,L699,L702,L705,L708)</f>
        <v>0</v>
      </c>
      <c r="M709" s="5"/>
      <c r="N709" s="5"/>
      <c r="O709" s="5"/>
      <c r="P709" s="5"/>
      <c r="Q709" s="5"/>
      <c r="R709" s="5"/>
      <c r="S709" s="5"/>
      <c r="T709" s="5"/>
      <c r="U709" s="37"/>
      <c r="V709" s="5"/>
      <c r="W709" s="5"/>
      <c r="X709" s="5"/>
      <c r="Y709" s="5" t="s">
        <v>121</v>
      </c>
      <c r="Z709" s="14">
        <f>SUM(Z650,Z653,Z656,Z659,Z662,Z666,Z669,Z672,Z675,Z678,Z681,Z684,Z687,Z690,Z693,Z696,Z699,Z702,Z705,Z708)</f>
        <v>0</v>
      </c>
    </row>
    <row r="710" spans="1:26">
      <c r="A710" s="15">
        <v>218</v>
      </c>
      <c r="B710" s="15">
        <v>1</v>
      </c>
      <c r="C710" s="15" t="s">
        <v>929</v>
      </c>
      <c r="D710" s="15">
        <v>1</v>
      </c>
      <c r="E710" s="15" t="s">
        <v>930</v>
      </c>
      <c r="F710" s="15">
        <v>1</v>
      </c>
      <c r="G710" s="15" t="s">
        <v>931</v>
      </c>
      <c r="H710" s="16" t="s">
        <v>932</v>
      </c>
      <c r="I710" s="16" t="s">
        <v>933</v>
      </c>
      <c r="J710" s="15" t="s">
        <v>934</v>
      </c>
      <c r="K710" s="32" cm="1">
        <f t="array" ref="K710">IF(I710="","",_xlfn.XLOOKUP(0&amp;A710&amp;IF(F710&lt;&gt;"",F710,LOOKUP(2,1/(F$2:F710&lt;&gt;""),F$2:F710))&amp;I710,Hoja4!G:G,Hoja4!F:F,"",0))</f>
        <v>4313232000</v>
      </c>
      <c r="L710" s="23"/>
      <c r="M710" s="15"/>
      <c r="N710" s="15"/>
      <c r="O710" s="15"/>
      <c r="P710" s="15"/>
      <c r="Q710" s="15"/>
      <c r="R710" s="15"/>
      <c r="S710" s="15"/>
      <c r="T710" s="15"/>
      <c r="U710" s="35"/>
      <c r="V710" s="15"/>
      <c r="W710" s="15"/>
      <c r="X710" s="15"/>
      <c r="Y710" s="15"/>
      <c r="Z710" s="22"/>
    </row>
    <row r="711" spans="1:26">
      <c r="A711" s="15">
        <v>218</v>
      </c>
      <c r="B711" s="15">
        <v>1</v>
      </c>
      <c r="C711" s="15"/>
      <c r="D711" s="15"/>
      <c r="E711" s="15"/>
      <c r="F711" s="15"/>
      <c r="G711" s="15"/>
      <c r="H711" s="16" t="s">
        <v>935</v>
      </c>
      <c r="I711" s="16" t="s">
        <v>936</v>
      </c>
      <c r="J711" s="15" t="s">
        <v>937</v>
      </c>
      <c r="K711" s="32" cm="1">
        <f t="array" ref="K711">IF(I711="","",_xlfn.XLOOKUP(0&amp;A711&amp;IF(F711&lt;&gt;"",F711,LOOKUP(2,1/(F$2:F711&lt;&gt;""),F$2:F711))&amp;I711,Hoja4!G:G,Hoja4!F:F,"",0))</f>
        <v>154759000</v>
      </c>
      <c r="L711" s="23"/>
      <c r="M711" s="15"/>
      <c r="N711" s="15"/>
      <c r="O711" s="15"/>
      <c r="P711" s="15"/>
      <c r="Q711" s="15"/>
      <c r="R711" s="15"/>
      <c r="S711" s="15"/>
      <c r="T711" s="15"/>
      <c r="U711" s="35"/>
      <c r="V711" s="15"/>
      <c r="W711" s="15"/>
      <c r="X711" s="15"/>
      <c r="Y711" s="15"/>
      <c r="Z711" s="22"/>
    </row>
    <row r="712" spans="1:26">
      <c r="A712" s="15">
        <v>218</v>
      </c>
      <c r="B712" s="15">
        <v>1</v>
      </c>
      <c r="C712" s="15"/>
      <c r="D712" s="15"/>
      <c r="E712" s="15"/>
      <c r="F712" s="15"/>
      <c r="G712" s="15"/>
      <c r="H712" s="16" t="s">
        <v>32</v>
      </c>
      <c r="I712" s="16" t="s">
        <v>32</v>
      </c>
      <c r="J712" s="15"/>
      <c r="K712" s="27" t="str" cm="1">
        <f t="array" ref="K712">IF(I712="","",_xlfn.XLOOKUP(0&amp;A712&amp;IF(F712&lt;&gt;"",F712,LOOKUP(2,1/(F$2:F712&lt;&gt;""),F$2:F712))&amp;I712,Hoja4!G:G,Hoja4!F:F,"",0))</f>
        <v/>
      </c>
      <c r="L712" s="22"/>
      <c r="M712" s="15">
        <v>1</v>
      </c>
      <c r="N712" s="15" t="s">
        <v>938</v>
      </c>
      <c r="O712" s="15" t="s">
        <v>100</v>
      </c>
      <c r="P712" s="15" t="s">
        <v>131</v>
      </c>
      <c r="Q712" s="15" t="s">
        <v>41</v>
      </c>
      <c r="R712" s="15" t="s">
        <v>37</v>
      </c>
      <c r="S712" s="15">
        <v>100</v>
      </c>
      <c r="T712" s="15">
        <v>100</v>
      </c>
      <c r="U712" s="35">
        <v>100</v>
      </c>
      <c r="V712" s="33"/>
      <c r="W712" s="15" t="s">
        <v>38</v>
      </c>
      <c r="X712" s="15" t="s">
        <v>38</v>
      </c>
      <c r="Y712" s="15" t="s">
        <v>38</v>
      </c>
      <c r="Z712" s="23"/>
    </row>
    <row r="713" spans="1:26">
      <c r="A713" s="3">
        <v>218</v>
      </c>
      <c r="B713" s="3">
        <v>1</v>
      </c>
      <c r="C713" s="3" t="s">
        <v>929</v>
      </c>
      <c r="D713" s="3"/>
      <c r="E713" s="3"/>
      <c r="F713" s="3">
        <v>1</v>
      </c>
      <c r="G713" s="3" t="s">
        <v>931</v>
      </c>
      <c r="H713" s="4" t="s">
        <v>32</v>
      </c>
      <c r="I713" s="4" t="s">
        <v>32</v>
      </c>
      <c r="J713" s="3" t="s">
        <v>44</v>
      </c>
      <c r="K713" s="28">
        <f>SUM(K710:K712)</f>
        <v>4467991000</v>
      </c>
      <c r="L713" s="13">
        <f>SUM(L710:L712)</f>
        <v>0</v>
      </c>
      <c r="M713" s="3"/>
      <c r="N713" s="3"/>
      <c r="O713" s="3"/>
      <c r="P713" s="3"/>
      <c r="Q713" s="3"/>
      <c r="R713" s="3"/>
      <c r="S713" s="3"/>
      <c r="T713" s="3"/>
      <c r="U713" s="36"/>
      <c r="V713" s="3"/>
      <c r="W713" s="3"/>
      <c r="X713" s="3"/>
      <c r="Y713" s="3" t="s">
        <v>45</v>
      </c>
      <c r="Z713" s="13">
        <f>SUM(Z709:Z712)</f>
        <v>0</v>
      </c>
    </row>
    <row r="714" spans="1:26">
      <c r="A714" s="15">
        <v>218</v>
      </c>
      <c r="B714" s="15">
        <v>1</v>
      </c>
      <c r="C714" s="15" t="s">
        <v>929</v>
      </c>
      <c r="D714" s="15">
        <v>1</v>
      </c>
      <c r="E714" s="15" t="s">
        <v>930</v>
      </c>
      <c r="F714" s="15">
        <v>2</v>
      </c>
      <c r="G714" s="15" t="s">
        <v>939</v>
      </c>
      <c r="H714" s="16" t="s">
        <v>940</v>
      </c>
      <c r="I714" s="16" t="s">
        <v>941</v>
      </c>
      <c r="J714" s="15" t="s">
        <v>942</v>
      </c>
      <c r="K714" s="32" cm="1">
        <f t="array" ref="K714">IF(I714="","",_xlfn.XLOOKUP(0&amp;A714&amp;IF(F714&lt;&gt;"",F714,LOOKUP(2,1/(F$2:F714&lt;&gt;""),F$2:F714))&amp;I714,Hoja4!G:G,Hoja4!F:F,"",0))</f>
        <v>3984924000</v>
      </c>
      <c r="L714" s="23"/>
      <c r="M714" s="15"/>
      <c r="N714" s="15"/>
      <c r="O714" s="15"/>
      <c r="P714" s="15"/>
      <c r="Q714" s="15"/>
      <c r="R714" s="15"/>
      <c r="S714" s="15"/>
      <c r="T714" s="15"/>
      <c r="U714" s="35"/>
      <c r="V714" s="15"/>
      <c r="W714" s="15"/>
      <c r="X714" s="15"/>
      <c r="Y714" s="15"/>
      <c r="Z714" s="22"/>
    </row>
    <row r="715" spans="1:26">
      <c r="A715" s="15">
        <v>218</v>
      </c>
      <c r="B715" s="15">
        <v>1</v>
      </c>
      <c r="C715" s="15"/>
      <c r="D715" s="15"/>
      <c r="E715" s="15"/>
      <c r="F715" s="15"/>
      <c r="G715" s="15"/>
      <c r="H715" s="16" t="s">
        <v>32</v>
      </c>
      <c r="I715" s="16" t="s">
        <v>32</v>
      </c>
      <c r="J715" s="15"/>
      <c r="K715" s="27" t="str" cm="1">
        <f t="array" ref="K715">IF(I715="","",_xlfn.XLOOKUP(0&amp;A715&amp;IF(F715&lt;&gt;"",F715,LOOKUP(2,1/(F$2:F715&lt;&gt;""),F$2:F715))&amp;I715,Hoja4!G:G,Hoja4!F:F,"",0))</f>
        <v/>
      </c>
      <c r="L715" s="22"/>
      <c r="M715" s="15">
        <v>2</v>
      </c>
      <c r="N715" s="15" t="s">
        <v>943</v>
      </c>
      <c r="O715" s="15" t="s">
        <v>40</v>
      </c>
      <c r="P715" s="15" t="s">
        <v>35</v>
      </c>
      <c r="Q715" s="15" t="s">
        <v>36</v>
      </c>
      <c r="R715" s="15" t="s">
        <v>58</v>
      </c>
      <c r="S715" s="15">
        <v>313773</v>
      </c>
      <c r="T715" s="15">
        <v>221444</v>
      </c>
      <c r="U715" s="35">
        <v>30000</v>
      </c>
      <c r="V715" s="33"/>
      <c r="W715" s="15" t="s">
        <v>38</v>
      </c>
      <c r="X715" s="15" t="s">
        <v>38</v>
      </c>
      <c r="Y715" s="15" t="s">
        <v>38</v>
      </c>
      <c r="Z715" s="23"/>
    </row>
    <row r="716" spans="1:26">
      <c r="A716" s="15">
        <v>218</v>
      </c>
      <c r="B716" s="15">
        <v>1</v>
      </c>
      <c r="C716" s="15"/>
      <c r="D716" s="15"/>
      <c r="E716" s="15"/>
      <c r="F716" s="15"/>
      <c r="G716" s="15"/>
      <c r="H716" s="16" t="s">
        <v>32</v>
      </c>
      <c r="I716" s="16" t="s">
        <v>32</v>
      </c>
      <c r="J716" s="15"/>
      <c r="K716" s="27" t="str" cm="1">
        <f t="array" ref="K716">IF(I716="","",_xlfn.XLOOKUP(0&amp;A716&amp;IF(F716&lt;&gt;"",F716,LOOKUP(2,1/(F$2:F716&lt;&gt;""),F$2:F716))&amp;I716,Hoja4!G:G,Hoja4!F:F,"",0))</f>
        <v/>
      </c>
      <c r="L716" s="22"/>
      <c r="M716" s="15">
        <v>3</v>
      </c>
      <c r="N716" s="15" t="s">
        <v>944</v>
      </c>
      <c r="O716" s="15" t="s">
        <v>40</v>
      </c>
      <c r="P716" s="15" t="s">
        <v>35</v>
      </c>
      <c r="Q716" s="15" t="s">
        <v>36</v>
      </c>
      <c r="R716" s="15" t="s">
        <v>58</v>
      </c>
      <c r="S716" s="15">
        <v>1291027</v>
      </c>
      <c r="T716" s="15">
        <v>1155551</v>
      </c>
      <c r="U716" s="35">
        <v>179500</v>
      </c>
      <c r="V716" s="33"/>
      <c r="W716" s="15" t="s">
        <v>38</v>
      </c>
      <c r="X716" s="15" t="s">
        <v>38</v>
      </c>
      <c r="Y716" s="15" t="s">
        <v>38</v>
      </c>
      <c r="Z716" s="23"/>
    </row>
    <row r="717" spans="1:26">
      <c r="A717" s="15">
        <v>218</v>
      </c>
      <c r="B717" s="15">
        <v>1</v>
      </c>
      <c r="C717" s="15"/>
      <c r="D717" s="15"/>
      <c r="E717" s="15"/>
      <c r="F717" s="15"/>
      <c r="G717" s="15"/>
      <c r="H717" s="16" t="s">
        <v>32</v>
      </c>
      <c r="I717" s="16" t="s">
        <v>32</v>
      </c>
      <c r="J717" s="15"/>
      <c r="K717" s="27" t="str" cm="1">
        <f t="array" ref="K717">IF(I717="","",_xlfn.XLOOKUP(0&amp;A717&amp;IF(F717&lt;&gt;"",F717,LOOKUP(2,1/(F$2:F717&lt;&gt;""),F$2:F717))&amp;I717,Hoja4!G:G,Hoja4!F:F,"",0))</f>
        <v/>
      </c>
      <c r="L717" s="22"/>
      <c r="M717" s="15">
        <v>4</v>
      </c>
      <c r="N717" s="15" t="s">
        <v>945</v>
      </c>
      <c r="O717" s="15" t="s">
        <v>40</v>
      </c>
      <c r="P717" s="15" t="s">
        <v>131</v>
      </c>
      <c r="Q717" s="15" t="s">
        <v>36</v>
      </c>
      <c r="R717" s="15" t="s">
        <v>58</v>
      </c>
      <c r="S717" s="15">
        <v>482</v>
      </c>
      <c r="T717" s="15">
        <v>560</v>
      </c>
      <c r="U717" s="35">
        <v>80</v>
      </c>
      <c r="V717" s="33"/>
      <c r="W717" s="15" t="s">
        <v>38</v>
      </c>
      <c r="X717" s="15" t="s">
        <v>38</v>
      </c>
      <c r="Y717" s="15" t="s">
        <v>38</v>
      </c>
      <c r="Z717" s="23"/>
    </row>
    <row r="718" spans="1:26">
      <c r="A718" s="15">
        <v>218</v>
      </c>
      <c r="B718" s="15">
        <v>1</v>
      </c>
      <c r="C718" s="15"/>
      <c r="D718" s="15"/>
      <c r="E718" s="15"/>
      <c r="F718" s="15"/>
      <c r="G718" s="15"/>
      <c r="H718" s="16" t="s">
        <v>32</v>
      </c>
      <c r="I718" s="16" t="s">
        <v>32</v>
      </c>
      <c r="J718" s="15"/>
      <c r="K718" s="27" t="str" cm="1">
        <f t="array" ref="K718">IF(I718="","",_xlfn.XLOOKUP(0&amp;A718&amp;IF(F718&lt;&gt;"",F718,LOOKUP(2,1/(F$2:F718&lt;&gt;""),F$2:F718))&amp;I718,Hoja4!G:G,Hoja4!F:F,"",0))</f>
        <v/>
      </c>
      <c r="L718" s="22"/>
      <c r="M718" s="15">
        <v>5</v>
      </c>
      <c r="N718" s="15" t="s">
        <v>946</v>
      </c>
      <c r="O718" s="15" t="s">
        <v>40</v>
      </c>
      <c r="P718" s="15" t="s">
        <v>35</v>
      </c>
      <c r="Q718" s="15" t="s">
        <v>36</v>
      </c>
      <c r="R718" s="15" t="s">
        <v>37</v>
      </c>
      <c r="S718" s="15">
        <v>0</v>
      </c>
      <c r="T718" s="15">
        <v>370</v>
      </c>
      <c r="U718" s="35">
        <v>30</v>
      </c>
      <c r="V718" s="33"/>
      <c r="W718" s="15" t="s">
        <v>38</v>
      </c>
      <c r="X718" s="15" t="s">
        <v>38</v>
      </c>
      <c r="Y718" s="15" t="s">
        <v>38</v>
      </c>
      <c r="Z718" s="23"/>
    </row>
    <row r="719" spans="1:26">
      <c r="A719" s="15">
        <v>218</v>
      </c>
      <c r="B719" s="15">
        <v>1</v>
      </c>
      <c r="C719" s="15"/>
      <c r="D719" s="15"/>
      <c r="E719" s="15"/>
      <c r="F719" s="15"/>
      <c r="G719" s="15"/>
      <c r="H719" s="16" t="s">
        <v>32</v>
      </c>
      <c r="I719" s="16" t="s">
        <v>32</v>
      </c>
      <c r="J719" s="15"/>
      <c r="K719" s="27" t="str" cm="1">
        <f t="array" ref="K719">IF(I719="","",_xlfn.XLOOKUP(0&amp;A719&amp;IF(F719&lt;&gt;"",F719,LOOKUP(2,1/(F$2:F719&lt;&gt;""),F$2:F719))&amp;I719,Hoja4!G:G,Hoja4!F:F,"",0))</f>
        <v/>
      </c>
      <c r="L719" s="22"/>
      <c r="M719" s="15">
        <v>6</v>
      </c>
      <c r="N719" s="15" t="s">
        <v>947</v>
      </c>
      <c r="O719" s="15" t="s">
        <v>40</v>
      </c>
      <c r="P719" s="15" t="s">
        <v>35</v>
      </c>
      <c r="Q719" s="15" t="s">
        <v>36</v>
      </c>
      <c r="R719" s="15" t="s">
        <v>58</v>
      </c>
      <c r="S719" s="15">
        <v>0</v>
      </c>
      <c r="T719" s="15">
        <v>6000</v>
      </c>
      <c r="U719" s="35">
        <v>500</v>
      </c>
      <c r="V719" s="33"/>
      <c r="W719" s="15" t="s">
        <v>38</v>
      </c>
      <c r="X719" s="15" t="s">
        <v>38</v>
      </c>
      <c r="Y719" s="15" t="s">
        <v>38</v>
      </c>
      <c r="Z719" s="23"/>
    </row>
    <row r="720" spans="1:26">
      <c r="A720" s="3">
        <v>218</v>
      </c>
      <c r="B720" s="3">
        <v>1</v>
      </c>
      <c r="C720" s="3" t="s">
        <v>929</v>
      </c>
      <c r="D720" s="3"/>
      <c r="E720" s="3"/>
      <c r="F720" s="3">
        <v>2</v>
      </c>
      <c r="G720" s="3" t="s">
        <v>939</v>
      </c>
      <c r="H720" s="4" t="s">
        <v>32</v>
      </c>
      <c r="I720" s="4" t="s">
        <v>32</v>
      </c>
      <c r="J720" s="3" t="s">
        <v>44</v>
      </c>
      <c r="K720" s="28">
        <f>SUM(K714:K719)</f>
        <v>3984924000</v>
      </c>
      <c r="L720" s="13">
        <f>SUM(L714:L719)</f>
        <v>0</v>
      </c>
      <c r="M720" s="3"/>
      <c r="N720" s="3"/>
      <c r="O720" s="3"/>
      <c r="P720" s="3"/>
      <c r="Q720" s="3"/>
      <c r="R720" s="3"/>
      <c r="S720" s="3"/>
      <c r="T720" s="3"/>
      <c r="U720" s="36"/>
      <c r="V720" s="3"/>
      <c r="W720" s="3"/>
      <c r="X720" s="3"/>
      <c r="Y720" s="3" t="s">
        <v>45</v>
      </c>
      <c r="Z720" s="13">
        <f>SUM(Z714:Z719)</f>
        <v>0</v>
      </c>
    </row>
    <row r="721" spans="1:26">
      <c r="A721" s="15">
        <v>218</v>
      </c>
      <c r="B721" s="15">
        <v>1</v>
      </c>
      <c r="C721" s="15" t="s">
        <v>929</v>
      </c>
      <c r="D721" s="15">
        <v>1</v>
      </c>
      <c r="E721" s="15" t="s">
        <v>930</v>
      </c>
      <c r="F721" s="15">
        <v>3</v>
      </c>
      <c r="G721" s="15" t="s">
        <v>948</v>
      </c>
      <c r="H721" s="16" t="s">
        <v>940</v>
      </c>
      <c r="I721" s="16" t="s">
        <v>941</v>
      </c>
      <c r="J721" s="15" t="s">
        <v>942</v>
      </c>
      <c r="K721" s="32" cm="1">
        <f t="array" ref="K721">IF(I721="","",_xlfn.XLOOKUP(0&amp;A721&amp;IF(F721&lt;&gt;"",F721,LOOKUP(2,1/(F$2:F721&lt;&gt;""),F$2:F721))&amp;I721,Hoja4!G:G,Hoja4!F:F,"",0))</f>
        <v>1336000000</v>
      </c>
      <c r="L721" s="23"/>
      <c r="M721" s="15"/>
      <c r="N721" s="15"/>
      <c r="O721" s="15"/>
      <c r="P721" s="15"/>
      <c r="Q721" s="15"/>
      <c r="R721" s="15"/>
      <c r="S721" s="15"/>
      <c r="T721" s="15"/>
      <c r="U721" s="35"/>
      <c r="V721" s="15"/>
      <c r="W721" s="15"/>
      <c r="X721" s="15"/>
      <c r="Y721" s="15"/>
      <c r="Z721" s="22"/>
    </row>
    <row r="722" spans="1:26">
      <c r="A722" s="15">
        <v>218</v>
      </c>
      <c r="B722" s="15">
        <v>1</v>
      </c>
      <c r="C722" s="15"/>
      <c r="D722" s="15"/>
      <c r="E722" s="15"/>
      <c r="F722" s="15"/>
      <c r="G722" s="15"/>
      <c r="H722" s="16" t="s">
        <v>32</v>
      </c>
      <c r="I722" s="16" t="s">
        <v>32</v>
      </c>
      <c r="J722" s="15"/>
      <c r="K722" s="27" t="str" cm="1">
        <f t="array" ref="K722">IF(I722="","",_xlfn.XLOOKUP(0&amp;A722&amp;IF(F722&lt;&gt;"",F722,LOOKUP(2,1/(F$2:F722&lt;&gt;""),F$2:F722))&amp;I722,Hoja4!G:G,Hoja4!F:F,"",0))</f>
        <v/>
      </c>
      <c r="L722" s="22"/>
      <c r="M722" s="15">
        <v>7</v>
      </c>
      <c r="N722" s="15" t="s">
        <v>949</v>
      </c>
      <c r="O722" s="15" t="s">
        <v>40</v>
      </c>
      <c r="P722" s="15" t="s">
        <v>35</v>
      </c>
      <c r="Q722" s="15" t="s">
        <v>36</v>
      </c>
      <c r="R722" s="15" t="s">
        <v>58</v>
      </c>
      <c r="S722" s="15">
        <v>0</v>
      </c>
      <c r="T722" s="15">
        <v>1800</v>
      </c>
      <c r="U722" s="35">
        <v>200</v>
      </c>
      <c r="V722" s="33"/>
      <c r="W722" s="15" t="s">
        <v>38</v>
      </c>
      <c r="X722" s="15" t="s">
        <v>38</v>
      </c>
      <c r="Y722" s="15" t="s">
        <v>38</v>
      </c>
      <c r="Z722" s="23"/>
    </row>
    <row r="723" spans="1:26">
      <c r="A723" s="3">
        <v>218</v>
      </c>
      <c r="B723" s="3">
        <v>1</v>
      </c>
      <c r="C723" s="3" t="s">
        <v>929</v>
      </c>
      <c r="D723" s="3"/>
      <c r="E723" s="3"/>
      <c r="F723" s="3">
        <v>3</v>
      </c>
      <c r="G723" s="3" t="s">
        <v>948</v>
      </c>
      <c r="H723" s="4" t="s">
        <v>32</v>
      </c>
      <c r="I723" s="4" t="s">
        <v>32</v>
      </c>
      <c r="J723" s="3" t="s">
        <v>44</v>
      </c>
      <c r="K723" s="28">
        <f>SUM(K721:K722)</f>
        <v>1336000000</v>
      </c>
      <c r="L723" s="13">
        <f>SUM(L721:L722)</f>
        <v>0</v>
      </c>
      <c r="M723" s="3"/>
      <c r="N723" s="3"/>
      <c r="O723" s="3"/>
      <c r="P723" s="3"/>
      <c r="Q723" s="3"/>
      <c r="R723" s="3"/>
      <c r="S723" s="3"/>
      <c r="T723" s="3"/>
      <c r="U723" s="36"/>
      <c r="V723" s="3"/>
      <c r="W723" s="3"/>
      <c r="X723" s="3"/>
      <c r="Y723" s="3" t="s">
        <v>45</v>
      </c>
      <c r="Z723" s="13">
        <f>SUM(Z721:Z722)</f>
        <v>0</v>
      </c>
    </row>
    <row r="724" spans="1:26">
      <c r="A724" s="15">
        <v>218</v>
      </c>
      <c r="B724" s="15">
        <v>1</v>
      </c>
      <c r="C724" s="15" t="s">
        <v>929</v>
      </c>
      <c r="D724" s="15">
        <v>2</v>
      </c>
      <c r="E724" s="15" t="s">
        <v>950</v>
      </c>
      <c r="F724" s="15">
        <v>5</v>
      </c>
      <c r="G724" s="15" t="s">
        <v>951</v>
      </c>
      <c r="H724" s="16" t="s">
        <v>952</v>
      </c>
      <c r="I724" s="16" t="s">
        <v>953</v>
      </c>
      <c r="J724" s="15" t="s">
        <v>954</v>
      </c>
      <c r="K724" s="32" cm="1">
        <f t="array" ref="K724">IF(I724="","",_xlfn.XLOOKUP(0&amp;A724&amp;IF(F724&lt;&gt;"",F724,LOOKUP(2,1/(F$2:F724&lt;&gt;""),F$2:F724))&amp;I724,Hoja4!G:G,Hoja4!F:F,"",0))</f>
        <v>699667000</v>
      </c>
      <c r="L724" s="23"/>
      <c r="M724" s="15"/>
      <c r="N724" s="15"/>
      <c r="O724" s="15"/>
      <c r="P724" s="15"/>
      <c r="Q724" s="15"/>
      <c r="R724" s="15"/>
      <c r="S724" s="15"/>
      <c r="T724" s="15"/>
      <c r="U724" s="35"/>
      <c r="V724" s="15"/>
      <c r="W724" s="15"/>
      <c r="X724" s="15"/>
      <c r="Y724" s="15"/>
      <c r="Z724" s="22"/>
    </row>
    <row r="725" spans="1:26">
      <c r="A725" s="15">
        <v>218</v>
      </c>
      <c r="B725" s="15">
        <v>1</v>
      </c>
      <c r="C725" s="15"/>
      <c r="D725" s="15"/>
      <c r="E725" s="15"/>
      <c r="F725" s="15"/>
      <c r="G725" s="15"/>
      <c r="H725" s="16" t="s">
        <v>32</v>
      </c>
      <c r="I725" s="16" t="s">
        <v>32</v>
      </c>
      <c r="J725" s="15"/>
      <c r="K725" s="27" t="str" cm="1">
        <f t="array" ref="K725">IF(I725="","",_xlfn.XLOOKUP(0&amp;A725&amp;IF(F725&lt;&gt;"",F725,LOOKUP(2,1/(F$2:F725&lt;&gt;""),F$2:F725))&amp;I725,Hoja4!G:G,Hoja4!F:F,"",0))</f>
        <v/>
      </c>
      <c r="L725" s="22"/>
      <c r="M725" s="15">
        <v>10</v>
      </c>
      <c r="N725" s="15" t="s">
        <v>955</v>
      </c>
      <c r="O725" s="15" t="s">
        <v>40</v>
      </c>
      <c r="P725" s="15" t="s">
        <v>35</v>
      </c>
      <c r="Q725" s="15" t="s">
        <v>36</v>
      </c>
      <c r="R725" s="15" t="s">
        <v>58</v>
      </c>
      <c r="S725" s="15">
        <v>21278</v>
      </c>
      <c r="T725" s="15">
        <v>37000</v>
      </c>
      <c r="U725" s="35">
        <v>6000</v>
      </c>
      <c r="V725" s="33"/>
      <c r="W725" s="15" t="s">
        <v>38</v>
      </c>
      <c r="X725" s="15" t="s">
        <v>38</v>
      </c>
      <c r="Y725" s="15" t="s">
        <v>38</v>
      </c>
      <c r="Z725" s="23"/>
    </row>
    <row r="726" spans="1:26">
      <c r="A726" s="3">
        <v>218</v>
      </c>
      <c r="B726" s="3">
        <v>1</v>
      </c>
      <c r="C726" s="3" t="s">
        <v>929</v>
      </c>
      <c r="D726" s="3"/>
      <c r="E726" s="3"/>
      <c r="F726" s="3">
        <v>5</v>
      </c>
      <c r="G726" s="3" t="s">
        <v>951</v>
      </c>
      <c r="H726" s="4" t="s">
        <v>32</v>
      </c>
      <c r="I726" s="4" t="s">
        <v>32</v>
      </c>
      <c r="J726" s="3" t="s">
        <v>44</v>
      </c>
      <c r="K726" s="28">
        <f>SUM(K724:K725)</f>
        <v>699667000</v>
      </c>
      <c r="L726" s="13">
        <f>SUM(L724:L725)</f>
        <v>0</v>
      </c>
      <c r="M726" s="3"/>
      <c r="N726" s="3"/>
      <c r="O726" s="3"/>
      <c r="P726" s="3"/>
      <c r="Q726" s="3"/>
      <c r="R726" s="3"/>
      <c r="S726" s="3"/>
      <c r="T726" s="3"/>
      <c r="U726" s="36"/>
      <c r="V726" s="3"/>
      <c r="W726" s="3"/>
      <c r="X726" s="3"/>
      <c r="Y726" s="3" t="s">
        <v>45</v>
      </c>
      <c r="Z726" s="13">
        <f>SUM(Z724:Z725)</f>
        <v>0</v>
      </c>
    </row>
    <row r="727" spans="1:26">
      <c r="A727" s="15">
        <v>218</v>
      </c>
      <c r="B727" s="15">
        <v>1</v>
      </c>
      <c r="C727" s="15" t="s">
        <v>929</v>
      </c>
      <c r="D727" s="15">
        <v>2</v>
      </c>
      <c r="E727" s="15" t="s">
        <v>950</v>
      </c>
      <c r="F727" s="15">
        <v>6</v>
      </c>
      <c r="G727" s="15" t="s">
        <v>956</v>
      </c>
      <c r="H727" s="16" t="s">
        <v>952</v>
      </c>
      <c r="I727" s="16" t="s">
        <v>953</v>
      </c>
      <c r="J727" s="15" t="s">
        <v>954</v>
      </c>
      <c r="K727" s="32" cm="1">
        <f t="array" ref="K727">IF(I727="","",_xlfn.XLOOKUP(0&amp;A727&amp;IF(F727&lt;&gt;"",F727,LOOKUP(2,1/(F$2:F727&lt;&gt;""),F$2:F727))&amp;I727,Hoja4!G:G,Hoja4!F:F,"",0))</f>
        <v>2193128000</v>
      </c>
      <c r="L727" s="23"/>
      <c r="M727" s="15"/>
      <c r="N727" s="15"/>
      <c r="O727" s="15"/>
      <c r="P727" s="15"/>
      <c r="Q727" s="15"/>
      <c r="R727" s="15"/>
      <c r="S727" s="15"/>
      <c r="T727" s="15"/>
      <c r="U727" s="35"/>
      <c r="V727" s="15"/>
      <c r="W727" s="15"/>
      <c r="X727" s="15"/>
      <c r="Y727" s="15"/>
      <c r="Z727" s="22"/>
    </row>
    <row r="728" spans="1:26">
      <c r="A728" s="15">
        <v>218</v>
      </c>
      <c r="B728" s="15">
        <v>1</v>
      </c>
      <c r="C728" s="15"/>
      <c r="D728" s="15"/>
      <c r="E728" s="15"/>
      <c r="F728" s="15"/>
      <c r="G728" s="15"/>
      <c r="H728" s="16" t="s">
        <v>32</v>
      </c>
      <c r="I728" s="16" t="s">
        <v>32</v>
      </c>
      <c r="J728" s="15"/>
      <c r="K728" s="27" t="str" cm="1">
        <f t="array" ref="K728">IF(I728="","",_xlfn.XLOOKUP(0&amp;A728&amp;IF(F728&lt;&gt;"",F728,LOOKUP(2,1/(F$2:F728&lt;&gt;""),F$2:F728))&amp;I728,Hoja4!G:G,Hoja4!F:F,"",0))</f>
        <v/>
      </c>
      <c r="L728" s="22"/>
      <c r="M728" s="15">
        <v>11</v>
      </c>
      <c r="N728" s="15" t="s">
        <v>957</v>
      </c>
      <c r="O728" s="15" t="s">
        <v>40</v>
      </c>
      <c r="P728" s="15" t="s">
        <v>35</v>
      </c>
      <c r="Q728" s="15" t="s">
        <v>36</v>
      </c>
      <c r="R728" s="15" t="s">
        <v>58</v>
      </c>
      <c r="S728" s="15">
        <v>37065</v>
      </c>
      <c r="T728" s="15">
        <v>42000</v>
      </c>
      <c r="U728" s="35">
        <v>8000</v>
      </c>
      <c r="V728" s="33"/>
      <c r="W728" s="15" t="s">
        <v>38</v>
      </c>
      <c r="X728" s="15" t="s">
        <v>38</v>
      </c>
      <c r="Y728" s="15" t="s">
        <v>38</v>
      </c>
      <c r="Z728" s="23"/>
    </row>
    <row r="729" spans="1:26">
      <c r="A729" s="15">
        <v>218</v>
      </c>
      <c r="B729" s="15">
        <v>1</v>
      </c>
      <c r="C729" s="15"/>
      <c r="D729" s="15"/>
      <c r="E729" s="15"/>
      <c r="F729" s="15"/>
      <c r="G729" s="15"/>
      <c r="H729" s="16" t="s">
        <v>32</v>
      </c>
      <c r="I729" s="16" t="s">
        <v>32</v>
      </c>
      <c r="J729" s="15"/>
      <c r="K729" s="27" t="str" cm="1">
        <f t="array" ref="K729">IF(I729="","",_xlfn.XLOOKUP(0&amp;A729&amp;IF(F729&lt;&gt;"",F729,LOOKUP(2,1/(F$2:F729&lt;&gt;""),F$2:F729))&amp;I729,Hoja4!G:G,Hoja4!F:F,"",0))</f>
        <v/>
      </c>
      <c r="L729" s="22"/>
      <c r="M729" s="15">
        <v>12</v>
      </c>
      <c r="N729" s="15" t="s">
        <v>958</v>
      </c>
      <c r="O729" s="15" t="s">
        <v>40</v>
      </c>
      <c r="P729" s="15" t="s">
        <v>35</v>
      </c>
      <c r="Q729" s="15" t="s">
        <v>36</v>
      </c>
      <c r="R729" s="15" t="s">
        <v>58</v>
      </c>
      <c r="S729" s="15">
        <v>18074</v>
      </c>
      <c r="T729" s="15">
        <v>32000</v>
      </c>
      <c r="U729" s="35">
        <v>4500</v>
      </c>
      <c r="V729" s="33"/>
      <c r="W729" s="15" t="s">
        <v>38</v>
      </c>
      <c r="X729" s="15" t="s">
        <v>38</v>
      </c>
      <c r="Y729" s="15" t="s">
        <v>38</v>
      </c>
      <c r="Z729" s="23"/>
    </row>
    <row r="730" spans="1:26">
      <c r="A730" s="3">
        <v>218</v>
      </c>
      <c r="B730" s="3">
        <v>1</v>
      </c>
      <c r="C730" s="3" t="s">
        <v>929</v>
      </c>
      <c r="D730" s="3"/>
      <c r="E730" s="3"/>
      <c r="F730" s="3">
        <v>6</v>
      </c>
      <c r="G730" s="3" t="s">
        <v>956</v>
      </c>
      <c r="H730" s="4" t="s">
        <v>32</v>
      </c>
      <c r="I730" s="4" t="s">
        <v>32</v>
      </c>
      <c r="J730" s="3" t="s">
        <v>44</v>
      </c>
      <c r="K730" s="28">
        <f>SUM(K727:K729)</f>
        <v>2193128000</v>
      </c>
      <c r="L730" s="13">
        <f>SUM(L727:L729)</f>
        <v>0</v>
      </c>
      <c r="M730" s="3"/>
      <c r="N730" s="3"/>
      <c r="O730" s="3"/>
      <c r="P730" s="3"/>
      <c r="Q730" s="3"/>
      <c r="R730" s="3"/>
      <c r="S730" s="3"/>
      <c r="T730" s="3"/>
      <c r="U730" s="36"/>
      <c r="V730" s="3"/>
      <c r="W730" s="3"/>
      <c r="X730" s="3"/>
      <c r="Y730" s="3" t="s">
        <v>45</v>
      </c>
      <c r="Z730" s="13">
        <f>SUM(Z727:Z729)</f>
        <v>0</v>
      </c>
    </row>
    <row r="731" spans="1:26">
      <c r="A731" s="15">
        <v>218</v>
      </c>
      <c r="B731" s="15">
        <v>1</v>
      </c>
      <c r="C731" s="15" t="s">
        <v>929</v>
      </c>
      <c r="D731" s="15">
        <v>2</v>
      </c>
      <c r="E731" s="15" t="s">
        <v>950</v>
      </c>
      <c r="F731" s="15">
        <v>7</v>
      </c>
      <c r="G731" s="15" t="s">
        <v>959</v>
      </c>
      <c r="H731" s="16" t="s">
        <v>960</v>
      </c>
      <c r="I731" s="16" t="s">
        <v>961</v>
      </c>
      <c r="J731" s="15" t="s">
        <v>962</v>
      </c>
      <c r="K731" s="32" cm="1">
        <f t="array" ref="K731">IF(I731="","",_xlfn.XLOOKUP(0&amp;A731&amp;IF(F731&lt;&gt;"",F731,LOOKUP(2,1/(F$2:F731&lt;&gt;""),F$2:F731))&amp;I731,Hoja4!G:G,Hoja4!F:F,"",0))</f>
        <v>4122316936</v>
      </c>
      <c r="L731" s="23"/>
      <c r="M731" s="15"/>
      <c r="N731" s="15"/>
      <c r="O731" s="15"/>
      <c r="P731" s="15"/>
      <c r="Q731" s="15"/>
      <c r="R731" s="15"/>
      <c r="S731" s="15"/>
      <c r="T731" s="15"/>
      <c r="U731" s="35"/>
      <c r="V731" s="15"/>
      <c r="W731" s="15"/>
      <c r="X731" s="15"/>
      <c r="Y731" s="15"/>
      <c r="Z731" s="22"/>
    </row>
    <row r="732" spans="1:26">
      <c r="A732" s="15">
        <v>218</v>
      </c>
      <c r="B732" s="15">
        <v>1</v>
      </c>
      <c r="C732" s="15"/>
      <c r="D732" s="15"/>
      <c r="E732" s="15"/>
      <c r="F732" s="15"/>
      <c r="G732" s="15"/>
      <c r="H732" s="16" t="s">
        <v>32</v>
      </c>
      <c r="I732" s="16" t="s">
        <v>32</v>
      </c>
      <c r="J732" s="15"/>
      <c r="K732" s="27" t="str" cm="1">
        <f t="array" ref="K732">IF(I732="","",_xlfn.XLOOKUP(0&amp;A732&amp;IF(F732&lt;&gt;"",F732,LOOKUP(2,1/(F$2:F732&lt;&gt;""),F$2:F732))&amp;I732,Hoja4!G:G,Hoja4!F:F,"",0))</f>
        <v/>
      </c>
      <c r="L732" s="22"/>
      <c r="M732" s="15">
        <v>13</v>
      </c>
      <c r="N732" s="15" t="s">
        <v>963</v>
      </c>
      <c r="O732" s="15" t="s">
        <v>100</v>
      </c>
      <c r="P732" s="15" t="s">
        <v>131</v>
      </c>
      <c r="Q732" s="15" t="s">
        <v>41</v>
      </c>
      <c r="R732" s="15" t="s">
        <v>37</v>
      </c>
      <c r="S732" s="15">
        <v>100</v>
      </c>
      <c r="T732" s="15">
        <v>100</v>
      </c>
      <c r="U732" s="35">
        <v>100</v>
      </c>
      <c r="V732" s="33"/>
      <c r="W732" s="15" t="s">
        <v>38</v>
      </c>
      <c r="X732" s="15" t="s">
        <v>38</v>
      </c>
      <c r="Y732" s="15" t="s">
        <v>38</v>
      </c>
      <c r="Z732" s="23"/>
    </row>
    <row r="733" spans="1:26">
      <c r="A733" s="3">
        <v>218</v>
      </c>
      <c r="B733" s="3">
        <v>1</v>
      </c>
      <c r="C733" s="3" t="s">
        <v>929</v>
      </c>
      <c r="D733" s="3"/>
      <c r="E733" s="3"/>
      <c r="F733" s="3">
        <v>7</v>
      </c>
      <c r="G733" s="3" t="s">
        <v>959</v>
      </c>
      <c r="H733" s="4" t="s">
        <v>32</v>
      </c>
      <c r="I733" s="4" t="s">
        <v>32</v>
      </c>
      <c r="J733" s="3" t="s">
        <v>44</v>
      </c>
      <c r="K733" s="28">
        <f>SUM(K731:K732)</f>
        <v>4122316936</v>
      </c>
      <c r="L733" s="13">
        <f>SUM(L731:L732)</f>
        <v>0</v>
      </c>
      <c r="M733" s="3"/>
      <c r="N733" s="3"/>
      <c r="O733" s="3"/>
      <c r="P733" s="3"/>
      <c r="Q733" s="3"/>
      <c r="R733" s="3"/>
      <c r="S733" s="3"/>
      <c r="T733" s="3"/>
      <c r="U733" s="36"/>
      <c r="V733" s="3"/>
      <c r="W733" s="3"/>
      <c r="X733" s="3"/>
      <c r="Y733" s="3" t="s">
        <v>45</v>
      </c>
      <c r="Z733" s="13">
        <f>SUM(Z731:Z732)</f>
        <v>0</v>
      </c>
    </row>
    <row r="734" spans="1:26">
      <c r="A734" s="15">
        <v>218</v>
      </c>
      <c r="B734" s="15">
        <v>1</v>
      </c>
      <c r="C734" s="15" t="s">
        <v>929</v>
      </c>
      <c r="D734" s="15">
        <v>2</v>
      </c>
      <c r="E734" s="15" t="s">
        <v>950</v>
      </c>
      <c r="F734" s="15">
        <v>8</v>
      </c>
      <c r="G734" s="15" t="s">
        <v>964</v>
      </c>
      <c r="H734" s="16" t="s">
        <v>960</v>
      </c>
      <c r="I734" s="16" t="s">
        <v>961</v>
      </c>
      <c r="J734" s="15" t="s">
        <v>962</v>
      </c>
      <c r="K734" s="32" cm="1">
        <f t="array" ref="K734">IF(I734="","",_xlfn.XLOOKUP(0&amp;A734&amp;IF(F734&lt;&gt;"",F734,LOOKUP(2,1/(F$2:F734&lt;&gt;""),F$2:F734))&amp;I734,Hoja4!G:G,Hoja4!F:F,"",0))</f>
        <v>8278665175</v>
      </c>
      <c r="L734" s="23"/>
      <c r="M734" s="15"/>
      <c r="N734" s="15"/>
      <c r="O734" s="15"/>
      <c r="P734" s="15"/>
      <c r="Q734" s="15"/>
      <c r="R734" s="15"/>
      <c r="S734" s="15"/>
      <c r="T734" s="15"/>
      <c r="U734" s="35"/>
      <c r="V734" s="15"/>
      <c r="W734" s="15"/>
      <c r="X734" s="15"/>
      <c r="Y734" s="15"/>
      <c r="Z734" s="22"/>
    </row>
    <row r="735" spans="1:26">
      <c r="A735" s="15">
        <v>218</v>
      </c>
      <c r="B735" s="15">
        <v>1</v>
      </c>
      <c r="C735" s="15"/>
      <c r="D735" s="15"/>
      <c r="E735" s="15"/>
      <c r="F735" s="15"/>
      <c r="G735" s="15"/>
      <c r="H735" s="16" t="s">
        <v>32</v>
      </c>
      <c r="I735" s="16" t="s">
        <v>32</v>
      </c>
      <c r="J735" s="15"/>
      <c r="K735" s="27" t="str" cm="1">
        <f t="array" ref="K735">IF(I735="","",_xlfn.XLOOKUP(0&amp;A735&amp;IF(F735&lt;&gt;"",F735,LOOKUP(2,1/(F$2:F735&lt;&gt;""),F$2:F735))&amp;I735,Hoja4!G:G,Hoja4!F:F,"",0))</f>
        <v/>
      </c>
      <c r="L735" s="22"/>
      <c r="M735" s="15">
        <v>14</v>
      </c>
      <c r="N735" s="15" t="s">
        <v>965</v>
      </c>
      <c r="O735" s="15" t="s">
        <v>40</v>
      </c>
      <c r="P735" s="15" t="s">
        <v>35</v>
      </c>
      <c r="Q735" s="15" t="s">
        <v>36</v>
      </c>
      <c r="R735" s="15" t="s">
        <v>37</v>
      </c>
      <c r="S735" s="15">
        <v>183305</v>
      </c>
      <c r="T735" s="15">
        <v>1060000</v>
      </c>
      <c r="U735" s="35">
        <v>310000</v>
      </c>
      <c r="V735" s="33"/>
      <c r="W735" s="15" t="s">
        <v>38</v>
      </c>
      <c r="X735" s="15" t="s">
        <v>38</v>
      </c>
      <c r="Y735" s="15" t="s">
        <v>38</v>
      </c>
      <c r="Z735" s="23"/>
    </row>
    <row r="736" spans="1:26">
      <c r="A736" s="3">
        <v>218</v>
      </c>
      <c r="B736" s="3">
        <v>1</v>
      </c>
      <c r="C736" s="3" t="s">
        <v>929</v>
      </c>
      <c r="D736" s="3"/>
      <c r="E736" s="3"/>
      <c r="F736" s="3">
        <v>8</v>
      </c>
      <c r="G736" s="3" t="s">
        <v>964</v>
      </c>
      <c r="H736" s="4" t="s">
        <v>32</v>
      </c>
      <c r="I736" s="4" t="s">
        <v>32</v>
      </c>
      <c r="J736" s="3" t="s">
        <v>44</v>
      </c>
      <c r="K736" s="28">
        <f>SUM(K734:K735)</f>
        <v>8278665175</v>
      </c>
      <c r="L736" s="13">
        <f>SUM(L734:L735)</f>
        <v>0</v>
      </c>
      <c r="M736" s="3"/>
      <c r="N736" s="3"/>
      <c r="O736" s="3"/>
      <c r="P736" s="3"/>
      <c r="Q736" s="3"/>
      <c r="R736" s="3"/>
      <c r="S736" s="3"/>
      <c r="T736" s="3"/>
      <c r="U736" s="36"/>
      <c r="V736" s="3"/>
      <c r="W736" s="3"/>
      <c r="X736" s="3"/>
      <c r="Y736" s="3" t="s">
        <v>45</v>
      </c>
      <c r="Z736" s="13">
        <f>SUM(Z734:Z735)</f>
        <v>0</v>
      </c>
    </row>
    <row r="737" spans="1:26">
      <c r="A737" s="15">
        <v>218</v>
      </c>
      <c r="B737" s="15">
        <v>1</v>
      </c>
      <c r="C737" s="15" t="s">
        <v>929</v>
      </c>
      <c r="D737" s="15">
        <v>2</v>
      </c>
      <c r="E737" s="15" t="s">
        <v>950</v>
      </c>
      <c r="F737" s="15">
        <v>9</v>
      </c>
      <c r="G737" s="15" t="s">
        <v>966</v>
      </c>
      <c r="H737" s="16" t="s">
        <v>960</v>
      </c>
      <c r="I737" s="16" t="s">
        <v>961</v>
      </c>
      <c r="J737" s="15" t="s">
        <v>962</v>
      </c>
      <c r="K737" s="32" cm="1">
        <f t="array" ref="K737">IF(I737="","",_xlfn.XLOOKUP(0&amp;A737&amp;IF(F737&lt;&gt;"",F737,LOOKUP(2,1/(F$2:F737&lt;&gt;""),F$2:F737))&amp;I737,Hoja4!G:G,Hoja4!F:F,"",0))</f>
        <v>16026487889</v>
      </c>
      <c r="L737" s="23"/>
      <c r="M737" s="15"/>
      <c r="N737" s="15"/>
      <c r="O737" s="15"/>
      <c r="P737" s="15"/>
      <c r="Q737" s="15"/>
      <c r="R737" s="15"/>
      <c r="S737" s="15"/>
      <c r="T737" s="15"/>
      <c r="U737" s="35"/>
      <c r="V737" s="15"/>
      <c r="W737" s="15"/>
      <c r="X737" s="15"/>
      <c r="Y737" s="15"/>
      <c r="Z737" s="22"/>
    </row>
    <row r="738" spans="1:26">
      <c r="A738" s="15">
        <v>218</v>
      </c>
      <c r="B738" s="15">
        <v>1</v>
      </c>
      <c r="C738" s="15"/>
      <c r="D738" s="15"/>
      <c r="E738" s="15"/>
      <c r="F738" s="15"/>
      <c r="G738" s="15"/>
      <c r="H738" s="16" t="s">
        <v>32</v>
      </c>
      <c r="I738" s="16" t="s">
        <v>32</v>
      </c>
      <c r="J738" s="15"/>
      <c r="K738" s="27" t="str" cm="1">
        <f t="array" ref="K738">IF(I738="","",_xlfn.XLOOKUP(0&amp;A738&amp;IF(F738&lt;&gt;"",F738,LOOKUP(2,1/(F$2:F738&lt;&gt;""),F$2:F738))&amp;I738,Hoja4!G:G,Hoja4!F:F,"",0))</f>
        <v/>
      </c>
      <c r="L738" s="22"/>
      <c r="M738" s="15">
        <v>15</v>
      </c>
      <c r="N738" s="15" t="s">
        <v>967</v>
      </c>
      <c r="O738" s="15" t="s">
        <v>40</v>
      </c>
      <c r="P738" s="15" t="s">
        <v>35</v>
      </c>
      <c r="Q738" s="15" t="s">
        <v>36</v>
      </c>
      <c r="R738" s="15" t="s">
        <v>58</v>
      </c>
      <c r="S738" s="15">
        <v>68464</v>
      </c>
      <c r="T738" s="15">
        <v>37000</v>
      </c>
      <c r="U738" s="35">
        <v>6500</v>
      </c>
      <c r="V738" s="33"/>
      <c r="W738" s="15" t="s">
        <v>38</v>
      </c>
      <c r="X738" s="15" t="s">
        <v>38</v>
      </c>
      <c r="Y738" s="15" t="s">
        <v>38</v>
      </c>
      <c r="Z738" s="23"/>
    </row>
    <row r="739" spans="1:26">
      <c r="A739" s="15">
        <v>218</v>
      </c>
      <c r="B739" s="15">
        <v>1</v>
      </c>
      <c r="C739" s="15"/>
      <c r="D739" s="15"/>
      <c r="E739" s="15"/>
      <c r="F739" s="15"/>
      <c r="G739" s="15"/>
      <c r="H739" s="16" t="s">
        <v>32</v>
      </c>
      <c r="I739" s="16" t="s">
        <v>32</v>
      </c>
      <c r="J739" s="15"/>
      <c r="K739" s="27" t="str" cm="1">
        <f t="array" ref="K739">IF(I739="","",_xlfn.XLOOKUP(0&amp;A739&amp;IF(F739&lt;&gt;"",F739,LOOKUP(2,1/(F$2:F739&lt;&gt;""),F$2:F739))&amp;I739,Hoja4!G:G,Hoja4!F:F,"",0))</f>
        <v/>
      </c>
      <c r="L739" s="22"/>
      <c r="M739" s="15">
        <v>16</v>
      </c>
      <c r="N739" s="15" t="s">
        <v>968</v>
      </c>
      <c r="O739" s="15" t="s">
        <v>100</v>
      </c>
      <c r="P739" s="15" t="s">
        <v>131</v>
      </c>
      <c r="Q739" s="15" t="s">
        <v>41</v>
      </c>
      <c r="R739" s="15" t="s">
        <v>37</v>
      </c>
      <c r="S739" s="15">
        <v>100</v>
      </c>
      <c r="T739" s="15">
        <v>100</v>
      </c>
      <c r="U739" s="35">
        <v>100</v>
      </c>
      <c r="V739" s="33"/>
      <c r="W739" s="15" t="s">
        <v>38</v>
      </c>
      <c r="X739" s="15" t="s">
        <v>38</v>
      </c>
      <c r="Y739" s="15" t="s">
        <v>38</v>
      </c>
      <c r="Z739" s="23"/>
    </row>
    <row r="740" spans="1:26">
      <c r="A740" s="15">
        <v>218</v>
      </c>
      <c r="B740" s="15">
        <v>1</v>
      </c>
      <c r="C740" s="15"/>
      <c r="D740" s="15"/>
      <c r="E740" s="15"/>
      <c r="F740" s="15"/>
      <c r="G740" s="15"/>
      <c r="H740" s="16" t="s">
        <v>32</v>
      </c>
      <c r="I740" s="16" t="s">
        <v>32</v>
      </c>
      <c r="J740" s="15"/>
      <c r="K740" s="27" t="str" cm="1">
        <f t="array" ref="K740">IF(I740="","",_xlfn.XLOOKUP(0&amp;A740&amp;IF(F740&lt;&gt;"",F740,LOOKUP(2,1/(F$2:F740&lt;&gt;""),F$2:F740))&amp;I740,Hoja4!G:G,Hoja4!F:F,"",0))</f>
        <v/>
      </c>
      <c r="L740" s="22"/>
      <c r="M740" s="15">
        <v>17</v>
      </c>
      <c r="N740" s="15" t="s">
        <v>969</v>
      </c>
      <c r="O740" s="15" t="s">
        <v>40</v>
      </c>
      <c r="P740" s="15" t="s">
        <v>35</v>
      </c>
      <c r="Q740" s="15" t="s">
        <v>36</v>
      </c>
      <c r="R740" s="15" t="s">
        <v>58</v>
      </c>
      <c r="S740" s="15">
        <v>139000</v>
      </c>
      <c r="T740" s="15">
        <v>200000</v>
      </c>
      <c r="U740" s="35">
        <v>175000</v>
      </c>
      <c r="V740" s="33"/>
      <c r="W740" s="15" t="s">
        <v>38</v>
      </c>
      <c r="X740" s="15" t="s">
        <v>38</v>
      </c>
      <c r="Y740" s="15" t="s">
        <v>38</v>
      </c>
      <c r="Z740" s="23"/>
    </row>
    <row r="741" spans="1:26">
      <c r="A741" s="15">
        <v>218</v>
      </c>
      <c r="B741" s="15">
        <v>1</v>
      </c>
      <c r="C741" s="15"/>
      <c r="D741" s="15"/>
      <c r="E741" s="15"/>
      <c r="F741" s="15"/>
      <c r="G741" s="15"/>
      <c r="H741" s="16" t="s">
        <v>32</v>
      </c>
      <c r="I741" s="16" t="s">
        <v>32</v>
      </c>
      <c r="J741" s="15"/>
      <c r="K741" s="27" t="str" cm="1">
        <f t="array" ref="K741">IF(I741="","",_xlfn.XLOOKUP(0&amp;A741&amp;IF(F741&lt;&gt;"",F741,LOOKUP(2,1/(F$2:F741&lt;&gt;""),F$2:F741))&amp;I741,Hoja4!G:G,Hoja4!F:F,"",0))</f>
        <v/>
      </c>
      <c r="L741" s="22"/>
      <c r="M741" s="15">
        <v>19</v>
      </c>
      <c r="N741" s="15" t="s">
        <v>970</v>
      </c>
      <c r="O741" s="15" t="s">
        <v>40</v>
      </c>
      <c r="P741" s="15" t="s">
        <v>35</v>
      </c>
      <c r="Q741" s="15" t="s">
        <v>36</v>
      </c>
      <c r="R741" s="15" t="s">
        <v>58</v>
      </c>
      <c r="S741" s="15">
        <v>393145</v>
      </c>
      <c r="T741" s="15">
        <v>500000</v>
      </c>
      <c r="U741" s="35">
        <v>500000</v>
      </c>
      <c r="V741" s="33"/>
      <c r="W741" s="15" t="s">
        <v>38</v>
      </c>
      <c r="X741" s="15" t="s">
        <v>38</v>
      </c>
      <c r="Y741" s="15" t="s">
        <v>38</v>
      </c>
      <c r="Z741" s="23"/>
    </row>
    <row r="742" spans="1:26">
      <c r="A742" s="15">
        <v>218</v>
      </c>
      <c r="B742" s="15">
        <v>1</v>
      </c>
      <c r="C742" s="15"/>
      <c r="D742" s="15"/>
      <c r="E742" s="15"/>
      <c r="F742" s="15"/>
      <c r="G742" s="15"/>
      <c r="H742" s="16" t="s">
        <v>32</v>
      </c>
      <c r="I742" s="16" t="s">
        <v>32</v>
      </c>
      <c r="J742" s="15"/>
      <c r="K742" s="27" t="str" cm="1">
        <f t="array" ref="K742">IF(I742="","",_xlfn.XLOOKUP(0&amp;A742&amp;IF(F742&lt;&gt;"",F742,LOOKUP(2,1/(F$2:F742&lt;&gt;""),F$2:F742))&amp;I742,Hoja4!G:G,Hoja4!F:F,"",0))</f>
        <v/>
      </c>
      <c r="L742" s="22"/>
      <c r="M742" s="15">
        <v>20</v>
      </c>
      <c r="N742" s="15" t="s">
        <v>971</v>
      </c>
      <c r="O742" s="15" t="s">
        <v>40</v>
      </c>
      <c r="P742" s="15" t="s">
        <v>131</v>
      </c>
      <c r="Q742" s="15" t="s">
        <v>36</v>
      </c>
      <c r="R742" s="15" t="s">
        <v>37</v>
      </c>
      <c r="S742" s="15">
        <v>25</v>
      </c>
      <c r="T742" s="15">
        <v>30</v>
      </c>
      <c r="U742" s="35">
        <v>9</v>
      </c>
      <c r="V742" s="33"/>
      <c r="W742" s="15" t="s">
        <v>38</v>
      </c>
      <c r="X742" s="15" t="s">
        <v>38</v>
      </c>
      <c r="Y742" s="15" t="s">
        <v>38</v>
      </c>
      <c r="Z742" s="23"/>
    </row>
    <row r="743" spans="1:26">
      <c r="A743" s="3">
        <v>218</v>
      </c>
      <c r="B743" s="3">
        <v>1</v>
      </c>
      <c r="C743" s="3" t="s">
        <v>929</v>
      </c>
      <c r="D743" s="3"/>
      <c r="E743" s="3"/>
      <c r="F743" s="3">
        <v>9</v>
      </c>
      <c r="G743" s="3" t="s">
        <v>966</v>
      </c>
      <c r="H743" s="4" t="s">
        <v>32</v>
      </c>
      <c r="I743" s="4" t="s">
        <v>32</v>
      </c>
      <c r="J743" s="3" t="s">
        <v>44</v>
      </c>
      <c r="K743" s="28">
        <f>SUM(K737:K742)</f>
        <v>16026487889</v>
      </c>
      <c r="L743" s="13">
        <f>SUM(L737:L742)</f>
        <v>0</v>
      </c>
      <c r="M743" s="3"/>
      <c r="N743" s="3"/>
      <c r="O743" s="3"/>
      <c r="P743" s="3"/>
      <c r="Q743" s="3"/>
      <c r="R743" s="3"/>
      <c r="S743" s="3"/>
      <c r="T743" s="3"/>
      <c r="U743" s="36"/>
      <c r="V743" s="3"/>
      <c r="W743" s="3"/>
      <c r="X743" s="3"/>
      <c r="Y743" s="3" t="s">
        <v>45</v>
      </c>
      <c r="Z743" s="13">
        <f>SUM(Z737:Z742)</f>
        <v>0</v>
      </c>
    </row>
    <row r="744" spans="1:26">
      <c r="A744" s="15">
        <v>218</v>
      </c>
      <c r="B744" s="15">
        <v>1</v>
      </c>
      <c r="C744" s="15" t="s">
        <v>929</v>
      </c>
      <c r="D744" s="15">
        <v>3</v>
      </c>
      <c r="E744" s="15" t="s">
        <v>972</v>
      </c>
      <c r="F744" s="15">
        <v>10</v>
      </c>
      <c r="G744" s="15" t="s">
        <v>973</v>
      </c>
      <c r="H744" s="16" t="s">
        <v>935</v>
      </c>
      <c r="I744" s="16" t="s">
        <v>936</v>
      </c>
      <c r="J744" s="15" t="s">
        <v>937</v>
      </c>
      <c r="K744" s="32" cm="1">
        <f t="array" ref="K744">IF(I744="","",_xlfn.XLOOKUP(0&amp;A744&amp;IF(F744&lt;&gt;"",F744,LOOKUP(2,1/(F$2:F744&lt;&gt;""),F$2:F744))&amp;I744,Hoja4!G:G,Hoja4!F:F,"",0))</f>
        <v>284847000</v>
      </c>
      <c r="L744" s="23"/>
      <c r="M744" s="15"/>
      <c r="N744" s="15"/>
      <c r="O744" s="15"/>
      <c r="P744" s="15"/>
      <c r="Q744" s="15"/>
      <c r="R744" s="15"/>
      <c r="S744" s="15"/>
      <c r="T744" s="15"/>
      <c r="U744" s="35"/>
      <c r="V744" s="15"/>
      <c r="W744" s="15"/>
      <c r="X744" s="15"/>
      <c r="Y744" s="15"/>
      <c r="Z744" s="22"/>
    </row>
    <row r="745" spans="1:26">
      <c r="A745" s="15">
        <v>218</v>
      </c>
      <c r="B745" s="15">
        <v>1</v>
      </c>
      <c r="C745" s="15"/>
      <c r="D745" s="15"/>
      <c r="E745" s="15"/>
      <c r="F745" s="15"/>
      <c r="G745" s="15"/>
      <c r="H745" s="16" t="s">
        <v>32</v>
      </c>
      <c r="I745" s="16" t="s">
        <v>32</v>
      </c>
      <c r="J745" s="15"/>
      <c r="K745" s="27" t="str" cm="1">
        <f t="array" ref="K745">IF(I745="","",_xlfn.XLOOKUP(0&amp;A745&amp;IF(F745&lt;&gt;"",F745,LOOKUP(2,1/(F$2:F745&lt;&gt;""),F$2:F745))&amp;I745,Hoja4!G:G,Hoja4!F:F,"",0))</f>
        <v/>
      </c>
      <c r="L745" s="22"/>
      <c r="M745" s="15">
        <v>21</v>
      </c>
      <c r="N745" s="15" t="s">
        <v>974</v>
      </c>
      <c r="O745" s="15" t="s">
        <v>40</v>
      </c>
      <c r="P745" s="15" t="s">
        <v>35</v>
      </c>
      <c r="Q745" s="15" t="s">
        <v>36</v>
      </c>
      <c r="R745" s="15" t="s">
        <v>37</v>
      </c>
      <c r="S745" s="15">
        <v>400</v>
      </c>
      <c r="T745" s="15">
        <v>750</v>
      </c>
      <c r="U745" s="35">
        <v>90</v>
      </c>
      <c r="V745" s="33"/>
      <c r="W745" s="15" t="s">
        <v>38</v>
      </c>
      <c r="X745" s="15" t="s">
        <v>38</v>
      </c>
      <c r="Y745" s="15" t="s">
        <v>38</v>
      </c>
      <c r="Z745" s="23"/>
    </row>
    <row r="746" spans="1:26">
      <c r="A746" s="3">
        <v>218</v>
      </c>
      <c r="B746" s="3">
        <v>1</v>
      </c>
      <c r="C746" s="3" t="s">
        <v>929</v>
      </c>
      <c r="D746" s="3"/>
      <c r="E746" s="3"/>
      <c r="F746" s="3">
        <v>10</v>
      </c>
      <c r="G746" s="3" t="s">
        <v>973</v>
      </c>
      <c r="H746" s="4" t="s">
        <v>32</v>
      </c>
      <c r="I746" s="4" t="s">
        <v>32</v>
      </c>
      <c r="J746" s="3" t="s">
        <v>44</v>
      </c>
      <c r="K746" s="28">
        <f>SUM(K744:K745)</f>
        <v>284847000</v>
      </c>
      <c r="L746" s="13">
        <f>SUM(L744:L745)</f>
        <v>0</v>
      </c>
      <c r="M746" s="3"/>
      <c r="N746" s="3"/>
      <c r="O746" s="3"/>
      <c r="P746" s="3"/>
      <c r="Q746" s="3"/>
      <c r="R746" s="3"/>
      <c r="S746" s="3"/>
      <c r="T746" s="3"/>
      <c r="U746" s="36"/>
      <c r="V746" s="3"/>
      <c r="W746" s="3"/>
      <c r="X746" s="3"/>
      <c r="Y746" s="3" t="s">
        <v>45</v>
      </c>
      <c r="Z746" s="13">
        <f>SUM(Z744:Z745)</f>
        <v>0</v>
      </c>
    </row>
    <row r="747" spans="1:26">
      <c r="A747" s="15">
        <v>218</v>
      </c>
      <c r="B747" s="15">
        <v>1</v>
      </c>
      <c r="C747" s="15" t="s">
        <v>929</v>
      </c>
      <c r="D747" s="15">
        <v>3</v>
      </c>
      <c r="E747" s="15" t="s">
        <v>972</v>
      </c>
      <c r="F747" s="15">
        <v>18</v>
      </c>
      <c r="G747" s="15" t="s">
        <v>975</v>
      </c>
      <c r="H747" s="16" t="s">
        <v>935</v>
      </c>
      <c r="I747" s="16" t="s">
        <v>936</v>
      </c>
      <c r="J747" s="15" t="s">
        <v>937</v>
      </c>
      <c r="K747" s="32" cm="1">
        <f t="array" ref="K747">IF(I747="","",_xlfn.XLOOKUP(0&amp;A747&amp;IF(F747&lt;&gt;"",F747,LOOKUP(2,1/(F$2:F747&lt;&gt;""),F$2:F747))&amp;I747,Hoja4!G:G,Hoja4!F:F,"",0))</f>
        <v>1360086000</v>
      </c>
      <c r="L747" s="23"/>
      <c r="M747" s="15"/>
      <c r="N747" s="15"/>
      <c r="O747" s="15"/>
      <c r="P747" s="15"/>
      <c r="Q747" s="15"/>
      <c r="R747" s="15"/>
      <c r="S747" s="15"/>
      <c r="T747" s="15"/>
      <c r="U747" s="35"/>
      <c r="V747" s="15"/>
      <c r="W747" s="15"/>
      <c r="X747" s="15"/>
      <c r="Y747" s="15"/>
      <c r="Z747" s="22"/>
    </row>
    <row r="748" spans="1:26">
      <c r="A748" s="15">
        <v>218</v>
      </c>
      <c r="B748" s="15">
        <v>1</v>
      </c>
      <c r="C748" s="15"/>
      <c r="D748" s="15"/>
      <c r="E748" s="15"/>
      <c r="F748" s="15"/>
      <c r="G748" s="15"/>
      <c r="H748" s="16" t="s">
        <v>32</v>
      </c>
      <c r="I748" s="16" t="s">
        <v>32</v>
      </c>
      <c r="J748" s="15"/>
      <c r="K748" s="27" t="str" cm="1">
        <f t="array" ref="K748">IF(I748="","",_xlfn.XLOOKUP(0&amp;A748&amp;IF(F748&lt;&gt;"",F748,LOOKUP(2,1/(F$2:F748&lt;&gt;""),F$2:F748))&amp;I748,Hoja4!G:G,Hoja4!F:F,"",0))</f>
        <v/>
      </c>
      <c r="L748" s="22"/>
      <c r="M748" s="15">
        <v>24</v>
      </c>
      <c r="N748" s="15" t="s">
        <v>976</v>
      </c>
      <c r="O748" s="15" t="s">
        <v>100</v>
      </c>
      <c r="P748" s="15" t="s">
        <v>95</v>
      </c>
      <c r="Q748" s="15" t="s">
        <v>41</v>
      </c>
      <c r="R748" s="15" t="s">
        <v>37</v>
      </c>
      <c r="S748" s="15">
        <v>100</v>
      </c>
      <c r="T748" s="15">
        <v>100</v>
      </c>
      <c r="U748" s="35">
        <v>100</v>
      </c>
      <c r="V748" s="33"/>
      <c r="W748" s="15" t="s">
        <v>38</v>
      </c>
      <c r="X748" s="15" t="s">
        <v>38</v>
      </c>
      <c r="Y748" s="15" t="s">
        <v>38</v>
      </c>
      <c r="Z748" s="23"/>
    </row>
    <row r="749" spans="1:26">
      <c r="A749" s="3">
        <v>218</v>
      </c>
      <c r="B749" s="3">
        <v>1</v>
      </c>
      <c r="C749" s="3" t="s">
        <v>929</v>
      </c>
      <c r="D749" s="3"/>
      <c r="E749" s="3"/>
      <c r="F749" s="3">
        <v>18</v>
      </c>
      <c r="G749" s="3" t="s">
        <v>975</v>
      </c>
      <c r="H749" s="4" t="s">
        <v>32</v>
      </c>
      <c r="I749" s="4" t="s">
        <v>32</v>
      </c>
      <c r="J749" s="3" t="s">
        <v>44</v>
      </c>
      <c r="K749" s="28">
        <f>SUM(K747:K748)</f>
        <v>1360086000</v>
      </c>
      <c r="L749" s="13">
        <f>SUM(L747:L748)</f>
        <v>0</v>
      </c>
      <c r="M749" s="3"/>
      <c r="N749" s="3"/>
      <c r="O749" s="3"/>
      <c r="P749" s="3"/>
      <c r="Q749" s="3"/>
      <c r="R749" s="3"/>
      <c r="S749" s="3"/>
      <c r="T749" s="3"/>
      <c r="U749" s="36"/>
      <c r="V749" s="3"/>
      <c r="W749" s="3"/>
      <c r="X749" s="3"/>
      <c r="Y749" s="3" t="s">
        <v>45</v>
      </c>
      <c r="Z749" s="13">
        <f>SUM(Z747:Z748)</f>
        <v>0</v>
      </c>
    </row>
    <row r="750" spans="1:26">
      <c r="A750" s="15">
        <v>218</v>
      </c>
      <c r="B750" s="15">
        <v>1</v>
      </c>
      <c r="C750" s="15" t="s">
        <v>929</v>
      </c>
      <c r="D750" s="15">
        <v>4</v>
      </c>
      <c r="E750" s="15" t="s">
        <v>317</v>
      </c>
      <c r="F750" s="15">
        <v>19</v>
      </c>
      <c r="G750" s="15" t="s">
        <v>402</v>
      </c>
      <c r="H750" s="16" t="s">
        <v>32</v>
      </c>
      <c r="I750" s="16" t="s">
        <v>32</v>
      </c>
      <c r="J750" s="15"/>
      <c r="K750" s="24" t="str" cm="1">
        <f t="array" ref="K750">IF(I750="","",_xlfn.XLOOKUP(0&amp;A750&amp;IF(F750&lt;&gt;"",F750,LOOKUP(2,1/(F$2:F750&lt;&gt;""),F$2:F750))&amp;I750,Hoja4!G:G,Hoja4!F:F,"",0))</f>
        <v/>
      </c>
      <c r="L750" s="22"/>
      <c r="M750" s="15"/>
      <c r="N750" s="15"/>
      <c r="O750" s="15"/>
      <c r="P750" s="15"/>
      <c r="Q750" s="15"/>
      <c r="R750" s="15"/>
      <c r="S750" s="15"/>
      <c r="T750" s="15"/>
      <c r="U750" s="35"/>
      <c r="V750" s="33"/>
      <c r="W750" s="15"/>
      <c r="X750" s="15"/>
      <c r="Y750" s="15"/>
      <c r="Z750" s="23"/>
    </row>
    <row r="751" spans="1:26">
      <c r="A751" s="15">
        <v>218</v>
      </c>
      <c r="B751" s="15">
        <v>1</v>
      </c>
      <c r="C751" s="15"/>
      <c r="D751" s="15"/>
      <c r="E751" s="15"/>
      <c r="F751" s="15"/>
      <c r="G751" s="15"/>
      <c r="H751" s="16" t="s">
        <v>32</v>
      </c>
      <c r="I751" s="16" t="s">
        <v>32</v>
      </c>
      <c r="J751" s="15"/>
      <c r="K751" s="27" t="str" cm="1">
        <f t="array" ref="K751">IF(I751="","",_xlfn.XLOOKUP(0&amp;A751&amp;IF(F751&lt;&gt;"",F751,LOOKUP(2,1/(F$2:F751&lt;&gt;""),F$2:F751))&amp;I751,Hoja4!G:G,Hoja4!F:F,"",0))</f>
        <v/>
      </c>
      <c r="L751" s="22"/>
      <c r="M751" s="15">
        <v>25</v>
      </c>
      <c r="N751" s="15" t="s">
        <v>977</v>
      </c>
      <c r="O751" s="15" t="s">
        <v>34</v>
      </c>
      <c r="P751" s="15" t="s">
        <v>131</v>
      </c>
      <c r="Q751" s="15" t="s">
        <v>41</v>
      </c>
      <c r="R751" s="15" t="s">
        <v>37</v>
      </c>
      <c r="S751" s="15">
        <v>0</v>
      </c>
      <c r="T751" s="15">
        <v>100</v>
      </c>
      <c r="U751" s="35"/>
      <c r="V751" s="33"/>
      <c r="W751" s="15" t="s">
        <v>38</v>
      </c>
      <c r="X751" s="15" t="s">
        <v>38</v>
      </c>
      <c r="Y751" s="15" t="s">
        <v>43</v>
      </c>
      <c r="Z751" s="23"/>
    </row>
    <row r="752" spans="1:26">
      <c r="A752" s="3">
        <v>218</v>
      </c>
      <c r="B752" s="3">
        <v>1</v>
      </c>
      <c r="C752" s="3" t="s">
        <v>929</v>
      </c>
      <c r="D752" s="3"/>
      <c r="E752" s="3"/>
      <c r="F752" s="3">
        <v>19</v>
      </c>
      <c r="G752" s="3" t="s">
        <v>402</v>
      </c>
      <c r="H752" s="4" t="s">
        <v>32</v>
      </c>
      <c r="I752" s="4" t="s">
        <v>32</v>
      </c>
      <c r="J752" s="3" t="s">
        <v>44</v>
      </c>
      <c r="K752" s="28">
        <f>SUM(K750:K751)</f>
        <v>0</v>
      </c>
      <c r="L752" s="13">
        <f>SUM(L750:L751)</f>
        <v>0</v>
      </c>
      <c r="M752" s="3"/>
      <c r="N752" s="3"/>
      <c r="O752" s="3"/>
      <c r="P752" s="3"/>
      <c r="Q752" s="3"/>
      <c r="R752" s="3"/>
      <c r="S752" s="3"/>
      <c r="T752" s="3"/>
      <c r="U752" s="36"/>
      <c r="V752" s="3"/>
      <c r="W752" s="3"/>
      <c r="X752" s="3"/>
      <c r="Y752" s="3" t="s">
        <v>45</v>
      </c>
      <c r="Z752" s="13">
        <f>SUM(Z750:Z751)</f>
        <v>0</v>
      </c>
    </row>
    <row r="753" spans="1:26">
      <c r="A753" s="15">
        <v>218</v>
      </c>
      <c r="B753" s="15">
        <v>1</v>
      </c>
      <c r="C753" s="15" t="s">
        <v>929</v>
      </c>
      <c r="D753" s="15">
        <v>2</v>
      </c>
      <c r="E753" s="15" t="s">
        <v>950</v>
      </c>
      <c r="F753" s="15">
        <v>4</v>
      </c>
      <c r="G753" s="15" t="s">
        <v>978</v>
      </c>
      <c r="H753" s="16" t="s">
        <v>952</v>
      </c>
      <c r="I753" s="16" t="s">
        <v>953</v>
      </c>
      <c r="J753" s="15" t="s">
        <v>954</v>
      </c>
      <c r="K753" s="32" cm="1">
        <f t="array" ref="K753">IF(I753="","",_xlfn.XLOOKUP(0&amp;A753&amp;IF(F753&lt;&gt;"",F753,LOOKUP(2,1/(F$2:F753&lt;&gt;""),F$2:F753))&amp;I753,Hoja4!G:G,Hoja4!F:F,"",0))</f>
        <v>1187205000</v>
      </c>
      <c r="L753" s="23"/>
      <c r="M753" s="15"/>
      <c r="N753" s="15"/>
      <c r="O753" s="15"/>
      <c r="P753" s="15"/>
      <c r="Q753" s="15"/>
      <c r="R753" s="15"/>
      <c r="S753" s="15"/>
      <c r="T753" s="15"/>
      <c r="U753" s="35"/>
      <c r="V753" s="15"/>
      <c r="W753" s="15"/>
      <c r="X753" s="15"/>
      <c r="Y753" s="15"/>
      <c r="Z753" s="22"/>
    </row>
    <row r="754" spans="1:26">
      <c r="A754" s="15">
        <v>218</v>
      </c>
      <c r="B754" s="15">
        <v>1</v>
      </c>
      <c r="C754" s="15"/>
      <c r="D754" s="15"/>
      <c r="E754" s="15"/>
      <c r="F754" s="15"/>
      <c r="G754" s="15"/>
      <c r="H754" s="16" t="s">
        <v>32</v>
      </c>
      <c r="I754" s="16" t="s">
        <v>32</v>
      </c>
      <c r="J754" s="15"/>
      <c r="K754" s="27" t="str" cm="1">
        <f t="array" ref="K754">IF(I754="","",_xlfn.XLOOKUP(0&amp;A754&amp;IF(F754&lt;&gt;"",F754,LOOKUP(2,1/(F$2:F754&lt;&gt;""),F$2:F754))&amp;I754,Hoja4!G:G,Hoja4!F:F,"",0))</f>
        <v/>
      </c>
      <c r="L754" s="22"/>
      <c r="M754" s="15">
        <v>26</v>
      </c>
      <c r="N754" s="15" t="s">
        <v>979</v>
      </c>
      <c r="O754" s="15" t="s">
        <v>76</v>
      </c>
      <c r="P754" s="15" t="s">
        <v>35</v>
      </c>
      <c r="Q754" s="15" t="s">
        <v>41</v>
      </c>
      <c r="R754" s="15" t="s">
        <v>37</v>
      </c>
      <c r="S754" s="15"/>
      <c r="T754" s="15">
        <v>100</v>
      </c>
      <c r="U754" s="35">
        <v>70</v>
      </c>
      <c r="V754" s="33"/>
      <c r="W754" s="15" t="s">
        <v>38</v>
      </c>
      <c r="X754" s="15" t="s">
        <v>38</v>
      </c>
      <c r="Y754" s="15" t="s">
        <v>38</v>
      </c>
      <c r="Z754" s="23"/>
    </row>
    <row r="755" spans="1:26">
      <c r="A755" s="3">
        <v>218</v>
      </c>
      <c r="B755" s="3">
        <v>1</v>
      </c>
      <c r="C755" s="3" t="s">
        <v>929</v>
      </c>
      <c r="D755" s="3"/>
      <c r="E755" s="3"/>
      <c r="F755" s="3">
        <v>4</v>
      </c>
      <c r="G755" s="3" t="s">
        <v>978</v>
      </c>
      <c r="H755" s="4" t="s">
        <v>32</v>
      </c>
      <c r="I755" s="4" t="s">
        <v>32</v>
      </c>
      <c r="J755" s="3" t="s">
        <v>44</v>
      </c>
      <c r="K755" s="28">
        <f>SUM(K753:K754)</f>
        <v>1187205000</v>
      </c>
      <c r="L755" s="13">
        <f>SUM(L753:L754)</f>
        <v>0</v>
      </c>
      <c r="M755" s="3"/>
      <c r="N755" s="3"/>
      <c r="O755" s="3"/>
      <c r="P755" s="3"/>
      <c r="Q755" s="3"/>
      <c r="R755" s="3"/>
      <c r="S755" s="3"/>
      <c r="T755" s="3"/>
      <c r="U755" s="36"/>
      <c r="V755" s="3"/>
      <c r="W755" s="3"/>
      <c r="X755" s="3"/>
      <c r="Y755" s="3" t="s">
        <v>45</v>
      </c>
      <c r="Z755" s="13">
        <f>SUM(Z753:Z754)</f>
        <v>0</v>
      </c>
    </row>
    <row r="756" spans="1:26">
      <c r="A756" s="15">
        <v>218</v>
      </c>
      <c r="B756" s="15">
        <v>1</v>
      </c>
      <c r="C756" s="15" t="s">
        <v>929</v>
      </c>
      <c r="D756" s="15">
        <v>4</v>
      </c>
      <c r="E756" s="15" t="s">
        <v>317</v>
      </c>
      <c r="F756" s="15">
        <v>20</v>
      </c>
      <c r="G756" s="15" t="s">
        <v>980</v>
      </c>
      <c r="H756" s="16" t="s">
        <v>981</v>
      </c>
      <c r="I756" s="16" t="s">
        <v>982</v>
      </c>
      <c r="J756" s="15" t="s">
        <v>983</v>
      </c>
      <c r="K756" s="32" cm="1">
        <f t="array" ref="K756">IF(I756="","",_xlfn.XLOOKUP(0&amp;A756&amp;IF(F756&lt;&gt;"",F756,LOOKUP(2,1/(F$2:F756&lt;&gt;""),F$2:F756))&amp;I756,Hoja4!G:G,Hoja4!F:F,"",0))</f>
        <v>7225333732</v>
      </c>
      <c r="L756" s="23"/>
      <c r="M756" s="15"/>
      <c r="N756" s="15"/>
      <c r="O756" s="15"/>
      <c r="P756" s="15"/>
      <c r="Q756" s="15"/>
      <c r="R756" s="15"/>
      <c r="S756" s="15"/>
      <c r="T756" s="15"/>
      <c r="U756" s="35"/>
      <c r="V756" s="15"/>
      <c r="W756" s="15"/>
      <c r="X756" s="15"/>
      <c r="Y756" s="15"/>
      <c r="Z756" s="22"/>
    </row>
    <row r="757" spans="1:26">
      <c r="A757" s="15">
        <v>218</v>
      </c>
      <c r="B757" s="15">
        <v>1</v>
      </c>
      <c r="C757" s="15"/>
      <c r="D757" s="15"/>
      <c r="E757" s="15"/>
      <c r="F757" s="15"/>
      <c r="G757" s="15"/>
      <c r="H757" s="16" t="s">
        <v>32</v>
      </c>
      <c r="I757" s="16" t="s">
        <v>32</v>
      </c>
      <c r="J757" s="15"/>
      <c r="K757" s="27" t="str" cm="1">
        <f t="array" ref="K757">IF(I757="","",_xlfn.XLOOKUP(0&amp;A757&amp;IF(F757&lt;&gt;"",F757,LOOKUP(2,1/(F$2:F757&lt;&gt;""),F$2:F757))&amp;I757,Hoja4!G:G,Hoja4!F:F,"",0))</f>
        <v/>
      </c>
      <c r="L757" s="22"/>
      <c r="M757" s="15">
        <v>27</v>
      </c>
      <c r="N757" s="15" t="s">
        <v>984</v>
      </c>
      <c r="O757" s="15" t="s">
        <v>34</v>
      </c>
      <c r="P757" s="15" t="s">
        <v>131</v>
      </c>
      <c r="Q757" s="15" t="s">
        <v>36</v>
      </c>
      <c r="R757" s="15" t="s">
        <v>37</v>
      </c>
      <c r="S757" s="15"/>
      <c r="T757" s="15">
        <v>26</v>
      </c>
      <c r="U757" s="35">
        <v>19</v>
      </c>
      <c r="V757" s="33"/>
      <c r="W757" s="15" t="s">
        <v>43</v>
      </c>
      <c r="X757" s="15" t="s">
        <v>43</v>
      </c>
      <c r="Y757" s="15" t="s">
        <v>38</v>
      </c>
      <c r="Z757" s="23"/>
    </row>
    <row r="758" spans="1:26">
      <c r="A758" s="3">
        <v>218</v>
      </c>
      <c r="B758" s="3">
        <v>1</v>
      </c>
      <c r="C758" s="3" t="s">
        <v>929</v>
      </c>
      <c r="D758" s="3"/>
      <c r="E758" s="3"/>
      <c r="F758" s="3">
        <v>20</v>
      </c>
      <c r="G758" s="3" t="s">
        <v>980</v>
      </c>
      <c r="H758" s="4" t="s">
        <v>32</v>
      </c>
      <c r="I758" s="4" t="s">
        <v>32</v>
      </c>
      <c r="J758" s="3" t="s">
        <v>44</v>
      </c>
      <c r="K758" s="28">
        <f>SUM(K756:K757)</f>
        <v>7225333732</v>
      </c>
      <c r="L758" s="13">
        <f>SUM(L756:L757)</f>
        <v>0</v>
      </c>
      <c r="M758" s="3"/>
      <c r="N758" s="3"/>
      <c r="O758" s="3"/>
      <c r="P758" s="3"/>
      <c r="Q758" s="3"/>
      <c r="R758" s="3"/>
      <c r="S758" s="3"/>
      <c r="T758" s="3"/>
      <c r="U758" s="36"/>
      <c r="V758" s="3"/>
      <c r="W758" s="3"/>
      <c r="X758" s="3"/>
      <c r="Y758" s="3" t="s">
        <v>45</v>
      </c>
      <c r="Z758" s="13">
        <f>SUM(Z756:Z757)</f>
        <v>0</v>
      </c>
    </row>
    <row r="759" spans="1:26">
      <c r="A759" s="15">
        <v>218</v>
      </c>
      <c r="B759" s="15">
        <v>1</v>
      </c>
      <c r="C759" s="15" t="s">
        <v>929</v>
      </c>
      <c r="D759" s="15">
        <v>4</v>
      </c>
      <c r="E759" s="15" t="s">
        <v>317</v>
      </c>
      <c r="F759" s="15">
        <v>21</v>
      </c>
      <c r="G759" s="15" t="s">
        <v>923</v>
      </c>
      <c r="H759" s="16" t="s">
        <v>981</v>
      </c>
      <c r="I759" s="16" t="s">
        <v>982</v>
      </c>
      <c r="J759" s="15" t="s">
        <v>983</v>
      </c>
      <c r="K759" s="32" cm="1">
        <f t="array" ref="K759">IF(I759="","",_xlfn.XLOOKUP(0&amp;A759&amp;IF(F759&lt;&gt;"",F759,LOOKUP(2,1/(F$2:F759&lt;&gt;""),F$2:F759))&amp;I759,Hoja4!G:G,Hoja4!F:F,"",0))</f>
        <v>346500000</v>
      </c>
      <c r="L759" s="23"/>
      <c r="M759" s="15"/>
      <c r="N759" s="15"/>
      <c r="O759" s="15"/>
      <c r="P759" s="15"/>
      <c r="Q759" s="15"/>
      <c r="R759" s="15"/>
      <c r="S759" s="15"/>
      <c r="T759" s="15"/>
      <c r="U759" s="35"/>
      <c r="V759" s="15"/>
      <c r="W759" s="15"/>
      <c r="X759" s="15"/>
      <c r="Y759" s="15"/>
      <c r="Z759" s="22"/>
    </row>
    <row r="760" spans="1:26">
      <c r="A760" s="15">
        <v>218</v>
      </c>
      <c r="B760" s="15">
        <v>1</v>
      </c>
      <c r="C760" s="15"/>
      <c r="D760" s="15"/>
      <c r="E760" s="15"/>
      <c r="F760" s="15"/>
      <c r="G760" s="15"/>
      <c r="H760" s="16" t="s">
        <v>32</v>
      </c>
      <c r="I760" s="16" t="s">
        <v>32</v>
      </c>
      <c r="J760" s="15"/>
      <c r="K760" s="27" t="str" cm="1">
        <f t="array" ref="K760">IF(I760="","",_xlfn.XLOOKUP(0&amp;A760&amp;IF(F760&lt;&gt;"",F760,LOOKUP(2,1/(F$2:F760&lt;&gt;""),F$2:F760))&amp;I760,Hoja4!G:G,Hoja4!F:F,"",0))</f>
        <v/>
      </c>
      <c r="L760" s="22"/>
      <c r="M760" s="15">
        <v>28</v>
      </c>
      <c r="N760" s="15" t="s">
        <v>985</v>
      </c>
      <c r="O760" s="15" t="s">
        <v>34</v>
      </c>
      <c r="P760" s="15" t="s">
        <v>131</v>
      </c>
      <c r="Q760" s="15" t="s">
        <v>36</v>
      </c>
      <c r="R760" s="15" t="s">
        <v>37</v>
      </c>
      <c r="S760" s="15"/>
      <c r="T760" s="15">
        <v>8</v>
      </c>
      <c r="U760" s="35">
        <v>8</v>
      </c>
      <c r="V760" s="33"/>
      <c r="W760" s="15" t="s">
        <v>43</v>
      </c>
      <c r="X760" s="15" t="s">
        <v>43</v>
      </c>
      <c r="Y760" s="15" t="s">
        <v>38</v>
      </c>
      <c r="Z760" s="23"/>
    </row>
    <row r="761" spans="1:26">
      <c r="A761" s="3">
        <v>218</v>
      </c>
      <c r="B761" s="3">
        <v>1</v>
      </c>
      <c r="C761" s="3" t="s">
        <v>929</v>
      </c>
      <c r="D761" s="3"/>
      <c r="E761" s="3"/>
      <c r="F761" s="3">
        <v>21</v>
      </c>
      <c r="G761" s="3" t="s">
        <v>923</v>
      </c>
      <c r="H761" s="4" t="s">
        <v>32</v>
      </c>
      <c r="I761" s="4" t="s">
        <v>32</v>
      </c>
      <c r="J761" s="3" t="s">
        <v>44</v>
      </c>
      <c r="K761" s="28">
        <f>SUM(K759:K760)</f>
        <v>346500000</v>
      </c>
      <c r="L761" s="13">
        <f>SUM(L759:L760)</f>
        <v>0</v>
      </c>
      <c r="M761" s="3"/>
      <c r="N761" s="3"/>
      <c r="O761" s="3"/>
      <c r="P761" s="3"/>
      <c r="Q761" s="3"/>
      <c r="R761" s="3"/>
      <c r="S761" s="3"/>
      <c r="T761" s="3"/>
      <c r="U761" s="36"/>
      <c r="V761" s="3"/>
      <c r="W761" s="3"/>
      <c r="X761" s="3"/>
      <c r="Y761" s="3" t="s">
        <v>45</v>
      </c>
      <c r="Z761" s="13">
        <f>SUM(Z759:Z760)</f>
        <v>0</v>
      </c>
    </row>
    <row r="762" spans="1:26">
      <c r="A762" s="15">
        <v>218</v>
      </c>
      <c r="B762" s="15">
        <v>1</v>
      </c>
      <c r="C762" s="15" t="s">
        <v>929</v>
      </c>
      <c r="D762" s="15">
        <v>4</v>
      </c>
      <c r="E762" s="15" t="s">
        <v>317</v>
      </c>
      <c r="F762" s="15">
        <v>22</v>
      </c>
      <c r="G762" s="15" t="s">
        <v>118</v>
      </c>
      <c r="H762" s="16" t="s">
        <v>981</v>
      </c>
      <c r="I762" s="16" t="s">
        <v>982</v>
      </c>
      <c r="J762" s="15" t="s">
        <v>983</v>
      </c>
      <c r="K762" s="32" cm="1">
        <f t="array" ref="K762">IF(I762="","",_xlfn.XLOOKUP(0&amp;A762&amp;IF(F762&lt;&gt;"",F762,LOOKUP(2,1/(F$2:F762&lt;&gt;""),F$2:F762))&amp;I762,Hoja4!G:G,Hoja4!F:F,"",0))</f>
        <v>3129903268</v>
      </c>
      <c r="L762" s="23"/>
      <c r="M762" s="15"/>
      <c r="N762" s="15"/>
      <c r="O762" s="15"/>
      <c r="P762" s="15"/>
      <c r="Q762" s="15"/>
      <c r="R762" s="15"/>
      <c r="S762" s="15"/>
      <c r="T762" s="15"/>
      <c r="U762" s="35"/>
      <c r="V762" s="15"/>
      <c r="W762" s="15"/>
      <c r="X762" s="15"/>
      <c r="Y762" s="15"/>
      <c r="Z762" s="22"/>
    </row>
    <row r="763" spans="1:26">
      <c r="A763" s="15">
        <v>218</v>
      </c>
      <c r="B763" s="15">
        <v>1</v>
      </c>
      <c r="C763" s="15"/>
      <c r="D763" s="15"/>
      <c r="E763" s="15"/>
      <c r="F763" s="15"/>
      <c r="G763" s="15"/>
      <c r="H763" s="16" t="s">
        <v>32</v>
      </c>
      <c r="I763" s="16" t="s">
        <v>32</v>
      </c>
      <c r="J763" s="15"/>
      <c r="K763" s="27" t="str" cm="1">
        <f t="array" ref="K763">IF(I763="","",_xlfn.XLOOKUP(0&amp;A763&amp;IF(F763&lt;&gt;"",F763,LOOKUP(2,1/(F$2:F763&lt;&gt;""),F$2:F763))&amp;I763,Hoja4!G:G,Hoja4!F:F,"",0))</f>
        <v/>
      </c>
      <c r="L763" s="22"/>
      <c r="M763" s="15">
        <v>29</v>
      </c>
      <c r="N763" s="15" t="s">
        <v>986</v>
      </c>
      <c r="O763" s="15" t="s">
        <v>34</v>
      </c>
      <c r="P763" s="15" t="s">
        <v>131</v>
      </c>
      <c r="Q763" s="15" t="s">
        <v>36</v>
      </c>
      <c r="R763" s="15" t="s">
        <v>37</v>
      </c>
      <c r="S763" s="15"/>
      <c r="T763" s="15">
        <v>4</v>
      </c>
      <c r="U763" s="35">
        <v>4</v>
      </c>
      <c r="V763" s="33"/>
      <c r="W763" s="15" t="s">
        <v>43</v>
      </c>
      <c r="X763" s="15" t="s">
        <v>43</v>
      </c>
      <c r="Y763" s="15" t="s">
        <v>38</v>
      </c>
      <c r="Z763" s="23"/>
    </row>
    <row r="764" spans="1:26">
      <c r="A764" s="3">
        <v>218</v>
      </c>
      <c r="B764" s="3">
        <v>1</v>
      </c>
      <c r="C764" s="3" t="s">
        <v>929</v>
      </c>
      <c r="D764" s="3"/>
      <c r="E764" s="3"/>
      <c r="F764" s="3">
        <v>22</v>
      </c>
      <c r="G764" s="3" t="s">
        <v>118</v>
      </c>
      <c r="H764" s="4" t="s">
        <v>32</v>
      </c>
      <c r="I764" s="4" t="s">
        <v>32</v>
      </c>
      <c r="J764" s="3" t="s">
        <v>44</v>
      </c>
      <c r="K764" s="28">
        <f>SUM(K762:K763)</f>
        <v>3129903268</v>
      </c>
      <c r="L764" s="13">
        <f>SUM(L762:L763)</f>
        <v>0</v>
      </c>
      <c r="M764" s="3"/>
      <c r="N764" s="3"/>
      <c r="O764" s="3"/>
      <c r="P764" s="3"/>
      <c r="Q764" s="3"/>
      <c r="R764" s="3"/>
      <c r="S764" s="3"/>
      <c r="T764" s="3"/>
      <c r="U764" s="36"/>
      <c r="V764" s="3"/>
      <c r="W764" s="3"/>
      <c r="X764" s="3"/>
      <c r="Y764" s="3" t="s">
        <v>45</v>
      </c>
      <c r="Z764" s="13">
        <f>SUM(Z762:Z763)</f>
        <v>0</v>
      </c>
    </row>
    <row r="765" spans="1:26">
      <c r="A765" s="15">
        <v>218</v>
      </c>
      <c r="B765" s="15">
        <v>1</v>
      </c>
      <c r="C765" s="15" t="s">
        <v>929</v>
      </c>
      <c r="D765" s="15">
        <v>4</v>
      </c>
      <c r="E765" s="15" t="s">
        <v>317</v>
      </c>
      <c r="F765" s="15">
        <v>23</v>
      </c>
      <c r="G765" s="15" t="s">
        <v>118</v>
      </c>
      <c r="H765" s="16" t="s">
        <v>981</v>
      </c>
      <c r="I765" s="16" t="s">
        <v>982</v>
      </c>
      <c r="J765" s="15" t="s">
        <v>983</v>
      </c>
      <c r="K765" s="32" cm="1">
        <f t="array" ref="K765">IF(I765="","",_xlfn.XLOOKUP(0&amp;A765&amp;IF(F765&lt;&gt;"",F765,LOOKUP(2,1/(F$2:F765&lt;&gt;""),F$2:F765))&amp;I765,Hoja4!G:G,Hoja4!F:F,"",0))</f>
        <v>414239900</v>
      </c>
      <c r="L765" s="23"/>
      <c r="M765" s="15"/>
      <c r="N765" s="15"/>
      <c r="O765" s="15"/>
      <c r="P765" s="15"/>
      <c r="Q765" s="15"/>
      <c r="R765" s="15"/>
      <c r="S765" s="15"/>
      <c r="T765" s="15"/>
      <c r="U765" s="35"/>
      <c r="V765" s="15"/>
      <c r="W765" s="15"/>
      <c r="X765" s="15"/>
      <c r="Y765" s="15"/>
      <c r="Z765" s="22"/>
    </row>
    <row r="766" spans="1:26">
      <c r="A766" s="15">
        <v>218</v>
      </c>
      <c r="B766" s="15">
        <v>1</v>
      </c>
      <c r="C766" s="15"/>
      <c r="D766" s="15"/>
      <c r="E766" s="15"/>
      <c r="F766" s="15"/>
      <c r="G766" s="15"/>
      <c r="H766" s="16" t="s">
        <v>32</v>
      </c>
      <c r="I766" s="16" t="s">
        <v>32</v>
      </c>
      <c r="J766" s="15"/>
      <c r="K766" s="27" t="str" cm="1">
        <f t="array" ref="K766">IF(I766="","",_xlfn.XLOOKUP(0&amp;A766&amp;IF(F766&lt;&gt;"",F766,LOOKUP(2,1/(F$2:F766&lt;&gt;""),F$2:F766))&amp;I766,Hoja4!G:G,Hoja4!F:F,"",0))</f>
        <v/>
      </c>
      <c r="L766" s="22"/>
      <c r="M766" s="15">
        <v>30</v>
      </c>
      <c r="N766" s="15" t="s">
        <v>987</v>
      </c>
      <c r="O766" s="15" t="s">
        <v>34</v>
      </c>
      <c r="P766" s="15" t="s">
        <v>131</v>
      </c>
      <c r="Q766" s="15" t="s">
        <v>36</v>
      </c>
      <c r="R766" s="15" t="s">
        <v>37</v>
      </c>
      <c r="S766" s="15"/>
      <c r="T766" s="15">
        <v>6</v>
      </c>
      <c r="U766" s="35">
        <v>6</v>
      </c>
      <c r="V766" s="33"/>
      <c r="W766" s="15" t="s">
        <v>43</v>
      </c>
      <c r="X766" s="15" t="s">
        <v>43</v>
      </c>
      <c r="Y766" s="15" t="s">
        <v>38</v>
      </c>
      <c r="Z766" s="23"/>
    </row>
    <row r="767" spans="1:26">
      <c r="A767" s="3">
        <v>218</v>
      </c>
      <c r="B767" s="3">
        <v>1</v>
      </c>
      <c r="C767" s="3" t="s">
        <v>929</v>
      </c>
      <c r="D767" s="3"/>
      <c r="E767" s="3"/>
      <c r="F767" s="3">
        <v>23</v>
      </c>
      <c r="G767" s="3" t="s">
        <v>118</v>
      </c>
      <c r="H767" s="4" t="s">
        <v>32</v>
      </c>
      <c r="I767" s="4" t="s">
        <v>32</v>
      </c>
      <c r="J767" s="3" t="s">
        <v>44</v>
      </c>
      <c r="K767" s="28">
        <f>SUM(K765:K766)</f>
        <v>414239900</v>
      </c>
      <c r="L767" s="13">
        <f>SUM(L765:L766)</f>
        <v>0</v>
      </c>
      <c r="M767" s="3"/>
      <c r="N767" s="3"/>
      <c r="O767" s="3"/>
      <c r="P767" s="3"/>
      <c r="Q767" s="3"/>
      <c r="R767" s="3"/>
      <c r="S767" s="3"/>
      <c r="T767" s="3"/>
      <c r="U767" s="36"/>
      <c r="V767" s="3"/>
      <c r="W767" s="3"/>
      <c r="X767" s="3"/>
      <c r="Y767" s="3" t="s">
        <v>45</v>
      </c>
      <c r="Z767" s="13">
        <f>SUM(Z765:Z766)</f>
        <v>0</v>
      </c>
    </row>
    <row r="768" spans="1:26">
      <c r="A768" s="15">
        <v>218</v>
      </c>
      <c r="B768" s="15">
        <v>1</v>
      </c>
      <c r="C768" s="15" t="s">
        <v>929</v>
      </c>
      <c r="D768" s="15">
        <v>4</v>
      </c>
      <c r="E768" s="15" t="s">
        <v>317</v>
      </c>
      <c r="F768" s="15">
        <v>24</v>
      </c>
      <c r="G768" s="15" t="s">
        <v>923</v>
      </c>
      <c r="H768" s="16" t="s">
        <v>981</v>
      </c>
      <c r="I768" s="16" t="s">
        <v>982</v>
      </c>
      <c r="J768" s="15" t="s">
        <v>983</v>
      </c>
      <c r="K768" s="32" cm="1">
        <f t="array" ref="K768">IF(I768="","",_xlfn.XLOOKUP(0&amp;A768&amp;IF(F768&lt;&gt;"",F768,LOOKUP(2,1/(F$2:F768&lt;&gt;""),F$2:F768))&amp;I768,Hoja4!G:G,Hoja4!F:F,"",0))</f>
        <v>2322397100</v>
      </c>
      <c r="L768" s="23"/>
      <c r="M768" s="15"/>
      <c r="N768" s="15"/>
      <c r="O768" s="15"/>
      <c r="P768" s="15"/>
      <c r="Q768" s="15"/>
      <c r="R768" s="15"/>
      <c r="S768" s="15"/>
      <c r="T768" s="15"/>
      <c r="U768" s="35"/>
      <c r="V768" s="15"/>
      <c r="W768" s="15"/>
      <c r="X768" s="15"/>
      <c r="Y768" s="15"/>
      <c r="Z768" s="22"/>
    </row>
    <row r="769" spans="1:26">
      <c r="A769" s="15">
        <v>218</v>
      </c>
      <c r="B769" s="15">
        <v>1</v>
      </c>
      <c r="C769" s="15"/>
      <c r="D769" s="15"/>
      <c r="E769" s="15"/>
      <c r="F769" s="15"/>
      <c r="G769" s="15"/>
      <c r="H769" s="16" t="s">
        <v>32</v>
      </c>
      <c r="I769" s="16" t="s">
        <v>32</v>
      </c>
      <c r="J769" s="15"/>
      <c r="K769" s="27" t="str" cm="1">
        <f t="array" ref="K769">IF(I769="","",_xlfn.XLOOKUP(0&amp;A769&amp;IF(F769&lt;&gt;"",F769,LOOKUP(2,1/(F$2:F769&lt;&gt;""),F$2:F769))&amp;I769,Hoja4!G:G,Hoja4!F:F,"",0))</f>
        <v/>
      </c>
      <c r="L769" s="22"/>
      <c r="M769" s="15">
        <v>31</v>
      </c>
      <c r="N769" s="15" t="s">
        <v>988</v>
      </c>
      <c r="O769" s="15" t="s">
        <v>34</v>
      </c>
      <c r="P769" s="15" t="s">
        <v>131</v>
      </c>
      <c r="Q769" s="15" t="s">
        <v>36</v>
      </c>
      <c r="R769" s="15" t="s">
        <v>37</v>
      </c>
      <c r="S769" s="15"/>
      <c r="T769" s="15">
        <v>100</v>
      </c>
      <c r="U769" s="35">
        <v>50</v>
      </c>
      <c r="V769" s="33"/>
      <c r="W769" s="15" t="s">
        <v>43</v>
      </c>
      <c r="X769" s="15" t="s">
        <v>43</v>
      </c>
      <c r="Y769" s="15" t="s">
        <v>38</v>
      </c>
      <c r="Z769" s="23"/>
    </row>
    <row r="770" spans="1:26">
      <c r="A770" s="3">
        <v>218</v>
      </c>
      <c r="B770" s="3">
        <v>1</v>
      </c>
      <c r="C770" s="3" t="s">
        <v>929</v>
      </c>
      <c r="D770" s="3"/>
      <c r="E770" s="3"/>
      <c r="F770" s="3">
        <v>24</v>
      </c>
      <c r="G770" s="3" t="s">
        <v>923</v>
      </c>
      <c r="H770" s="4" t="s">
        <v>32</v>
      </c>
      <c r="I770" s="4" t="s">
        <v>32</v>
      </c>
      <c r="J770" s="3" t="s">
        <v>44</v>
      </c>
      <c r="K770" s="28">
        <f>SUM(K768:K769)</f>
        <v>2322397100</v>
      </c>
      <c r="L770" s="13">
        <f>SUM(L768:L769)</f>
        <v>0</v>
      </c>
      <c r="M770" s="3"/>
      <c r="N770" s="3"/>
      <c r="O770" s="3"/>
      <c r="P770" s="3"/>
      <c r="Q770" s="3"/>
      <c r="R770" s="3"/>
      <c r="S770" s="3"/>
      <c r="T770" s="3"/>
      <c r="U770" s="36"/>
      <c r="V770" s="3"/>
      <c r="W770" s="3"/>
      <c r="X770" s="3"/>
      <c r="Y770" s="3" t="s">
        <v>45</v>
      </c>
      <c r="Z770" s="13">
        <f>SUM(Z768:Z769)</f>
        <v>0</v>
      </c>
    </row>
    <row r="771" spans="1:26">
      <c r="A771" s="5">
        <v>218</v>
      </c>
      <c r="B771" s="5">
        <v>1</v>
      </c>
      <c r="C771" s="5" t="s">
        <v>929</v>
      </c>
      <c r="D771" s="5"/>
      <c r="E771" s="5"/>
      <c r="F771" s="5"/>
      <c r="G771" s="5"/>
      <c r="H771" s="6" t="s">
        <v>32</v>
      </c>
      <c r="I771" s="6" t="s">
        <v>32</v>
      </c>
      <c r="J771" s="5" t="s">
        <v>121</v>
      </c>
      <c r="K771" s="29">
        <f>SUM(K713,K720,K723,K726,K730,K733,K736,K743,K746,K749,K752,K755,K758,K761,K764,K767,K770)</f>
        <v>57379692000</v>
      </c>
      <c r="L771" s="14">
        <f>SUM(L713,L720,L723,L726,L730,L733,L736,L743,L746,L749,L752,L755,L758,L761,L764,L767,L770)</f>
        <v>0</v>
      </c>
      <c r="M771" s="5"/>
      <c r="N771" s="5"/>
      <c r="O771" s="5"/>
      <c r="P771" s="5"/>
      <c r="Q771" s="5"/>
      <c r="R771" s="5"/>
      <c r="S771" s="5"/>
      <c r="T771" s="5"/>
      <c r="U771" s="37"/>
      <c r="V771" s="5"/>
      <c r="W771" s="5"/>
      <c r="X771" s="5"/>
      <c r="Y771" s="5" t="s">
        <v>121</v>
      </c>
      <c r="Z771" s="14">
        <f>SUM(Z713,Z720,Z723,Z726,Z730,Z733,Z736,Z743,Z746,Z749,Z752,Z755,Z758,Z761,Z764,Z767,Z770)</f>
        <v>0</v>
      </c>
    </row>
    <row r="772" spans="1:26">
      <c r="A772" s="15">
        <v>229</v>
      </c>
      <c r="B772" s="15">
        <v>1</v>
      </c>
      <c r="C772" s="15" t="s">
        <v>989</v>
      </c>
      <c r="D772" s="15">
        <v>4</v>
      </c>
      <c r="E772" s="15" t="s">
        <v>990</v>
      </c>
      <c r="F772" s="15">
        <v>2</v>
      </c>
      <c r="G772" s="15" t="s">
        <v>991</v>
      </c>
      <c r="H772" s="16" t="s">
        <v>992</v>
      </c>
      <c r="I772" s="16" t="s">
        <v>993</v>
      </c>
      <c r="J772" s="15" t="s">
        <v>994</v>
      </c>
      <c r="K772" s="32" cm="1">
        <f t="array" ref="K772">IF(I772="","",_xlfn.XLOOKUP(0&amp;A772&amp;IF(F772&lt;&gt;"",F772,LOOKUP(2,1/(F$2:F772&lt;&gt;""),F$2:F772))&amp;I772,Hoja4!G:G,Hoja4!F:F,"",0))</f>
        <v>8308310000</v>
      </c>
      <c r="L772" s="23"/>
      <c r="M772" s="15"/>
      <c r="N772" s="15"/>
      <c r="O772" s="15"/>
      <c r="P772" s="15"/>
      <c r="Q772" s="15"/>
      <c r="R772" s="15"/>
      <c r="S772" s="15"/>
      <c r="T772" s="15"/>
      <c r="U772" s="35"/>
      <c r="V772" s="15"/>
      <c r="W772" s="15"/>
      <c r="X772" s="15"/>
      <c r="Y772" s="15"/>
      <c r="Z772" s="22"/>
    </row>
    <row r="773" spans="1:26">
      <c r="A773" s="15">
        <v>229</v>
      </c>
      <c r="B773" s="15">
        <v>1</v>
      </c>
      <c r="C773" s="15"/>
      <c r="D773" s="15"/>
      <c r="E773" s="15"/>
      <c r="F773" s="15"/>
      <c r="G773" s="15"/>
      <c r="H773" s="16" t="s">
        <v>32</v>
      </c>
      <c r="I773" s="16" t="s">
        <v>32</v>
      </c>
      <c r="J773" s="15"/>
      <c r="K773" s="27" t="str" cm="1">
        <f t="array" ref="K773">IF(I773="","",_xlfn.XLOOKUP(0&amp;A773&amp;IF(F773&lt;&gt;"",F773,LOOKUP(2,1/(F$2:F773&lt;&gt;""),F$2:F773))&amp;I773,Hoja4!G:G,Hoja4!F:F,"",0))</f>
        <v/>
      </c>
      <c r="L773" s="22"/>
      <c r="M773" s="15">
        <v>3</v>
      </c>
      <c r="N773" s="15" t="s">
        <v>995</v>
      </c>
      <c r="O773" s="15" t="s">
        <v>40</v>
      </c>
      <c r="P773" s="15" t="s">
        <v>35</v>
      </c>
      <c r="Q773" s="15" t="s">
        <v>36</v>
      </c>
      <c r="R773" s="15" t="s">
        <v>58</v>
      </c>
      <c r="S773" s="15">
        <v>1816</v>
      </c>
      <c r="T773" s="15">
        <v>4225</v>
      </c>
      <c r="U773" s="35">
        <v>552</v>
      </c>
      <c r="V773" s="33"/>
      <c r="W773" s="15" t="s">
        <v>38</v>
      </c>
      <c r="X773" s="15" t="s">
        <v>38</v>
      </c>
      <c r="Y773" s="15" t="s">
        <v>38</v>
      </c>
      <c r="Z773" s="23"/>
    </row>
    <row r="774" spans="1:26">
      <c r="A774" s="15">
        <v>229</v>
      </c>
      <c r="B774" s="15">
        <v>1</v>
      </c>
      <c r="C774" s="15"/>
      <c r="D774" s="15"/>
      <c r="E774" s="15"/>
      <c r="F774" s="15"/>
      <c r="G774" s="15"/>
      <c r="H774" s="16" t="s">
        <v>32</v>
      </c>
      <c r="I774" s="16" t="s">
        <v>32</v>
      </c>
      <c r="J774" s="15"/>
      <c r="K774" s="27" t="str" cm="1">
        <f t="array" ref="K774">IF(I774="","",_xlfn.XLOOKUP(0&amp;A774&amp;IF(F774&lt;&gt;"",F774,LOOKUP(2,1/(F$2:F774&lt;&gt;""),F$2:F774))&amp;I774,Hoja4!G:G,Hoja4!F:F,"",0))</f>
        <v/>
      </c>
      <c r="L774" s="22"/>
      <c r="M774" s="15">
        <v>4</v>
      </c>
      <c r="N774" s="15" t="s">
        <v>996</v>
      </c>
      <c r="O774" s="15" t="s">
        <v>40</v>
      </c>
      <c r="P774" s="15" t="s">
        <v>35</v>
      </c>
      <c r="Q774" s="15" t="s">
        <v>36</v>
      </c>
      <c r="R774" s="15" t="s">
        <v>58</v>
      </c>
      <c r="S774" s="15">
        <v>203471</v>
      </c>
      <c r="T774" s="15">
        <v>483500</v>
      </c>
      <c r="U774" s="35">
        <v>52000</v>
      </c>
      <c r="V774" s="33"/>
      <c r="W774" s="15" t="s">
        <v>38</v>
      </c>
      <c r="X774" s="15" t="s">
        <v>38</v>
      </c>
      <c r="Y774" s="15" t="s">
        <v>38</v>
      </c>
      <c r="Z774" s="23"/>
    </row>
    <row r="775" spans="1:26">
      <c r="A775" s="3">
        <v>229</v>
      </c>
      <c r="B775" s="3">
        <v>1</v>
      </c>
      <c r="C775" s="3" t="s">
        <v>989</v>
      </c>
      <c r="D775" s="3"/>
      <c r="E775" s="3"/>
      <c r="F775" s="3">
        <v>2</v>
      </c>
      <c r="G775" s="3" t="s">
        <v>991</v>
      </c>
      <c r="H775" s="4" t="s">
        <v>32</v>
      </c>
      <c r="I775" s="4" t="s">
        <v>32</v>
      </c>
      <c r="J775" s="3" t="s">
        <v>44</v>
      </c>
      <c r="K775" s="28">
        <f>SUM(K772:K774)</f>
        <v>8308310000</v>
      </c>
      <c r="L775" s="13">
        <f>SUM(L772:L774)</f>
        <v>0</v>
      </c>
      <c r="M775" s="3"/>
      <c r="N775" s="3"/>
      <c r="O775" s="3"/>
      <c r="P775" s="3"/>
      <c r="Q775" s="3"/>
      <c r="R775" s="3"/>
      <c r="S775" s="3"/>
      <c r="T775" s="3"/>
      <c r="U775" s="36"/>
      <c r="V775" s="3"/>
      <c r="W775" s="3"/>
      <c r="X775" s="3"/>
      <c r="Y775" s="3" t="s">
        <v>45</v>
      </c>
      <c r="Z775" s="13">
        <f>SUM(Z771:Z774)</f>
        <v>0</v>
      </c>
    </row>
    <row r="776" spans="1:26">
      <c r="A776" s="15">
        <v>229</v>
      </c>
      <c r="B776" s="15">
        <v>1</v>
      </c>
      <c r="C776" s="15" t="s">
        <v>989</v>
      </c>
      <c r="D776" s="15">
        <v>4</v>
      </c>
      <c r="E776" s="15" t="s">
        <v>990</v>
      </c>
      <c r="F776" s="15">
        <v>3</v>
      </c>
      <c r="G776" s="15" t="s">
        <v>997</v>
      </c>
      <c r="H776" s="16" t="s">
        <v>992</v>
      </c>
      <c r="I776" s="16" t="s">
        <v>993</v>
      </c>
      <c r="J776" s="15" t="s">
        <v>994</v>
      </c>
      <c r="K776" s="32" cm="1">
        <f t="array" ref="K776">IF(I776="","",_xlfn.XLOOKUP(0&amp;A776&amp;IF(F776&lt;&gt;"",F776,LOOKUP(2,1/(F$2:F776&lt;&gt;""),F$2:F776))&amp;I776,Hoja4!G:G,Hoja4!F:F,"",0))</f>
        <v>13766578000</v>
      </c>
      <c r="L776" s="23"/>
      <c r="M776" s="15"/>
      <c r="N776" s="15"/>
      <c r="O776" s="15"/>
      <c r="P776" s="15"/>
      <c r="Q776" s="15"/>
      <c r="R776" s="15"/>
      <c r="S776" s="15"/>
      <c r="T776" s="15"/>
      <c r="U776" s="35"/>
      <c r="V776" s="15"/>
      <c r="W776" s="15"/>
      <c r="X776" s="15"/>
      <c r="Y776" s="15"/>
      <c r="Z776" s="22"/>
    </row>
    <row r="777" spans="1:26">
      <c r="A777" s="15">
        <v>229</v>
      </c>
      <c r="B777" s="15">
        <v>1</v>
      </c>
      <c r="C777" s="15"/>
      <c r="D777" s="15"/>
      <c r="E777" s="15"/>
      <c r="F777" s="15"/>
      <c r="G777" s="15"/>
      <c r="H777" s="16" t="s">
        <v>998</v>
      </c>
      <c r="I777" s="16" t="s">
        <v>999</v>
      </c>
      <c r="J777" s="15" t="s">
        <v>1000</v>
      </c>
      <c r="K777" s="32" cm="1">
        <f t="array" ref="K777">IF(I777="","",_xlfn.XLOOKUP(0&amp;A777&amp;IF(F777&lt;&gt;"",F777,LOOKUP(2,1/(F$2:F777&lt;&gt;""),F$2:F777))&amp;I777,Hoja4!G:G,Hoja4!F:F,"",0))</f>
        <v>1036617150</v>
      </c>
      <c r="L777" s="23"/>
      <c r="M777" s="15"/>
      <c r="N777" s="15"/>
      <c r="O777" s="15"/>
      <c r="P777" s="15"/>
      <c r="Q777" s="15"/>
      <c r="R777" s="15"/>
      <c r="S777" s="15"/>
      <c r="T777" s="15"/>
      <c r="U777" s="35"/>
      <c r="V777" s="15"/>
      <c r="W777" s="15"/>
      <c r="X777" s="15"/>
      <c r="Y777" s="15"/>
      <c r="Z777" s="22"/>
    </row>
    <row r="778" spans="1:26">
      <c r="A778" s="15">
        <v>229</v>
      </c>
      <c r="B778" s="15">
        <v>1</v>
      </c>
      <c r="C778" s="15"/>
      <c r="D778" s="15"/>
      <c r="E778" s="15"/>
      <c r="F778" s="15"/>
      <c r="G778" s="15"/>
      <c r="H778" s="16" t="s">
        <v>32</v>
      </c>
      <c r="I778" s="16" t="s">
        <v>32</v>
      </c>
      <c r="J778" s="15"/>
      <c r="K778" s="27" t="str" cm="1">
        <f t="array" ref="K778">IF(I778="","",_xlfn.XLOOKUP(0&amp;A778&amp;IF(F778&lt;&gt;"",F778,LOOKUP(2,1/(F$2:F778&lt;&gt;""),F$2:F778))&amp;I778,Hoja4!G:G,Hoja4!F:F,"",0))</f>
        <v/>
      </c>
      <c r="L778" s="22"/>
      <c r="M778" s="15">
        <v>5</v>
      </c>
      <c r="N778" s="15" t="s">
        <v>1001</v>
      </c>
      <c r="O778" s="15" t="s">
        <v>40</v>
      </c>
      <c r="P778" s="15" t="s">
        <v>35</v>
      </c>
      <c r="Q778" s="15" t="s">
        <v>36</v>
      </c>
      <c r="R778" s="15" t="s">
        <v>37</v>
      </c>
      <c r="S778" s="15">
        <v>58754</v>
      </c>
      <c r="T778" s="15">
        <v>190000</v>
      </c>
      <c r="U778" s="35">
        <v>21000</v>
      </c>
      <c r="V778" s="33"/>
      <c r="W778" s="15" t="s">
        <v>38</v>
      </c>
      <c r="X778" s="15" t="s">
        <v>38</v>
      </c>
      <c r="Y778" s="15" t="s">
        <v>38</v>
      </c>
      <c r="Z778" s="23"/>
    </row>
    <row r="779" spans="1:26">
      <c r="A779" s="15">
        <v>229</v>
      </c>
      <c r="B779" s="15">
        <v>1</v>
      </c>
      <c r="C779" s="15"/>
      <c r="D779" s="15"/>
      <c r="E779" s="15"/>
      <c r="F779" s="15"/>
      <c r="G779" s="15"/>
      <c r="H779" s="16" t="s">
        <v>32</v>
      </c>
      <c r="I779" s="16" t="s">
        <v>32</v>
      </c>
      <c r="J779" s="15"/>
      <c r="K779" s="27" t="str" cm="1">
        <f t="array" ref="K779">IF(I779="","",_xlfn.XLOOKUP(0&amp;A779&amp;IF(F779&lt;&gt;"",F779,LOOKUP(2,1/(F$2:F779&lt;&gt;""),F$2:F779))&amp;I779,Hoja4!G:G,Hoja4!F:F,"",0))</f>
        <v/>
      </c>
      <c r="L779" s="22"/>
      <c r="M779" s="15">
        <v>6</v>
      </c>
      <c r="N779" s="15" t="s">
        <v>1002</v>
      </c>
      <c r="O779" s="15" t="s">
        <v>40</v>
      </c>
      <c r="P779" s="15" t="s">
        <v>35</v>
      </c>
      <c r="Q779" s="15" t="s">
        <v>36</v>
      </c>
      <c r="R779" s="15" t="s">
        <v>58</v>
      </c>
      <c r="S779" s="15">
        <v>6435</v>
      </c>
      <c r="T779" s="15">
        <v>14432</v>
      </c>
      <c r="U779" s="35">
        <v>1650</v>
      </c>
      <c r="V779" s="33"/>
      <c r="W779" s="15" t="s">
        <v>38</v>
      </c>
      <c r="X779" s="15" t="s">
        <v>38</v>
      </c>
      <c r="Y779" s="15" t="s">
        <v>38</v>
      </c>
      <c r="Z779" s="23"/>
    </row>
    <row r="780" spans="1:26">
      <c r="A780" s="15">
        <v>229</v>
      </c>
      <c r="B780" s="15">
        <v>1</v>
      </c>
      <c r="C780" s="15"/>
      <c r="D780" s="15"/>
      <c r="E780" s="15"/>
      <c r="F780" s="15"/>
      <c r="G780" s="15"/>
      <c r="H780" s="16" t="s">
        <v>32</v>
      </c>
      <c r="I780" s="16" t="s">
        <v>32</v>
      </c>
      <c r="J780" s="15"/>
      <c r="K780" s="27" t="str" cm="1">
        <f t="array" ref="K780">IF(I780="","",_xlfn.XLOOKUP(0&amp;A780&amp;IF(F780&lt;&gt;"",F780,LOOKUP(2,1/(F$2:F780&lt;&gt;""),F$2:F780))&amp;I780,Hoja4!G:G,Hoja4!F:F,"",0))</f>
        <v/>
      </c>
      <c r="L780" s="22"/>
      <c r="M780" s="15">
        <v>8</v>
      </c>
      <c r="N780" s="15" t="s">
        <v>1003</v>
      </c>
      <c r="O780" s="15" t="s">
        <v>40</v>
      </c>
      <c r="P780" s="15" t="s">
        <v>35</v>
      </c>
      <c r="Q780" s="15" t="s">
        <v>36</v>
      </c>
      <c r="R780" s="15" t="s">
        <v>58</v>
      </c>
      <c r="S780" s="15">
        <v>21107</v>
      </c>
      <c r="T780" s="15">
        <v>64100</v>
      </c>
      <c r="U780" s="35">
        <v>12000</v>
      </c>
      <c r="V780" s="33"/>
      <c r="W780" s="15" t="s">
        <v>38</v>
      </c>
      <c r="X780" s="15" t="s">
        <v>38</v>
      </c>
      <c r="Y780" s="15" t="s">
        <v>38</v>
      </c>
      <c r="Z780" s="23"/>
    </row>
    <row r="781" spans="1:26">
      <c r="A781" s="15">
        <v>229</v>
      </c>
      <c r="B781" s="15">
        <v>1</v>
      </c>
      <c r="C781" s="15"/>
      <c r="D781" s="15"/>
      <c r="E781" s="15"/>
      <c r="F781" s="15"/>
      <c r="G781" s="15"/>
      <c r="H781" s="16" t="s">
        <v>32</v>
      </c>
      <c r="I781" s="16" t="s">
        <v>32</v>
      </c>
      <c r="J781" s="15"/>
      <c r="K781" s="27" t="str" cm="1">
        <f t="array" ref="K781">IF(I781="","",_xlfn.XLOOKUP(0&amp;A781&amp;IF(F781&lt;&gt;"",F781,LOOKUP(2,1/(F$2:F781&lt;&gt;""),F$2:F781))&amp;I781,Hoja4!G:G,Hoja4!F:F,"",0))</f>
        <v/>
      </c>
      <c r="L781" s="22"/>
      <c r="M781" s="15">
        <v>9</v>
      </c>
      <c r="N781" s="15" t="s">
        <v>1004</v>
      </c>
      <c r="O781" s="15" t="s">
        <v>40</v>
      </c>
      <c r="P781" s="15" t="s">
        <v>35</v>
      </c>
      <c r="Q781" s="15" t="s">
        <v>36</v>
      </c>
      <c r="R781" s="15" t="s">
        <v>58</v>
      </c>
      <c r="S781" s="15">
        <v>2492</v>
      </c>
      <c r="T781" s="15">
        <v>6160</v>
      </c>
      <c r="U781" s="35">
        <v>580</v>
      </c>
      <c r="V781" s="33"/>
      <c r="W781" s="15" t="s">
        <v>38</v>
      </c>
      <c r="X781" s="15" t="s">
        <v>38</v>
      </c>
      <c r="Y781" s="15" t="s">
        <v>38</v>
      </c>
      <c r="Z781" s="23"/>
    </row>
    <row r="782" spans="1:26">
      <c r="A782" s="15">
        <v>229</v>
      </c>
      <c r="B782" s="15">
        <v>1</v>
      </c>
      <c r="C782" s="15"/>
      <c r="D782" s="15"/>
      <c r="E782" s="15"/>
      <c r="F782" s="15"/>
      <c r="G782" s="15"/>
      <c r="H782" s="16" t="s">
        <v>32</v>
      </c>
      <c r="I782" s="16" t="s">
        <v>32</v>
      </c>
      <c r="J782" s="15"/>
      <c r="K782" s="27" t="str" cm="1">
        <f t="array" ref="K782">IF(I782="","",_xlfn.XLOOKUP(0&amp;A782&amp;IF(F782&lt;&gt;"",F782,LOOKUP(2,1/(F$2:F782&lt;&gt;""),F$2:F782))&amp;I782,Hoja4!G:G,Hoja4!F:F,"",0))</f>
        <v/>
      </c>
      <c r="L782" s="22"/>
      <c r="M782" s="15">
        <v>26</v>
      </c>
      <c r="N782" s="15" t="s">
        <v>1005</v>
      </c>
      <c r="O782" s="15" t="s">
        <v>34</v>
      </c>
      <c r="P782" s="15" t="s">
        <v>131</v>
      </c>
      <c r="Q782" s="15" t="s">
        <v>65</v>
      </c>
      <c r="R782" s="15" t="s">
        <v>37</v>
      </c>
      <c r="S782" s="15"/>
      <c r="T782" s="15">
        <v>2162</v>
      </c>
      <c r="U782" s="35">
        <v>1480</v>
      </c>
      <c r="V782" s="33"/>
      <c r="W782" s="15" t="s">
        <v>43</v>
      </c>
      <c r="X782" s="15" t="s">
        <v>43</v>
      </c>
      <c r="Y782" s="15" t="s">
        <v>38</v>
      </c>
      <c r="Z782" s="23"/>
    </row>
    <row r="783" spans="1:26">
      <c r="A783" s="15">
        <v>229</v>
      </c>
      <c r="B783" s="15">
        <v>1</v>
      </c>
      <c r="C783" s="15"/>
      <c r="D783" s="15"/>
      <c r="E783" s="15"/>
      <c r="F783" s="15"/>
      <c r="G783" s="15"/>
      <c r="H783" s="16" t="s">
        <v>32</v>
      </c>
      <c r="I783" s="16" t="s">
        <v>32</v>
      </c>
      <c r="J783" s="15"/>
      <c r="K783" s="27" t="str" cm="1">
        <f t="array" ref="K783">IF(I783="","",_xlfn.XLOOKUP(0&amp;A783&amp;IF(F783&lt;&gt;"",F783,LOOKUP(2,1/(F$2:F783&lt;&gt;""),F$2:F783))&amp;I783,Hoja4!G:G,Hoja4!F:F,"",0))</f>
        <v/>
      </c>
      <c r="L783" s="22"/>
      <c r="M783" s="15">
        <v>27</v>
      </c>
      <c r="N783" s="15" t="s">
        <v>1006</v>
      </c>
      <c r="O783" s="15" t="s">
        <v>76</v>
      </c>
      <c r="P783" s="15" t="s">
        <v>131</v>
      </c>
      <c r="Q783" s="15" t="s">
        <v>41</v>
      </c>
      <c r="R783" s="15" t="s">
        <v>37</v>
      </c>
      <c r="S783" s="15"/>
      <c r="T783" s="15">
        <v>100</v>
      </c>
      <c r="U783" s="35">
        <v>78</v>
      </c>
      <c r="V783" s="33"/>
      <c r="W783" s="15" t="s">
        <v>43</v>
      </c>
      <c r="X783" s="15" t="s">
        <v>43</v>
      </c>
      <c r="Y783" s="15" t="s">
        <v>38</v>
      </c>
      <c r="Z783" s="23"/>
    </row>
    <row r="784" spans="1:26">
      <c r="A784" s="3">
        <v>229</v>
      </c>
      <c r="B784" s="3">
        <v>1</v>
      </c>
      <c r="C784" s="3" t="s">
        <v>989</v>
      </c>
      <c r="D784" s="3"/>
      <c r="E784" s="3"/>
      <c r="F784" s="3">
        <v>3</v>
      </c>
      <c r="G784" s="3" t="s">
        <v>997</v>
      </c>
      <c r="H784" s="4" t="s">
        <v>32</v>
      </c>
      <c r="I784" s="4" t="s">
        <v>32</v>
      </c>
      <c r="J784" s="3" t="s">
        <v>44</v>
      </c>
      <c r="K784" s="28">
        <f>SUM(K776:K783)</f>
        <v>14803195150</v>
      </c>
      <c r="L784" s="13">
        <f>SUM(L776:L783)</f>
        <v>0</v>
      </c>
      <c r="M784" s="3"/>
      <c r="N784" s="3"/>
      <c r="O784" s="3"/>
      <c r="P784" s="3"/>
      <c r="Q784" s="3"/>
      <c r="R784" s="3"/>
      <c r="S784" s="3"/>
      <c r="T784" s="3"/>
      <c r="U784" s="36"/>
      <c r="V784" s="3"/>
      <c r="W784" s="3"/>
      <c r="X784" s="3"/>
      <c r="Y784" s="3" t="s">
        <v>45</v>
      </c>
      <c r="Z784" s="13">
        <f>SUM(Z776:Z783)</f>
        <v>0</v>
      </c>
    </row>
    <row r="785" spans="1:26">
      <c r="A785" s="15">
        <v>229</v>
      </c>
      <c r="B785" s="15">
        <v>1</v>
      </c>
      <c r="C785" s="15" t="s">
        <v>989</v>
      </c>
      <c r="D785" s="15">
        <v>5</v>
      </c>
      <c r="E785" s="15" t="s">
        <v>1007</v>
      </c>
      <c r="F785" s="15">
        <v>5</v>
      </c>
      <c r="G785" s="15" t="s">
        <v>1008</v>
      </c>
      <c r="H785" s="16" t="s">
        <v>1009</v>
      </c>
      <c r="I785" s="16" t="s">
        <v>1010</v>
      </c>
      <c r="J785" s="15" t="s">
        <v>1011</v>
      </c>
      <c r="K785" s="32" cm="1">
        <f t="array" ref="K785">IF(I785="","",_xlfn.XLOOKUP(0&amp;A785&amp;IF(F785&lt;&gt;"",F785,LOOKUP(2,1/(F$2:F785&lt;&gt;""),F$2:F785))&amp;I785,Hoja4!G:G,Hoja4!F:F,"",0))</f>
        <v>5299011000</v>
      </c>
      <c r="L785" s="23"/>
      <c r="M785" s="15"/>
      <c r="N785" s="15"/>
      <c r="O785" s="15"/>
      <c r="P785" s="15"/>
      <c r="Q785" s="15"/>
      <c r="R785" s="15"/>
      <c r="S785" s="15"/>
      <c r="T785" s="15"/>
      <c r="U785" s="35"/>
      <c r="V785" s="15"/>
      <c r="W785" s="15"/>
      <c r="X785" s="15"/>
      <c r="Y785" s="15"/>
      <c r="Z785" s="22"/>
    </row>
    <row r="786" spans="1:26">
      <c r="A786" s="15">
        <v>229</v>
      </c>
      <c r="B786" s="15">
        <v>1</v>
      </c>
      <c r="C786" s="15"/>
      <c r="D786" s="15"/>
      <c r="E786" s="15"/>
      <c r="F786" s="15"/>
      <c r="G786" s="15"/>
      <c r="H786" s="16" t="s">
        <v>32</v>
      </c>
      <c r="I786" s="16" t="s">
        <v>32</v>
      </c>
      <c r="J786" s="15"/>
      <c r="K786" s="27" t="str" cm="1">
        <f t="array" ref="K786">IF(I786="","",_xlfn.XLOOKUP(0&amp;A786&amp;IF(F786&lt;&gt;"",F786,LOOKUP(2,1/(F$2:F786&lt;&gt;""),F$2:F786))&amp;I786,Hoja4!G:G,Hoja4!F:F,"",0))</f>
        <v/>
      </c>
      <c r="L786" s="22"/>
      <c r="M786" s="15">
        <v>16</v>
      </c>
      <c r="N786" s="15" t="s">
        <v>1012</v>
      </c>
      <c r="O786" s="15" t="s">
        <v>40</v>
      </c>
      <c r="P786" s="15" t="s">
        <v>35</v>
      </c>
      <c r="Q786" s="15" t="s">
        <v>36</v>
      </c>
      <c r="R786" s="15" t="s">
        <v>58</v>
      </c>
      <c r="S786" s="15">
        <v>44</v>
      </c>
      <c r="T786" s="15">
        <v>24</v>
      </c>
      <c r="U786" s="35">
        <v>2</v>
      </c>
      <c r="V786" s="33"/>
      <c r="W786" s="15" t="s">
        <v>38</v>
      </c>
      <c r="X786" s="15" t="s">
        <v>38</v>
      </c>
      <c r="Y786" s="15" t="s">
        <v>38</v>
      </c>
      <c r="Z786" s="23"/>
    </row>
    <row r="787" spans="1:26">
      <c r="A787" s="15">
        <v>229</v>
      </c>
      <c r="B787" s="15">
        <v>1</v>
      </c>
      <c r="C787" s="15"/>
      <c r="D787" s="15"/>
      <c r="E787" s="15"/>
      <c r="F787" s="15"/>
      <c r="G787" s="15"/>
      <c r="H787" s="16" t="s">
        <v>32</v>
      </c>
      <c r="I787" s="16" t="s">
        <v>32</v>
      </c>
      <c r="J787" s="15"/>
      <c r="K787" s="27" t="str" cm="1">
        <f t="array" ref="K787">IF(I787="","",_xlfn.XLOOKUP(0&amp;A787&amp;IF(F787&lt;&gt;"",F787,LOOKUP(2,1/(F$2:F787&lt;&gt;""),F$2:F787))&amp;I787,Hoja4!G:G,Hoja4!F:F,"",0))</f>
        <v/>
      </c>
      <c r="L787" s="22"/>
      <c r="M787" s="15">
        <v>17</v>
      </c>
      <c r="N787" s="15" t="s">
        <v>1013</v>
      </c>
      <c r="O787" s="15" t="s">
        <v>40</v>
      </c>
      <c r="P787" s="15" t="s">
        <v>35</v>
      </c>
      <c r="Q787" s="15" t="s">
        <v>36</v>
      </c>
      <c r="R787" s="15" t="s">
        <v>58</v>
      </c>
      <c r="S787" s="15">
        <v>208</v>
      </c>
      <c r="T787" s="15">
        <v>2101</v>
      </c>
      <c r="U787" s="35">
        <v>750</v>
      </c>
      <c r="V787" s="33"/>
      <c r="W787" s="15" t="s">
        <v>38</v>
      </c>
      <c r="X787" s="15" t="s">
        <v>38</v>
      </c>
      <c r="Y787" s="15" t="s">
        <v>38</v>
      </c>
      <c r="Z787" s="23"/>
    </row>
    <row r="788" spans="1:26">
      <c r="A788" s="15">
        <v>229</v>
      </c>
      <c r="B788" s="15">
        <v>1</v>
      </c>
      <c r="C788" s="15"/>
      <c r="D788" s="15"/>
      <c r="E788" s="15"/>
      <c r="F788" s="15"/>
      <c r="G788" s="15"/>
      <c r="H788" s="16" t="s">
        <v>32</v>
      </c>
      <c r="I788" s="16" t="s">
        <v>32</v>
      </c>
      <c r="J788" s="15"/>
      <c r="K788" s="27" t="str" cm="1">
        <f t="array" ref="K788">IF(I788="","",_xlfn.XLOOKUP(0&amp;A788&amp;IF(F788&lt;&gt;"",F788,LOOKUP(2,1/(F$2:F788&lt;&gt;""),F$2:F788))&amp;I788,Hoja4!G:G,Hoja4!F:F,"",0))</f>
        <v/>
      </c>
      <c r="L788" s="22"/>
      <c r="M788" s="15">
        <v>18</v>
      </c>
      <c r="N788" s="15" t="s">
        <v>1014</v>
      </c>
      <c r="O788" s="15" t="s">
        <v>40</v>
      </c>
      <c r="P788" s="15" t="s">
        <v>35</v>
      </c>
      <c r="Q788" s="15" t="s">
        <v>36</v>
      </c>
      <c r="R788" s="15" t="s">
        <v>58</v>
      </c>
      <c r="S788" s="15">
        <v>2100</v>
      </c>
      <c r="T788" s="15">
        <v>96975</v>
      </c>
      <c r="U788" s="35">
        <v>15500</v>
      </c>
      <c r="V788" s="33"/>
      <c r="W788" s="15" t="s">
        <v>38</v>
      </c>
      <c r="X788" s="15" t="s">
        <v>38</v>
      </c>
      <c r="Y788" s="15" t="s">
        <v>38</v>
      </c>
      <c r="Z788" s="23"/>
    </row>
    <row r="789" spans="1:26">
      <c r="A789" s="15">
        <v>229</v>
      </c>
      <c r="B789" s="15">
        <v>1</v>
      </c>
      <c r="C789" s="15"/>
      <c r="D789" s="15"/>
      <c r="E789" s="15"/>
      <c r="F789" s="15"/>
      <c r="G789" s="15"/>
      <c r="H789" s="16" t="s">
        <v>32</v>
      </c>
      <c r="I789" s="16" t="s">
        <v>32</v>
      </c>
      <c r="J789" s="15"/>
      <c r="K789" s="27" t="str" cm="1">
        <f t="array" ref="K789">IF(I789="","",_xlfn.XLOOKUP(0&amp;A789&amp;IF(F789&lt;&gt;"",F789,LOOKUP(2,1/(F$2:F789&lt;&gt;""),F$2:F789))&amp;I789,Hoja4!G:G,Hoja4!F:F,"",0))</f>
        <v/>
      </c>
      <c r="L789" s="22"/>
      <c r="M789" s="15">
        <v>19</v>
      </c>
      <c r="N789" s="15" t="s">
        <v>1015</v>
      </c>
      <c r="O789" s="15" t="s">
        <v>40</v>
      </c>
      <c r="P789" s="15" t="s">
        <v>35</v>
      </c>
      <c r="Q789" s="15" t="s">
        <v>36</v>
      </c>
      <c r="R789" s="15" t="s">
        <v>58</v>
      </c>
      <c r="S789" s="15">
        <v>1700</v>
      </c>
      <c r="T789" s="15">
        <v>16100</v>
      </c>
      <c r="U789" s="35">
        <v>1800</v>
      </c>
      <c r="V789" s="33"/>
      <c r="W789" s="15" t="s">
        <v>38</v>
      </c>
      <c r="X789" s="15" t="s">
        <v>38</v>
      </c>
      <c r="Y789" s="15" t="s">
        <v>38</v>
      </c>
      <c r="Z789" s="23"/>
    </row>
    <row r="790" spans="1:26">
      <c r="A790" s="3">
        <v>229</v>
      </c>
      <c r="B790" s="3">
        <v>1</v>
      </c>
      <c r="C790" s="3" t="s">
        <v>989</v>
      </c>
      <c r="D790" s="3"/>
      <c r="E790" s="3"/>
      <c r="F790" s="3">
        <v>5</v>
      </c>
      <c r="G790" s="3" t="s">
        <v>1008</v>
      </c>
      <c r="H790" s="4" t="s">
        <v>32</v>
      </c>
      <c r="I790" s="4" t="s">
        <v>32</v>
      </c>
      <c r="J790" s="3" t="s">
        <v>44</v>
      </c>
      <c r="K790" s="28">
        <f>SUM(K785:K789)</f>
        <v>5299011000</v>
      </c>
      <c r="L790" s="13">
        <f>SUM(L785:L789)</f>
        <v>0</v>
      </c>
      <c r="M790" s="3"/>
      <c r="N790" s="3"/>
      <c r="O790" s="3"/>
      <c r="P790" s="3"/>
      <c r="Q790" s="3"/>
      <c r="R790" s="3"/>
      <c r="S790" s="3"/>
      <c r="T790" s="3"/>
      <c r="U790" s="36"/>
      <c r="V790" s="3"/>
      <c r="W790" s="3"/>
      <c r="X790" s="3"/>
      <c r="Y790" s="3" t="s">
        <v>45</v>
      </c>
      <c r="Z790" s="13">
        <f>SUM(Z785:Z789)</f>
        <v>0</v>
      </c>
    </row>
    <row r="791" spans="1:26">
      <c r="A791" s="15">
        <v>229</v>
      </c>
      <c r="B791" s="15">
        <v>1</v>
      </c>
      <c r="C791" s="15" t="s">
        <v>989</v>
      </c>
      <c r="D791" s="15">
        <v>5</v>
      </c>
      <c r="E791" s="15" t="s">
        <v>1007</v>
      </c>
      <c r="F791" s="15">
        <v>14</v>
      </c>
      <c r="G791" s="15" t="s">
        <v>1016</v>
      </c>
      <c r="H791" s="16" t="s">
        <v>1017</v>
      </c>
      <c r="I791" s="16" t="s">
        <v>1018</v>
      </c>
      <c r="J791" s="15" t="s">
        <v>1019</v>
      </c>
      <c r="K791" s="32" cm="1">
        <f t="array" ref="K791">IF(I791="","",_xlfn.XLOOKUP(0&amp;A791&amp;IF(F791&lt;&gt;"",F791,LOOKUP(2,1/(F$2:F791&lt;&gt;""),F$2:F791))&amp;I791,Hoja4!G:G,Hoja4!F:F,"",0))</f>
        <v>900518000</v>
      </c>
      <c r="L791" s="23"/>
      <c r="M791" s="15"/>
      <c r="N791" s="15"/>
      <c r="O791" s="15"/>
      <c r="P791" s="15"/>
      <c r="Q791" s="15"/>
      <c r="R791" s="15"/>
      <c r="S791" s="15"/>
      <c r="T791" s="15"/>
      <c r="U791" s="35"/>
      <c r="V791" s="15"/>
      <c r="W791" s="15"/>
      <c r="X791" s="15"/>
      <c r="Y791" s="15"/>
      <c r="Z791" s="22"/>
    </row>
    <row r="792" spans="1:26">
      <c r="A792" s="15">
        <v>229</v>
      </c>
      <c r="B792" s="15">
        <v>1</v>
      </c>
      <c r="C792" s="15"/>
      <c r="D792" s="15"/>
      <c r="E792" s="15"/>
      <c r="F792" s="15"/>
      <c r="G792" s="15"/>
      <c r="H792" s="16" t="s">
        <v>32</v>
      </c>
      <c r="I792" s="16" t="s">
        <v>32</v>
      </c>
      <c r="J792" s="15"/>
      <c r="K792" s="27" t="str" cm="1">
        <f t="array" ref="K792">IF(I792="","",_xlfn.XLOOKUP(0&amp;A792&amp;IF(F792&lt;&gt;"",F792,LOOKUP(2,1/(F$2:F792&lt;&gt;""),F$2:F792))&amp;I792,Hoja4!G:G,Hoja4!F:F,"",0))</f>
        <v/>
      </c>
      <c r="L792" s="22"/>
      <c r="M792" s="15">
        <v>20</v>
      </c>
      <c r="N792" s="15" t="s">
        <v>1020</v>
      </c>
      <c r="O792" s="15" t="s">
        <v>100</v>
      </c>
      <c r="P792" s="15" t="s">
        <v>35</v>
      </c>
      <c r="Q792" s="15" t="s">
        <v>36</v>
      </c>
      <c r="R792" s="15" t="s">
        <v>37</v>
      </c>
      <c r="S792" s="15">
        <v>3</v>
      </c>
      <c r="T792" s="15">
        <v>3</v>
      </c>
      <c r="U792" s="35">
        <v>3</v>
      </c>
      <c r="V792" s="33"/>
      <c r="W792" s="15" t="s">
        <v>38</v>
      </c>
      <c r="X792" s="15" t="s">
        <v>38</v>
      </c>
      <c r="Y792" s="15" t="s">
        <v>38</v>
      </c>
      <c r="Z792" s="23"/>
    </row>
    <row r="793" spans="1:26">
      <c r="A793" s="15">
        <v>229</v>
      </c>
      <c r="B793" s="15">
        <v>1</v>
      </c>
      <c r="C793" s="15"/>
      <c r="D793" s="15"/>
      <c r="E793" s="15"/>
      <c r="F793" s="15"/>
      <c r="G793" s="15"/>
      <c r="H793" s="16" t="s">
        <v>32</v>
      </c>
      <c r="I793" s="16" t="s">
        <v>32</v>
      </c>
      <c r="J793" s="15"/>
      <c r="K793" s="27" t="str" cm="1">
        <f t="array" ref="K793">IF(I793="","",_xlfn.XLOOKUP(0&amp;A793&amp;IF(F793&lt;&gt;"",F793,LOOKUP(2,1/(F$2:F793&lt;&gt;""),F$2:F793))&amp;I793,Hoja4!G:G,Hoja4!F:F,"",0))</f>
        <v/>
      </c>
      <c r="L793" s="22"/>
      <c r="M793" s="15">
        <v>21</v>
      </c>
      <c r="N793" s="15" t="s">
        <v>1021</v>
      </c>
      <c r="O793" s="15" t="s">
        <v>40</v>
      </c>
      <c r="P793" s="15" t="s">
        <v>35</v>
      </c>
      <c r="Q793" s="15" t="s">
        <v>36</v>
      </c>
      <c r="R793" s="15" t="s">
        <v>37</v>
      </c>
      <c r="S793" s="15">
        <v>2</v>
      </c>
      <c r="T793" s="15">
        <v>20</v>
      </c>
      <c r="U793" s="35">
        <v>2</v>
      </c>
      <c r="V793" s="33"/>
      <c r="W793" s="15" t="s">
        <v>38</v>
      </c>
      <c r="X793" s="15" t="s">
        <v>38</v>
      </c>
      <c r="Y793" s="15" t="s">
        <v>38</v>
      </c>
      <c r="Z793" s="23"/>
    </row>
    <row r="794" spans="1:26">
      <c r="A794" s="3">
        <v>229</v>
      </c>
      <c r="B794" s="3">
        <v>1</v>
      </c>
      <c r="C794" s="3" t="s">
        <v>989</v>
      </c>
      <c r="D794" s="3"/>
      <c r="E794" s="3"/>
      <c r="F794" s="3">
        <v>14</v>
      </c>
      <c r="G794" s="3" t="s">
        <v>1016</v>
      </c>
      <c r="H794" s="4" t="s">
        <v>32</v>
      </c>
      <c r="I794" s="4" t="s">
        <v>32</v>
      </c>
      <c r="J794" s="3" t="s">
        <v>44</v>
      </c>
      <c r="K794" s="28">
        <f>SUM(K791:K793)</f>
        <v>900518000</v>
      </c>
      <c r="L794" s="13">
        <f>SUM(L791:L793)</f>
        <v>0</v>
      </c>
      <c r="M794" s="3"/>
      <c r="N794" s="3"/>
      <c r="O794" s="3"/>
      <c r="P794" s="3"/>
      <c r="Q794" s="3"/>
      <c r="R794" s="3"/>
      <c r="S794" s="3"/>
      <c r="T794" s="3"/>
      <c r="U794" s="36"/>
      <c r="V794" s="3"/>
      <c r="W794" s="3"/>
      <c r="X794" s="3"/>
      <c r="Y794" s="3" t="s">
        <v>45</v>
      </c>
      <c r="Z794" s="13">
        <f>SUM(Z791:Z793)</f>
        <v>0</v>
      </c>
    </row>
    <row r="795" spans="1:26">
      <c r="A795" s="15">
        <v>229</v>
      </c>
      <c r="B795" s="15">
        <v>1</v>
      </c>
      <c r="C795" s="15" t="s">
        <v>989</v>
      </c>
      <c r="D795" s="15">
        <v>6</v>
      </c>
      <c r="E795" s="15" t="s">
        <v>1022</v>
      </c>
      <c r="F795" s="15">
        <v>15</v>
      </c>
      <c r="G795" s="15" t="s">
        <v>1023</v>
      </c>
      <c r="H795" s="16" t="s">
        <v>998</v>
      </c>
      <c r="I795" s="16" t="s">
        <v>999</v>
      </c>
      <c r="J795" s="15" t="s">
        <v>1000</v>
      </c>
      <c r="K795" s="32" cm="1">
        <f t="array" ref="K795">IF(I795="","",_xlfn.XLOOKUP(0&amp;A795&amp;IF(F795&lt;&gt;"",F795,LOOKUP(2,1/(F$2:F795&lt;&gt;""),F$2:F795))&amp;I795,Hoja4!G:G,Hoja4!F:F,"",0))</f>
        <v>6275729721</v>
      </c>
      <c r="L795" s="23"/>
      <c r="M795" s="15"/>
      <c r="N795" s="15"/>
      <c r="O795" s="15"/>
      <c r="P795" s="15"/>
      <c r="Q795" s="15"/>
      <c r="R795" s="15"/>
      <c r="S795" s="15"/>
      <c r="T795" s="15"/>
      <c r="U795" s="35"/>
      <c r="V795" s="15"/>
      <c r="W795" s="15"/>
      <c r="X795" s="15"/>
      <c r="Y795" s="15"/>
      <c r="Z795" s="22"/>
    </row>
    <row r="796" spans="1:26">
      <c r="A796" s="15">
        <v>229</v>
      </c>
      <c r="B796" s="15">
        <v>1</v>
      </c>
      <c r="C796" s="15"/>
      <c r="D796" s="15"/>
      <c r="E796" s="15"/>
      <c r="F796" s="15"/>
      <c r="G796" s="15"/>
      <c r="H796" s="16" t="s">
        <v>32</v>
      </c>
      <c r="I796" s="16" t="s">
        <v>32</v>
      </c>
      <c r="J796" s="15"/>
      <c r="K796" s="27" t="str" cm="1">
        <f t="array" ref="K796">IF(I796="","",_xlfn.XLOOKUP(0&amp;A796&amp;IF(F796&lt;&gt;"",F796,LOOKUP(2,1/(F$2:F796&lt;&gt;""),F$2:F796))&amp;I796,Hoja4!G:G,Hoja4!F:F,"",0))</f>
        <v/>
      </c>
      <c r="L796" s="22"/>
      <c r="M796" s="15">
        <v>22</v>
      </c>
      <c r="N796" s="15" t="s">
        <v>319</v>
      </c>
      <c r="O796" s="15" t="s">
        <v>34</v>
      </c>
      <c r="P796" s="15" t="s">
        <v>35</v>
      </c>
      <c r="Q796" s="15" t="s">
        <v>41</v>
      </c>
      <c r="R796" s="15" t="s">
        <v>37</v>
      </c>
      <c r="S796" s="15">
        <v>0</v>
      </c>
      <c r="T796" s="15">
        <v>100</v>
      </c>
      <c r="U796" s="35"/>
      <c r="V796" s="33"/>
      <c r="W796" s="15" t="s">
        <v>38</v>
      </c>
      <c r="X796" s="15" t="s">
        <v>38</v>
      </c>
      <c r="Y796" s="15" t="s">
        <v>43</v>
      </c>
      <c r="Z796" s="23"/>
    </row>
    <row r="797" spans="1:26">
      <c r="A797" s="15">
        <v>229</v>
      </c>
      <c r="B797" s="15">
        <v>1</v>
      </c>
      <c r="C797" s="15"/>
      <c r="D797" s="15"/>
      <c r="E797" s="15"/>
      <c r="F797" s="15"/>
      <c r="G797" s="15"/>
      <c r="H797" s="16" t="s">
        <v>32</v>
      </c>
      <c r="I797" s="16" t="s">
        <v>32</v>
      </c>
      <c r="J797" s="15"/>
      <c r="K797" s="27" t="str" cm="1">
        <f t="array" ref="K797">IF(I797="","",_xlfn.XLOOKUP(0&amp;A797&amp;IF(F797&lt;&gt;"",F797,LOOKUP(2,1/(F$2:F797&lt;&gt;""),F$2:F797))&amp;I797,Hoja4!G:G,Hoja4!F:F,"",0))</f>
        <v/>
      </c>
      <c r="L797" s="22"/>
      <c r="M797" s="15">
        <v>29</v>
      </c>
      <c r="N797" s="15" t="s">
        <v>1024</v>
      </c>
      <c r="O797" s="15" t="s">
        <v>34</v>
      </c>
      <c r="P797" s="15" t="s">
        <v>35</v>
      </c>
      <c r="Q797" s="15" t="s">
        <v>41</v>
      </c>
      <c r="R797" s="15" t="s">
        <v>37</v>
      </c>
      <c r="S797" s="15">
        <v>0</v>
      </c>
      <c r="T797" s="15">
        <v>100</v>
      </c>
      <c r="U797" s="35">
        <v>100</v>
      </c>
      <c r="V797" s="33"/>
      <c r="W797" s="15" t="s">
        <v>43</v>
      </c>
      <c r="X797" s="15" t="s">
        <v>43</v>
      </c>
      <c r="Y797" s="15" t="s">
        <v>38</v>
      </c>
      <c r="Z797" s="23"/>
    </row>
    <row r="798" spans="1:26">
      <c r="A798" s="3">
        <v>229</v>
      </c>
      <c r="B798" s="3">
        <v>1</v>
      </c>
      <c r="C798" s="3" t="s">
        <v>989</v>
      </c>
      <c r="D798" s="3"/>
      <c r="E798" s="3"/>
      <c r="F798" s="3">
        <v>15</v>
      </c>
      <c r="G798" s="3" t="s">
        <v>1023</v>
      </c>
      <c r="H798" s="4" t="s">
        <v>32</v>
      </c>
      <c r="I798" s="4" t="s">
        <v>32</v>
      </c>
      <c r="J798" s="3" t="s">
        <v>44</v>
      </c>
      <c r="K798" s="28">
        <f>SUM(K795:K797)</f>
        <v>6275729721</v>
      </c>
      <c r="L798" s="13">
        <f>SUM(L795:L797)</f>
        <v>0</v>
      </c>
      <c r="M798" s="3"/>
      <c r="N798" s="3"/>
      <c r="O798" s="3"/>
      <c r="P798" s="3"/>
      <c r="Q798" s="3"/>
      <c r="R798" s="3"/>
      <c r="S798" s="3"/>
      <c r="T798" s="3"/>
      <c r="U798" s="36"/>
      <c r="V798" s="3"/>
      <c r="W798" s="3"/>
      <c r="X798" s="3"/>
      <c r="Y798" s="3" t="s">
        <v>45</v>
      </c>
      <c r="Z798" s="13">
        <f>SUM(Z795:Z797)</f>
        <v>0</v>
      </c>
    </row>
    <row r="799" spans="1:26">
      <c r="A799" s="15">
        <v>229</v>
      </c>
      <c r="B799" s="15">
        <v>1</v>
      </c>
      <c r="C799" s="15" t="s">
        <v>989</v>
      </c>
      <c r="D799" s="15">
        <v>6</v>
      </c>
      <c r="E799" s="15" t="s">
        <v>1022</v>
      </c>
      <c r="F799" s="15">
        <v>16</v>
      </c>
      <c r="G799" s="15" t="s">
        <v>1025</v>
      </c>
      <c r="H799" s="16" t="s">
        <v>998</v>
      </c>
      <c r="I799" s="16" t="s">
        <v>999</v>
      </c>
      <c r="J799" s="15" t="s">
        <v>1000</v>
      </c>
      <c r="K799" s="32" cm="1">
        <f t="array" ref="K799">IF(I799="","",_xlfn.XLOOKUP(0&amp;A799&amp;IF(F799&lt;&gt;"",F799,LOOKUP(2,1/(F$2:F799&lt;&gt;""),F$2:F799))&amp;I799,Hoja4!G:G,Hoja4!F:F,"",0))</f>
        <v>1291352129</v>
      </c>
      <c r="L799" s="23"/>
      <c r="M799" s="15"/>
      <c r="N799" s="15"/>
      <c r="O799" s="15"/>
      <c r="P799" s="15"/>
      <c r="Q799" s="15"/>
      <c r="R799" s="15"/>
      <c r="S799" s="15"/>
      <c r="T799" s="15"/>
      <c r="U799" s="35"/>
      <c r="V799" s="15"/>
      <c r="W799" s="15"/>
      <c r="X799" s="15"/>
      <c r="Y799" s="15"/>
      <c r="Z799" s="22"/>
    </row>
    <row r="800" spans="1:26">
      <c r="A800" s="15">
        <v>229</v>
      </c>
      <c r="B800" s="15">
        <v>1</v>
      </c>
      <c r="C800" s="15"/>
      <c r="D800" s="15"/>
      <c r="E800" s="15"/>
      <c r="F800" s="15"/>
      <c r="G800" s="15"/>
      <c r="H800" s="16" t="s">
        <v>32</v>
      </c>
      <c r="I800" s="16" t="s">
        <v>32</v>
      </c>
      <c r="J800" s="15"/>
      <c r="K800" s="27" t="str" cm="1">
        <f t="array" ref="K800">IF(I800="","",_xlfn.XLOOKUP(0&amp;A800&amp;IF(F800&lt;&gt;"",F800,LOOKUP(2,1/(F$2:F800&lt;&gt;""),F$2:F800))&amp;I800,Hoja4!G:G,Hoja4!F:F,"",0))</f>
        <v/>
      </c>
      <c r="L800" s="22"/>
      <c r="M800" s="15">
        <v>23</v>
      </c>
      <c r="N800" s="15" t="s">
        <v>1026</v>
      </c>
      <c r="O800" s="15" t="s">
        <v>34</v>
      </c>
      <c r="P800" s="15" t="s">
        <v>95</v>
      </c>
      <c r="Q800" s="15" t="s">
        <v>41</v>
      </c>
      <c r="R800" s="15" t="s">
        <v>37</v>
      </c>
      <c r="S800" s="15">
        <v>0</v>
      </c>
      <c r="T800" s="15">
        <v>100</v>
      </c>
      <c r="U800" s="35">
        <v>100</v>
      </c>
      <c r="V800" s="33"/>
      <c r="W800" s="15" t="s">
        <v>38</v>
      </c>
      <c r="X800" s="15" t="s">
        <v>38</v>
      </c>
      <c r="Y800" s="15" t="s">
        <v>38</v>
      </c>
      <c r="Z800" s="23"/>
    </row>
    <row r="801" spans="1:26">
      <c r="A801" s="3">
        <v>229</v>
      </c>
      <c r="B801" s="3">
        <v>1</v>
      </c>
      <c r="C801" s="3" t="s">
        <v>989</v>
      </c>
      <c r="D801" s="3"/>
      <c r="E801" s="3"/>
      <c r="F801" s="3">
        <v>16</v>
      </c>
      <c r="G801" s="3" t="s">
        <v>1025</v>
      </c>
      <c r="H801" s="4" t="s">
        <v>32</v>
      </c>
      <c r="I801" s="4" t="s">
        <v>32</v>
      </c>
      <c r="J801" s="3" t="s">
        <v>44</v>
      </c>
      <c r="K801" s="28">
        <f>SUM(K799:K800)</f>
        <v>1291352129</v>
      </c>
      <c r="L801" s="13">
        <f>SUM(L799:L800)</f>
        <v>0</v>
      </c>
      <c r="M801" s="3"/>
      <c r="N801" s="3"/>
      <c r="O801" s="3"/>
      <c r="P801" s="3"/>
      <c r="Q801" s="3"/>
      <c r="R801" s="3"/>
      <c r="S801" s="3"/>
      <c r="T801" s="3"/>
      <c r="U801" s="36"/>
      <c r="V801" s="3"/>
      <c r="W801" s="3"/>
      <c r="X801" s="3"/>
      <c r="Y801" s="3" t="s">
        <v>45</v>
      </c>
      <c r="Z801" s="13">
        <f>SUM(Z799:Z800)</f>
        <v>0</v>
      </c>
    </row>
    <row r="802" spans="1:26">
      <c r="A802" s="15">
        <v>229</v>
      </c>
      <c r="B802" s="15">
        <v>1</v>
      </c>
      <c r="C802" s="15" t="s">
        <v>989</v>
      </c>
      <c r="D802" s="15">
        <v>6</v>
      </c>
      <c r="E802" s="15" t="s">
        <v>1022</v>
      </c>
      <c r="F802" s="15">
        <v>17</v>
      </c>
      <c r="G802" s="15" t="s">
        <v>1027</v>
      </c>
      <c r="H802" s="16" t="s">
        <v>998</v>
      </c>
      <c r="I802" s="16" t="s">
        <v>999</v>
      </c>
      <c r="J802" s="15" t="s">
        <v>1000</v>
      </c>
      <c r="K802" s="32" cm="1">
        <f t="array" ref="K802">IF(I802="","",_xlfn.XLOOKUP(0&amp;A802&amp;IF(F802&lt;&gt;"",F802,LOOKUP(2,1/(F$2:F802&lt;&gt;""),F$2:F802))&amp;I802,Hoja4!G:G,Hoja4!F:F,"",0))</f>
        <v>2439955000</v>
      </c>
      <c r="L802" s="23"/>
      <c r="M802" s="15"/>
      <c r="N802" s="15"/>
      <c r="O802" s="15"/>
      <c r="P802" s="15"/>
      <c r="Q802" s="15"/>
      <c r="R802" s="15"/>
      <c r="S802" s="15"/>
      <c r="T802" s="15"/>
      <c r="U802" s="35"/>
      <c r="V802" s="15"/>
      <c r="W802" s="15"/>
      <c r="X802" s="15"/>
      <c r="Y802" s="15"/>
      <c r="Z802" s="22"/>
    </row>
    <row r="803" spans="1:26">
      <c r="A803" s="15">
        <v>229</v>
      </c>
      <c r="B803" s="15">
        <v>1</v>
      </c>
      <c r="C803" s="15"/>
      <c r="D803" s="15"/>
      <c r="E803" s="15"/>
      <c r="F803" s="15"/>
      <c r="G803" s="15"/>
      <c r="H803" s="16" t="s">
        <v>32</v>
      </c>
      <c r="I803" s="16" t="s">
        <v>32</v>
      </c>
      <c r="J803" s="15"/>
      <c r="K803" s="27" t="str" cm="1">
        <f t="array" ref="K803">IF(I803="","",_xlfn.XLOOKUP(0&amp;A803&amp;IF(F803&lt;&gt;"",F803,LOOKUP(2,1/(F$2:F803&lt;&gt;""),F$2:F803))&amp;I803,Hoja4!G:G,Hoja4!F:F,"",0))</f>
        <v/>
      </c>
      <c r="L803" s="22"/>
      <c r="M803" s="15">
        <v>24</v>
      </c>
      <c r="N803" s="15" t="s">
        <v>1028</v>
      </c>
      <c r="O803" s="15" t="s">
        <v>34</v>
      </c>
      <c r="P803" s="15" t="s">
        <v>35</v>
      </c>
      <c r="Q803" s="15" t="s">
        <v>41</v>
      </c>
      <c r="R803" s="15" t="s">
        <v>37</v>
      </c>
      <c r="S803" s="15">
        <v>0</v>
      </c>
      <c r="T803" s="15">
        <v>100</v>
      </c>
      <c r="U803" s="35"/>
      <c r="V803" s="33"/>
      <c r="W803" s="15" t="s">
        <v>38</v>
      </c>
      <c r="X803" s="15" t="s">
        <v>38</v>
      </c>
      <c r="Y803" s="15" t="s">
        <v>43</v>
      </c>
      <c r="Z803" s="23"/>
    </row>
    <row r="804" spans="1:26">
      <c r="A804" s="15">
        <v>229</v>
      </c>
      <c r="B804" s="15">
        <v>1</v>
      </c>
      <c r="C804" s="15"/>
      <c r="D804" s="15"/>
      <c r="E804" s="15"/>
      <c r="F804" s="15"/>
      <c r="G804" s="15"/>
      <c r="H804" s="16" t="s">
        <v>32</v>
      </c>
      <c r="I804" s="16" t="s">
        <v>32</v>
      </c>
      <c r="J804" s="15"/>
      <c r="K804" s="27" t="str" cm="1">
        <f t="array" ref="K804">IF(I804="","",_xlfn.XLOOKUP(0&amp;A804&amp;IF(F804&lt;&gt;"",F804,LOOKUP(2,1/(F$2:F804&lt;&gt;""),F$2:F804))&amp;I804,Hoja4!G:G,Hoja4!F:F,"",0))</f>
        <v/>
      </c>
      <c r="L804" s="22"/>
      <c r="M804" s="15">
        <v>30</v>
      </c>
      <c r="N804" s="15" t="s">
        <v>1029</v>
      </c>
      <c r="O804" s="15" t="s">
        <v>34</v>
      </c>
      <c r="P804" s="15" t="s">
        <v>131</v>
      </c>
      <c r="Q804" s="15" t="s">
        <v>41</v>
      </c>
      <c r="R804" s="15" t="s">
        <v>37</v>
      </c>
      <c r="S804" s="15">
        <v>0</v>
      </c>
      <c r="T804" s="15">
        <v>100</v>
      </c>
      <c r="U804" s="35">
        <v>100</v>
      </c>
      <c r="V804" s="33"/>
      <c r="W804" s="15" t="s">
        <v>43</v>
      </c>
      <c r="X804" s="15" t="s">
        <v>43</v>
      </c>
      <c r="Y804" s="15" t="s">
        <v>38</v>
      </c>
      <c r="Z804" s="23"/>
    </row>
    <row r="805" spans="1:26">
      <c r="A805" s="3">
        <v>229</v>
      </c>
      <c r="B805" s="3">
        <v>1</v>
      </c>
      <c r="C805" s="3" t="s">
        <v>989</v>
      </c>
      <c r="D805" s="3"/>
      <c r="E805" s="3"/>
      <c r="F805" s="3">
        <v>17</v>
      </c>
      <c r="G805" s="3" t="s">
        <v>1027</v>
      </c>
      <c r="H805" s="4" t="s">
        <v>32</v>
      </c>
      <c r="I805" s="4" t="s">
        <v>32</v>
      </c>
      <c r="J805" s="3" t="s">
        <v>44</v>
      </c>
      <c r="K805" s="28">
        <f>SUM(K802:K804)</f>
        <v>2439955000</v>
      </c>
      <c r="L805" s="13">
        <f>SUM(L802:L804)</f>
        <v>0</v>
      </c>
      <c r="M805" s="3"/>
      <c r="N805" s="3"/>
      <c r="O805" s="3"/>
      <c r="P805" s="3"/>
      <c r="Q805" s="3"/>
      <c r="R805" s="3"/>
      <c r="S805" s="3"/>
      <c r="T805" s="3"/>
      <c r="U805" s="36"/>
      <c r="V805" s="3"/>
      <c r="W805" s="3"/>
      <c r="X805" s="3"/>
      <c r="Y805" s="3" t="s">
        <v>45</v>
      </c>
      <c r="Z805" s="13">
        <f>SUM(Z802:Z804)</f>
        <v>0</v>
      </c>
    </row>
    <row r="806" spans="1:26">
      <c r="A806" s="15">
        <v>229</v>
      </c>
      <c r="B806" s="15">
        <v>1</v>
      </c>
      <c r="C806" s="15" t="s">
        <v>989</v>
      </c>
      <c r="D806" s="15">
        <v>6</v>
      </c>
      <c r="E806" s="15" t="s">
        <v>1022</v>
      </c>
      <c r="F806" s="15">
        <v>18</v>
      </c>
      <c r="G806" s="15" t="s">
        <v>1030</v>
      </c>
      <c r="H806" s="16" t="s">
        <v>32</v>
      </c>
      <c r="I806" s="16" t="s">
        <v>32</v>
      </c>
      <c r="J806" s="15"/>
      <c r="K806" s="24" t="str" cm="1">
        <f t="array" ref="K806">IF(I806="","",_xlfn.XLOOKUP(0&amp;A806&amp;IF(F806&lt;&gt;"",F806,LOOKUP(2,1/(F$2:F806&lt;&gt;""),F$2:F806))&amp;I806,Hoja4!G:G,Hoja4!F:F,"",0))</f>
        <v/>
      </c>
      <c r="L806" s="22"/>
      <c r="M806" s="15"/>
      <c r="N806" s="15"/>
      <c r="O806" s="15"/>
      <c r="P806" s="15"/>
      <c r="Q806" s="15"/>
      <c r="R806" s="15"/>
      <c r="S806" s="15"/>
      <c r="T806" s="15"/>
      <c r="U806" s="35"/>
      <c r="V806" s="33"/>
      <c r="W806" s="15"/>
      <c r="X806" s="15"/>
      <c r="Y806" s="15"/>
      <c r="Z806" s="23"/>
    </row>
    <row r="807" spans="1:26">
      <c r="A807" s="15">
        <v>229</v>
      </c>
      <c r="B807" s="15">
        <v>1</v>
      </c>
      <c r="C807" s="15"/>
      <c r="D807" s="15"/>
      <c r="E807" s="15"/>
      <c r="F807" s="15"/>
      <c r="G807" s="15"/>
      <c r="H807" s="16" t="s">
        <v>32</v>
      </c>
      <c r="I807" s="16" t="s">
        <v>32</v>
      </c>
      <c r="J807" s="15"/>
      <c r="K807" s="27" t="str" cm="1">
        <f t="array" ref="K807">IF(I807="","",_xlfn.XLOOKUP(0&amp;A807&amp;IF(F807&lt;&gt;"",F807,LOOKUP(2,1/(F$2:F807&lt;&gt;""),F$2:F807))&amp;I807,Hoja4!G:G,Hoja4!F:F,"",0))</f>
        <v/>
      </c>
      <c r="L807" s="22"/>
      <c r="M807" s="15">
        <v>25</v>
      </c>
      <c r="N807" s="15" t="s">
        <v>687</v>
      </c>
      <c r="O807" s="15" t="s">
        <v>34</v>
      </c>
      <c r="P807" s="15" t="s">
        <v>95</v>
      </c>
      <c r="Q807" s="15" t="s">
        <v>36</v>
      </c>
      <c r="R807" s="15" t="s">
        <v>37</v>
      </c>
      <c r="S807" s="15">
        <v>0</v>
      </c>
      <c r="T807" s="15">
        <v>354</v>
      </c>
      <c r="U807" s="35"/>
      <c r="V807" s="33"/>
      <c r="W807" s="15" t="s">
        <v>38</v>
      </c>
      <c r="X807" s="15" t="s">
        <v>38</v>
      </c>
      <c r="Y807" s="15" t="s">
        <v>43</v>
      </c>
      <c r="Z807" s="23"/>
    </row>
    <row r="808" spans="1:26">
      <c r="A808" s="15">
        <v>229</v>
      </c>
      <c r="B808" s="15">
        <v>1</v>
      </c>
      <c r="C808" s="15"/>
      <c r="D808" s="15"/>
      <c r="E808" s="15"/>
      <c r="F808" s="15"/>
      <c r="G808" s="15"/>
      <c r="H808" s="16" t="s">
        <v>32</v>
      </c>
      <c r="I808" s="16" t="s">
        <v>32</v>
      </c>
      <c r="J808" s="15"/>
      <c r="K808" s="27" t="str" cm="1">
        <f t="array" ref="K808">IF(I808="","",_xlfn.XLOOKUP(0&amp;A808&amp;IF(F808&lt;&gt;"",F808,LOOKUP(2,1/(F$2:F808&lt;&gt;""),F$2:F808))&amp;I808,Hoja4!G:G,Hoja4!F:F,"",0))</f>
        <v/>
      </c>
      <c r="L808" s="22"/>
      <c r="M808" s="15">
        <v>28</v>
      </c>
      <c r="N808" s="15" t="s">
        <v>120</v>
      </c>
      <c r="O808" s="15" t="s">
        <v>34</v>
      </c>
      <c r="P808" s="15" t="s">
        <v>131</v>
      </c>
      <c r="Q808" s="15" t="s">
        <v>41</v>
      </c>
      <c r="R808" s="15" t="s">
        <v>37</v>
      </c>
      <c r="S808" s="15">
        <v>0</v>
      </c>
      <c r="T808" s="15">
        <v>100</v>
      </c>
      <c r="U808" s="35">
        <v>100</v>
      </c>
      <c r="V808" s="33"/>
      <c r="W808" s="15" t="s">
        <v>43</v>
      </c>
      <c r="X808" s="15" t="s">
        <v>43</v>
      </c>
      <c r="Y808" s="15" t="s">
        <v>38</v>
      </c>
      <c r="Z808" s="23"/>
    </row>
    <row r="809" spans="1:26">
      <c r="A809" s="3">
        <v>229</v>
      </c>
      <c r="B809" s="3">
        <v>1</v>
      </c>
      <c r="C809" s="3" t="s">
        <v>989</v>
      </c>
      <c r="D809" s="3"/>
      <c r="E809" s="3"/>
      <c r="F809" s="3">
        <v>18</v>
      </c>
      <c r="G809" s="3" t="s">
        <v>1030</v>
      </c>
      <c r="H809" s="4" t="s">
        <v>32</v>
      </c>
      <c r="I809" s="4" t="s">
        <v>32</v>
      </c>
      <c r="J809" s="3" t="s">
        <v>44</v>
      </c>
      <c r="K809" s="28">
        <f>SUM(K806:K808)</f>
        <v>0</v>
      </c>
      <c r="L809" s="13">
        <f>SUM(L806:L808)</f>
        <v>0</v>
      </c>
      <c r="M809" s="3"/>
      <c r="N809" s="3"/>
      <c r="O809" s="3"/>
      <c r="P809" s="3"/>
      <c r="Q809" s="3"/>
      <c r="R809" s="3"/>
      <c r="S809" s="3"/>
      <c r="T809" s="3"/>
      <c r="U809" s="36"/>
      <c r="V809" s="3"/>
      <c r="W809" s="3"/>
      <c r="X809" s="3"/>
      <c r="Y809" s="3" t="s">
        <v>45</v>
      </c>
      <c r="Z809" s="13">
        <f>SUM(Z806:Z808)</f>
        <v>0</v>
      </c>
    </row>
    <row r="810" spans="1:26">
      <c r="A810" s="5">
        <v>229</v>
      </c>
      <c r="B810" s="5">
        <v>1</v>
      </c>
      <c r="C810" s="5" t="s">
        <v>989</v>
      </c>
      <c r="D810" s="5"/>
      <c r="E810" s="5"/>
      <c r="F810" s="5"/>
      <c r="G810" s="5"/>
      <c r="H810" s="6" t="s">
        <v>32</v>
      </c>
      <c r="I810" s="6" t="s">
        <v>32</v>
      </c>
      <c r="J810" s="5" t="s">
        <v>121</v>
      </c>
      <c r="K810" s="29">
        <f>SUM(K775,K784,K790,K794,K798,K801,K805,K809)</f>
        <v>39318071000</v>
      </c>
      <c r="L810" s="14">
        <f>SUM(L775,L784,L790,L794,L798,L801,L805,L809)</f>
        <v>0</v>
      </c>
      <c r="M810" s="5"/>
      <c r="N810" s="5"/>
      <c r="O810" s="5"/>
      <c r="P810" s="5"/>
      <c r="Q810" s="5"/>
      <c r="R810" s="5"/>
      <c r="S810" s="5"/>
      <c r="T810" s="5"/>
      <c r="U810" s="37"/>
      <c r="V810" s="5"/>
      <c r="W810" s="5"/>
      <c r="X810" s="5"/>
      <c r="Y810" s="5" t="s">
        <v>121</v>
      </c>
      <c r="Z810" s="14">
        <f>SUM(Z775,Z784,Z790,Z794,Z798,Z801,Z805,Z809)</f>
        <v>0</v>
      </c>
    </row>
    <row r="811" spans="1:26">
      <c r="A811" s="15">
        <v>201</v>
      </c>
      <c r="B811" s="15">
        <v>1</v>
      </c>
      <c r="C811" s="15" t="s">
        <v>1031</v>
      </c>
      <c r="D811" s="15">
        <v>4</v>
      </c>
      <c r="E811" s="15" t="s">
        <v>1032</v>
      </c>
      <c r="F811" s="15">
        <v>15</v>
      </c>
      <c r="G811" s="15" t="s">
        <v>1033</v>
      </c>
      <c r="H811" s="16" t="s">
        <v>1034</v>
      </c>
      <c r="I811" s="16" t="s">
        <v>1035</v>
      </c>
      <c r="J811" s="15" t="s">
        <v>1036</v>
      </c>
      <c r="K811" s="32" cm="1">
        <f t="array" ref="K811">IF(I811="","",_xlfn.XLOOKUP(0&amp;A811&amp;IF(F811&lt;&gt;"",F811,LOOKUP(2,1/(F$2:F811&lt;&gt;""),F$2:F811))&amp;I811,Hoja4!G:G,Hoja4!F:F,"",0))</f>
        <v>183782321000</v>
      </c>
      <c r="L811" s="23"/>
      <c r="M811" s="15"/>
      <c r="N811" s="15"/>
      <c r="O811" s="15"/>
      <c r="P811" s="15"/>
      <c r="Q811" s="15"/>
      <c r="R811" s="15"/>
      <c r="S811" s="15"/>
      <c r="T811" s="15"/>
      <c r="U811" s="35"/>
      <c r="V811" s="15"/>
      <c r="W811" s="15"/>
      <c r="X811" s="15"/>
      <c r="Y811" s="15"/>
      <c r="Z811" s="22"/>
    </row>
    <row r="812" spans="1:26">
      <c r="A812" s="15">
        <v>201</v>
      </c>
      <c r="B812" s="15">
        <v>1</v>
      </c>
      <c r="C812" s="15"/>
      <c r="D812" s="15"/>
      <c r="E812" s="15"/>
      <c r="F812" s="15"/>
      <c r="G812" s="15"/>
      <c r="H812" s="16" t="s">
        <v>32</v>
      </c>
      <c r="I812" s="16" t="s">
        <v>32</v>
      </c>
      <c r="J812" s="15"/>
      <c r="K812" s="27" t="str" cm="1">
        <f t="array" ref="K812">IF(I812="","",_xlfn.XLOOKUP(0&amp;A812&amp;IF(F812&lt;&gt;"",F812,LOOKUP(2,1/(F$2:F812&lt;&gt;""),F$2:F812))&amp;I812,Hoja4!G:G,Hoja4!F:F,"",0))</f>
        <v/>
      </c>
      <c r="L812" s="22"/>
      <c r="M812" s="15">
        <v>14</v>
      </c>
      <c r="N812" s="15" t="s">
        <v>1037</v>
      </c>
      <c r="O812" s="15" t="s">
        <v>100</v>
      </c>
      <c r="P812" s="15" t="s">
        <v>35</v>
      </c>
      <c r="Q812" s="15" t="s">
        <v>41</v>
      </c>
      <c r="R812" s="15" t="s">
        <v>1038</v>
      </c>
      <c r="S812" s="15">
        <v>100</v>
      </c>
      <c r="T812" s="15">
        <v>100</v>
      </c>
      <c r="U812" s="35">
        <v>100</v>
      </c>
      <c r="V812" s="33"/>
      <c r="W812" s="15" t="s">
        <v>38</v>
      </c>
      <c r="X812" s="15" t="s">
        <v>38</v>
      </c>
      <c r="Y812" s="15" t="s">
        <v>38</v>
      </c>
      <c r="Z812" s="23"/>
    </row>
    <row r="813" spans="1:26">
      <c r="A813" s="3">
        <v>201</v>
      </c>
      <c r="B813" s="3">
        <v>1</v>
      </c>
      <c r="C813" s="3" t="s">
        <v>1031</v>
      </c>
      <c r="D813" s="3"/>
      <c r="E813" s="3"/>
      <c r="F813" s="3">
        <v>15</v>
      </c>
      <c r="G813" s="3" t="s">
        <v>1033</v>
      </c>
      <c r="H813" s="4" t="s">
        <v>32</v>
      </c>
      <c r="I813" s="4" t="s">
        <v>32</v>
      </c>
      <c r="J813" s="3" t="s">
        <v>44</v>
      </c>
      <c r="K813" s="28">
        <f>SUM(K811:K812)</f>
        <v>183782321000</v>
      </c>
      <c r="L813" s="13">
        <f>SUM(L811:L812)</f>
        <v>0</v>
      </c>
      <c r="M813" s="3"/>
      <c r="N813" s="3"/>
      <c r="O813" s="3"/>
      <c r="P813" s="3"/>
      <c r="Q813" s="3"/>
      <c r="R813" s="3"/>
      <c r="S813" s="3"/>
      <c r="T813" s="3"/>
      <c r="U813" s="36"/>
      <c r="V813" s="3"/>
      <c r="W813" s="3"/>
      <c r="X813" s="3"/>
      <c r="Y813" s="3" t="s">
        <v>45</v>
      </c>
      <c r="Z813" s="13">
        <f>SUM(Z810:Z812)</f>
        <v>0</v>
      </c>
    </row>
    <row r="814" spans="1:26">
      <c r="A814" s="15">
        <v>201</v>
      </c>
      <c r="B814" s="15">
        <v>1</v>
      </c>
      <c r="C814" s="15" t="s">
        <v>1031</v>
      </c>
      <c r="D814" s="15">
        <v>4</v>
      </c>
      <c r="E814" s="15" t="s">
        <v>1039</v>
      </c>
      <c r="F814" s="15">
        <v>13</v>
      </c>
      <c r="G814" s="15" t="s">
        <v>1040</v>
      </c>
      <c r="H814" s="16" t="s">
        <v>1041</v>
      </c>
      <c r="I814" s="16" t="s">
        <v>1042</v>
      </c>
      <c r="J814" s="15" t="s">
        <v>1043</v>
      </c>
      <c r="K814" s="32" cm="1">
        <f t="array" ref="K814">IF(I814="","",_xlfn.XLOOKUP(0&amp;A814&amp;IF(F814&lt;&gt;"",F814,LOOKUP(2,1/(F$2:F814&lt;&gt;""),F$2:F814))&amp;I814,Hoja4!G:G,Hoja4!F:F,"",0))</f>
        <v>161749217000</v>
      </c>
      <c r="L814" s="23"/>
      <c r="M814" s="15"/>
      <c r="N814" s="15"/>
      <c r="O814" s="15"/>
      <c r="P814" s="15"/>
      <c r="Q814" s="15"/>
      <c r="R814" s="15"/>
      <c r="S814" s="15"/>
      <c r="T814" s="15"/>
      <c r="U814" s="35"/>
      <c r="V814" s="15"/>
      <c r="W814" s="15"/>
      <c r="X814" s="15"/>
      <c r="Y814" s="15"/>
      <c r="Z814" s="22"/>
    </row>
    <row r="815" spans="1:26">
      <c r="A815" s="15">
        <v>201</v>
      </c>
      <c r="B815" s="15">
        <v>1</v>
      </c>
      <c r="C815" s="15"/>
      <c r="D815" s="15"/>
      <c r="E815" s="15"/>
      <c r="F815" s="15"/>
      <c r="G815" s="15"/>
      <c r="H815" s="16" t="s">
        <v>1044</v>
      </c>
      <c r="I815" s="16" t="s">
        <v>1045</v>
      </c>
      <c r="J815" s="15" t="s">
        <v>1046</v>
      </c>
      <c r="K815" s="32" cm="1">
        <f t="array" ref="K815">IF(I815="","",_xlfn.XLOOKUP(0&amp;A815&amp;IF(F815&lt;&gt;"",F815,LOOKUP(2,1/(F$2:F815&lt;&gt;""),F$2:F815))&amp;I815,Hoja4!G:G,Hoja4!F:F,"",0))</f>
        <v>5485485922</v>
      </c>
      <c r="L815" s="23"/>
      <c r="M815" s="15"/>
      <c r="N815" s="15"/>
      <c r="O815" s="15"/>
      <c r="P815" s="15"/>
      <c r="Q815" s="15"/>
      <c r="R815" s="15"/>
      <c r="S815" s="15"/>
      <c r="T815" s="15"/>
      <c r="U815" s="35"/>
      <c r="V815" s="15"/>
      <c r="W815" s="15"/>
      <c r="X815" s="15"/>
      <c r="Y815" s="15"/>
      <c r="Z815" s="22"/>
    </row>
    <row r="816" spans="1:26">
      <c r="A816" s="15">
        <v>201</v>
      </c>
      <c r="B816" s="15">
        <v>1</v>
      </c>
      <c r="C816" s="15"/>
      <c r="D816" s="15"/>
      <c r="E816" s="15"/>
      <c r="F816" s="15"/>
      <c r="G816" s="15"/>
      <c r="H816" s="16" t="s">
        <v>1047</v>
      </c>
      <c r="I816" s="16" t="s">
        <v>1048</v>
      </c>
      <c r="J816" s="15" t="s">
        <v>1049</v>
      </c>
      <c r="K816" s="32" cm="1">
        <f t="array" ref="K816">IF(I816="","",_xlfn.XLOOKUP(0&amp;A816&amp;IF(F816&lt;&gt;"",F816,LOOKUP(2,1/(F$2:F816&lt;&gt;""),F$2:F816))&amp;I816,Hoja4!G:G,Hoja4!F:F,"",0))</f>
        <v>12118135000</v>
      </c>
      <c r="L816" s="23"/>
      <c r="M816" s="15"/>
      <c r="N816" s="15"/>
      <c r="O816" s="15"/>
      <c r="P816" s="15"/>
      <c r="Q816" s="15"/>
      <c r="R816" s="15"/>
      <c r="S816" s="15"/>
      <c r="T816" s="15"/>
      <c r="U816" s="35"/>
      <c r="V816" s="15"/>
      <c r="W816" s="15"/>
      <c r="X816" s="15"/>
      <c r="Y816" s="15"/>
      <c r="Z816" s="22"/>
    </row>
    <row r="817" spans="1:26">
      <c r="A817" s="15">
        <v>201</v>
      </c>
      <c r="B817" s="15">
        <v>1</v>
      </c>
      <c r="C817" s="15"/>
      <c r="D817" s="15"/>
      <c r="E817" s="15"/>
      <c r="F817" s="15"/>
      <c r="G817" s="15"/>
      <c r="H817" s="16" t="s">
        <v>1050</v>
      </c>
      <c r="I817" s="16" t="s">
        <v>1051</v>
      </c>
      <c r="J817" s="15" t="s">
        <v>1052</v>
      </c>
      <c r="K817" s="32" cm="1">
        <f t="array" ref="K817">IF(I817="","",_xlfn.XLOOKUP(0&amp;A817&amp;IF(F817&lt;&gt;"",F817,LOOKUP(2,1/(F$2:F817&lt;&gt;""),F$2:F817))&amp;I817,Hoja4!G:G,Hoja4!F:F,"",0))</f>
        <v>3792859000</v>
      </c>
      <c r="L817" s="23"/>
      <c r="M817" s="15"/>
      <c r="N817" s="15"/>
      <c r="O817" s="15"/>
      <c r="P817" s="15"/>
      <c r="Q817" s="15"/>
      <c r="R817" s="15"/>
      <c r="S817" s="15"/>
      <c r="T817" s="15"/>
      <c r="U817" s="35"/>
      <c r="V817" s="15"/>
      <c r="W817" s="15"/>
      <c r="X817" s="15"/>
      <c r="Y817" s="15"/>
      <c r="Z817" s="22"/>
    </row>
    <row r="818" spans="1:26">
      <c r="A818" s="15">
        <v>201</v>
      </c>
      <c r="B818" s="15">
        <v>1</v>
      </c>
      <c r="C818" s="15"/>
      <c r="D818" s="15"/>
      <c r="E818" s="15"/>
      <c r="F818" s="15"/>
      <c r="G818" s="15"/>
      <c r="H818" s="16" t="s">
        <v>1053</v>
      </c>
      <c r="I818" s="16" t="s">
        <v>1054</v>
      </c>
      <c r="J818" s="15" t="s">
        <v>1055</v>
      </c>
      <c r="K818" s="32" cm="1">
        <f t="array" ref="K818">IF(I818="","",_xlfn.XLOOKUP(0&amp;A818&amp;IF(F818&lt;&gt;"",F818,LOOKUP(2,1/(F$2:F818&lt;&gt;""),F$2:F818))&amp;I818,Hoja4!G:G,Hoja4!F:F,"",0))</f>
        <v>215589820211</v>
      </c>
      <c r="L818" s="23"/>
      <c r="M818" s="15"/>
      <c r="N818" s="15"/>
      <c r="O818" s="15"/>
      <c r="P818" s="15"/>
      <c r="Q818" s="15"/>
      <c r="R818" s="15"/>
      <c r="S818" s="15"/>
      <c r="T818" s="15"/>
      <c r="U818" s="35"/>
      <c r="V818" s="15"/>
      <c r="W818" s="15"/>
      <c r="X818" s="15"/>
      <c r="Y818" s="15"/>
      <c r="Z818" s="22"/>
    </row>
    <row r="819" spans="1:26">
      <c r="A819" s="15">
        <v>201</v>
      </c>
      <c r="B819" s="15">
        <v>1</v>
      </c>
      <c r="C819" s="15"/>
      <c r="D819" s="15"/>
      <c r="E819" s="15"/>
      <c r="F819" s="15"/>
      <c r="G819" s="15"/>
      <c r="H819" s="16" t="s">
        <v>32</v>
      </c>
      <c r="I819" s="16" t="s">
        <v>32</v>
      </c>
      <c r="J819" s="15"/>
      <c r="K819" s="27" t="str" cm="1">
        <f t="array" ref="K819">IF(I819="","",_xlfn.XLOOKUP(0&amp;A819&amp;IF(F819&lt;&gt;"",F819,LOOKUP(2,1/(F$2:F819&lt;&gt;""),F$2:F819))&amp;I819,Hoja4!G:G,Hoja4!F:F,"",0))</f>
        <v/>
      </c>
      <c r="L819" s="22"/>
      <c r="M819" s="15">
        <v>15</v>
      </c>
      <c r="N819" s="15" t="s">
        <v>1056</v>
      </c>
      <c r="O819" s="15" t="s">
        <v>40</v>
      </c>
      <c r="P819" s="15" t="s">
        <v>35</v>
      </c>
      <c r="Q819" s="15" t="s">
        <v>36</v>
      </c>
      <c r="R819" s="15" t="s">
        <v>1038</v>
      </c>
      <c r="S819" s="15">
        <v>66589</v>
      </c>
      <c r="T819" s="15">
        <v>200000</v>
      </c>
      <c r="U819" s="35">
        <v>26100</v>
      </c>
      <c r="V819" s="33"/>
      <c r="W819" s="15" t="s">
        <v>38</v>
      </c>
      <c r="X819" s="15" t="s">
        <v>38</v>
      </c>
      <c r="Y819" s="15" t="s">
        <v>38</v>
      </c>
      <c r="Z819" s="23"/>
    </row>
    <row r="820" spans="1:26">
      <c r="A820" s="15">
        <v>201</v>
      </c>
      <c r="B820" s="15">
        <v>1</v>
      </c>
      <c r="C820" s="15"/>
      <c r="D820" s="15"/>
      <c r="E820" s="15"/>
      <c r="F820" s="15"/>
      <c r="G820" s="15"/>
      <c r="H820" s="16" t="s">
        <v>32</v>
      </c>
      <c r="I820" s="16" t="s">
        <v>32</v>
      </c>
      <c r="J820" s="15"/>
      <c r="K820" s="27" t="str" cm="1">
        <f t="array" ref="K820">IF(I820="","",_xlfn.XLOOKUP(0&amp;A820&amp;IF(F820&lt;&gt;"",F820,LOOKUP(2,1/(F$2:F820&lt;&gt;""),F$2:F820))&amp;I820,Hoja4!G:G,Hoja4!F:F,"",0))</f>
        <v/>
      </c>
      <c r="L820" s="22"/>
      <c r="M820" s="15">
        <v>16</v>
      </c>
      <c r="N820" s="15" t="s">
        <v>1057</v>
      </c>
      <c r="O820" s="15" t="s">
        <v>34</v>
      </c>
      <c r="P820" s="15" t="s">
        <v>35</v>
      </c>
      <c r="Q820" s="15" t="s">
        <v>41</v>
      </c>
      <c r="R820" s="15" t="s">
        <v>1038</v>
      </c>
      <c r="S820" s="15">
        <v>87.3</v>
      </c>
      <c r="T820" s="15">
        <v>95</v>
      </c>
      <c r="U820" s="35">
        <v>95</v>
      </c>
      <c r="V820" s="33"/>
      <c r="W820" s="15" t="s">
        <v>38</v>
      </c>
      <c r="X820" s="15" t="s">
        <v>38</v>
      </c>
      <c r="Y820" s="15" t="s">
        <v>38</v>
      </c>
      <c r="Z820" s="23"/>
    </row>
    <row r="821" spans="1:26">
      <c r="A821" s="15">
        <v>201</v>
      </c>
      <c r="B821" s="15">
        <v>1</v>
      </c>
      <c r="C821" s="15"/>
      <c r="D821" s="15"/>
      <c r="E821" s="15"/>
      <c r="F821" s="15"/>
      <c r="G821" s="15"/>
      <c r="H821" s="16" t="s">
        <v>32</v>
      </c>
      <c r="I821" s="16" t="s">
        <v>32</v>
      </c>
      <c r="J821" s="15"/>
      <c r="K821" s="27" t="str" cm="1">
        <f t="array" ref="K821">IF(I821="","",_xlfn.XLOOKUP(0&amp;A821&amp;IF(F821&lt;&gt;"",F821,LOOKUP(2,1/(F$2:F821&lt;&gt;""),F$2:F821))&amp;I821,Hoja4!G:G,Hoja4!F:F,"",0))</f>
        <v/>
      </c>
      <c r="L821" s="22"/>
      <c r="M821" s="15">
        <v>17</v>
      </c>
      <c r="N821" s="15" t="s">
        <v>1058</v>
      </c>
      <c r="O821" s="15" t="s">
        <v>40</v>
      </c>
      <c r="P821" s="15" t="s">
        <v>131</v>
      </c>
      <c r="Q821" s="15" t="s">
        <v>36</v>
      </c>
      <c r="R821" s="15" t="s">
        <v>1038</v>
      </c>
      <c r="S821" s="15">
        <v>15978</v>
      </c>
      <c r="T821" s="15">
        <v>47520</v>
      </c>
      <c r="U821" s="35">
        <v>5040</v>
      </c>
      <c r="V821" s="33"/>
      <c r="W821" s="15" t="s">
        <v>38</v>
      </c>
      <c r="X821" s="15" t="s">
        <v>38</v>
      </c>
      <c r="Y821" s="15" t="s">
        <v>38</v>
      </c>
      <c r="Z821" s="23"/>
    </row>
    <row r="822" spans="1:26">
      <c r="A822" s="15">
        <v>201</v>
      </c>
      <c r="B822" s="15">
        <v>1</v>
      </c>
      <c r="C822" s="15"/>
      <c r="D822" s="15"/>
      <c r="E822" s="15"/>
      <c r="F822" s="15"/>
      <c r="G822" s="15"/>
      <c r="H822" s="16" t="s">
        <v>32</v>
      </c>
      <c r="I822" s="16" t="s">
        <v>32</v>
      </c>
      <c r="J822" s="15"/>
      <c r="K822" s="27" t="str" cm="1">
        <f t="array" ref="K822">IF(I822="","",_xlfn.XLOOKUP(0&amp;A822&amp;IF(F822&lt;&gt;"",F822,LOOKUP(2,1/(F$2:F822&lt;&gt;""),F$2:F822))&amp;I822,Hoja4!G:G,Hoja4!F:F,"",0))</f>
        <v/>
      </c>
      <c r="L822" s="22"/>
      <c r="M822" s="15">
        <v>41</v>
      </c>
      <c r="N822" s="15" t="s">
        <v>1059</v>
      </c>
      <c r="O822" s="15" t="s">
        <v>34</v>
      </c>
      <c r="P822" s="15" t="s">
        <v>35</v>
      </c>
      <c r="Q822" s="15" t="s">
        <v>41</v>
      </c>
      <c r="R822" s="15" t="s">
        <v>374</v>
      </c>
      <c r="S822" s="15">
        <v>6.6</v>
      </c>
      <c r="T822" s="15">
        <v>100</v>
      </c>
      <c r="U822" s="35">
        <v>100</v>
      </c>
      <c r="V822" s="33"/>
      <c r="W822" s="15" t="s">
        <v>38</v>
      </c>
      <c r="X822" s="15" t="s">
        <v>38</v>
      </c>
      <c r="Y822" s="15" t="s">
        <v>38</v>
      </c>
      <c r="Z822" s="23"/>
    </row>
    <row r="823" spans="1:26">
      <c r="A823" s="15">
        <v>201</v>
      </c>
      <c r="B823" s="15">
        <v>1</v>
      </c>
      <c r="C823" s="15"/>
      <c r="D823" s="15"/>
      <c r="E823" s="15"/>
      <c r="F823" s="15"/>
      <c r="G823" s="15"/>
      <c r="H823" s="16" t="s">
        <v>32</v>
      </c>
      <c r="I823" s="16" t="s">
        <v>32</v>
      </c>
      <c r="J823" s="15"/>
      <c r="K823" s="27" t="str" cm="1">
        <f t="array" ref="K823">IF(I823="","",_xlfn.XLOOKUP(0&amp;A823&amp;IF(F823&lt;&gt;"",F823,LOOKUP(2,1/(F$2:F823&lt;&gt;""),F$2:F823))&amp;I823,Hoja4!G:G,Hoja4!F:F,"",0))</f>
        <v/>
      </c>
      <c r="L823" s="22"/>
      <c r="M823" s="15">
        <v>42</v>
      </c>
      <c r="N823" s="15" t="s">
        <v>1060</v>
      </c>
      <c r="O823" s="15" t="s">
        <v>100</v>
      </c>
      <c r="P823" s="15" t="s">
        <v>35</v>
      </c>
      <c r="Q823" s="15" t="s">
        <v>36</v>
      </c>
      <c r="R823" s="15" t="s">
        <v>1038</v>
      </c>
      <c r="S823" s="15">
        <v>20</v>
      </c>
      <c r="T823" s="15">
        <v>20</v>
      </c>
      <c r="U823" s="35">
        <v>20</v>
      </c>
      <c r="V823" s="33"/>
      <c r="W823" s="15" t="s">
        <v>38</v>
      </c>
      <c r="X823" s="15" t="s">
        <v>38</v>
      </c>
      <c r="Y823" s="15" t="s">
        <v>38</v>
      </c>
      <c r="Z823" s="23"/>
    </row>
    <row r="824" spans="1:26">
      <c r="A824" s="15">
        <v>201</v>
      </c>
      <c r="B824" s="15">
        <v>1</v>
      </c>
      <c r="C824" s="15"/>
      <c r="D824" s="15"/>
      <c r="E824" s="15"/>
      <c r="F824" s="15"/>
      <c r="G824" s="15"/>
      <c r="H824" s="16" t="s">
        <v>32</v>
      </c>
      <c r="I824" s="16" t="s">
        <v>32</v>
      </c>
      <c r="J824" s="15"/>
      <c r="K824" s="27" t="str" cm="1">
        <f t="array" ref="K824">IF(I824="","",_xlfn.XLOOKUP(0&amp;A824&amp;IF(F824&lt;&gt;"",F824,LOOKUP(2,1/(F$2:F824&lt;&gt;""),F$2:F824))&amp;I824,Hoja4!G:G,Hoja4!F:F,"",0))</f>
        <v/>
      </c>
      <c r="L824" s="22"/>
      <c r="M824" s="15">
        <v>43</v>
      </c>
      <c r="N824" s="15" t="s">
        <v>1061</v>
      </c>
      <c r="O824" s="15" t="s">
        <v>100</v>
      </c>
      <c r="P824" s="15" t="s">
        <v>35</v>
      </c>
      <c r="Q824" s="15" t="s">
        <v>36</v>
      </c>
      <c r="R824" s="15" t="s">
        <v>1038</v>
      </c>
      <c r="S824" s="15">
        <v>20</v>
      </c>
      <c r="T824" s="15">
        <v>20</v>
      </c>
      <c r="U824" s="35">
        <v>20</v>
      </c>
      <c r="V824" s="33"/>
      <c r="W824" s="15" t="s">
        <v>38</v>
      </c>
      <c r="X824" s="15" t="s">
        <v>38</v>
      </c>
      <c r="Y824" s="15" t="s">
        <v>38</v>
      </c>
      <c r="Z824" s="23"/>
    </row>
    <row r="825" spans="1:26">
      <c r="A825" s="15">
        <v>201</v>
      </c>
      <c r="B825" s="15">
        <v>1</v>
      </c>
      <c r="C825" s="15"/>
      <c r="D825" s="15"/>
      <c r="E825" s="15"/>
      <c r="F825" s="15"/>
      <c r="G825" s="15"/>
      <c r="H825" s="16" t="s">
        <v>32</v>
      </c>
      <c r="I825" s="16" t="s">
        <v>32</v>
      </c>
      <c r="J825" s="15"/>
      <c r="K825" s="27" t="str" cm="1">
        <f t="array" ref="K825">IF(I825="","",_xlfn.XLOOKUP(0&amp;A825&amp;IF(F825&lt;&gt;"",F825,LOOKUP(2,1/(F$2:F825&lt;&gt;""),F$2:F825))&amp;I825,Hoja4!G:G,Hoja4!F:F,"",0))</f>
        <v/>
      </c>
      <c r="L825" s="22"/>
      <c r="M825" s="15">
        <v>44</v>
      </c>
      <c r="N825" s="15" t="s">
        <v>1062</v>
      </c>
      <c r="O825" s="15" t="s">
        <v>40</v>
      </c>
      <c r="P825" s="15" t="s">
        <v>35</v>
      </c>
      <c r="Q825" s="15" t="s">
        <v>36</v>
      </c>
      <c r="R825" s="15" t="s">
        <v>374</v>
      </c>
      <c r="S825" s="15">
        <v>20213</v>
      </c>
      <c r="T825" s="15">
        <v>106428</v>
      </c>
      <c r="U825" s="35">
        <v>10308</v>
      </c>
      <c r="V825" s="33"/>
      <c r="W825" s="15" t="s">
        <v>38</v>
      </c>
      <c r="X825" s="15" t="s">
        <v>38</v>
      </c>
      <c r="Y825" s="15" t="s">
        <v>38</v>
      </c>
      <c r="Z825" s="23"/>
    </row>
    <row r="826" spans="1:26">
      <c r="A826" s="15">
        <v>201</v>
      </c>
      <c r="B826" s="15">
        <v>1</v>
      </c>
      <c r="C826" s="15"/>
      <c r="D826" s="15"/>
      <c r="E826" s="15"/>
      <c r="F826" s="15"/>
      <c r="G826" s="15"/>
      <c r="H826" s="16" t="s">
        <v>32</v>
      </c>
      <c r="I826" s="16" t="s">
        <v>32</v>
      </c>
      <c r="J826" s="15"/>
      <c r="K826" s="27" t="str" cm="1">
        <f t="array" ref="K826">IF(I826="","",_xlfn.XLOOKUP(0&amp;A826&amp;IF(F826&lt;&gt;"",F826,LOOKUP(2,1/(F$2:F826&lt;&gt;""),F$2:F826))&amp;I826,Hoja4!G:G,Hoja4!F:F,"",0))</f>
        <v/>
      </c>
      <c r="L826" s="22"/>
      <c r="M826" s="15">
        <v>45</v>
      </c>
      <c r="N826" s="15" t="s">
        <v>1063</v>
      </c>
      <c r="O826" s="15" t="s">
        <v>76</v>
      </c>
      <c r="P826" s="15" t="s">
        <v>131</v>
      </c>
      <c r="Q826" s="15" t="s">
        <v>41</v>
      </c>
      <c r="R826" s="15" t="s">
        <v>374</v>
      </c>
      <c r="S826" s="15">
        <v>17</v>
      </c>
      <c r="T826" s="15">
        <v>100</v>
      </c>
      <c r="U826" s="35">
        <v>40</v>
      </c>
      <c r="V826" s="33"/>
      <c r="W826" s="15" t="s">
        <v>38</v>
      </c>
      <c r="X826" s="15" t="s">
        <v>38</v>
      </c>
      <c r="Y826" s="15" t="s">
        <v>38</v>
      </c>
      <c r="Z826" s="23"/>
    </row>
    <row r="827" spans="1:26">
      <c r="A827" s="15">
        <v>201</v>
      </c>
      <c r="B827" s="15">
        <v>1</v>
      </c>
      <c r="C827" s="15"/>
      <c r="D827" s="15"/>
      <c r="E827" s="15"/>
      <c r="F827" s="15"/>
      <c r="G827" s="15"/>
      <c r="H827" s="16" t="s">
        <v>32</v>
      </c>
      <c r="I827" s="16" t="s">
        <v>32</v>
      </c>
      <c r="J827" s="15"/>
      <c r="K827" s="27" t="str" cm="1">
        <f t="array" ref="K827">IF(I827="","",_xlfn.XLOOKUP(0&amp;A827&amp;IF(F827&lt;&gt;"",F827,LOOKUP(2,1/(F$2:F827&lt;&gt;""),F$2:F827))&amp;I827,Hoja4!G:G,Hoja4!F:F,"",0))</f>
        <v/>
      </c>
      <c r="L827" s="22"/>
      <c r="M827" s="15">
        <v>50</v>
      </c>
      <c r="N827" s="15" t="s">
        <v>1064</v>
      </c>
      <c r="O827" s="15" t="s">
        <v>40</v>
      </c>
      <c r="P827" s="15" t="s">
        <v>35</v>
      </c>
      <c r="Q827" s="15" t="s">
        <v>36</v>
      </c>
      <c r="R827" s="15" t="s">
        <v>374</v>
      </c>
      <c r="S827" s="15">
        <v>309225</v>
      </c>
      <c r="T827" s="15">
        <v>1244125</v>
      </c>
      <c r="U827" s="35">
        <v>131500</v>
      </c>
      <c r="V827" s="33"/>
      <c r="W827" s="15" t="s">
        <v>38</v>
      </c>
      <c r="X827" s="15" t="s">
        <v>38</v>
      </c>
      <c r="Y827" s="15" t="s">
        <v>38</v>
      </c>
      <c r="Z827" s="23"/>
    </row>
    <row r="828" spans="1:26">
      <c r="A828" s="3">
        <v>201</v>
      </c>
      <c r="B828" s="3">
        <v>1</v>
      </c>
      <c r="C828" s="3" t="s">
        <v>1031</v>
      </c>
      <c r="D828" s="3"/>
      <c r="E828" s="3"/>
      <c r="F828" s="3">
        <v>13</v>
      </c>
      <c r="G828" s="3" t="s">
        <v>1040</v>
      </c>
      <c r="H828" s="4" t="s">
        <v>32</v>
      </c>
      <c r="I828" s="4" t="s">
        <v>32</v>
      </c>
      <c r="J828" s="3" t="s">
        <v>44</v>
      </c>
      <c r="K828" s="28">
        <f>SUM(K814:K827)</f>
        <v>398735517133</v>
      </c>
      <c r="L828" s="13">
        <f>SUM(L814:L827)</f>
        <v>0</v>
      </c>
      <c r="M828" s="3"/>
      <c r="N828" s="3"/>
      <c r="O828" s="3"/>
      <c r="P828" s="3"/>
      <c r="Q828" s="3"/>
      <c r="R828" s="3"/>
      <c r="S828" s="3"/>
      <c r="T828" s="3"/>
      <c r="U828" s="36"/>
      <c r="V828" s="3"/>
      <c r="W828" s="3"/>
      <c r="X828" s="3"/>
      <c r="Y828" s="3" t="s">
        <v>45</v>
      </c>
      <c r="Z828" s="13">
        <f>SUM(Z814:Z827)</f>
        <v>0</v>
      </c>
    </row>
    <row r="829" spans="1:26">
      <c r="A829" s="15">
        <v>201</v>
      </c>
      <c r="B829" s="15">
        <v>1</v>
      </c>
      <c r="C829" s="15" t="s">
        <v>1031</v>
      </c>
      <c r="D829" s="15">
        <v>5</v>
      </c>
      <c r="E829" s="15" t="s">
        <v>1065</v>
      </c>
      <c r="F829" s="15">
        <v>29</v>
      </c>
      <c r="G829" s="15" t="s">
        <v>1066</v>
      </c>
      <c r="H829" s="16" t="s">
        <v>1067</v>
      </c>
      <c r="I829" s="16" t="s">
        <v>1068</v>
      </c>
      <c r="J829" s="15" t="s">
        <v>1069</v>
      </c>
      <c r="K829" s="32" cm="1">
        <f t="array" ref="K829">IF(I829="","",_xlfn.XLOOKUP(0&amp;A829&amp;IF(F829&lt;&gt;"",F829,LOOKUP(2,1/(F$2:F829&lt;&gt;""),F$2:F829))&amp;I829,Hoja4!G:G,Hoja4!F:F,"",0))</f>
        <v>95632737000</v>
      </c>
      <c r="L829" s="23"/>
      <c r="M829" s="15"/>
      <c r="N829" s="15"/>
      <c r="O829" s="15"/>
      <c r="P829" s="15"/>
      <c r="Q829" s="15"/>
      <c r="R829" s="15"/>
      <c r="S829" s="15"/>
      <c r="T829" s="15"/>
      <c r="U829" s="35"/>
      <c r="V829" s="15"/>
      <c r="W829" s="15"/>
      <c r="X829" s="15"/>
      <c r="Y829" s="15"/>
      <c r="Z829" s="22"/>
    </row>
    <row r="830" spans="1:26">
      <c r="A830" s="15">
        <v>201</v>
      </c>
      <c r="B830" s="15">
        <v>1</v>
      </c>
      <c r="C830" s="15"/>
      <c r="D830" s="15"/>
      <c r="E830" s="15"/>
      <c r="F830" s="15"/>
      <c r="G830" s="15"/>
      <c r="H830" s="16" t="s">
        <v>32</v>
      </c>
      <c r="I830" s="16" t="s">
        <v>32</v>
      </c>
      <c r="J830" s="15"/>
      <c r="K830" s="27" t="str" cm="1">
        <f t="array" ref="K830">IF(I830="","",_xlfn.XLOOKUP(0&amp;A830&amp;IF(F830&lt;&gt;"",F830,LOOKUP(2,1/(F$2:F830&lt;&gt;""),F$2:F830))&amp;I830,Hoja4!G:G,Hoja4!F:F,"",0))</f>
        <v/>
      </c>
      <c r="L830" s="22"/>
      <c r="M830" s="15">
        <v>35</v>
      </c>
      <c r="N830" s="15" t="s">
        <v>1070</v>
      </c>
      <c r="O830" s="15" t="s">
        <v>100</v>
      </c>
      <c r="P830" s="15" t="s">
        <v>35</v>
      </c>
      <c r="Q830" s="15" t="s">
        <v>41</v>
      </c>
      <c r="R830" s="15" t="s">
        <v>1038</v>
      </c>
      <c r="S830" s="15">
        <v>100</v>
      </c>
      <c r="T830" s="15">
        <v>100</v>
      </c>
      <c r="U830" s="35">
        <v>100</v>
      </c>
      <c r="V830" s="33"/>
      <c r="W830" s="15" t="s">
        <v>38</v>
      </c>
      <c r="X830" s="15" t="s">
        <v>38</v>
      </c>
      <c r="Y830" s="15" t="s">
        <v>38</v>
      </c>
      <c r="Z830" s="23"/>
    </row>
    <row r="831" spans="1:26">
      <c r="A831" s="3">
        <v>201</v>
      </c>
      <c r="B831" s="3">
        <v>1</v>
      </c>
      <c r="C831" s="3" t="s">
        <v>1031</v>
      </c>
      <c r="D831" s="3"/>
      <c r="E831" s="3"/>
      <c r="F831" s="3">
        <v>29</v>
      </c>
      <c r="G831" s="3" t="s">
        <v>1066</v>
      </c>
      <c r="H831" s="4" t="s">
        <v>32</v>
      </c>
      <c r="I831" s="4" t="s">
        <v>32</v>
      </c>
      <c r="J831" s="3" t="s">
        <v>44</v>
      </c>
      <c r="K831" s="28">
        <f>SUM(K829:K830)</f>
        <v>95632737000</v>
      </c>
      <c r="L831" s="13">
        <f>SUM(L829:L830)</f>
        <v>0</v>
      </c>
      <c r="M831" s="3"/>
      <c r="N831" s="3"/>
      <c r="O831" s="3"/>
      <c r="P831" s="3"/>
      <c r="Q831" s="3"/>
      <c r="R831" s="3"/>
      <c r="S831" s="3"/>
      <c r="T831" s="3"/>
      <c r="U831" s="36"/>
      <c r="V831" s="3"/>
      <c r="W831" s="3"/>
      <c r="X831" s="3"/>
      <c r="Y831" s="3" t="s">
        <v>45</v>
      </c>
      <c r="Z831" s="13">
        <f>SUM(Z829:Z830)</f>
        <v>0</v>
      </c>
    </row>
    <row r="832" spans="1:26">
      <c r="A832" s="15">
        <v>201</v>
      </c>
      <c r="B832" s="15">
        <v>1</v>
      </c>
      <c r="C832" s="15" t="s">
        <v>1031</v>
      </c>
      <c r="D832" s="15">
        <v>3</v>
      </c>
      <c r="E832" s="15" t="s">
        <v>1071</v>
      </c>
      <c r="F832" s="15">
        <v>11</v>
      </c>
      <c r="G832" s="15" t="s">
        <v>1072</v>
      </c>
      <c r="H832" s="16" t="s">
        <v>1067</v>
      </c>
      <c r="I832" s="16" t="s">
        <v>1068</v>
      </c>
      <c r="J832" s="15" t="s">
        <v>1069</v>
      </c>
      <c r="K832" s="32" cm="1">
        <f t="array" ref="K832">IF(I832="","",_xlfn.XLOOKUP(0&amp;A832&amp;IF(F832&lt;&gt;"",F832,LOOKUP(2,1/(F$2:F832&lt;&gt;""),F$2:F832))&amp;I832,Hoja4!G:G,Hoja4!F:F,"",0))</f>
        <v>3648864000</v>
      </c>
      <c r="L832" s="23"/>
      <c r="M832" s="15"/>
      <c r="N832" s="15"/>
      <c r="O832" s="15"/>
      <c r="P832" s="15"/>
      <c r="Q832" s="15"/>
      <c r="R832" s="15"/>
      <c r="S832" s="15"/>
      <c r="T832" s="15"/>
      <c r="U832" s="35"/>
      <c r="V832" s="15"/>
      <c r="W832" s="15"/>
      <c r="X832" s="15"/>
      <c r="Y832" s="15"/>
      <c r="Z832" s="22"/>
    </row>
    <row r="833" spans="1:26">
      <c r="A833" s="15">
        <v>201</v>
      </c>
      <c r="B833" s="15">
        <v>1</v>
      </c>
      <c r="C833" s="15"/>
      <c r="D833" s="15"/>
      <c r="E833" s="15"/>
      <c r="F833" s="15"/>
      <c r="G833" s="15"/>
      <c r="H833" s="16" t="s">
        <v>1053</v>
      </c>
      <c r="I833" s="16" t="s">
        <v>1054</v>
      </c>
      <c r="J833" s="15" t="s">
        <v>1055</v>
      </c>
      <c r="K833" s="32" cm="1">
        <f t="array" ref="K833">IF(I833="","",_xlfn.XLOOKUP(0&amp;A833&amp;IF(F833&lt;&gt;"",F833,LOOKUP(2,1/(F$2:F833&lt;&gt;""),F$2:F833))&amp;I833,Hoja4!G:G,Hoja4!F:F,"",0))</f>
        <v>100852107315</v>
      </c>
      <c r="L833" s="23"/>
      <c r="M833" s="15"/>
      <c r="N833" s="15"/>
      <c r="O833" s="15"/>
      <c r="P833" s="15"/>
      <c r="Q833" s="15"/>
      <c r="R833" s="15"/>
      <c r="S833" s="15"/>
      <c r="T833" s="15"/>
      <c r="U833" s="35"/>
      <c r="V833" s="15"/>
      <c r="W833" s="15"/>
      <c r="X833" s="15"/>
      <c r="Y833" s="15"/>
      <c r="Z833" s="22"/>
    </row>
    <row r="834" spans="1:26">
      <c r="A834" s="15">
        <v>201</v>
      </c>
      <c r="B834" s="15">
        <v>1</v>
      </c>
      <c r="C834" s="15"/>
      <c r="D834" s="15"/>
      <c r="E834" s="15"/>
      <c r="F834" s="15"/>
      <c r="G834" s="15"/>
      <c r="H834" s="16" t="s">
        <v>32</v>
      </c>
      <c r="I834" s="16" t="s">
        <v>32</v>
      </c>
      <c r="J834" s="15"/>
      <c r="K834" s="27" t="str" cm="1">
        <f t="array" ref="K834">IF(I834="","",_xlfn.XLOOKUP(0&amp;A834&amp;IF(F834&lt;&gt;"",F834,LOOKUP(2,1/(F$2:F834&lt;&gt;""),F$2:F834))&amp;I834,Hoja4!G:G,Hoja4!F:F,"",0))</f>
        <v/>
      </c>
      <c r="L834" s="22"/>
      <c r="M834" s="15">
        <v>37</v>
      </c>
      <c r="N834" s="15" t="s">
        <v>1073</v>
      </c>
      <c r="O834" s="15" t="s">
        <v>100</v>
      </c>
      <c r="P834" s="15" t="s">
        <v>35</v>
      </c>
      <c r="Q834" s="15" t="s">
        <v>41</v>
      </c>
      <c r="R834" s="15" t="s">
        <v>1038</v>
      </c>
      <c r="S834" s="15">
        <v>100</v>
      </c>
      <c r="T834" s="15">
        <v>100</v>
      </c>
      <c r="U834" s="35">
        <v>100</v>
      </c>
      <c r="V834" s="33"/>
      <c r="W834" s="15" t="s">
        <v>38</v>
      </c>
      <c r="X834" s="15" t="s">
        <v>38</v>
      </c>
      <c r="Y834" s="15" t="s">
        <v>38</v>
      </c>
      <c r="Z834" s="23"/>
    </row>
    <row r="835" spans="1:26">
      <c r="A835" s="3">
        <v>201</v>
      </c>
      <c r="B835" s="3">
        <v>1</v>
      </c>
      <c r="C835" s="3" t="s">
        <v>1031</v>
      </c>
      <c r="D835" s="3"/>
      <c r="E835" s="3"/>
      <c r="F835" s="3">
        <v>11</v>
      </c>
      <c r="G835" s="3" t="s">
        <v>1072</v>
      </c>
      <c r="H835" s="4" t="s">
        <v>32</v>
      </c>
      <c r="I835" s="4" t="s">
        <v>32</v>
      </c>
      <c r="J835" s="3" t="s">
        <v>44</v>
      </c>
      <c r="K835" s="28">
        <f>SUM(K832:K834)</f>
        <v>104500971315</v>
      </c>
      <c r="L835" s="13">
        <f>SUM(L832:L834)</f>
        <v>0</v>
      </c>
      <c r="M835" s="3"/>
      <c r="N835" s="3"/>
      <c r="O835" s="3"/>
      <c r="P835" s="3"/>
      <c r="Q835" s="3"/>
      <c r="R835" s="3"/>
      <c r="S835" s="3"/>
      <c r="T835" s="3"/>
      <c r="U835" s="36"/>
      <c r="V835" s="3"/>
      <c r="W835" s="3"/>
      <c r="X835" s="3"/>
      <c r="Y835" s="3" t="s">
        <v>45</v>
      </c>
      <c r="Z835" s="13">
        <f>SUM(Z832:Z834)</f>
        <v>0</v>
      </c>
    </row>
    <row r="836" spans="1:26">
      <c r="A836" s="15">
        <v>201</v>
      </c>
      <c r="B836" s="15">
        <v>1</v>
      </c>
      <c r="C836" s="15" t="s">
        <v>1031</v>
      </c>
      <c r="D836" s="15">
        <v>4</v>
      </c>
      <c r="E836" s="15" t="s">
        <v>1032</v>
      </c>
      <c r="F836" s="15">
        <v>14</v>
      </c>
      <c r="G836" s="15" t="s">
        <v>1074</v>
      </c>
      <c r="H836" s="16" t="s">
        <v>1034</v>
      </c>
      <c r="I836" s="16" t="s">
        <v>1035</v>
      </c>
      <c r="J836" s="15" t="s">
        <v>1036</v>
      </c>
      <c r="K836" s="32" cm="1">
        <f t="array" ref="K836">IF(I836="","",_xlfn.XLOOKUP(0&amp;A836&amp;IF(F836&lt;&gt;"",F836,LOOKUP(2,1/(F$2:F836&lt;&gt;""),F$2:F836))&amp;I836,Hoja4!G:G,Hoja4!F:F,"",0))</f>
        <v>3468917924000</v>
      </c>
      <c r="L836" s="23"/>
      <c r="M836" s="15"/>
      <c r="N836" s="15"/>
      <c r="O836" s="15"/>
      <c r="P836" s="15"/>
      <c r="Q836" s="15"/>
      <c r="R836" s="15"/>
      <c r="S836" s="15"/>
      <c r="T836" s="15"/>
      <c r="U836" s="35"/>
      <c r="V836" s="15"/>
      <c r="W836" s="15"/>
      <c r="X836" s="15"/>
      <c r="Y836" s="15"/>
      <c r="Z836" s="22"/>
    </row>
    <row r="837" spans="1:26">
      <c r="A837" s="15">
        <v>201</v>
      </c>
      <c r="B837" s="15">
        <v>1</v>
      </c>
      <c r="C837" s="15"/>
      <c r="D837" s="15"/>
      <c r="E837" s="15"/>
      <c r="F837" s="15"/>
      <c r="G837" s="15"/>
      <c r="H837" s="16" t="s">
        <v>32</v>
      </c>
      <c r="I837" s="16" t="s">
        <v>32</v>
      </c>
      <c r="J837" s="15"/>
      <c r="K837" s="27" t="str" cm="1">
        <f t="array" ref="K837">IF(I837="","",_xlfn.XLOOKUP(0&amp;A837&amp;IF(F837&lt;&gt;"",F837,LOOKUP(2,1/(F$2:F837&lt;&gt;""),F$2:F837))&amp;I837,Hoja4!G:G,Hoja4!F:F,"",0))</f>
        <v/>
      </c>
      <c r="L837" s="22"/>
      <c r="M837" s="15">
        <v>38</v>
      </c>
      <c r="N837" s="15" t="s">
        <v>1075</v>
      </c>
      <c r="O837" s="15" t="s">
        <v>34</v>
      </c>
      <c r="P837" s="15" t="s">
        <v>115</v>
      </c>
      <c r="Q837" s="15" t="s">
        <v>41</v>
      </c>
      <c r="R837" s="15" t="s">
        <v>1038</v>
      </c>
      <c r="S837" s="15">
        <v>100</v>
      </c>
      <c r="T837" s="15">
        <v>100</v>
      </c>
      <c r="U837" s="35">
        <v>100</v>
      </c>
      <c r="V837" s="33"/>
      <c r="W837" s="15" t="s">
        <v>38</v>
      </c>
      <c r="X837" s="15" t="s">
        <v>38</v>
      </c>
      <c r="Y837" s="15" t="s">
        <v>38</v>
      </c>
      <c r="Z837" s="23"/>
    </row>
    <row r="838" spans="1:26">
      <c r="A838" s="3">
        <v>201</v>
      </c>
      <c r="B838" s="3">
        <v>1</v>
      </c>
      <c r="C838" s="3" t="s">
        <v>1031</v>
      </c>
      <c r="D838" s="3"/>
      <c r="E838" s="3"/>
      <c r="F838" s="3">
        <v>14</v>
      </c>
      <c r="G838" s="3" t="s">
        <v>1074</v>
      </c>
      <c r="H838" s="4" t="s">
        <v>32</v>
      </c>
      <c r="I838" s="4" t="s">
        <v>32</v>
      </c>
      <c r="J838" s="3" t="s">
        <v>44</v>
      </c>
      <c r="K838" s="28">
        <f>SUM(K836:K837)</f>
        <v>3468917924000</v>
      </c>
      <c r="L838" s="13">
        <f>SUM(L836:L837)</f>
        <v>0</v>
      </c>
      <c r="M838" s="3"/>
      <c r="N838" s="3"/>
      <c r="O838" s="3"/>
      <c r="P838" s="3"/>
      <c r="Q838" s="3"/>
      <c r="R838" s="3"/>
      <c r="S838" s="3"/>
      <c r="T838" s="3"/>
      <c r="U838" s="36"/>
      <c r="V838" s="3"/>
      <c r="W838" s="3"/>
      <c r="X838" s="3"/>
      <c r="Y838" s="3" t="s">
        <v>45</v>
      </c>
      <c r="Z838" s="13">
        <f>SUM(Z836:Z837)</f>
        <v>0</v>
      </c>
    </row>
    <row r="839" spans="1:26">
      <c r="A839" s="15">
        <v>201</v>
      </c>
      <c r="B839" s="15">
        <v>1</v>
      </c>
      <c r="C839" s="15" t="s">
        <v>1031</v>
      </c>
      <c r="D839" s="15">
        <v>3</v>
      </c>
      <c r="E839" s="15" t="s">
        <v>1071</v>
      </c>
      <c r="F839" s="15">
        <v>8</v>
      </c>
      <c r="G839" s="15" t="s">
        <v>1076</v>
      </c>
      <c r="H839" s="16" t="s">
        <v>1053</v>
      </c>
      <c r="I839" s="16" t="s">
        <v>1054</v>
      </c>
      <c r="J839" s="15" t="s">
        <v>1055</v>
      </c>
      <c r="K839" s="32" cm="1">
        <f t="array" ref="K839">IF(I839="","",_xlfn.XLOOKUP(0&amp;A839&amp;IF(F839&lt;&gt;"",F839,LOOKUP(2,1/(F$2:F839&lt;&gt;""),F$2:F839))&amp;I839,Hoja4!G:G,Hoja4!F:F,"",0))</f>
        <v>10430918556</v>
      </c>
      <c r="L839" s="23"/>
      <c r="M839" s="15"/>
      <c r="N839" s="15"/>
      <c r="O839" s="15"/>
      <c r="P839" s="15"/>
      <c r="Q839" s="15"/>
      <c r="R839" s="15"/>
      <c r="S839" s="15"/>
      <c r="T839" s="15"/>
      <c r="U839" s="35"/>
      <c r="V839" s="15"/>
      <c r="W839" s="15"/>
      <c r="X839" s="15"/>
      <c r="Y839" s="15"/>
      <c r="Z839" s="22"/>
    </row>
    <row r="840" spans="1:26">
      <c r="A840" s="15">
        <v>201</v>
      </c>
      <c r="B840" s="15">
        <v>1</v>
      </c>
      <c r="C840" s="15"/>
      <c r="D840" s="15"/>
      <c r="E840" s="15"/>
      <c r="F840" s="15"/>
      <c r="G840" s="15"/>
      <c r="H840" s="16" t="s">
        <v>32</v>
      </c>
      <c r="I840" s="16" t="s">
        <v>32</v>
      </c>
      <c r="J840" s="15"/>
      <c r="K840" s="27" t="str" cm="1">
        <f t="array" ref="K840">IF(I840="","",_xlfn.XLOOKUP(0&amp;A840&amp;IF(F840&lt;&gt;"",F840,LOOKUP(2,1/(F$2:F840&lt;&gt;""),F$2:F840))&amp;I840,Hoja4!G:G,Hoja4!F:F,"",0))</f>
        <v/>
      </c>
      <c r="L840" s="22"/>
      <c r="M840" s="15">
        <v>40</v>
      </c>
      <c r="N840" s="15" t="s">
        <v>1077</v>
      </c>
      <c r="O840" s="15" t="s">
        <v>1078</v>
      </c>
      <c r="P840" s="15" t="s">
        <v>35</v>
      </c>
      <c r="Q840" s="15" t="s">
        <v>41</v>
      </c>
      <c r="R840" s="15" t="s">
        <v>374</v>
      </c>
      <c r="S840" s="15">
        <v>17.399999999999999</v>
      </c>
      <c r="T840" s="15">
        <v>15.7</v>
      </c>
      <c r="U840" s="35">
        <v>16</v>
      </c>
      <c r="V840" s="33"/>
      <c r="W840" s="15" t="s">
        <v>38</v>
      </c>
      <c r="X840" s="15" t="s">
        <v>38</v>
      </c>
      <c r="Y840" s="15" t="s">
        <v>38</v>
      </c>
      <c r="Z840" s="23"/>
    </row>
    <row r="841" spans="1:26">
      <c r="A841" s="3">
        <v>201</v>
      </c>
      <c r="B841" s="3">
        <v>1</v>
      </c>
      <c r="C841" s="3" t="s">
        <v>1031</v>
      </c>
      <c r="D841" s="3"/>
      <c r="E841" s="3"/>
      <c r="F841" s="3">
        <v>8</v>
      </c>
      <c r="G841" s="3" t="s">
        <v>1076</v>
      </c>
      <c r="H841" s="4" t="s">
        <v>32</v>
      </c>
      <c r="I841" s="4" t="s">
        <v>32</v>
      </c>
      <c r="J841" s="3" t="s">
        <v>44</v>
      </c>
      <c r="K841" s="28">
        <f>SUM(K839:K840)</f>
        <v>10430918556</v>
      </c>
      <c r="L841" s="13">
        <f>SUM(L839:L840)</f>
        <v>0</v>
      </c>
      <c r="M841" s="3"/>
      <c r="N841" s="3"/>
      <c r="O841" s="3"/>
      <c r="P841" s="3"/>
      <c r="Q841" s="3"/>
      <c r="R841" s="3"/>
      <c r="S841" s="3"/>
      <c r="T841" s="3"/>
      <c r="U841" s="36"/>
      <c r="V841" s="3"/>
      <c r="W841" s="3"/>
      <c r="X841" s="3"/>
      <c r="Y841" s="3" t="s">
        <v>45</v>
      </c>
      <c r="Z841" s="13">
        <f>SUM(Z839:Z840)</f>
        <v>0</v>
      </c>
    </row>
    <row r="842" spans="1:26">
      <c r="A842" s="15">
        <v>201</v>
      </c>
      <c r="B842" s="15">
        <v>1</v>
      </c>
      <c r="C842" s="15" t="s">
        <v>1031</v>
      </c>
      <c r="D842" s="15">
        <v>3</v>
      </c>
      <c r="E842" s="15" t="s">
        <v>1071</v>
      </c>
      <c r="F842" s="15">
        <v>3</v>
      </c>
      <c r="G842" s="15" t="s">
        <v>1079</v>
      </c>
      <c r="H842" s="16" t="s">
        <v>1053</v>
      </c>
      <c r="I842" s="16" t="s">
        <v>1054</v>
      </c>
      <c r="J842" s="15" t="s">
        <v>1055</v>
      </c>
      <c r="K842" s="32" cm="1">
        <f t="array" ref="K842">IF(I842="","",_xlfn.XLOOKUP(0&amp;A842&amp;IF(F842&lt;&gt;"",F842,LOOKUP(2,1/(F$2:F842&lt;&gt;""),F$2:F842))&amp;I842,Hoja4!G:G,Hoja4!F:F,"",0))</f>
        <v>6852494000</v>
      </c>
      <c r="L842" s="23"/>
      <c r="M842" s="15"/>
      <c r="N842" s="15"/>
      <c r="O842" s="15"/>
      <c r="P842" s="15"/>
      <c r="Q842" s="15"/>
      <c r="R842" s="15"/>
      <c r="S842" s="15"/>
      <c r="T842" s="15"/>
      <c r="U842" s="35"/>
      <c r="V842" s="15"/>
      <c r="W842" s="15"/>
      <c r="X842" s="15"/>
      <c r="Y842" s="15"/>
      <c r="Z842" s="22"/>
    </row>
    <row r="843" spans="1:26">
      <c r="A843" s="15">
        <v>201</v>
      </c>
      <c r="B843" s="15">
        <v>1</v>
      </c>
      <c r="C843" s="15"/>
      <c r="D843" s="15"/>
      <c r="E843" s="15"/>
      <c r="F843" s="15"/>
      <c r="G843" s="15"/>
      <c r="H843" s="16" t="s">
        <v>32</v>
      </c>
      <c r="I843" s="16" t="s">
        <v>32</v>
      </c>
      <c r="J843" s="15"/>
      <c r="K843" s="27" t="str" cm="1">
        <f t="array" ref="K843">IF(I843="","",_xlfn.XLOOKUP(0&amp;A843&amp;IF(F843&lt;&gt;"",F843,LOOKUP(2,1/(F$2:F843&lt;&gt;""),F$2:F843))&amp;I843,Hoja4!G:G,Hoja4!F:F,"",0))</f>
        <v/>
      </c>
      <c r="L843" s="22"/>
      <c r="M843" s="15">
        <v>46</v>
      </c>
      <c r="N843" s="15" t="s">
        <v>1080</v>
      </c>
      <c r="O843" s="15" t="s">
        <v>40</v>
      </c>
      <c r="P843" s="15" t="s">
        <v>35</v>
      </c>
      <c r="Q843" s="15" t="s">
        <v>36</v>
      </c>
      <c r="R843" s="15" t="s">
        <v>1038</v>
      </c>
      <c r="S843" s="15">
        <v>4217</v>
      </c>
      <c r="T843" s="15">
        <v>42170</v>
      </c>
      <c r="U843" s="35">
        <v>4217</v>
      </c>
      <c r="V843" s="33"/>
      <c r="W843" s="15" t="s">
        <v>38</v>
      </c>
      <c r="X843" s="15" t="s">
        <v>38</v>
      </c>
      <c r="Y843" s="15" t="s">
        <v>38</v>
      </c>
      <c r="Z843" s="23"/>
    </row>
    <row r="844" spans="1:26">
      <c r="A844" s="3">
        <v>201</v>
      </c>
      <c r="B844" s="3">
        <v>1</v>
      </c>
      <c r="C844" s="3" t="s">
        <v>1031</v>
      </c>
      <c r="D844" s="3"/>
      <c r="E844" s="3"/>
      <c r="F844" s="3">
        <v>3</v>
      </c>
      <c r="G844" s="3" t="s">
        <v>1079</v>
      </c>
      <c r="H844" s="4" t="s">
        <v>32</v>
      </c>
      <c r="I844" s="4" t="s">
        <v>32</v>
      </c>
      <c r="J844" s="3" t="s">
        <v>44</v>
      </c>
      <c r="K844" s="28">
        <f>SUM(K842:K843)</f>
        <v>6852494000</v>
      </c>
      <c r="L844" s="13">
        <f>SUM(L842:L843)</f>
        <v>0</v>
      </c>
      <c r="M844" s="3"/>
      <c r="N844" s="3"/>
      <c r="O844" s="3"/>
      <c r="P844" s="3"/>
      <c r="Q844" s="3"/>
      <c r="R844" s="3"/>
      <c r="S844" s="3"/>
      <c r="T844" s="3"/>
      <c r="U844" s="36"/>
      <c r="V844" s="3"/>
      <c r="W844" s="3"/>
      <c r="X844" s="3"/>
      <c r="Y844" s="3" t="s">
        <v>45</v>
      </c>
      <c r="Z844" s="13">
        <f>SUM(Z842:Z843)</f>
        <v>0</v>
      </c>
    </row>
    <row r="845" spans="1:26">
      <c r="A845" s="15">
        <v>201</v>
      </c>
      <c r="B845" s="15">
        <v>1</v>
      </c>
      <c r="C845" s="15" t="s">
        <v>1031</v>
      </c>
      <c r="D845" s="15">
        <v>3</v>
      </c>
      <c r="E845" s="15" t="s">
        <v>1071</v>
      </c>
      <c r="F845" s="15">
        <v>6</v>
      </c>
      <c r="G845" s="15" t="s">
        <v>1081</v>
      </c>
      <c r="H845" s="16" t="s">
        <v>1082</v>
      </c>
      <c r="I845" s="16" t="s">
        <v>1083</v>
      </c>
      <c r="J845" s="15" t="s">
        <v>1084</v>
      </c>
      <c r="K845" s="32" cm="1">
        <f t="array" ref="K845">IF(I845="","",_xlfn.XLOOKUP(0&amp;A845&amp;IF(F845&lt;&gt;"",F845,LOOKUP(2,1/(F$2:F845&lt;&gt;""),F$2:F845))&amp;I845,Hoja4!G:G,Hoja4!F:F,"",0))</f>
        <v>3646339000</v>
      </c>
      <c r="L845" s="23"/>
      <c r="M845" s="15"/>
      <c r="N845" s="15"/>
      <c r="O845" s="15"/>
      <c r="P845" s="15"/>
      <c r="Q845" s="15"/>
      <c r="R845" s="15"/>
      <c r="S845" s="15"/>
      <c r="T845" s="15"/>
      <c r="U845" s="35"/>
      <c r="V845" s="15"/>
      <c r="W845" s="15"/>
      <c r="X845" s="15"/>
      <c r="Y845" s="15"/>
      <c r="Z845" s="22"/>
    </row>
    <row r="846" spans="1:26">
      <c r="A846" s="15">
        <v>201</v>
      </c>
      <c r="B846" s="15">
        <v>1</v>
      </c>
      <c r="C846" s="15"/>
      <c r="D846" s="15"/>
      <c r="E846" s="15"/>
      <c r="F846" s="15"/>
      <c r="G846" s="15"/>
      <c r="H846" s="16" t="s">
        <v>1053</v>
      </c>
      <c r="I846" s="16" t="s">
        <v>1054</v>
      </c>
      <c r="J846" s="15" t="s">
        <v>1055</v>
      </c>
      <c r="K846" s="32" cm="1">
        <f t="array" ref="K846">IF(I846="","",_xlfn.XLOOKUP(0&amp;A846&amp;IF(F846&lt;&gt;"",F846,LOOKUP(2,1/(F$2:F846&lt;&gt;""),F$2:F846))&amp;I846,Hoja4!G:G,Hoja4!F:F,"",0))</f>
        <v>28994481318</v>
      </c>
      <c r="L846" s="23"/>
      <c r="M846" s="15"/>
      <c r="N846" s="15"/>
      <c r="O846" s="15"/>
      <c r="P846" s="15"/>
      <c r="Q846" s="15"/>
      <c r="R846" s="15"/>
      <c r="S846" s="15"/>
      <c r="T846" s="15"/>
      <c r="U846" s="35"/>
      <c r="V846" s="15"/>
      <c r="W846" s="15"/>
      <c r="X846" s="15"/>
      <c r="Y846" s="15"/>
      <c r="Z846" s="22"/>
    </row>
    <row r="847" spans="1:26">
      <c r="A847" s="15">
        <v>201</v>
      </c>
      <c r="B847" s="15">
        <v>1</v>
      </c>
      <c r="C847" s="15"/>
      <c r="D847" s="15"/>
      <c r="E847" s="15"/>
      <c r="F847" s="15"/>
      <c r="G847" s="15"/>
      <c r="H847" s="16" t="s">
        <v>32</v>
      </c>
      <c r="I847" s="16" t="s">
        <v>32</v>
      </c>
      <c r="J847" s="15"/>
      <c r="K847" s="27" t="str" cm="1">
        <f t="array" ref="K847">IF(I847="","",_xlfn.XLOOKUP(0&amp;A847&amp;IF(F847&lt;&gt;"",F847,LOOKUP(2,1/(F$2:F847&lt;&gt;""),F$2:F847))&amp;I847,Hoja4!G:G,Hoja4!F:F,"",0))</f>
        <v/>
      </c>
      <c r="L847" s="22"/>
      <c r="M847" s="15">
        <v>47</v>
      </c>
      <c r="N847" s="15" t="s">
        <v>1085</v>
      </c>
      <c r="O847" s="15" t="s">
        <v>34</v>
      </c>
      <c r="P847" s="15" t="s">
        <v>35</v>
      </c>
      <c r="Q847" s="15" t="s">
        <v>41</v>
      </c>
      <c r="R847" s="15" t="s">
        <v>374</v>
      </c>
      <c r="S847" s="15"/>
      <c r="T847" s="15">
        <v>100</v>
      </c>
      <c r="U847" s="35">
        <v>100</v>
      </c>
      <c r="V847" s="33"/>
      <c r="W847" s="15" t="s">
        <v>38</v>
      </c>
      <c r="X847" s="15" t="s">
        <v>38</v>
      </c>
      <c r="Y847" s="15" t="s">
        <v>38</v>
      </c>
      <c r="Z847" s="23"/>
    </row>
    <row r="848" spans="1:26">
      <c r="A848" s="3">
        <v>201</v>
      </c>
      <c r="B848" s="3">
        <v>1</v>
      </c>
      <c r="C848" s="3" t="s">
        <v>1031</v>
      </c>
      <c r="D848" s="3"/>
      <c r="E848" s="3"/>
      <c r="F848" s="3">
        <v>6</v>
      </c>
      <c r="G848" s="3" t="s">
        <v>1081</v>
      </c>
      <c r="H848" s="4" t="s">
        <v>32</v>
      </c>
      <c r="I848" s="4" t="s">
        <v>32</v>
      </c>
      <c r="J848" s="3" t="s">
        <v>44</v>
      </c>
      <c r="K848" s="28">
        <f>SUM(K845:K847)</f>
        <v>32640820318</v>
      </c>
      <c r="L848" s="13">
        <f>SUM(L845:L847)</f>
        <v>0</v>
      </c>
      <c r="M848" s="3"/>
      <c r="N848" s="3"/>
      <c r="O848" s="3"/>
      <c r="P848" s="3"/>
      <c r="Q848" s="3"/>
      <c r="R848" s="3"/>
      <c r="S848" s="3"/>
      <c r="T848" s="3"/>
      <c r="U848" s="36"/>
      <c r="V848" s="3"/>
      <c r="W848" s="3"/>
      <c r="X848" s="3"/>
      <c r="Y848" s="3" t="s">
        <v>45</v>
      </c>
      <c r="Z848" s="13">
        <f>SUM(Z845:Z847)</f>
        <v>0</v>
      </c>
    </row>
    <row r="849" spans="1:26">
      <c r="A849" s="15">
        <v>201</v>
      </c>
      <c r="B849" s="15">
        <v>1</v>
      </c>
      <c r="C849" s="15" t="s">
        <v>1031</v>
      </c>
      <c r="D849" s="15">
        <v>3</v>
      </c>
      <c r="E849" s="15" t="s">
        <v>1071</v>
      </c>
      <c r="F849" s="15">
        <v>7</v>
      </c>
      <c r="G849" s="15" t="s">
        <v>1086</v>
      </c>
      <c r="H849" s="16" t="s">
        <v>1053</v>
      </c>
      <c r="I849" s="16" t="s">
        <v>1054</v>
      </c>
      <c r="J849" s="15" t="s">
        <v>1055</v>
      </c>
      <c r="K849" s="32" cm="1">
        <f t="array" ref="K849">IF(I849="","",_xlfn.XLOOKUP(0&amp;A849&amp;IF(F849&lt;&gt;"",F849,LOOKUP(2,1/(F$2:F849&lt;&gt;""),F$2:F849))&amp;I849,Hoja4!G:G,Hoja4!F:F,"",0))</f>
        <v>8425901926</v>
      </c>
      <c r="L849" s="23"/>
      <c r="M849" s="15"/>
      <c r="N849" s="15"/>
      <c r="O849" s="15"/>
      <c r="P849" s="15"/>
      <c r="Q849" s="15"/>
      <c r="R849" s="15"/>
      <c r="S849" s="15"/>
      <c r="T849" s="15"/>
      <c r="U849" s="35"/>
      <c r="V849" s="15"/>
      <c r="W849" s="15"/>
      <c r="X849" s="15"/>
      <c r="Y849" s="15"/>
      <c r="Z849" s="22"/>
    </row>
    <row r="850" spans="1:26">
      <c r="A850" s="15">
        <v>201</v>
      </c>
      <c r="B850" s="15">
        <v>1</v>
      </c>
      <c r="C850" s="15"/>
      <c r="D850" s="15"/>
      <c r="E850" s="15"/>
      <c r="F850" s="15"/>
      <c r="G850" s="15"/>
      <c r="H850" s="16" t="s">
        <v>32</v>
      </c>
      <c r="I850" s="16" t="s">
        <v>32</v>
      </c>
      <c r="J850" s="15"/>
      <c r="K850" s="27" t="str" cm="1">
        <f t="array" ref="K850">IF(I850="","",_xlfn.XLOOKUP(0&amp;A850&amp;IF(F850&lt;&gt;"",F850,LOOKUP(2,1/(F$2:F850&lt;&gt;""),F$2:F850))&amp;I850,Hoja4!G:G,Hoja4!F:F,"",0))</f>
        <v/>
      </c>
      <c r="L850" s="22"/>
      <c r="M850" s="15">
        <v>48</v>
      </c>
      <c r="N850" s="15" t="s">
        <v>1087</v>
      </c>
      <c r="O850" s="15" t="s">
        <v>76</v>
      </c>
      <c r="P850" s="15" t="s">
        <v>35</v>
      </c>
      <c r="Q850" s="15" t="s">
        <v>41</v>
      </c>
      <c r="R850" s="15" t="s">
        <v>374</v>
      </c>
      <c r="S850" s="15">
        <v>0</v>
      </c>
      <c r="T850" s="15">
        <v>100</v>
      </c>
      <c r="U850" s="35">
        <v>30</v>
      </c>
      <c r="V850" s="33"/>
      <c r="W850" s="15" t="s">
        <v>38</v>
      </c>
      <c r="X850" s="15" t="s">
        <v>38</v>
      </c>
      <c r="Y850" s="15" t="s">
        <v>38</v>
      </c>
      <c r="Z850" s="23"/>
    </row>
    <row r="851" spans="1:26">
      <c r="A851" s="3">
        <v>201</v>
      </c>
      <c r="B851" s="3">
        <v>1</v>
      </c>
      <c r="C851" s="3" t="s">
        <v>1031</v>
      </c>
      <c r="D851" s="3"/>
      <c r="E851" s="3"/>
      <c r="F851" s="3">
        <v>7</v>
      </c>
      <c r="G851" s="3" t="s">
        <v>1086</v>
      </c>
      <c r="H851" s="4" t="s">
        <v>32</v>
      </c>
      <c r="I851" s="4" t="s">
        <v>32</v>
      </c>
      <c r="J851" s="3" t="s">
        <v>44</v>
      </c>
      <c r="K851" s="28">
        <f>SUM(K849:K850)</f>
        <v>8425901926</v>
      </c>
      <c r="L851" s="13">
        <f>SUM(L849:L850)</f>
        <v>0</v>
      </c>
      <c r="M851" s="3"/>
      <c r="N851" s="3"/>
      <c r="O851" s="3"/>
      <c r="P851" s="3"/>
      <c r="Q851" s="3"/>
      <c r="R851" s="3"/>
      <c r="S851" s="3"/>
      <c r="T851" s="3"/>
      <c r="U851" s="36"/>
      <c r="V851" s="3"/>
      <c r="W851" s="3"/>
      <c r="X851" s="3"/>
      <c r="Y851" s="3" t="s">
        <v>45</v>
      </c>
      <c r="Z851" s="13">
        <f>SUM(Z849:Z850)</f>
        <v>0</v>
      </c>
    </row>
    <row r="852" spans="1:26">
      <c r="A852" s="15">
        <v>201</v>
      </c>
      <c r="B852" s="15">
        <v>1</v>
      </c>
      <c r="C852" s="15" t="s">
        <v>1031</v>
      </c>
      <c r="D852" s="15">
        <v>5</v>
      </c>
      <c r="E852" s="15" t="s">
        <v>1065</v>
      </c>
      <c r="F852" s="15">
        <v>27</v>
      </c>
      <c r="G852" s="15" t="s">
        <v>1088</v>
      </c>
      <c r="H852" s="16" t="s">
        <v>1089</v>
      </c>
      <c r="I852" s="16" t="s">
        <v>1090</v>
      </c>
      <c r="J852" s="15" t="s">
        <v>1091</v>
      </c>
      <c r="K852" s="32" cm="1">
        <f t="array" ref="K852">IF(I852="","",_xlfn.XLOOKUP(0&amp;A852&amp;IF(F852&lt;&gt;"",F852,LOOKUP(2,1/(F$2:F852&lt;&gt;""),F$2:F852))&amp;I852,Hoja4!G:G,Hoja4!F:F,"",0))</f>
        <v>188537764000</v>
      </c>
      <c r="L852" s="23"/>
      <c r="M852" s="15"/>
      <c r="N852" s="15"/>
      <c r="O852" s="15"/>
      <c r="P852" s="15"/>
      <c r="Q852" s="15"/>
      <c r="R852" s="15"/>
      <c r="S852" s="15"/>
      <c r="T852" s="15"/>
      <c r="U852" s="35"/>
      <c r="V852" s="15"/>
      <c r="W852" s="15"/>
      <c r="X852" s="15"/>
      <c r="Y852" s="15"/>
      <c r="Z852" s="22"/>
    </row>
    <row r="853" spans="1:26">
      <c r="A853" s="15">
        <v>201</v>
      </c>
      <c r="B853" s="15">
        <v>1</v>
      </c>
      <c r="C853" s="15"/>
      <c r="D853" s="15"/>
      <c r="E853" s="15"/>
      <c r="F853" s="15"/>
      <c r="G853" s="15"/>
      <c r="H853" s="16" t="s">
        <v>1092</v>
      </c>
      <c r="I853" s="16" t="s">
        <v>1093</v>
      </c>
      <c r="J853" s="15" t="s">
        <v>1094</v>
      </c>
      <c r="K853" s="32" cm="1">
        <f t="array" ref="K853">IF(I853="","",_xlfn.XLOOKUP(0&amp;A853&amp;IF(F853&lt;&gt;"",F853,LOOKUP(2,1/(F$2:F853&lt;&gt;""),F$2:F853))&amp;I853,Hoja4!G:G,Hoja4!F:F,"",0))</f>
        <v>77886382000</v>
      </c>
      <c r="L853" s="23"/>
      <c r="M853" s="15"/>
      <c r="N853" s="15"/>
      <c r="O853" s="15"/>
      <c r="P853" s="15"/>
      <c r="Q853" s="15"/>
      <c r="R853" s="15"/>
      <c r="S853" s="15"/>
      <c r="T853" s="15"/>
      <c r="U853" s="35"/>
      <c r="V853" s="15"/>
      <c r="W853" s="15"/>
      <c r="X853" s="15"/>
      <c r="Y853" s="15"/>
      <c r="Z853" s="22"/>
    </row>
    <row r="854" spans="1:26">
      <c r="A854" s="15">
        <v>201</v>
      </c>
      <c r="B854" s="15">
        <v>1</v>
      </c>
      <c r="C854" s="15"/>
      <c r="D854" s="15"/>
      <c r="E854" s="15"/>
      <c r="F854" s="15"/>
      <c r="G854" s="15"/>
      <c r="H854" s="16" t="s">
        <v>1053</v>
      </c>
      <c r="I854" s="16" t="s">
        <v>1054</v>
      </c>
      <c r="J854" s="15" t="s">
        <v>1055</v>
      </c>
      <c r="K854" s="32" cm="1">
        <f t="array" ref="K854">IF(I854="","",_xlfn.XLOOKUP(0&amp;A854&amp;IF(F854&lt;&gt;"",F854,LOOKUP(2,1/(F$2:F854&lt;&gt;""),F$2:F854))&amp;I854,Hoja4!G:G,Hoja4!F:F,"",0))</f>
        <v>4704415917</v>
      </c>
      <c r="L854" s="23"/>
      <c r="M854" s="15"/>
      <c r="N854" s="15"/>
      <c r="O854" s="15"/>
      <c r="P854" s="15"/>
      <c r="Q854" s="15"/>
      <c r="R854" s="15"/>
      <c r="S854" s="15"/>
      <c r="T854" s="15"/>
      <c r="U854" s="35"/>
      <c r="V854" s="15"/>
      <c r="W854" s="15"/>
      <c r="X854" s="15"/>
      <c r="Y854" s="15"/>
      <c r="Z854" s="22"/>
    </row>
    <row r="855" spans="1:26">
      <c r="A855" s="15">
        <v>201</v>
      </c>
      <c r="B855" s="15">
        <v>1</v>
      </c>
      <c r="C855" s="15"/>
      <c r="D855" s="15"/>
      <c r="E855" s="15"/>
      <c r="F855" s="15"/>
      <c r="G855" s="15"/>
      <c r="H855" s="16" t="s">
        <v>32</v>
      </c>
      <c r="I855" s="16" t="s">
        <v>32</v>
      </c>
      <c r="J855" s="15"/>
      <c r="K855" s="27" t="str" cm="1">
        <f t="array" ref="K855">IF(I855="","",_xlfn.XLOOKUP(0&amp;A855&amp;IF(F855&lt;&gt;"",F855,LOOKUP(2,1/(F$2:F855&lt;&gt;""),F$2:F855))&amp;I855,Hoja4!G:G,Hoja4!F:F,"",0))</f>
        <v/>
      </c>
      <c r="L855" s="22"/>
      <c r="M855" s="15">
        <v>51</v>
      </c>
      <c r="N855" s="15" t="s">
        <v>1095</v>
      </c>
      <c r="O855" s="15" t="s">
        <v>100</v>
      </c>
      <c r="P855" s="15" t="s">
        <v>35</v>
      </c>
      <c r="Q855" s="15" t="s">
        <v>41</v>
      </c>
      <c r="R855" s="15" t="s">
        <v>374</v>
      </c>
      <c r="S855" s="15">
        <v>100</v>
      </c>
      <c r="T855" s="15">
        <v>100</v>
      </c>
      <c r="U855" s="35">
        <v>100</v>
      </c>
      <c r="V855" s="33"/>
      <c r="W855" s="15" t="s">
        <v>38</v>
      </c>
      <c r="X855" s="15" t="s">
        <v>38</v>
      </c>
      <c r="Y855" s="15" t="s">
        <v>38</v>
      </c>
      <c r="Z855" s="23"/>
    </row>
    <row r="856" spans="1:26">
      <c r="A856" s="15">
        <v>201</v>
      </c>
      <c r="B856" s="15">
        <v>1</v>
      </c>
      <c r="C856" s="15"/>
      <c r="D856" s="15"/>
      <c r="E856" s="15"/>
      <c r="F856" s="15"/>
      <c r="G856" s="15"/>
      <c r="H856" s="16" t="s">
        <v>32</v>
      </c>
      <c r="I856" s="16" t="s">
        <v>32</v>
      </c>
      <c r="J856" s="15"/>
      <c r="K856" s="27" t="str" cm="1">
        <f t="array" ref="K856">IF(I856="","",_xlfn.XLOOKUP(0&amp;A856&amp;IF(F856&lt;&gt;"",F856,LOOKUP(2,1/(F$2:F856&lt;&gt;""),F$2:F856))&amp;I856,Hoja4!G:G,Hoja4!F:F,"",0))</f>
        <v/>
      </c>
      <c r="L856" s="22"/>
      <c r="M856" s="15">
        <v>57</v>
      </c>
      <c r="N856" s="15" t="s">
        <v>1096</v>
      </c>
      <c r="O856" s="15" t="s">
        <v>34</v>
      </c>
      <c r="P856" s="15" t="s">
        <v>35</v>
      </c>
      <c r="Q856" s="15" t="s">
        <v>41</v>
      </c>
      <c r="R856" s="15" t="s">
        <v>374</v>
      </c>
      <c r="S856" s="15">
        <v>95</v>
      </c>
      <c r="T856" s="15">
        <v>100</v>
      </c>
      <c r="U856" s="35">
        <v>100</v>
      </c>
      <c r="V856" s="33"/>
      <c r="W856" s="15" t="s">
        <v>38</v>
      </c>
      <c r="X856" s="15" t="s">
        <v>38</v>
      </c>
      <c r="Y856" s="15" t="s">
        <v>38</v>
      </c>
      <c r="Z856" s="23"/>
    </row>
    <row r="857" spans="1:26">
      <c r="A857" s="3">
        <v>201</v>
      </c>
      <c r="B857" s="3">
        <v>1</v>
      </c>
      <c r="C857" s="3" t="s">
        <v>1031</v>
      </c>
      <c r="D857" s="3"/>
      <c r="E857" s="3"/>
      <c r="F857" s="3">
        <v>27</v>
      </c>
      <c r="G857" s="3" t="s">
        <v>1088</v>
      </c>
      <c r="H857" s="4" t="s">
        <v>32</v>
      </c>
      <c r="I857" s="4" t="s">
        <v>32</v>
      </c>
      <c r="J857" s="3" t="s">
        <v>44</v>
      </c>
      <c r="K857" s="28">
        <f>SUM(K852:K856)</f>
        <v>271128561917</v>
      </c>
      <c r="L857" s="13">
        <f>SUM(L852:L856)</f>
        <v>0</v>
      </c>
      <c r="M857" s="3"/>
      <c r="N857" s="3"/>
      <c r="O857" s="3"/>
      <c r="P857" s="3"/>
      <c r="Q857" s="3"/>
      <c r="R857" s="3"/>
      <c r="S857" s="3"/>
      <c r="T857" s="3"/>
      <c r="U857" s="36"/>
      <c r="V857" s="3"/>
      <c r="W857" s="3"/>
      <c r="X857" s="3"/>
      <c r="Y857" s="3" t="s">
        <v>45</v>
      </c>
      <c r="Z857" s="13">
        <f>SUM(Z852:Z856)</f>
        <v>0</v>
      </c>
    </row>
    <row r="858" spans="1:26">
      <c r="A858" s="15">
        <v>201</v>
      </c>
      <c r="B858" s="15">
        <v>1</v>
      </c>
      <c r="C858" s="15" t="s">
        <v>1031</v>
      </c>
      <c r="D858" s="15">
        <v>5</v>
      </c>
      <c r="E858" s="15" t="s">
        <v>1065</v>
      </c>
      <c r="F858" s="15">
        <v>28</v>
      </c>
      <c r="G858" s="15" t="s">
        <v>1097</v>
      </c>
      <c r="H858" s="16" t="s">
        <v>1098</v>
      </c>
      <c r="I858" s="16" t="s">
        <v>1099</v>
      </c>
      <c r="J858" s="15" t="s">
        <v>1100</v>
      </c>
      <c r="K858" s="32" cm="1">
        <f t="array" ref="K858">IF(I858="","",_xlfn.XLOOKUP(0&amp;A858&amp;IF(F858&lt;&gt;"",F858,LOOKUP(2,1/(F$2:F858&lt;&gt;""),F$2:F858))&amp;I858,Hoja4!G:G,Hoja4!F:F,"",0))</f>
        <v>23047729000</v>
      </c>
      <c r="L858" s="23"/>
      <c r="M858" s="15"/>
      <c r="N858" s="15"/>
      <c r="O858" s="15"/>
      <c r="P858" s="15"/>
      <c r="Q858" s="15"/>
      <c r="R858" s="15"/>
      <c r="S858" s="15"/>
      <c r="T858" s="15"/>
      <c r="U858" s="35"/>
      <c r="V858" s="15"/>
      <c r="W858" s="15"/>
      <c r="X858" s="15"/>
      <c r="Y858" s="15"/>
      <c r="Z858" s="22"/>
    </row>
    <row r="859" spans="1:26">
      <c r="A859" s="15">
        <v>201</v>
      </c>
      <c r="B859" s="15">
        <v>1</v>
      </c>
      <c r="C859" s="15"/>
      <c r="D859" s="15"/>
      <c r="E859" s="15"/>
      <c r="F859" s="15"/>
      <c r="G859" s="15"/>
      <c r="H859" s="16" t="s">
        <v>32</v>
      </c>
      <c r="I859" s="16" t="s">
        <v>32</v>
      </c>
      <c r="J859" s="15"/>
      <c r="K859" s="27" t="str" cm="1">
        <f t="array" ref="K859">IF(I859="","",_xlfn.XLOOKUP(0&amp;A859&amp;IF(F859&lt;&gt;"",F859,LOOKUP(2,1/(F$2:F859&lt;&gt;""),F$2:F859))&amp;I859,Hoja4!G:G,Hoja4!F:F,"",0))</f>
        <v/>
      </c>
      <c r="L859" s="22"/>
      <c r="M859" s="15">
        <v>52</v>
      </c>
      <c r="N859" s="15" t="s">
        <v>1101</v>
      </c>
      <c r="O859" s="15" t="s">
        <v>100</v>
      </c>
      <c r="P859" s="15" t="s">
        <v>35</v>
      </c>
      <c r="Q859" s="15" t="s">
        <v>41</v>
      </c>
      <c r="R859" s="15" t="s">
        <v>374</v>
      </c>
      <c r="S859" s="15">
        <v>100</v>
      </c>
      <c r="T859" s="15">
        <v>100</v>
      </c>
      <c r="U859" s="35">
        <v>100</v>
      </c>
      <c r="V859" s="33"/>
      <c r="W859" s="15" t="s">
        <v>38</v>
      </c>
      <c r="X859" s="15" t="s">
        <v>38</v>
      </c>
      <c r="Y859" s="15" t="s">
        <v>38</v>
      </c>
      <c r="Z859" s="23"/>
    </row>
    <row r="860" spans="1:26">
      <c r="A860" s="3">
        <v>201</v>
      </c>
      <c r="B860" s="3">
        <v>1</v>
      </c>
      <c r="C860" s="3" t="s">
        <v>1031</v>
      </c>
      <c r="D860" s="3"/>
      <c r="E860" s="3"/>
      <c r="F860" s="3">
        <v>28</v>
      </c>
      <c r="G860" s="3" t="s">
        <v>1097</v>
      </c>
      <c r="H860" s="4" t="s">
        <v>32</v>
      </c>
      <c r="I860" s="4" t="s">
        <v>32</v>
      </c>
      <c r="J860" s="3" t="s">
        <v>44</v>
      </c>
      <c r="K860" s="28">
        <f>SUM(K858:K859)</f>
        <v>23047729000</v>
      </c>
      <c r="L860" s="13">
        <f>SUM(L858:L859)</f>
        <v>0</v>
      </c>
      <c r="M860" s="3"/>
      <c r="N860" s="3"/>
      <c r="O860" s="3"/>
      <c r="P860" s="3"/>
      <c r="Q860" s="3"/>
      <c r="R860" s="3"/>
      <c r="S860" s="3"/>
      <c r="T860" s="3"/>
      <c r="U860" s="36"/>
      <c r="V860" s="3"/>
      <c r="W860" s="3"/>
      <c r="X860" s="3"/>
      <c r="Y860" s="3" t="s">
        <v>45</v>
      </c>
      <c r="Z860" s="13">
        <f>SUM(Z858:Z859)</f>
        <v>0</v>
      </c>
    </row>
    <row r="861" spans="1:26">
      <c r="A861" s="15">
        <v>201</v>
      </c>
      <c r="B861" s="15">
        <v>1</v>
      </c>
      <c r="C861" s="15" t="s">
        <v>1031</v>
      </c>
      <c r="D861" s="15">
        <v>5</v>
      </c>
      <c r="E861" s="15" t="s">
        <v>1065</v>
      </c>
      <c r="F861" s="15">
        <v>21</v>
      </c>
      <c r="G861" s="15" t="s">
        <v>1102</v>
      </c>
      <c r="H861" s="16" t="s">
        <v>32</v>
      </c>
      <c r="I861" s="16" t="s">
        <v>32</v>
      </c>
      <c r="J861" s="15"/>
      <c r="K861" s="24" t="str" cm="1">
        <f t="array" ref="K861">IF(I861="","",_xlfn.XLOOKUP(0&amp;A861&amp;IF(F861&lt;&gt;"",F861,LOOKUP(2,1/(F$2:F861&lt;&gt;""),F$2:F861))&amp;I861,Hoja4!G:G,Hoja4!F:F,"",0))</f>
        <v/>
      </c>
      <c r="L861" s="22"/>
      <c r="M861" s="15"/>
      <c r="N861" s="15"/>
      <c r="O861" s="15"/>
      <c r="P861" s="15"/>
      <c r="Q861" s="15"/>
      <c r="R861" s="15"/>
      <c r="S861" s="15"/>
      <c r="T861" s="15"/>
      <c r="U861" s="35"/>
      <c r="V861" s="33"/>
      <c r="W861" s="15"/>
      <c r="X861" s="15"/>
      <c r="Y861" s="15"/>
      <c r="Z861" s="23"/>
    </row>
    <row r="862" spans="1:26">
      <c r="A862" s="15">
        <v>201</v>
      </c>
      <c r="B862" s="15">
        <v>1</v>
      </c>
      <c r="C862" s="15"/>
      <c r="D862" s="15"/>
      <c r="E862" s="15"/>
      <c r="F862" s="15"/>
      <c r="G862" s="15"/>
      <c r="H862" s="16" t="s">
        <v>32</v>
      </c>
      <c r="I862" s="16" t="s">
        <v>32</v>
      </c>
      <c r="J862" s="15"/>
      <c r="K862" s="27" t="str" cm="1">
        <f t="array" ref="K862">IF(I862="","",_xlfn.XLOOKUP(0&amp;A862&amp;IF(F862&lt;&gt;"",F862,LOOKUP(2,1/(F$2:F862&lt;&gt;""),F$2:F862))&amp;I862,Hoja4!G:G,Hoja4!F:F,"",0))</f>
        <v/>
      </c>
      <c r="L862" s="22"/>
      <c r="M862" s="15">
        <v>53</v>
      </c>
      <c r="N862" s="15" t="s">
        <v>1103</v>
      </c>
      <c r="O862" s="15" t="s">
        <v>100</v>
      </c>
      <c r="P862" s="15" t="s">
        <v>35</v>
      </c>
      <c r="Q862" s="15" t="s">
        <v>41</v>
      </c>
      <c r="R862" s="15" t="s">
        <v>374</v>
      </c>
      <c r="S862" s="15">
        <v>100</v>
      </c>
      <c r="T862" s="15">
        <v>100</v>
      </c>
      <c r="U862" s="35"/>
      <c r="V862" s="33"/>
      <c r="W862" s="15" t="s">
        <v>38</v>
      </c>
      <c r="X862" s="15" t="s">
        <v>38</v>
      </c>
      <c r="Y862" s="15" t="s">
        <v>43</v>
      </c>
      <c r="Z862" s="23"/>
    </row>
    <row r="863" spans="1:26">
      <c r="A863" s="15">
        <v>201</v>
      </c>
      <c r="B863" s="15">
        <v>1</v>
      </c>
      <c r="C863" s="15"/>
      <c r="D863" s="15"/>
      <c r="E863" s="15"/>
      <c r="F863" s="15"/>
      <c r="G863" s="15"/>
      <c r="H863" s="16" t="s">
        <v>32</v>
      </c>
      <c r="I863" s="16" t="s">
        <v>32</v>
      </c>
      <c r="J863" s="15"/>
      <c r="K863" s="27" t="str" cm="1">
        <f t="array" ref="K863">IF(I863="","",_xlfn.XLOOKUP(0&amp;A863&amp;IF(F863&lt;&gt;"",F863,LOOKUP(2,1/(F$2:F863&lt;&gt;""),F$2:F863))&amp;I863,Hoja4!G:G,Hoja4!F:F,"",0))</f>
        <v/>
      </c>
      <c r="L863" s="22"/>
      <c r="M863" s="15">
        <v>54</v>
      </c>
      <c r="N863" s="15" t="s">
        <v>1104</v>
      </c>
      <c r="O863" s="15" t="s">
        <v>100</v>
      </c>
      <c r="P863" s="15" t="s">
        <v>35</v>
      </c>
      <c r="Q863" s="15" t="s">
        <v>41</v>
      </c>
      <c r="R863" s="15" t="s">
        <v>374</v>
      </c>
      <c r="S863" s="15">
        <v>100</v>
      </c>
      <c r="T863" s="15">
        <v>100</v>
      </c>
      <c r="U863" s="35"/>
      <c r="V863" s="33"/>
      <c r="W863" s="15" t="s">
        <v>38</v>
      </c>
      <c r="X863" s="15" t="s">
        <v>38</v>
      </c>
      <c r="Y863" s="15" t="s">
        <v>43</v>
      </c>
      <c r="Z863" s="23"/>
    </row>
    <row r="864" spans="1:26">
      <c r="A864" s="3">
        <v>201</v>
      </c>
      <c r="B864" s="3">
        <v>1</v>
      </c>
      <c r="C864" s="3" t="s">
        <v>1031</v>
      </c>
      <c r="D864" s="3"/>
      <c r="E864" s="3"/>
      <c r="F864" s="3">
        <v>21</v>
      </c>
      <c r="G864" s="3" t="s">
        <v>1102</v>
      </c>
      <c r="H864" s="4" t="s">
        <v>32</v>
      </c>
      <c r="I864" s="4" t="s">
        <v>32</v>
      </c>
      <c r="J864" s="3" t="s">
        <v>44</v>
      </c>
      <c r="K864" s="28">
        <f>SUM(K861:K863)</f>
        <v>0</v>
      </c>
      <c r="L864" s="13">
        <f>SUM(L861:L863)</f>
        <v>0</v>
      </c>
      <c r="M864" s="3"/>
      <c r="N864" s="3"/>
      <c r="O864" s="3"/>
      <c r="P864" s="3"/>
      <c r="Q864" s="3"/>
      <c r="R864" s="3"/>
      <c r="S864" s="3"/>
      <c r="T864" s="3"/>
      <c r="U864" s="36"/>
      <c r="V864" s="3"/>
      <c r="W864" s="3"/>
      <c r="X864" s="3"/>
      <c r="Y864" s="3" t="s">
        <v>45</v>
      </c>
      <c r="Z864" s="13">
        <f>SUM(Z861:Z863)</f>
        <v>0</v>
      </c>
    </row>
    <row r="865" spans="1:26">
      <c r="A865" s="15">
        <v>201</v>
      </c>
      <c r="B865" s="15">
        <v>1</v>
      </c>
      <c r="C865" s="15" t="s">
        <v>1031</v>
      </c>
      <c r="D865" s="15">
        <v>5</v>
      </c>
      <c r="E865" s="15" t="s">
        <v>1065</v>
      </c>
      <c r="F865" s="15">
        <v>25</v>
      </c>
      <c r="G865" s="15" t="s">
        <v>1105</v>
      </c>
      <c r="H865" s="16" t="s">
        <v>1106</v>
      </c>
      <c r="I865" s="16" t="s">
        <v>1107</v>
      </c>
      <c r="J865" s="15" t="s">
        <v>1108</v>
      </c>
      <c r="K865" s="32" cm="1">
        <f t="array" ref="K865">IF(I865="","",_xlfn.XLOOKUP(0&amp;A865&amp;IF(F865&lt;&gt;"",F865,LOOKUP(2,1/(F$2:F865&lt;&gt;""),F$2:F865))&amp;I865,Hoja4!G:G,Hoja4!F:F,"",0))</f>
        <v>19158945000</v>
      </c>
      <c r="L865" s="23"/>
      <c r="M865" s="15"/>
      <c r="N865" s="15"/>
      <c r="O865" s="15"/>
      <c r="P865" s="15"/>
      <c r="Q865" s="15"/>
      <c r="R865" s="15"/>
      <c r="S865" s="15"/>
      <c r="T865" s="15"/>
      <c r="U865" s="35"/>
      <c r="V865" s="15"/>
      <c r="W865" s="15"/>
      <c r="X865" s="15"/>
      <c r="Y865" s="15"/>
      <c r="Z865" s="22"/>
    </row>
    <row r="866" spans="1:26">
      <c r="A866" s="15">
        <v>201</v>
      </c>
      <c r="B866" s="15">
        <v>1</v>
      </c>
      <c r="C866" s="15"/>
      <c r="D866" s="15"/>
      <c r="E866" s="15"/>
      <c r="F866" s="15"/>
      <c r="G866" s="15"/>
      <c r="H866" s="16" t="s">
        <v>32</v>
      </c>
      <c r="I866" s="16" t="s">
        <v>32</v>
      </c>
      <c r="J866" s="15"/>
      <c r="K866" s="27" t="str" cm="1">
        <f t="array" ref="K866">IF(I866="","",_xlfn.XLOOKUP(0&amp;A866&amp;IF(F866&lt;&gt;"",F866,LOOKUP(2,1/(F$2:F866&lt;&gt;""),F$2:F866))&amp;I866,Hoja4!G:G,Hoja4!F:F,"",0))</f>
        <v/>
      </c>
      <c r="L866" s="22"/>
      <c r="M866" s="15">
        <v>55</v>
      </c>
      <c r="N866" s="15" t="s">
        <v>1109</v>
      </c>
      <c r="O866" s="15" t="s">
        <v>40</v>
      </c>
      <c r="P866" s="15" t="s">
        <v>35</v>
      </c>
      <c r="Q866" s="15" t="s">
        <v>36</v>
      </c>
      <c r="R866" s="15" t="s">
        <v>1038</v>
      </c>
      <c r="S866" s="15">
        <v>15427</v>
      </c>
      <c r="T866" s="15">
        <v>45226</v>
      </c>
      <c r="U866" s="35">
        <v>4538</v>
      </c>
      <c r="V866" s="33"/>
      <c r="W866" s="15" t="s">
        <v>38</v>
      </c>
      <c r="X866" s="15" t="s">
        <v>38</v>
      </c>
      <c r="Y866" s="15" t="s">
        <v>38</v>
      </c>
      <c r="Z866" s="23"/>
    </row>
    <row r="867" spans="1:26">
      <c r="A867" s="3">
        <v>201</v>
      </c>
      <c r="B867" s="3">
        <v>1</v>
      </c>
      <c r="C867" s="3" t="s">
        <v>1031</v>
      </c>
      <c r="D867" s="3"/>
      <c r="E867" s="3"/>
      <c r="F867" s="3">
        <v>25</v>
      </c>
      <c r="G867" s="3" t="s">
        <v>1105</v>
      </c>
      <c r="H867" s="4" t="s">
        <v>32</v>
      </c>
      <c r="I867" s="4" t="s">
        <v>32</v>
      </c>
      <c r="J867" s="3" t="s">
        <v>44</v>
      </c>
      <c r="K867" s="28">
        <f>SUM(K865:K866)</f>
        <v>19158945000</v>
      </c>
      <c r="L867" s="13">
        <f>SUM(L865:L866)</f>
        <v>0</v>
      </c>
      <c r="M867" s="3"/>
      <c r="N867" s="3"/>
      <c r="O867" s="3"/>
      <c r="P867" s="3"/>
      <c r="Q867" s="3"/>
      <c r="R867" s="3"/>
      <c r="S867" s="3"/>
      <c r="T867" s="3"/>
      <c r="U867" s="36"/>
      <c r="V867" s="3"/>
      <c r="W867" s="3"/>
      <c r="X867" s="3"/>
      <c r="Y867" s="3" t="s">
        <v>45</v>
      </c>
      <c r="Z867" s="13">
        <f>SUM(Z865:Z866)</f>
        <v>0</v>
      </c>
    </row>
    <row r="868" spans="1:26">
      <c r="A868" s="15">
        <v>201</v>
      </c>
      <c r="B868" s="15">
        <v>1</v>
      </c>
      <c r="C868" s="15" t="s">
        <v>1031</v>
      </c>
      <c r="D868" s="15">
        <v>5</v>
      </c>
      <c r="E868" s="15" t="s">
        <v>1065</v>
      </c>
      <c r="F868" s="15">
        <v>20</v>
      </c>
      <c r="G868" s="15" t="s">
        <v>1110</v>
      </c>
      <c r="H868" s="16" t="s">
        <v>1111</v>
      </c>
      <c r="I868" s="16" t="s">
        <v>1112</v>
      </c>
      <c r="J868" s="15" t="s">
        <v>1113</v>
      </c>
      <c r="K868" s="32" cm="1">
        <f t="array" ref="K868">IF(I868="","",_xlfn.XLOOKUP(0&amp;A868&amp;IF(F868&lt;&gt;"",F868,LOOKUP(2,1/(F$2:F868&lt;&gt;""),F$2:F868))&amp;I868,Hoja4!G:G,Hoja4!F:F,"",0))</f>
        <v>8881369000</v>
      </c>
      <c r="L868" s="23"/>
      <c r="M868" s="15"/>
      <c r="N868" s="15"/>
      <c r="O868" s="15"/>
      <c r="P868" s="15"/>
      <c r="Q868" s="15"/>
      <c r="R868" s="15"/>
      <c r="S868" s="15"/>
      <c r="T868" s="15"/>
      <c r="U868" s="35"/>
      <c r="V868" s="15"/>
      <c r="W868" s="15"/>
      <c r="X868" s="15"/>
      <c r="Y868" s="15"/>
      <c r="Z868" s="22"/>
    </row>
    <row r="869" spans="1:26">
      <c r="A869" s="15">
        <v>201</v>
      </c>
      <c r="B869" s="15">
        <v>1</v>
      </c>
      <c r="C869" s="15"/>
      <c r="D869" s="15"/>
      <c r="E869" s="15"/>
      <c r="F869" s="15"/>
      <c r="G869" s="15"/>
      <c r="H869" s="16" t="s">
        <v>1044</v>
      </c>
      <c r="I869" s="16" t="s">
        <v>1045</v>
      </c>
      <c r="J869" s="15" t="s">
        <v>1046</v>
      </c>
      <c r="K869" s="32" cm="1">
        <f t="array" ref="K869">IF(I869="","",_xlfn.XLOOKUP(0&amp;A869&amp;IF(F869&lt;&gt;"",F869,LOOKUP(2,1/(F$2:F869&lt;&gt;""),F$2:F869))&amp;I869,Hoja4!G:G,Hoja4!F:F,"",0))</f>
        <v>13548179078</v>
      </c>
      <c r="L869" s="23"/>
      <c r="M869" s="15"/>
      <c r="N869" s="15"/>
      <c r="O869" s="15"/>
      <c r="P869" s="15"/>
      <c r="Q869" s="15"/>
      <c r="R869" s="15"/>
      <c r="S869" s="15"/>
      <c r="T869" s="15"/>
      <c r="U869" s="35"/>
      <c r="V869" s="15"/>
      <c r="W869" s="15"/>
      <c r="X869" s="15"/>
      <c r="Y869" s="15"/>
      <c r="Z869" s="22"/>
    </row>
    <row r="870" spans="1:26">
      <c r="A870" s="15">
        <v>201</v>
      </c>
      <c r="B870" s="15">
        <v>1</v>
      </c>
      <c r="C870" s="15"/>
      <c r="D870" s="15"/>
      <c r="E870" s="15"/>
      <c r="F870" s="15"/>
      <c r="G870" s="15"/>
      <c r="H870" s="16" t="s">
        <v>32</v>
      </c>
      <c r="I870" s="16" t="s">
        <v>32</v>
      </c>
      <c r="J870" s="15"/>
      <c r="K870" s="27" t="str" cm="1">
        <f t="array" ref="K870">IF(I870="","",_xlfn.XLOOKUP(0&amp;A870&amp;IF(F870&lt;&gt;"",F870,LOOKUP(2,1/(F$2:F870&lt;&gt;""),F$2:F870))&amp;I870,Hoja4!G:G,Hoja4!F:F,"",0))</f>
        <v/>
      </c>
      <c r="L870" s="22"/>
      <c r="M870" s="15">
        <v>56</v>
      </c>
      <c r="N870" s="15" t="s">
        <v>1114</v>
      </c>
      <c r="O870" s="15" t="s">
        <v>100</v>
      </c>
      <c r="P870" s="15" t="s">
        <v>35</v>
      </c>
      <c r="Q870" s="15" t="s">
        <v>36</v>
      </c>
      <c r="R870" s="15" t="s">
        <v>1038</v>
      </c>
      <c r="S870" s="15">
        <v>20</v>
      </c>
      <c r="T870" s="15">
        <v>20</v>
      </c>
      <c r="U870" s="35">
        <v>20</v>
      </c>
      <c r="V870" s="33"/>
      <c r="W870" s="15" t="s">
        <v>38</v>
      </c>
      <c r="X870" s="15" t="s">
        <v>38</v>
      </c>
      <c r="Y870" s="15" t="s">
        <v>38</v>
      </c>
      <c r="Z870" s="23"/>
    </row>
    <row r="871" spans="1:26">
      <c r="A871" s="15">
        <v>201</v>
      </c>
      <c r="B871" s="15">
        <v>1</v>
      </c>
      <c r="C871" s="15"/>
      <c r="D871" s="15"/>
      <c r="E871" s="15"/>
      <c r="F871" s="15"/>
      <c r="G871" s="15"/>
      <c r="H871" s="16" t="s">
        <v>32</v>
      </c>
      <c r="I871" s="16" t="s">
        <v>32</v>
      </c>
      <c r="J871" s="15"/>
      <c r="K871" s="27" t="str" cm="1">
        <f t="array" ref="K871">IF(I871="","",_xlfn.XLOOKUP(0&amp;A871&amp;IF(F871&lt;&gt;"",F871,LOOKUP(2,1/(F$2:F871&lt;&gt;""),F$2:F871))&amp;I871,Hoja4!G:G,Hoja4!F:F,"",0))</f>
        <v/>
      </c>
      <c r="L871" s="22"/>
      <c r="M871" s="15">
        <v>61</v>
      </c>
      <c r="N871" s="15" t="s">
        <v>1115</v>
      </c>
      <c r="O871" s="15" t="s">
        <v>34</v>
      </c>
      <c r="P871" s="15" t="s">
        <v>35</v>
      </c>
      <c r="Q871" s="15" t="s">
        <v>36</v>
      </c>
      <c r="R871" s="15" t="s">
        <v>374</v>
      </c>
      <c r="S871" s="15">
        <v>318000</v>
      </c>
      <c r="T871" s="15">
        <v>318000</v>
      </c>
      <c r="U871" s="35">
        <v>273362</v>
      </c>
      <c r="V871" s="33"/>
      <c r="W871" s="15" t="s">
        <v>38</v>
      </c>
      <c r="X871" s="15" t="s">
        <v>38</v>
      </c>
      <c r="Y871" s="15" t="s">
        <v>38</v>
      </c>
      <c r="Z871" s="23"/>
    </row>
    <row r="872" spans="1:26">
      <c r="A872" s="3">
        <v>201</v>
      </c>
      <c r="B872" s="3">
        <v>1</v>
      </c>
      <c r="C872" s="3" t="s">
        <v>1031</v>
      </c>
      <c r="D872" s="3"/>
      <c r="E872" s="3"/>
      <c r="F872" s="3">
        <v>20</v>
      </c>
      <c r="G872" s="3" t="s">
        <v>1110</v>
      </c>
      <c r="H872" s="4" t="s">
        <v>32</v>
      </c>
      <c r="I872" s="4" t="s">
        <v>32</v>
      </c>
      <c r="J872" s="3" t="s">
        <v>44</v>
      </c>
      <c r="K872" s="28">
        <f>SUM(K868:K871)</f>
        <v>22429548078</v>
      </c>
      <c r="L872" s="13">
        <f>SUM(L868:L871)</f>
        <v>0</v>
      </c>
      <c r="M872" s="3"/>
      <c r="N872" s="3"/>
      <c r="O872" s="3"/>
      <c r="P872" s="3"/>
      <c r="Q872" s="3"/>
      <c r="R872" s="3"/>
      <c r="S872" s="3"/>
      <c r="T872" s="3"/>
      <c r="U872" s="36"/>
      <c r="V872" s="3"/>
      <c r="W872" s="3"/>
      <c r="X872" s="3"/>
      <c r="Y872" s="3" t="s">
        <v>45</v>
      </c>
      <c r="Z872" s="13">
        <f>SUM(Z868:Z871)</f>
        <v>0</v>
      </c>
    </row>
    <row r="873" spans="1:26">
      <c r="A873" s="15">
        <v>201</v>
      </c>
      <c r="B873" s="15">
        <v>1</v>
      </c>
      <c r="C873" s="15" t="s">
        <v>1031</v>
      </c>
      <c r="D873" s="15">
        <v>5</v>
      </c>
      <c r="E873" s="15" t="s">
        <v>1065</v>
      </c>
      <c r="F873" s="15">
        <v>22</v>
      </c>
      <c r="G873" s="15" t="s">
        <v>1116</v>
      </c>
      <c r="H873" s="16" t="s">
        <v>1117</v>
      </c>
      <c r="I873" s="16" t="s">
        <v>1118</v>
      </c>
      <c r="J873" s="15" t="s">
        <v>1119</v>
      </c>
      <c r="K873" s="32" cm="1">
        <f t="array" ref="K873">IF(I873="","",_xlfn.XLOOKUP(0&amp;A873&amp;IF(F873&lt;&gt;"",F873,LOOKUP(2,1/(F$2:F873&lt;&gt;""),F$2:F873))&amp;I873,Hoja4!G:G,Hoja4!F:F,"",0))</f>
        <v>342909518000</v>
      </c>
      <c r="L873" s="23"/>
      <c r="M873" s="15"/>
      <c r="N873" s="15"/>
      <c r="O873" s="15"/>
      <c r="P873" s="15"/>
      <c r="Q873" s="15"/>
      <c r="R873" s="15"/>
      <c r="S873" s="15"/>
      <c r="T873" s="15"/>
      <c r="U873" s="35"/>
      <c r="V873" s="15"/>
      <c r="W873" s="15"/>
      <c r="X873" s="15"/>
      <c r="Y873" s="15"/>
      <c r="Z873" s="22"/>
    </row>
    <row r="874" spans="1:26">
      <c r="A874" s="15">
        <v>201</v>
      </c>
      <c r="B874" s="15">
        <v>1</v>
      </c>
      <c r="C874" s="15"/>
      <c r="D874" s="15"/>
      <c r="E874" s="15"/>
      <c r="F874" s="15"/>
      <c r="G874" s="15"/>
      <c r="H874" s="16" t="s">
        <v>32</v>
      </c>
      <c r="I874" s="16" t="s">
        <v>32</v>
      </c>
      <c r="J874" s="15"/>
      <c r="K874" s="27" t="str" cm="1">
        <f t="array" ref="K874">IF(I874="","",_xlfn.XLOOKUP(0&amp;A874&amp;IF(F874&lt;&gt;"",F874,LOOKUP(2,1/(F$2:F874&lt;&gt;""),F$2:F874))&amp;I874,Hoja4!G:G,Hoja4!F:F,"",0))</f>
        <v/>
      </c>
      <c r="L874" s="22"/>
      <c r="M874" s="15">
        <v>58</v>
      </c>
      <c r="N874" s="15" t="s">
        <v>1120</v>
      </c>
      <c r="O874" s="15" t="s">
        <v>40</v>
      </c>
      <c r="P874" s="15" t="s">
        <v>131</v>
      </c>
      <c r="Q874" s="15" t="s">
        <v>41</v>
      </c>
      <c r="R874" s="15" t="s">
        <v>1038</v>
      </c>
      <c r="S874" s="15"/>
      <c r="T874" s="15">
        <v>100</v>
      </c>
      <c r="U874" s="35">
        <v>2.5</v>
      </c>
      <c r="V874" s="33"/>
      <c r="W874" s="15" t="s">
        <v>38</v>
      </c>
      <c r="X874" s="15" t="s">
        <v>38</v>
      </c>
      <c r="Y874" s="15" t="s">
        <v>38</v>
      </c>
      <c r="Z874" s="23"/>
    </row>
    <row r="875" spans="1:26">
      <c r="A875" s="3">
        <v>201</v>
      </c>
      <c r="B875" s="3">
        <v>1</v>
      </c>
      <c r="C875" s="3" t="s">
        <v>1031</v>
      </c>
      <c r="D875" s="3"/>
      <c r="E875" s="3"/>
      <c r="F875" s="3">
        <v>22</v>
      </c>
      <c r="G875" s="3" t="s">
        <v>1116</v>
      </c>
      <c r="H875" s="4" t="s">
        <v>32</v>
      </c>
      <c r="I875" s="4" t="s">
        <v>32</v>
      </c>
      <c r="J875" s="3" t="s">
        <v>44</v>
      </c>
      <c r="K875" s="28">
        <f>SUM(K873:K874)</f>
        <v>342909518000</v>
      </c>
      <c r="L875" s="13">
        <f>SUM(L873:L874)</f>
        <v>0</v>
      </c>
      <c r="M875" s="3"/>
      <c r="N875" s="3"/>
      <c r="O875" s="3"/>
      <c r="P875" s="3"/>
      <c r="Q875" s="3"/>
      <c r="R875" s="3"/>
      <c r="S875" s="3"/>
      <c r="T875" s="3"/>
      <c r="U875" s="36"/>
      <c r="V875" s="3"/>
      <c r="W875" s="3"/>
      <c r="X875" s="3"/>
      <c r="Y875" s="3" t="s">
        <v>45</v>
      </c>
      <c r="Z875" s="13">
        <f>SUM(Z873:Z874)</f>
        <v>0</v>
      </c>
    </row>
    <row r="876" spans="1:26">
      <c r="A876" s="15">
        <v>201</v>
      </c>
      <c r="B876" s="15">
        <v>1</v>
      </c>
      <c r="C876" s="15" t="s">
        <v>1031</v>
      </c>
      <c r="D876" s="15">
        <v>5</v>
      </c>
      <c r="E876" s="15" t="s">
        <v>1065</v>
      </c>
      <c r="F876" s="15">
        <v>23</v>
      </c>
      <c r="G876" s="15" t="s">
        <v>1121</v>
      </c>
      <c r="H876" s="16" t="s">
        <v>32</v>
      </c>
      <c r="I876" s="16" t="s">
        <v>32</v>
      </c>
      <c r="J876" s="15"/>
      <c r="K876" s="24" t="str" cm="1">
        <f t="array" ref="K876">IF(I876="","",_xlfn.XLOOKUP(0&amp;A876&amp;IF(F876&lt;&gt;"",F876,LOOKUP(2,1/(F$2:F876&lt;&gt;""),F$2:F876))&amp;I876,Hoja4!G:G,Hoja4!F:F,"",0))</f>
        <v/>
      </c>
      <c r="L876" s="22"/>
      <c r="M876" s="15"/>
      <c r="N876" s="15"/>
      <c r="O876" s="15"/>
      <c r="P876" s="15"/>
      <c r="Q876" s="15"/>
      <c r="R876" s="15"/>
      <c r="S876" s="15"/>
      <c r="T876" s="15"/>
      <c r="U876" s="35"/>
      <c r="V876" s="33"/>
      <c r="W876" s="15"/>
      <c r="X876" s="15"/>
      <c r="Y876" s="15"/>
      <c r="Z876" s="23"/>
    </row>
    <row r="877" spans="1:26">
      <c r="A877" s="15">
        <v>201</v>
      </c>
      <c r="B877" s="15">
        <v>1</v>
      </c>
      <c r="C877" s="15"/>
      <c r="D877" s="15"/>
      <c r="E877" s="15"/>
      <c r="F877" s="15"/>
      <c r="G877" s="15"/>
      <c r="H877" s="16" t="s">
        <v>32</v>
      </c>
      <c r="I877" s="16" t="s">
        <v>32</v>
      </c>
      <c r="J877" s="15"/>
      <c r="K877" s="27" t="str" cm="1">
        <f t="array" ref="K877">IF(I877="","",_xlfn.XLOOKUP(0&amp;A877&amp;IF(F877&lt;&gt;"",F877,LOOKUP(2,1/(F$2:F877&lt;&gt;""),F$2:F877))&amp;I877,Hoja4!G:G,Hoja4!F:F,"",0))</f>
        <v/>
      </c>
      <c r="L877" s="22"/>
      <c r="M877" s="15">
        <v>59</v>
      </c>
      <c r="N877" s="15" t="s">
        <v>1122</v>
      </c>
      <c r="O877" s="15" t="s">
        <v>40</v>
      </c>
      <c r="P877" s="15" t="s">
        <v>131</v>
      </c>
      <c r="Q877" s="15" t="s">
        <v>41</v>
      </c>
      <c r="R877" s="15" t="s">
        <v>1038</v>
      </c>
      <c r="S877" s="15"/>
      <c r="T877" s="15">
        <v>100</v>
      </c>
      <c r="U877" s="35"/>
      <c r="V877" s="33"/>
      <c r="W877" s="15" t="s">
        <v>38</v>
      </c>
      <c r="X877" s="15" t="s">
        <v>38</v>
      </c>
      <c r="Y877" s="15" t="s">
        <v>43</v>
      </c>
      <c r="Z877" s="23"/>
    </row>
    <row r="878" spans="1:26">
      <c r="A878" s="3">
        <v>201</v>
      </c>
      <c r="B878" s="3">
        <v>1</v>
      </c>
      <c r="C878" s="3" t="s">
        <v>1031</v>
      </c>
      <c r="D878" s="3"/>
      <c r="E878" s="3"/>
      <c r="F878" s="3">
        <v>23</v>
      </c>
      <c r="G878" s="3" t="s">
        <v>1121</v>
      </c>
      <c r="H878" s="4" t="s">
        <v>32</v>
      </c>
      <c r="I878" s="4" t="s">
        <v>32</v>
      </c>
      <c r="J878" s="3" t="s">
        <v>44</v>
      </c>
      <c r="K878" s="28">
        <f>SUM(K876:K877)</f>
        <v>0</v>
      </c>
      <c r="L878" s="13">
        <f>SUM(L876:L877)</f>
        <v>0</v>
      </c>
      <c r="M878" s="3"/>
      <c r="N878" s="3"/>
      <c r="O878" s="3"/>
      <c r="P878" s="3"/>
      <c r="Q878" s="3"/>
      <c r="R878" s="3"/>
      <c r="S878" s="3"/>
      <c r="T878" s="3"/>
      <c r="U878" s="36"/>
      <c r="V878" s="3"/>
      <c r="W878" s="3"/>
      <c r="X878" s="3"/>
      <c r="Y878" s="3" t="s">
        <v>45</v>
      </c>
      <c r="Z878" s="13">
        <f>SUM(Z876:Z877)</f>
        <v>0</v>
      </c>
    </row>
    <row r="879" spans="1:26">
      <c r="A879" s="15">
        <v>201</v>
      </c>
      <c r="B879" s="15">
        <v>1</v>
      </c>
      <c r="C879" s="15" t="s">
        <v>1031</v>
      </c>
      <c r="D879" s="15">
        <v>5</v>
      </c>
      <c r="E879" s="15" t="s">
        <v>1065</v>
      </c>
      <c r="F879" s="15">
        <v>24</v>
      </c>
      <c r="G879" s="15" t="s">
        <v>1123</v>
      </c>
      <c r="H879" s="16" t="s">
        <v>32</v>
      </c>
      <c r="I879" s="16" t="s">
        <v>32</v>
      </c>
      <c r="J879" s="15"/>
      <c r="K879" s="24" t="str" cm="1">
        <f t="array" ref="K879">IF(I879="","",_xlfn.XLOOKUP(0&amp;A879&amp;IF(F879&lt;&gt;"",F879,LOOKUP(2,1/(F$2:F879&lt;&gt;""),F$2:F879))&amp;I879,Hoja4!G:G,Hoja4!F:F,"",0))</f>
        <v/>
      </c>
      <c r="L879" s="22"/>
      <c r="M879" s="15"/>
      <c r="N879" s="15"/>
      <c r="O879" s="15"/>
      <c r="P879" s="15"/>
      <c r="Q879" s="15"/>
      <c r="R879" s="15"/>
      <c r="S879" s="15"/>
      <c r="T879" s="15"/>
      <c r="U879" s="35"/>
      <c r="V879" s="33"/>
      <c r="W879" s="15"/>
      <c r="X879" s="15"/>
      <c r="Y879" s="15"/>
      <c r="Z879" s="23"/>
    </row>
    <row r="880" spans="1:26">
      <c r="A880" s="15">
        <v>201</v>
      </c>
      <c r="B880" s="15">
        <v>1</v>
      </c>
      <c r="C880" s="15"/>
      <c r="D880" s="15"/>
      <c r="E880" s="15"/>
      <c r="F880" s="15"/>
      <c r="G880" s="15"/>
      <c r="H880" s="16" t="s">
        <v>32</v>
      </c>
      <c r="I880" s="16" t="s">
        <v>32</v>
      </c>
      <c r="J880" s="15"/>
      <c r="K880" s="27" t="str" cm="1">
        <f t="array" ref="K880">IF(I880="","",_xlfn.XLOOKUP(0&amp;A880&amp;IF(F880&lt;&gt;"",F880,LOOKUP(2,1/(F$2:F880&lt;&gt;""),F$2:F880))&amp;I880,Hoja4!G:G,Hoja4!F:F,"",0))</f>
        <v/>
      </c>
      <c r="L880" s="22"/>
      <c r="M880" s="15">
        <v>60</v>
      </c>
      <c r="N880" s="15" t="s">
        <v>1124</v>
      </c>
      <c r="O880" s="15" t="s">
        <v>40</v>
      </c>
      <c r="P880" s="15" t="s">
        <v>131</v>
      </c>
      <c r="Q880" s="15" t="s">
        <v>41</v>
      </c>
      <c r="R880" s="15" t="s">
        <v>1038</v>
      </c>
      <c r="S880" s="15"/>
      <c r="T880" s="15">
        <v>100</v>
      </c>
      <c r="U880" s="35"/>
      <c r="V880" s="33"/>
      <c r="W880" s="15" t="s">
        <v>38</v>
      </c>
      <c r="X880" s="15" t="s">
        <v>38</v>
      </c>
      <c r="Y880" s="15" t="s">
        <v>43</v>
      </c>
      <c r="Z880" s="23"/>
    </row>
    <row r="881" spans="1:26">
      <c r="A881" s="3">
        <v>201</v>
      </c>
      <c r="B881" s="3">
        <v>1</v>
      </c>
      <c r="C881" s="3" t="s">
        <v>1031</v>
      </c>
      <c r="D881" s="3"/>
      <c r="E881" s="3"/>
      <c r="F881" s="3">
        <v>24</v>
      </c>
      <c r="G881" s="3" t="s">
        <v>1123</v>
      </c>
      <c r="H881" s="4" t="s">
        <v>32</v>
      </c>
      <c r="I881" s="4" t="s">
        <v>32</v>
      </c>
      <c r="J881" s="3" t="s">
        <v>44</v>
      </c>
      <c r="K881" s="28">
        <f>SUM(K879:K880)</f>
        <v>0</v>
      </c>
      <c r="L881" s="13">
        <f>SUM(L879:L880)</f>
        <v>0</v>
      </c>
      <c r="M881" s="3"/>
      <c r="N881" s="3"/>
      <c r="O881" s="3"/>
      <c r="P881" s="3"/>
      <c r="Q881" s="3"/>
      <c r="R881" s="3"/>
      <c r="S881" s="3"/>
      <c r="T881" s="3"/>
      <c r="U881" s="36"/>
      <c r="V881" s="3"/>
      <c r="W881" s="3"/>
      <c r="X881" s="3"/>
      <c r="Y881" s="3" t="s">
        <v>45</v>
      </c>
      <c r="Z881" s="13">
        <f>SUM(Z879:Z880)</f>
        <v>0</v>
      </c>
    </row>
    <row r="882" spans="1:26">
      <c r="A882" s="15">
        <v>201</v>
      </c>
      <c r="B882" s="15">
        <v>1</v>
      </c>
      <c r="C882" s="15" t="s">
        <v>1031</v>
      </c>
      <c r="D882" s="15">
        <v>6</v>
      </c>
      <c r="E882" s="15" t="s">
        <v>1125</v>
      </c>
      <c r="F882" s="15">
        <v>30</v>
      </c>
      <c r="G882" s="15" t="s">
        <v>591</v>
      </c>
      <c r="H882" s="16" t="s">
        <v>1126</v>
      </c>
      <c r="I882" s="16" t="s">
        <v>1127</v>
      </c>
      <c r="J882" s="15" t="s">
        <v>1128</v>
      </c>
      <c r="K882" s="32" cm="1">
        <f t="array" ref="K882">IF(I882="","",_xlfn.XLOOKUP(0&amp;A882&amp;IF(F882&lt;&gt;"",F882,LOOKUP(2,1/(F$2:F882&lt;&gt;""),F$2:F882))&amp;I882,Hoja4!G:G,Hoja4!F:F,"",0))</f>
        <v>42658655000</v>
      </c>
      <c r="L882" s="23"/>
      <c r="M882" s="15"/>
      <c r="N882" s="15"/>
      <c r="O882" s="15"/>
      <c r="P882" s="15"/>
      <c r="Q882" s="15"/>
      <c r="R882" s="15"/>
      <c r="S882" s="15"/>
      <c r="T882" s="15"/>
      <c r="U882" s="35"/>
      <c r="V882" s="15"/>
      <c r="W882" s="15"/>
      <c r="X882" s="15"/>
      <c r="Y882" s="15"/>
      <c r="Z882" s="22"/>
    </row>
    <row r="883" spans="1:26">
      <c r="A883" s="15">
        <v>201</v>
      </c>
      <c r="B883" s="15">
        <v>1</v>
      </c>
      <c r="C883" s="15"/>
      <c r="D883" s="15"/>
      <c r="E883" s="15"/>
      <c r="F883" s="15"/>
      <c r="G883" s="15"/>
      <c r="H883" s="16" t="s">
        <v>1129</v>
      </c>
      <c r="I883" s="16" t="s">
        <v>1130</v>
      </c>
      <c r="J883" s="15" t="s">
        <v>1131</v>
      </c>
      <c r="K883" s="32" cm="1">
        <f t="array" ref="K883">IF(I883="","",_xlfn.XLOOKUP(0&amp;A883&amp;IF(F883&lt;&gt;"",F883,LOOKUP(2,1/(F$2:F883&lt;&gt;""),F$2:F883))&amp;I883,Hoja4!G:G,Hoja4!F:F,"",0))</f>
        <v>9994063000</v>
      </c>
      <c r="L883" s="23"/>
      <c r="M883" s="15"/>
      <c r="N883" s="15"/>
      <c r="O883" s="15"/>
      <c r="P883" s="15"/>
      <c r="Q883" s="15"/>
      <c r="R883" s="15"/>
      <c r="S883" s="15"/>
      <c r="T883" s="15"/>
      <c r="U883" s="35"/>
      <c r="V883" s="15"/>
      <c r="W883" s="15"/>
      <c r="X883" s="15"/>
      <c r="Y883" s="15"/>
      <c r="Z883" s="22"/>
    </row>
    <row r="884" spans="1:26">
      <c r="A884" s="15">
        <v>201</v>
      </c>
      <c r="B884" s="15">
        <v>1</v>
      </c>
      <c r="C884" s="15"/>
      <c r="D884" s="15"/>
      <c r="E884" s="15"/>
      <c r="F884" s="15"/>
      <c r="G884" s="15"/>
      <c r="H884" s="16" t="s">
        <v>32</v>
      </c>
      <c r="I884" s="16" t="s">
        <v>32</v>
      </c>
      <c r="J884" s="15"/>
      <c r="K884" s="27" t="str" cm="1">
        <f t="array" ref="K884">IF(I884="","",_xlfn.XLOOKUP(0&amp;A884&amp;IF(F884&lt;&gt;"",F884,LOOKUP(2,1/(F$2:F884&lt;&gt;""),F$2:F884))&amp;I884,Hoja4!G:G,Hoja4!F:F,"",0))</f>
        <v/>
      </c>
      <c r="L884" s="22"/>
      <c r="M884" s="15">
        <v>63</v>
      </c>
      <c r="N884" s="15" t="s">
        <v>1132</v>
      </c>
      <c r="O884" s="15" t="s">
        <v>100</v>
      </c>
      <c r="P884" s="15" t="s">
        <v>35</v>
      </c>
      <c r="Q884" s="15" t="s">
        <v>41</v>
      </c>
      <c r="R884" s="15" t="s">
        <v>374</v>
      </c>
      <c r="S884" s="15">
        <v>100</v>
      </c>
      <c r="T884" s="15">
        <v>100</v>
      </c>
      <c r="U884" s="35">
        <v>100</v>
      </c>
      <c r="V884" s="33"/>
      <c r="W884" s="15" t="s">
        <v>38</v>
      </c>
      <c r="X884" s="15" t="s">
        <v>38</v>
      </c>
      <c r="Y884" s="15" t="s">
        <v>38</v>
      </c>
      <c r="Z884" s="23"/>
    </row>
    <row r="885" spans="1:26">
      <c r="A885" s="15">
        <v>201</v>
      </c>
      <c r="B885" s="15">
        <v>1</v>
      </c>
      <c r="C885" s="15"/>
      <c r="D885" s="15"/>
      <c r="E885" s="15"/>
      <c r="F885" s="15"/>
      <c r="G885" s="15"/>
      <c r="H885" s="16" t="s">
        <v>32</v>
      </c>
      <c r="I885" s="16" t="s">
        <v>32</v>
      </c>
      <c r="J885" s="15"/>
      <c r="K885" s="27" t="str" cm="1">
        <f t="array" ref="K885">IF(I885="","",_xlfn.XLOOKUP(0&amp;A885&amp;IF(F885&lt;&gt;"",F885,LOOKUP(2,1/(F$2:F885&lt;&gt;""),F$2:F885))&amp;I885,Hoja4!G:G,Hoja4!F:F,"",0))</f>
        <v/>
      </c>
      <c r="L885" s="22"/>
      <c r="M885" s="15">
        <v>64</v>
      </c>
      <c r="N885" s="15" t="s">
        <v>120</v>
      </c>
      <c r="O885" s="15" t="s">
        <v>100</v>
      </c>
      <c r="P885" s="15" t="s">
        <v>35</v>
      </c>
      <c r="Q885" s="15" t="s">
        <v>41</v>
      </c>
      <c r="R885" s="15" t="s">
        <v>374</v>
      </c>
      <c r="S885" s="15">
        <v>100</v>
      </c>
      <c r="T885" s="15">
        <v>100</v>
      </c>
      <c r="U885" s="35">
        <v>100</v>
      </c>
      <c r="V885" s="33"/>
      <c r="W885" s="15"/>
      <c r="X885" s="15" t="s">
        <v>38</v>
      </c>
      <c r="Y885" s="15" t="s">
        <v>38</v>
      </c>
      <c r="Z885" s="23"/>
    </row>
    <row r="886" spans="1:26">
      <c r="A886" s="3">
        <v>201</v>
      </c>
      <c r="B886" s="3">
        <v>1</v>
      </c>
      <c r="C886" s="3" t="s">
        <v>1031</v>
      </c>
      <c r="D886" s="3"/>
      <c r="E886" s="3"/>
      <c r="F886" s="3">
        <v>30</v>
      </c>
      <c r="G886" s="3" t="s">
        <v>591</v>
      </c>
      <c r="H886" s="4" t="s">
        <v>32</v>
      </c>
      <c r="I886" s="4" t="s">
        <v>32</v>
      </c>
      <c r="J886" s="3" t="s">
        <v>44</v>
      </c>
      <c r="K886" s="28">
        <f>SUM(K882:K885)</f>
        <v>52652718000</v>
      </c>
      <c r="L886" s="13">
        <f>SUM(L882:L885)</f>
        <v>0</v>
      </c>
      <c r="M886" s="3"/>
      <c r="N886" s="3"/>
      <c r="O886" s="3"/>
      <c r="P886" s="3"/>
      <c r="Q886" s="3"/>
      <c r="R886" s="3"/>
      <c r="S886" s="3"/>
      <c r="T886" s="3"/>
      <c r="U886" s="36"/>
      <c r="V886" s="3"/>
      <c r="W886" s="3"/>
      <c r="X886" s="3"/>
      <c r="Y886" s="3" t="s">
        <v>45</v>
      </c>
      <c r="Z886" s="13">
        <f>SUM(Z882:Z885)</f>
        <v>0</v>
      </c>
    </row>
    <row r="887" spans="1:26">
      <c r="A887" s="15">
        <v>201</v>
      </c>
      <c r="B887" s="15">
        <v>1</v>
      </c>
      <c r="C887" s="15" t="s">
        <v>1031</v>
      </c>
      <c r="D887" s="15">
        <v>5</v>
      </c>
      <c r="E887" s="15" t="s">
        <v>1065</v>
      </c>
      <c r="F887" s="15">
        <v>26</v>
      </c>
      <c r="G887" s="15" t="s">
        <v>1133</v>
      </c>
      <c r="H887" s="16" t="s">
        <v>1134</v>
      </c>
      <c r="I887" s="16" t="s">
        <v>1135</v>
      </c>
      <c r="J887" s="15" t="s">
        <v>1136</v>
      </c>
      <c r="K887" s="32" cm="1">
        <f t="array" ref="K887">IF(I887="","",_xlfn.XLOOKUP(0&amp;A887&amp;IF(F887&lt;&gt;"",F887,LOOKUP(2,1/(F$2:F887&lt;&gt;""),F$2:F887))&amp;I887,Hoja4!G:G,Hoja4!F:F,"",0))</f>
        <v>54973795000</v>
      </c>
      <c r="L887" s="23"/>
      <c r="M887" s="15"/>
      <c r="N887" s="15"/>
      <c r="O887" s="15"/>
      <c r="P887" s="15"/>
      <c r="Q887" s="15"/>
      <c r="R887" s="15"/>
      <c r="S887" s="15"/>
      <c r="T887" s="15"/>
      <c r="U887" s="35"/>
      <c r="V887" s="15"/>
      <c r="W887" s="15"/>
      <c r="X887" s="15"/>
      <c r="Y887" s="15"/>
      <c r="Z887" s="22"/>
    </row>
    <row r="888" spans="1:26">
      <c r="A888" s="15">
        <v>201</v>
      </c>
      <c r="B888" s="15">
        <v>1</v>
      </c>
      <c r="C888" s="15"/>
      <c r="D888" s="15"/>
      <c r="E888" s="15"/>
      <c r="F888" s="15"/>
      <c r="G888" s="15"/>
      <c r="H888" s="16" t="s">
        <v>1053</v>
      </c>
      <c r="I888" s="16" t="s">
        <v>1054</v>
      </c>
      <c r="J888" s="15" t="s">
        <v>1055</v>
      </c>
      <c r="K888" s="32" cm="1">
        <f t="array" ref="K888">IF(I888="","",_xlfn.XLOOKUP(0&amp;A888&amp;IF(F888&lt;&gt;"",F888,LOOKUP(2,1/(F$2:F888&lt;&gt;""),F$2:F888))&amp;I888,Hoja4!G:G,Hoja4!F:F,"",0))</f>
        <v>118000000</v>
      </c>
      <c r="L888" s="23"/>
      <c r="M888" s="15"/>
      <c r="N888" s="15"/>
      <c r="O888" s="15"/>
      <c r="P888" s="15"/>
      <c r="Q888" s="15"/>
      <c r="R888" s="15"/>
      <c r="S888" s="15"/>
      <c r="T888" s="15"/>
      <c r="U888" s="35"/>
      <c r="V888" s="15"/>
      <c r="W888" s="15"/>
      <c r="X888" s="15"/>
      <c r="Y888" s="15"/>
      <c r="Z888" s="22"/>
    </row>
    <row r="889" spans="1:26">
      <c r="A889" s="15">
        <v>201</v>
      </c>
      <c r="B889" s="15">
        <v>1</v>
      </c>
      <c r="C889" s="15"/>
      <c r="D889" s="15"/>
      <c r="E889" s="15"/>
      <c r="F889" s="15"/>
      <c r="G889" s="15"/>
      <c r="H889" s="16" t="s">
        <v>32</v>
      </c>
      <c r="I889" s="16" t="s">
        <v>32</v>
      </c>
      <c r="J889" s="15"/>
      <c r="K889" s="27" t="str" cm="1">
        <f t="array" ref="K889">IF(I889="","",_xlfn.XLOOKUP(0&amp;A889&amp;IF(F889&lt;&gt;"",F889,LOOKUP(2,1/(F$2:F889&lt;&gt;""),F$2:F889))&amp;I889,Hoja4!G:G,Hoja4!F:F,"",0))</f>
        <v/>
      </c>
      <c r="L889" s="22"/>
      <c r="M889" s="15">
        <v>65</v>
      </c>
      <c r="N889" s="15" t="s">
        <v>1137</v>
      </c>
      <c r="O889" s="15" t="s">
        <v>34</v>
      </c>
      <c r="P889" s="15" t="s">
        <v>35</v>
      </c>
      <c r="Q889" s="15" t="s">
        <v>41</v>
      </c>
      <c r="R889" s="15" t="s">
        <v>374</v>
      </c>
      <c r="S889" s="15"/>
      <c r="T889" s="15">
        <v>100</v>
      </c>
      <c r="U889" s="35">
        <v>100</v>
      </c>
      <c r="V889" s="33"/>
      <c r="W889" s="15" t="s">
        <v>38</v>
      </c>
      <c r="X889" s="15" t="s">
        <v>38</v>
      </c>
      <c r="Y889" s="15" t="s">
        <v>38</v>
      </c>
      <c r="Z889" s="23"/>
    </row>
    <row r="890" spans="1:26">
      <c r="A890" s="3">
        <v>201</v>
      </c>
      <c r="B890" s="3">
        <v>1</v>
      </c>
      <c r="C890" s="3" t="s">
        <v>1031</v>
      </c>
      <c r="D890" s="3"/>
      <c r="E890" s="3"/>
      <c r="F890" s="3">
        <v>26</v>
      </c>
      <c r="G890" s="3" t="s">
        <v>1133</v>
      </c>
      <c r="H890" s="4" t="s">
        <v>32</v>
      </c>
      <c r="I890" s="4" t="s">
        <v>32</v>
      </c>
      <c r="J890" s="3" t="s">
        <v>44</v>
      </c>
      <c r="K890" s="28">
        <f>SUM(K887:K889)</f>
        <v>55091795000</v>
      </c>
      <c r="L890" s="13">
        <f>SUM(L887:L889)</f>
        <v>0</v>
      </c>
      <c r="M890" s="3"/>
      <c r="N890" s="3"/>
      <c r="O890" s="3"/>
      <c r="P890" s="3"/>
      <c r="Q890" s="3"/>
      <c r="R890" s="3"/>
      <c r="S890" s="3"/>
      <c r="T890" s="3"/>
      <c r="U890" s="36"/>
      <c r="V890" s="3"/>
      <c r="W890" s="3"/>
      <c r="X890" s="3"/>
      <c r="Y890" s="3" t="s">
        <v>45</v>
      </c>
      <c r="Z890" s="13">
        <f>SUM(Z887:Z889)</f>
        <v>0</v>
      </c>
    </row>
    <row r="891" spans="1:26">
      <c r="A891" s="15">
        <v>201</v>
      </c>
      <c r="B891" s="15">
        <v>1</v>
      </c>
      <c r="C891" s="15" t="s">
        <v>1031</v>
      </c>
      <c r="D891" s="15">
        <v>3</v>
      </c>
      <c r="E891" s="15" t="s">
        <v>1071</v>
      </c>
      <c r="F891" s="15">
        <v>9</v>
      </c>
      <c r="G891" s="15" t="s">
        <v>1138</v>
      </c>
      <c r="H891" s="16" t="s">
        <v>1053</v>
      </c>
      <c r="I891" s="16" t="s">
        <v>1054</v>
      </c>
      <c r="J891" s="15" t="s">
        <v>1055</v>
      </c>
      <c r="K891" s="32" cm="1">
        <f t="array" ref="K891">IF(I891="","",_xlfn.XLOOKUP(0&amp;A891&amp;IF(F891&lt;&gt;"",F891,LOOKUP(2,1/(F$2:F891&lt;&gt;""),F$2:F891))&amp;I891,Hoja4!G:G,Hoja4!F:F,"",0))</f>
        <v>17540097757</v>
      </c>
      <c r="L891" s="23"/>
      <c r="M891" s="15"/>
      <c r="N891" s="15"/>
      <c r="O891" s="15"/>
      <c r="P891" s="15"/>
      <c r="Q891" s="15"/>
      <c r="R891" s="15"/>
      <c r="S891" s="15"/>
      <c r="T891" s="15"/>
      <c r="U891" s="35"/>
      <c r="V891" s="15"/>
      <c r="W891" s="15"/>
      <c r="X891" s="15"/>
      <c r="Y891" s="15"/>
      <c r="Z891" s="22"/>
    </row>
    <row r="892" spans="1:26">
      <c r="A892" s="15">
        <v>201</v>
      </c>
      <c r="B892" s="15">
        <v>1</v>
      </c>
      <c r="C892" s="15"/>
      <c r="D892" s="15"/>
      <c r="E892" s="15"/>
      <c r="F892" s="15"/>
      <c r="G892" s="15"/>
      <c r="H892" s="16" t="s">
        <v>32</v>
      </c>
      <c r="I892" s="16" t="s">
        <v>32</v>
      </c>
      <c r="J892" s="15"/>
      <c r="K892" s="27" t="str" cm="1">
        <f t="array" ref="K892">IF(I892="","",_xlfn.XLOOKUP(0&amp;A892&amp;IF(F892&lt;&gt;"",F892,LOOKUP(2,1/(F$2:F892&lt;&gt;""),F$2:F892))&amp;I892,Hoja4!G:G,Hoja4!F:F,"",0))</f>
        <v/>
      </c>
      <c r="L892" s="22"/>
      <c r="M892" s="15">
        <v>49</v>
      </c>
      <c r="N892" s="15" t="s">
        <v>1139</v>
      </c>
      <c r="O892" s="15" t="s">
        <v>100</v>
      </c>
      <c r="P892" s="15" t="s">
        <v>35</v>
      </c>
      <c r="Q892" s="15" t="s">
        <v>41</v>
      </c>
      <c r="R892" s="15" t="s">
        <v>374</v>
      </c>
      <c r="S892" s="15">
        <v>100</v>
      </c>
      <c r="T892" s="15">
        <v>100</v>
      </c>
      <c r="U892" s="35">
        <v>100</v>
      </c>
      <c r="V892" s="33"/>
      <c r="W892" s="15" t="s">
        <v>38</v>
      </c>
      <c r="X892" s="15" t="s">
        <v>38</v>
      </c>
      <c r="Y892" s="15" t="s">
        <v>38</v>
      </c>
      <c r="Z892" s="23"/>
    </row>
    <row r="893" spans="1:26">
      <c r="A893" s="3">
        <v>201</v>
      </c>
      <c r="B893" s="3">
        <v>1</v>
      </c>
      <c r="C893" s="3" t="s">
        <v>1031</v>
      </c>
      <c r="D893" s="3"/>
      <c r="E893" s="3"/>
      <c r="F893" s="3">
        <v>9</v>
      </c>
      <c r="G893" s="3" t="s">
        <v>1138</v>
      </c>
      <c r="H893" s="4" t="s">
        <v>32</v>
      </c>
      <c r="I893" s="4" t="s">
        <v>32</v>
      </c>
      <c r="J893" s="3" t="s">
        <v>44</v>
      </c>
      <c r="K893" s="28">
        <f>SUM(K891:K892)</f>
        <v>17540097757</v>
      </c>
      <c r="L893" s="13">
        <f>SUM(L891:L892)</f>
        <v>0</v>
      </c>
      <c r="M893" s="3"/>
      <c r="N893" s="3"/>
      <c r="O893" s="3"/>
      <c r="P893" s="3"/>
      <c r="Q893" s="3"/>
      <c r="R893" s="3"/>
      <c r="S893" s="3"/>
      <c r="T893" s="3"/>
      <c r="U893" s="36"/>
      <c r="V893" s="3"/>
      <c r="W893" s="3"/>
      <c r="X893" s="3"/>
      <c r="Y893" s="3" t="s">
        <v>45</v>
      </c>
      <c r="Z893" s="13">
        <f>SUM(Z891:Z892)</f>
        <v>0</v>
      </c>
    </row>
    <row r="894" spans="1:26">
      <c r="A894" s="5">
        <v>201</v>
      </c>
      <c r="B894" s="5">
        <v>1</v>
      </c>
      <c r="C894" s="5" t="s">
        <v>1031</v>
      </c>
      <c r="D894" s="5"/>
      <c r="E894" s="5"/>
      <c r="F894" s="5"/>
      <c r="G894" s="5"/>
      <c r="H894" s="6" t="s">
        <v>32</v>
      </c>
      <c r="I894" s="6" t="s">
        <v>32</v>
      </c>
      <c r="J894" s="5" t="s">
        <v>121</v>
      </c>
      <c r="K894" s="29">
        <f>SUM(K813,K828,K831,K835,K838,K841,K844,K848,K851,K857,K860,K864,K867,K872,K875,K878,K881,K886,K890,K893)</f>
        <v>5113878518000</v>
      </c>
      <c r="L894" s="14">
        <f>SUM(L813,L828,L831,L835,L838,L841,L844,L848,L851,L857,L860,L864,L867,L872,L875,L878,L881,L886,L890,L893)</f>
        <v>0</v>
      </c>
      <c r="M894" s="5"/>
      <c r="N894" s="5"/>
      <c r="O894" s="5"/>
      <c r="P894" s="5"/>
      <c r="Q894" s="5"/>
      <c r="R894" s="5"/>
      <c r="S894" s="5"/>
      <c r="T894" s="5"/>
      <c r="U894" s="37"/>
      <c r="V894" s="5"/>
      <c r="W894" s="5"/>
      <c r="X894" s="5"/>
      <c r="Y894" s="5" t="s">
        <v>121</v>
      </c>
      <c r="Z894" s="14">
        <f>SUM(Z813,Z828,Z831,Z835,Z838,Z841,Z844,Z848,Z851,Z857,Z860,Z864,Z867,Z872,Z875,Z878,Z881,Z886,Z890,Z893)</f>
        <v>0</v>
      </c>
    </row>
    <row r="895" spans="1:26">
      <c r="A895" s="15">
        <v>122</v>
      </c>
      <c r="B895" s="15">
        <v>1</v>
      </c>
      <c r="C895" s="15" t="s">
        <v>1140</v>
      </c>
      <c r="D895" s="15">
        <v>1</v>
      </c>
      <c r="E895" s="15" t="s">
        <v>1141</v>
      </c>
      <c r="F895" s="15">
        <v>50</v>
      </c>
      <c r="G895" s="15" t="s">
        <v>1142</v>
      </c>
      <c r="H895" s="16" t="s">
        <v>1143</v>
      </c>
      <c r="I895" s="16" t="s">
        <v>1144</v>
      </c>
      <c r="J895" s="15" t="s">
        <v>1145</v>
      </c>
      <c r="K895" s="32" cm="1">
        <f t="array" ref="K895">IF(I895="","",_xlfn.XLOOKUP(0&amp;A895&amp;IF(F895&lt;&gt;"",F895,LOOKUP(2,1/(F$2:F895&lt;&gt;""),F$2:F895))&amp;I895,Hoja4!G:G,Hoja4!F:F,"",0))</f>
        <v>602829282000</v>
      </c>
      <c r="L895" s="23"/>
      <c r="M895" s="15"/>
      <c r="N895" s="15"/>
      <c r="O895" s="15"/>
      <c r="P895" s="15"/>
      <c r="Q895" s="15"/>
      <c r="R895" s="15"/>
      <c r="S895" s="15"/>
      <c r="T895" s="15"/>
      <c r="U895" s="35"/>
      <c r="V895" s="15"/>
      <c r="W895" s="15"/>
      <c r="X895" s="15"/>
      <c r="Y895" s="15"/>
      <c r="Z895" s="22"/>
    </row>
    <row r="896" spans="1:26">
      <c r="A896" s="15">
        <v>122</v>
      </c>
      <c r="B896" s="15">
        <v>1</v>
      </c>
      <c r="C896" s="15"/>
      <c r="D896" s="15"/>
      <c r="E896" s="15"/>
      <c r="F896" s="15"/>
      <c r="G896" s="15"/>
      <c r="H896" s="16" t="s">
        <v>32</v>
      </c>
      <c r="I896" s="16" t="s">
        <v>32</v>
      </c>
      <c r="J896" s="15"/>
      <c r="K896" s="27" t="str" cm="1">
        <f t="array" ref="K896">IF(I896="","",_xlfn.XLOOKUP(0&amp;A896&amp;IF(F896&lt;&gt;"",F896,LOOKUP(2,1/(F$2:F896&lt;&gt;""),F$2:F896))&amp;I896,Hoja4!G:G,Hoja4!F:F,"",0))</f>
        <v/>
      </c>
      <c r="L896" s="22"/>
      <c r="M896" s="15">
        <v>1</v>
      </c>
      <c r="N896" s="15" t="s">
        <v>1146</v>
      </c>
      <c r="O896" s="15" t="s">
        <v>100</v>
      </c>
      <c r="P896" s="15" t="s">
        <v>35</v>
      </c>
      <c r="Q896" s="15" t="s">
        <v>41</v>
      </c>
      <c r="R896" s="15" t="s">
        <v>37</v>
      </c>
      <c r="S896" s="15">
        <v>90</v>
      </c>
      <c r="T896" s="15">
        <v>90</v>
      </c>
      <c r="U896" s="35">
        <v>90</v>
      </c>
      <c r="V896" s="33"/>
      <c r="W896" s="15" t="s">
        <v>38</v>
      </c>
      <c r="X896" s="15" t="s">
        <v>38</v>
      </c>
      <c r="Y896" s="15" t="s">
        <v>38</v>
      </c>
      <c r="Z896" s="23"/>
    </row>
    <row r="897" spans="1:26">
      <c r="A897" s="3">
        <v>122</v>
      </c>
      <c r="B897" s="3">
        <v>1</v>
      </c>
      <c r="C897" s="3" t="s">
        <v>1140</v>
      </c>
      <c r="D897" s="3"/>
      <c r="E897" s="3"/>
      <c r="F897" s="3">
        <v>50</v>
      </c>
      <c r="G897" s="3" t="s">
        <v>1142</v>
      </c>
      <c r="H897" s="4" t="s">
        <v>32</v>
      </c>
      <c r="I897" s="4" t="s">
        <v>32</v>
      </c>
      <c r="J897" s="3" t="s">
        <v>44</v>
      </c>
      <c r="K897" s="28">
        <f>SUM(K895:K896)</f>
        <v>602829282000</v>
      </c>
      <c r="L897" s="13">
        <f>SUM(L895:L896)</f>
        <v>0</v>
      </c>
      <c r="M897" s="3"/>
      <c r="N897" s="3"/>
      <c r="O897" s="3"/>
      <c r="P897" s="3"/>
      <c r="Q897" s="3"/>
      <c r="R897" s="3"/>
      <c r="S897" s="3"/>
      <c r="T897" s="3"/>
      <c r="U897" s="36"/>
      <c r="V897" s="3"/>
      <c r="W897" s="3"/>
      <c r="X897" s="3"/>
      <c r="Y897" s="3" t="s">
        <v>45</v>
      </c>
      <c r="Z897" s="13">
        <f>SUM(Z894:Z896)</f>
        <v>0</v>
      </c>
    </row>
    <row r="898" spans="1:26">
      <c r="A898" s="15">
        <v>122</v>
      </c>
      <c r="B898" s="15">
        <v>1</v>
      </c>
      <c r="C898" s="15" t="s">
        <v>1140</v>
      </c>
      <c r="D898" s="15">
        <v>1</v>
      </c>
      <c r="E898" s="15" t="s">
        <v>1141</v>
      </c>
      <c r="F898" s="15">
        <v>51</v>
      </c>
      <c r="G898" s="15" t="s">
        <v>1147</v>
      </c>
      <c r="H898" s="16" t="s">
        <v>1148</v>
      </c>
      <c r="I898" s="16" t="s">
        <v>1149</v>
      </c>
      <c r="J898" s="15" t="s">
        <v>1150</v>
      </c>
      <c r="K898" s="32" cm="1">
        <f t="array" ref="K898">IF(I898="","",_xlfn.XLOOKUP(0&amp;A898&amp;IF(F898&lt;&gt;"",F898,LOOKUP(2,1/(F$2:F898&lt;&gt;""),F$2:F898))&amp;I898,Hoja4!G:G,Hoja4!F:F,"",0))</f>
        <v>255854096000</v>
      </c>
      <c r="L898" s="23"/>
      <c r="M898" s="15"/>
      <c r="N898" s="15"/>
      <c r="O898" s="15"/>
      <c r="P898" s="15"/>
      <c r="Q898" s="15"/>
      <c r="R898" s="15"/>
      <c r="S898" s="15"/>
      <c r="T898" s="15"/>
      <c r="U898" s="35"/>
      <c r="V898" s="15"/>
      <c r="W898" s="15"/>
      <c r="X898" s="15"/>
      <c r="Y898" s="15"/>
      <c r="Z898" s="22"/>
    </row>
    <row r="899" spans="1:26">
      <c r="A899" s="15">
        <v>122</v>
      </c>
      <c r="B899" s="15">
        <v>1</v>
      </c>
      <c r="C899" s="15"/>
      <c r="D899" s="15"/>
      <c r="E899" s="15"/>
      <c r="F899" s="15"/>
      <c r="G899" s="15"/>
      <c r="H899" s="16" t="s">
        <v>32</v>
      </c>
      <c r="I899" s="16" t="s">
        <v>32</v>
      </c>
      <c r="J899" s="15"/>
      <c r="K899" s="27" t="str" cm="1">
        <f t="array" ref="K899">IF(I899="","",_xlfn.XLOOKUP(0&amp;A899&amp;IF(F899&lt;&gt;"",F899,LOOKUP(2,1/(F$2:F899&lt;&gt;""),F$2:F899))&amp;I899,Hoja4!G:G,Hoja4!F:F,"",0))</f>
        <v/>
      </c>
      <c r="L899" s="22"/>
      <c r="M899" s="15">
        <v>2</v>
      </c>
      <c r="N899" s="15" t="s">
        <v>1151</v>
      </c>
      <c r="O899" s="15" t="s">
        <v>100</v>
      </c>
      <c r="P899" s="15" t="s">
        <v>131</v>
      </c>
      <c r="Q899" s="15" t="s">
        <v>41</v>
      </c>
      <c r="R899" s="15" t="s">
        <v>37</v>
      </c>
      <c r="S899" s="15">
        <v>100</v>
      </c>
      <c r="T899" s="15">
        <v>100</v>
      </c>
      <c r="U899" s="35">
        <v>100</v>
      </c>
      <c r="V899" s="33"/>
      <c r="W899" s="15" t="s">
        <v>38</v>
      </c>
      <c r="X899" s="15" t="s">
        <v>38</v>
      </c>
      <c r="Y899" s="15" t="s">
        <v>38</v>
      </c>
      <c r="Z899" s="23"/>
    </row>
    <row r="900" spans="1:26">
      <c r="A900" s="15">
        <v>122</v>
      </c>
      <c r="B900" s="15">
        <v>1</v>
      </c>
      <c r="C900" s="15"/>
      <c r="D900" s="15"/>
      <c r="E900" s="15"/>
      <c r="F900" s="15"/>
      <c r="G900" s="15"/>
      <c r="H900" s="16" t="s">
        <v>32</v>
      </c>
      <c r="I900" s="16" t="s">
        <v>32</v>
      </c>
      <c r="J900" s="15"/>
      <c r="K900" s="27" t="str" cm="1">
        <f t="array" ref="K900">IF(I900="","",_xlfn.XLOOKUP(0&amp;A900&amp;IF(F900&lt;&gt;"",F900,LOOKUP(2,1/(F$2:F900&lt;&gt;""),F$2:F900))&amp;I900,Hoja4!G:G,Hoja4!F:F,"",0))</f>
        <v/>
      </c>
      <c r="L900" s="22"/>
      <c r="M900" s="15">
        <v>3</v>
      </c>
      <c r="N900" s="15" t="s">
        <v>1152</v>
      </c>
      <c r="O900" s="15" t="s">
        <v>100</v>
      </c>
      <c r="P900" s="15" t="s">
        <v>131</v>
      </c>
      <c r="Q900" s="15" t="s">
        <v>41</v>
      </c>
      <c r="R900" s="15" t="s">
        <v>37</v>
      </c>
      <c r="S900" s="15">
        <v>100</v>
      </c>
      <c r="T900" s="15">
        <v>100</v>
      </c>
      <c r="U900" s="35">
        <v>100</v>
      </c>
      <c r="V900" s="33"/>
      <c r="W900" s="15" t="s">
        <v>38</v>
      </c>
      <c r="X900" s="15" t="s">
        <v>38</v>
      </c>
      <c r="Y900" s="15" t="s">
        <v>38</v>
      </c>
      <c r="Z900" s="23"/>
    </row>
    <row r="901" spans="1:26">
      <c r="A901" s="3">
        <v>122</v>
      </c>
      <c r="B901" s="3">
        <v>1</v>
      </c>
      <c r="C901" s="3" t="s">
        <v>1140</v>
      </c>
      <c r="D901" s="3"/>
      <c r="E901" s="3"/>
      <c r="F901" s="3">
        <v>51</v>
      </c>
      <c r="G901" s="3" t="s">
        <v>1147</v>
      </c>
      <c r="H901" s="4" t="s">
        <v>32</v>
      </c>
      <c r="I901" s="4" t="s">
        <v>32</v>
      </c>
      <c r="J901" s="3" t="s">
        <v>44</v>
      </c>
      <c r="K901" s="28">
        <f>SUM(K898:K900)</f>
        <v>255854096000</v>
      </c>
      <c r="L901" s="13">
        <f>SUM(L898:L900)</f>
        <v>0</v>
      </c>
      <c r="M901" s="3"/>
      <c r="N901" s="3"/>
      <c r="O901" s="3"/>
      <c r="P901" s="3"/>
      <c r="Q901" s="3"/>
      <c r="R901" s="3"/>
      <c r="S901" s="3"/>
      <c r="T901" s="3"/>
      <c r="U901" s="36"/>
      <c r="V901" s="3"/>
      <c r="W901" s="3"/>
      <c r="X901" s="3"/>
      <c r="Y901" s="3" t="s">
        <v>45</v>
      </c>
      <c r="Z901" s="13">
        <f>SUM(Z898:Z900)</f>
        <v>0</v>
      </c>
    </row>
    <row r="902" spans="1:26">
      <c r="A902" s="15">
        <v>122</v>
      </c>
      <c r="B902" s="15">
        <v>1</v>
      </c>
      <c r="C902" s="15" t="s">
        <v>1140</v>
      </c>
      <c r="D902" s="15">
        <v>1</v>
      </c>
      <c r="E902" s="15" t="s">
        <v>1141</v>
      </c>
      <c r="F902" s="15">
        <v>52</v>
      </c>
      <c r="G902" s="15" t="s">
        <v>1153</v>
      </c>
      <c r="H902" s="16" t="s">
        <v>1154</v>
      </c>
      <c r="I902" s="16" t="s">
        <v>1155</v>
      </c>
      <c r="J902" s="15" t="s">
        <v>1156</v>
      </c>
      <c r="K902" s="32" cm="1">
        <f t="array" ref="K902">IF(I902="","",_xlfn.XLOOKUP(0&amp;A902&amp;IF(F902&lt;&gt;"",F902,LOOKUP(2,1/(F$2:F902&lt;&gt;""),F$2:F902))&amp;I902,Hoja4!G:G,Hoja4!F:F,"",0))</f>
        <v>354027377000</v>
      </c>
      <c r="L902" s="23"/>
      <c r="M902" s="15"/>
      <c r="N902" s="15"/>
      <c r="O902" s="15"/>
      <c r="P902" s="15"/>
      <c r="Q902" s="15"/>
      <c r="R902" s="15"/>
      <c r="S902" s="15"/>
      <c r="T902" s="15"/>
      <c r="U902" s="35"/>
      <c r="V902" s="15"/>
      <c r="W902" s="15"/>
      <c r="X902" s="15"/>
      <c r="Y902" s="15"/>
      <c r="Z902" s="22"/>
    </row>
    <row r="903" spans="1:26">
      <c r="A903" s="15">
        <v>122</v>
      </c>
      <c r="B903" s="15">
        <v>1</v>
      </c>
      <c r="C903" s="15"/>
      <c r="D903" s="15"/>
      <c r="E903" s="15"/>
      <c r="F903" s="15"/>
      <c r="G903" s="15"/>
      <c r="H903" s="16" t="s">
        <v>32</v>
      </c>
      <c r="I903" s="16" t="s">
        <v>32</v>
      </c>
      <c r="J903" s="15"/>
      <c r="K903" s="27" t="str" cm="1">
        <f t="array" ref="K903">IF(I903="","",_xlfn.XLOOKUP(0&amp;A903&amp;IF(F903&lt;&gt;"",F903,LOOKUP(2,1/(F$2:F903&lt;&gt;""),F$2:F903))&amp;I903,Hoja4!G:G,Hoja4!F:F,"",0))</f>
        <v/>
      </c>
      <c r="L903" s="22"/>
      <c r="M903" s="15">
        <v>4</v>
      </c>
      <c r="N903" s="15" t="s">
        <v>1157</v>
      </c>
      <c r="O903" s="15" t="s">
        <v>34</v>
      </c>
      <c r="P903" s="15" t="s">
        <v>131</v>
      </c>
      <c r="Q903" s="15" t="s">
        <v>36</v>
      </c>
      <c r="R903" s="15" t="s">
        <v>58</v>
      </c>
      <c r="S903" s="15">
        <v>95000</v>
      </c>
      <c r="T903" s="15">
        <v>149179</v>
      </c>
      <c r="U903" s="35">
        <v>92113</v>
      </c>
      <c r="V903" s="33"/>
      <c r="W903" s="15" t="s">
        <v>38</v>
      </c>
      <c r="X903" s="15" t="s">
        <v>38</v>
      </c>
      <c r="Y903" s="15" t="s">
        <v>38</v>
      </c>
      <c r="Z903" s="23"/>
    </row>
    <row r="904" spans="1:26">
      <c r="A904" s="15">
        <v>122</v>
      </c>
      <c r="B904" s="15">
        <v>1</v>
      </c>
      <c r="C904" s="15"/>
      <c r="D904" s="15"/>
      <c r="E904" s="15"/>
      <c r="F904" s="15"/>
      <c r="G904" s="15"/>
      <c r="H904" s="16" t="s">
        <v>32</v>
      </c>
      <c r="I904" s="16" t="s">
        <v>32</v>
      </c>
      <c r="J904" s="15"/>
      <c r="K904" s="27" t="str" cm="1">
        <f t="array" ref="K904">IF(I904="","",_xlfn.XLOOKUP(0&amp;A904&amp;IF(F904&lt;&gt;"",F904,LOOKUP(2,1/(F$2:F904&lt;&gt;""),F$2:F904))&amp;I904,Hoja4!G:G,Hoja4!F:F,"",0))</f>
        <v/>
      </c>
      <c r="L904" s="22"/>
      <c r="M904" s="15">
        <v>5</v>
      </c>
      <c r="N904" s="15" t="s">
        <v>1158</v>
      </c>
      <c r="O904" s="15" t="s">
        <v>34</v>
      </c>
      <c r="P904" s="15" t="s">
        <v>35</v>
      </c>
      <c r="Q904" s="15" t="s">
        <v>36</v>
      </c>
      <c r="R904" s="15" t="s">
        <v>37</v>
      </c>
      <c r="S904" s="15">
        <v>7000</v>
      </c>
      <c r="T904" s="15">
        <v>5680</v>
      </c>
      <c r="U904" s="35">
        <v>5610</v>
      </c>
      <c r="V904" s="33"/>
      <c r="W904" s="15" t="s">
        <v>38</v>
      </c>
      <c r="X904" s="15" t="s">
        <v>38</v>
      </c>
      <c r="Y904" s="15" t="s">
        <v>38</v>
      </c>
      <c r="Z904" s="23"/>
    </row>
    <row r="905" spans="1:26">
      <c r="A905" s="3">
        <v>122</v>
      </c>
      <c r="B905" s="3">
        <v>1</v>
      </c>
      <c r="C905" s="3" t="s">
        <v>1140</v>
      </c>
      <c r="D905" s="3"/>
      <c r="E905" s="3"/>
      <c r="F905" s="3">
        <v>52</v>
      </c>
      <c r="G905" s="3" t="s">
        <v>1153</v>
      </c>
      <c r="H905" s="4" t="s">
        <v>32</v>
      </c>
      <c r="I905" s="4" t="s">
        <v>32</v>
      </c>
      <c r="J905" s="3" t="s">
        <v>44</v>
      </c>
      <c r="K905" s="28">
        <f>SUM(K902:K904)</f>
        <v>354027377000</v>
      </c>
      <c r="L905" s="13">
        <f>SUM(L902:L904)</f>
        <v>0</v>
      </c>
      <c r="M905" s="3"/>
      <c r="N905" s="3"/>
      <c r="O905" s="3"/>
      <c r="P905" s="3"/>
      <c r="Q905" s="3"/>
      <c r="R905" s="3"/>
      <c r="S905" s="3"/>
      <c r="T905" s="3"/>
      <c r="U905" s="36"/>
      <c r="V905" s="3"/>
      <c r="W905" s="3"/>
      <c r="X905" s="3"/>
      <c r="Y905" s="3" t="s">
        <v>45</v>
      </c>
      <c r="Z905" s="13">
        <f>SUM(Z902:Z904)</f>
        <v>0</v>
      </c>
    </row>
    <row r="906" spans="1:26">
      <c r="A906" s="15">
        <v>122</v>
      </c>
      <c r="B906" s="15">
        <v>1</v>
      </c>
      <c r="C906" s="15" t="s">
        <v>1140</v>
      </c>
      <c r="D906" s="15">
        <v>1</v>
      </c>
      <c r="E906" s="15" t="s">
        <v>1141</v>
      </c>
      <c r="F906" s="15">
        <v>53</v>
      </c>
      <c r="G906" s="15" t="s">
        <v>1159</v>
      </c>
      <c r="H906" s="16" t="s">
        <v>1160</v>
      </c>
      <c r="I906" s="16" t="s">
        <v>1161</v>
      </c>
      <c r="J906" s="15" t="s">
        <v>1162</v>
      </c>
      <c r="K906" s="32" cm="1">
        <f t="array" ref="K906">IF(I906="","",_xlfn.XLOOKUP(0&amp;A906&amp;IF(F906&lt;&gt;"",F906,LOOKUP(2,1/(F$2:F906&lt;&gt;""),F$2:F906))&amp;I906,Hoja4!G:G,Hoja4!F:F,"",0))</f>
        <v>15088869000</v>
      </c>
      <c r="L906" s="23"/>
      <c r="M906" s="15"/>
      <c r="N906" s="15"/>
      <c r="O906" s="15"/>
      <c r="P906" s="15"/>
      <c r="Q906" s="15"/>
      <c r="R906" s="15"/>
      <c r="S906" s="15"/>
      <c r="T906" s="15"/>
      <c r="U906" s="35"/>
      <c r="V906" s="15"/>
      <c r="W906" s="15"/>
      <c r="X906" s="15"/>
      <c r="Y906" s="15"/>
      <c r="Z906" s="22"/>
    </row>
    <row r="907" spans="1:26">
      <c r="A907" s="15">
        <v>122</v>
      </c>
      <c r="B907" s="15">
        <v>1</v>
      </c>
      <c r="C907" s="15"/>
      <c r="D907" s="15"/>
      <c r="E907" s="15"/>
      <c r="F907" s="15"/>
      <c r="G907" s="15"/>
      <c r="H907" s="16" t="s">
        <v>32</v>
      </c>
      <c r="I907" s="16" t="s">
        <v>32</v>
      </c>
      <c r="J907" s="15"/>
      <c r="K907" s="27" t="str" cm="1">
        <f t="array" ref="K907">IF(I907="","",_xlfn.XLOOKUP(0&amp;A907&amp;IF(F907&lt;&gt;"",F907,LOOKUP(2,1/(F$2:F907&lt;&gt;""),F$2:F907))&amp;I907,Hoja4!G:G,Hoja4!F:F,"",0))</f>
        <v/>
      </c>
      <c r="L907" s="22"/>
      <c r="M907" s="15">
        <v>6</v>
      </c>
      <c r="N907" s="15" t="s">
        <v>1163</v>
      </c>
      <c r="O907" s="15" t="s">
        <v>40</v>
      </c>
      <c r="P907" s="15" t="s">
        <v>35</v>
      </c>
      <c r="Q907" s="15" t="s">
        <v>36</v>
      </c>
      <c r="R907" s="15" t="s">
        <v>37</v>
      </c>
      <c r="S907" s="15">
        <v>18684</v>
      </c>
      <c r="T907" s="15">
        <v>94000</v>
      </c>
      <c r="U907" s="35">
        <v>12000</v>
      </c>
      <c r="V907" s="33"/>
      <c r="W907" s="15" t="s">
        <v>38</v>
      </c>
      <c r="X907" s="15" t="s">
        <v>38</v>
      </c>
      <c r="Y907" s="15" t="s">
        <v>38</v>
      </c>
      <c r="Z907" s="23"/>
    </row>
    <row r="908" spans="1:26">
      <c r="A908" s="15">
        <v>122</v>
      </c>
      <c r="B908" s="15">
        <v>1</v>
      </c>
      <c r="C908" s="15"/>
      <c r="D908" s="15"/>
      <c r="E908" s="15"/>
      <c r="F908" s="15"/>
      <c r="G908" s="15"/>
      <c r="H908" s="16" t="s">
        <v>32</v>
      </c>
      <c r="I908" s="16" t="s">
        <v>32</v>
      </c>
      <c r="J908" s="15"/>
      <c r="K908" s="27" t="str" cm="1">
        <f t="array" ref="K908">IF(I908="","",_xlfn.XLOOKUP(0&amp;A908&amp;IF(F908&lt;&gt;"",F908,LOOKUP(2,1/(F$2:F908&lt;&gt;""),F$2:F908))&amp;I908,Hoja4!G:G,Hoja4!F:F,"",0))</f>
        <v/>
      </c>
      <c r="L908" s="22"/>
      <c r="M908" s="15">
        <v>7</v>
      </c>
      <c r="N908" s="15" t="s">
        <v>1164</v>
      </c>
      <c r="O908" s="15" t="s">
        <v>40</v>
      </c>
      <c r="P908" s="15" t="s">
        <v>131</v>
      </c>
      <c r="Q908" s="15" t="s">
        <v>36</v>
      </c>
      <c r="R908" s="15" t="s">
        <v>37</v>
      </c>
      <c r="S908" s="15">
        <v>67149</v>
      </c>
      <c r="T908" s="15">
        <v>376282</v>
      </c>
      <c r="U908" s="35">
        <v>28000</v>
      </c>
      <c r="V908" s="33"/>
      <c r="W908" s="15" t="s">
        <v>38</v>
      </c>
      <c r="X908" s="15" t="s">
        <v>38</v>
      </c>
      <c r="Y908" s="15" t="s">
        <v>38</v>
      </c>
      <c r="Z908" s="23"/>
    </row>
    <row r="909" spans="1:26">
      <c r="A909" s="3">
        <v>122</v>
      </c>
      <c r="B909" s="3">
        <v>1</v>
      </c>
      <c r="C909" s="3" t="s">
        <v>1140</v>
      </c>
      <c r="D909" s="3"/>
      <c r="E909" s="3"/>
      <c r="F909" s="3">
        <v>53</v>
      </c>
      <c r="G909" s="3" t="s">
        <v>1159</v>
      </c>
      <c r="H909" s="4" t="s">
        <v>32</v>
      </c>
      <c r="I909" s="4" t="s">
        <v>32</v>
      </c>
      <c r="J909" s="3" t="s">
        <v>44</v>
      </c>
      <c r="K909" s="28">
        <f>SUM(K906:K908)</f>
        <v>15088869000</v>
      </c>
      <c r="L909" s="13">
        <f>SUM(L906:L908)</f>
        <v>0</v>
      </c>
      <c r="M909" s="3"/>
      <c r="N909" s="3"/>
      <c r="O909" s="3"/>
      <c r="P909" s="3"/>
      <c r="Q909" s="3"/>
      <c r="R909" s="3"/>
      <c r="S909" s="3"/>
      <c r="T909" s="3"/>
      <c r="U909" s="36"/>
      <c r="V909" s="3"/>
      <c r="W909" s="3"/>
      <c r="X909" s="3"/>
      <c r="Y909" s="3" t="s">
        <v>45</v>
      </c>
      <c r="Z909" s="13">
        <f>SUM(Z906:Z908)</f>
        <v>0</v>
      </c>
    </row>
    <row r="910" spans="1:26">
      <c r="A910" s="15">
        <v>122</v>
      </c>
      <c r="B910" s="15">
        <v>1</v>
      </c>
      <c r="C910" s="15" t="s">
        <v>1140</v>
      </c>
      <c r="D910" s="15">
        <v>1</v>
      </c>
      <c r="E910" s="15" t="s">
        <v>1141</v>
      </c>
      <c r="F910" s="15">
        <v>54</v>
      </c>
      <c r="G910" s="15" t="s">
        <v>1165</v>
      </c>
      <c r="H910" s="16" t="s">
        <v>1166</v>
      </c>
      <c r="I910" s="16" t="s">
        <v>1167</v>
      </c>
      <c r="J910" s="15" t="s">
        <v>1168</v>
      </c>
      <c r="K910" s="32" cm="1">
        <f t="array" ref="K910">IF(I910="","",_xlfn.XLOOKUP(0&amp;A910&amp;IF(F910&lt;&gt;"",F910,LOOKUP(2,1/(F$2:F910&lt;&gt;""),F$2:F910))&amp;I910,Hoja4!G:G,Hoja4!F:F,"",0))</f>
        <v>202060505000</v>
      </c>
      <c r="L910" s="23"/>
      <c r="M910" s="15"/>
      <c r="N910" s="15"/>
      <c r="O910" s="15"/>
      <c r="P910" s="15"/>
      <c r="Q910" s="15"/>
      <c r="R910" s="15"/>
      <c r="S910" s="15"/>
      <c r="T910" s="15"/>
      <c r="U910" s="35"/>
      <c r="V910" s="15"/>
      <c r="W910" s="15"/>
      <c r="X910" s="15"/>
      <c r="Y910" s="15"/>
      <c r="Z910" s="22"/>
    </row>
    <row r="911" spans="1:26">
      <c r="A911" s="15">
        <v>122</v>
      </c>
      <c r="B911" s="15">
        <v>1</v>
      </c>
      <c r="C911" s="15"/>
      <c r="D911" s="15"/>
      <c r="E911" s="15"/>
      <c r="F911" s="15"/>
      <c r="G911" s="15"/>
      <c r="H911" s="16" t="s">
        <v>32</v>
      </c>
      <c r="I911" s="16" t="s">
        <v>32</v>
      </c>
      <c r="J911" s="15"/>
      <c r="K911" s="27" t="str" cm="1">
        <f t="array" ref="K911">IF(I911="","",_xlfn.XLOOKUP(0&amp;A911&amp;IF(F911&lt;&gt;"",F911,LOOKUP(2,1/(F$2:F911&lt;&gt;""),F$2:F911))&amp;I911,Hoja4!G:G,Hoja4!F:F,"",0))</f>
        <v/>
      </c>
      <c r="L911" s="22"/>
      <c r="M911" s="15">
        <v>8</v>
      </c>
      <c r="N911" s="15" t="s">
        <v>1169</v>
      </c>
      <c r="O911" s="15" t="s">
        <v>34</v>
      </c>
      <c r="P911" s="15" t="s">
        <v>35</v>
      </c>
      <c r="Q911" s="15" t="s">
        <v>36</v>
      </c>
      <c r="R911" s="15" t="s">
        <v>37</v>
      </c>
      <c r="S911" s="15">
        <v>54882</v>
      </c>
      <c r="T911" s="15">
        <v>85898</v>
      </c>
      <c r="U911" s="35">
        <v>66114</v>
      </c>
      <c r="V911" s="33"/>
      <c r="W911" s="15" t="s">
        <v>38</v>
      </c>
      <c r="X911" s="15" t="s">
        <v>38</v>
      </c>
      <c r="Y911" s="15" t="s">
        <v>38</v>
      </c>
      <c r="Z911" s="23"/>
    </row>
    <row r="912" spans="1:26">
      <c r="A912" s="15">
        <v>122</v>
      </c>
      <c r="B912" s="15">
        <v>1</v>
      </c>
      <c r="C912" s="15"/>
      <c r="D912" s="15"/>
      <c r="E912" s="15"/>
      <c r="F912" s="15"/>
      <c r="G912" s="15"/>
      <c r="H912" s="16" t="s">
        <v>32</v>
      </c>
      <c r="I912" s="16" t="s">
        <v>32</v>
      </c>
      <c r="J912" s="15"/>
      <c r="K912" s="27" t="str" cm="1">
        <f t="array" ref="K912">IF(I912="","",_xlfn.XLOOKUP(0&amp;A912&amp;IF(F912&lt;&gt;"",F912,LOOKUP(2,1/(F$2:F912&lt;&gt;""),F$2:F912))&amp;I912,Hoja4!G:G,Hoja4!F:F,"",0))</f>
        <v/>
      </c>
      <c r="L912" s="22"/>
      <c r="M912" s="15">
        <v>9</v>
      </c>
      <c r="N912" s="15" t="s">
        <v>1170</v>
      </c>
      <c r="O912" s="15" t="s">
        <v>34</v>
      </c>
      <c r="P912" s="15" t="s">
        <v>35</v>
      </c>
      <c r="Q912" s="15" t="s">
        <v>36</v>
      </c>
      <c r="R912" s="15" t="s">
        <v>58</v>
      </c>
      <c r="S912" s="15">
        <v>105000</v>
      </c>
      <c r="T912" s="15">
        <v>112350</v>
      </c>
      <c r="U912" s="35">
        <v>110000</v>
      </c>
      <c r="V912" s="33"/>
      <c r="W912" s="15" t="s">
        <v>38</v>
      </c>
      <c r="X912" s="15" t="s">
        <v>38</v>
      </c>
      <c r="Y912" s="15" t="s">
        <v>38</v>
      </c>
      <c r="Z912" s="23"/>
    </row>
    <row r="913" spans="1:26">
      <c r="A913" s="3">
        <v>122</v>
      </c>
      <c r="B913" s="3">
        <v>1</v>
      </c>
      <c r="C913" s="3" t="s">
        <v>1140</v>
      </c>
      <c r="D913" s="3"/>
      <c r="E913" s="3"/>
      <c r="F913" s="3">
        <v>54</v>
      </c>
      <c r="G913" s="3" t="s">
        <v>1165</v>
      </c>
      <c r="H913" s="4" t="s">
        <v>32</v>
      </c>
      <c r="I913" s="4" t="s">
        <v>32</v>
      </c>
      <c r="J913" s="3" t="s">
        <v>44</v>
      </c>
      <c r="K913" s="28">
        <f>SUM(K910:K912)</f>
        <v>202060505000</v>
      </c>
      <c r="L913" s="13">
        <f>SUM(L910:L912)</f>
        <v>0</v>
      </c>
      <c r="M913" s="3"/>
      <c r="N913" s="3"/>
      <c r="O913" s="3"/>
      <c r="P913" s="3"/>
      <c r="Q913" s="3"/>
      <c r="R913" s="3"/>
      <c r="S913" s="3"/>
      <c r="T913" s="3"/>
      <c r="U913" s="36"/>
      <c r="V913" s="3"/>
      <c r="W913" s="3"/>
      <c r="X913" s="3"/>
      <c r="Y913" s="3" t="s">
        <v>45</v>
      </c>
      <c r="Z913" s="13">
        <f>SUM(Z910:Z912)</f>
        <v>0</v>
      </c>
    </row>
    <row r="914" spans="1:26">
      <c r="A914" s="15">
        <v>122</v>
      </c>
      <c r="B914" s="15">
        <v>1</v>
      </c>
      <c r="C914" s="15" t="s">
        <v>1140</v>
      </c>
      <c r="D914" s="15">
        <v>1</v>
      </c>
      <c r="E914" s="15" t="s">
        <v>1141</v>
      </c>
      <c r="F914" s="15">
        <v>55</v>
      </c>
      <c r="G914" s="15" t="s">
        <v>1171</v>
      </c>
      <c r="H914" s="16" t="s">
        <v>1172</v>
      </c>
      <c r="I914" s="16" t="s">
        <v>1173</v>
      </c>
      <c r="J914" s="15" t="s">
        <v>1174</v>
      </c>
      <c r="K914" s="32" cm="1">
        <f t="array" ref="K914">IF(I914="","",_xlfn.XLOOKUP(0&amp;A914&amp;IF(F914&lt;&gt;"",F914,LOOKUP(2,1/(F$2:F914&lt;&gt;""),F$2:F914))&amp;I914,Hoja4!G:G,Hoja4!F:F,"",0))</f>
        <v>93592616000</v>
      </c>
      <c r="L914" s="23"/>
      <c r="M914" s="15"/>
      <c r="N914" s="15"/>
      <c r="O914" s="15"/>
      <c r="P914" s="15"/>
      <c r="Q914" s="15"/>
      <c r="R914" s="15"/>
      <c r="S914" s="15"/>
      <c r="T914" s="15"/>
      <c r="U914" s="35"/>
      <c r="V914" s="15"/>
      <c r="W914" s="15"/>
      <c r="X914" s="15"/>
      <c r="Y914" s="15"/>
      <c r="Z914" s="22"/>
    </row>
    <row r="915" spans="1:26">
      <c r="A915" s="15">
        <v>122</v>
      </c>
      <c r="B915" s="15">
        <v>1</v>
      </c>
      <c r="C915" s="15"/>
      <c r="D915" s="15"/>
      <c r="E915" s="15"/>
      <c r="F915" s="15"/>
      <c r="G915" s="15"/>
      <c r="H915" s="16" t="s">
        <v>32</v>
      </c>
      <c r="I915" s="16" t="s">
        <v>32</v>
      </c>
      <c r="J915" s="15"/>
      <c r="K915" s="27" t="str" cm="1">
        <f t="array" ref="K915">IF(I915="","",_xlfn.XLOOKUP(0&amp;A915&amp;IF(F915&lt;&gt;"",F915,LOOKUP(2,1/(F$2:F915&lt;&gt;""),F$2:F915))&amp;I915,Hoja4!G:G,Hoja4!F:F,"",0))</f>
        <v/>
      </c>
      <c r="L915" s="22"/>
      <c r="M915" s="15">
        <v>10</v>
      </c>
      <c r="N915" s="15" t="s">
        <v>1175</v>
      </c>
      <c r="O915" s="15" t="s">
        <v>34</v>
      </c>
      <c r="P915" s="15" t="s">
        <v>35</v>
      </c>
      <c r="Q915" s="15" t="s">
        <v>36</v>
      </c>
      <c r="R915" s="15" t="s">
        <v>58</v>
      </c>
      <c r="S915" s="15">
        <v>4171</v>
      </c>
      <c r="T915" s="15">
        <v>4500</v>
      </c>
      <c r="U915" s="35">
        <v>4500</v>
      </c>
      <c r="V915" s="33"/>
      <c r="W915" s="15" t="s">
        <v>38</v>
      </c>
      <c r="X915" s="15" t="s">
        <v>38</v>
      </c>
      <c r="Y915" s="15" t="s">
        <v>38</v>
      </c>
      <c r="Z915" s="23"/>
    </row>
    <row r="916" spans="1:26">
      <c r="A916" s="3">
        <v>122</v>
      </c>
      <c r="B916" s="3">
        <v>1</v>
      </c>
      <c r="C916" s="3" t="s">
        <v>1140</v>
      </c>
      <c r="D916" s="3"/>
      <c r="E916" s="3"/>
      <c r="F916" s="3">
        <v>55</v>
      </c>
      <c r="G916" s="3" t="s">
        <v>1171</v>
      </c>
      <c r="H916" s="4" t="s">
        <v>32</v>
      </c>
      <c r="I916" s="4" t="s">
        <v>32</v>
      </c>
      <c r="J916" s="3" t="s">
        <v>44</v>
      </c>
      <c r="K916" s="28">
        <f>SUM(K914:K915)</f>
        <v>93592616000</v>
      </c>
      <c r="L916" s="13">
        <f>SUM(L914:L915)</f>
        <v>0</v>
      </c>
      <c r="M916" s="3"/>
      <c r="N916" s="3"/>
      <c r="O916" s="3"/>
      <c r="P916" s="3"/>
      <c r="Q916" s="3"/>
      <c r="R916" s="3"/>
      <c r="S916" s="3"/>
      <c r="T916" s="3"/>
      <c r="U916" s="36"/>
      <c r="V916" s="3"/>
      <c r="W916" s="3"/>
      <c r="X916" s="3"/>
      <c r="Y916" s="3" t="s">
        <v>45</v>
      </c>
      <c r="Z916" s="13">
        <f>SUM(Z914:Z915)</f>
        <v>0</v>
      </c>
    </row>
    <row r="917" spans="1:26">
      <c r="A917" s="15">
        <v>122</v>
      </c>
      <c r="B917" s="15">
        <v>1</v>
      </c>
      <c r="C917" s="15" t="s">
        <v>1140</v>
      </c>
      <c r="D917" s="15">
        <v>1</v>
      </c>
      <c r="E917" s="15" t="s">
        <v>1141</v>
      </c>
      <c r="F917" s="15">
        <v>56</v>
      </c>
      <c r="G917" s="15" t="s">
        <v>1176</v>
      </c>
      <c r="H917" s="16" t="s">
        <v>1177</v>
      </c>
      <c r="I917" s="16" t="s">
        <v>1178</v>
      </c>
      <c r="J917" s="15" t="s">
        <v>1179</v>
      </c>
      <c r="K917" s="32" cm="1">
        <f t="array" ref="K917">IF(I917="","",_xlfn.XLOOKUP(0&amp;A917&amp;IF(F917&lt;&gt;"",F917,LOOKUP(2,1/(F$2:F917&lt;&gt;""),F$2:F917))&amp;I917,Hoja4!G:G,Hoja4!F:F,"",0))</f>
        <v>87604382000</v>
      </c>
      <c r="L917" s="23"/>
      <c r="M917" s="15"/>
      <c r="N917" s="15"/>
      <c r="O917" s="15"/>
      <c r="P917" s="15"/>
      <c r="Q917" s="15"/>
      <c r="R917" s="15"/>
      <c r="S917" s="15"/>
      <c r="T917" s="15"/>
      <c r="U917" s="35"/>
      <c r="V917" s="15"/>
      <c r="W917" s="15"/>
      <c r="X917" s="15"/>
      <c r="Y917" s="15"/>
      <c r="Z917" s="22"/>
    </row>
    <row r="918" spans="1:26">
      <c r="A918" s="15">
        <v>122</v>
      </c>
      <c r="B918" s="15">
        <v>1</v>
      </c>
      <c r="C918" s="15"/>
      <c r="D918" s="15"/>
      <c r="E918" s="15"/>
      <c r="F918" s="15"/>
      <c r="G918" s="15"/>
      <c r="H918" s="16" t="s">
        <v>32</v>
      </c>
      <c r="I918" s="16" t="s">
        <v>32</v>
      </c>
      <c r="J918" s="15"/>
      <c r="K918" s="27" t="str" cm="1">
        <f t="array" ref="K918">IF(I918="","",_xlfn.XLOOKUP(0&amp;A918&amp;IF(F918&lt;&gt;"",F918,LOOKUP(2,1/(F$2:F918&lt;&gt;""),F$2:F918))&amp;I918,Hoja4!G:G,Hoja4!F:F,"",0))</f>
        <v/>
      </c>
      <c r="L918" s="22"/>
      <c r="M918" s="15">
        <v>11</v>
      </c>
      <c r="N918" s="15" t="s">
        <v>1180</v>
      </c>
      <c r="O918" s="15" t="s">
        <v>100</v>
      </c>
      <c r="P918" s="15" t="s">
        <v>35</v>
      </c>
      <c r="Q918" s="15" t="s">
        <v>36</v>
      </c>
      <c r="R918" s="15" t="s">
        <v>37</v>
      </c>
      <c r="S918" s="15">
        <v>9795</v>
      </c>
      <c r="T918" s="15">
        <v>9795</v>
      </c>
      <c r="U918" s="35">
        <v>9795</v>
      </c>
      <c r="V918" s="33"/>
      <c r="W918" s="15" t="s">
        <v>38</v>
      </c>
      <c r="X918" s="15" t="s">
        <v>38</v>
      </c>
      <c r="Y918" s="15" t="s">
        <v>38</v>
      </c>
      <c r="Z918" s="23"/>
    </row>
    <row r="919" spans="1:26">
      <c r="A919" s="15">
        <v>122</v>
      </c>
      <c r="B919" s="15">
        <v>1</v>
      </c>
      <c r="C919" s="15"/>
      <c r="D919" s="15"/>
      <c r="E919" s="15"/>
      <c r="F919" s="15"/>
      <c r="G919" s="15"/>
      <c r="H919" s="16" t="s">
        <v>32</v>
      </c>
      <c r="I919" s="16" t="s">
        <v>32</v>
      </c>
      <c r="J919" s="15"/>
      <c r="K919" s="27" t="str" cm="1">
        <f t="array" ref="K919">IF(I919="","",_xlfn.XLOOKUP(0&amp;A919&amp;IF(F919&lt;&gt;"",F919,LOOKUP(2,1/(F$2:F919&lt;&gt;""),F$2:F919))&amp;I919,Hoja4!G:G,Hoja4!F:F,"",0))</f>
        <v/>
      </c>
      <c r="L919" s="22"/>
      <c r="M919" s="15">
        <v>39</v>
      </c>
      <c r="N919" s="15" t="s">
        <v>1181</v>
      </c>
      <c r="O919" s="15" t="s">
        <v>40</v>
      </c>
      <c r="P919" s="15" t="s">
        <v>115</v>
      </c>
      <c r="Q919" s="15" t="s">
        <v>1182</v>
      </c>
      <c r="R919" s="15" t="s">
        <v>37</v>
      </c>
      <c r="S919" s="15">
        <v>1</v>
      </c>
      <c r="T919" s="15">
        <v>2</v>
      </c>
      <c r="U919" s="35"/>
      <c r="V919" s="33"/>
      <c r="W919" s="15" t="s">
        <v>60</v>
      </c>
      <c r="X919" s="15" t="s">
        <v>60</v>
      </c>
      <c r="Y919" s="15" t="s">
        <v>43</v>
      </c>
      <c r="Z919" s="23"/>
    </row>
    <row r="920" spans="1:26">
      <c r="A920" s="3">
        <v>122</v>
      </c>
      <c r="B920" s="3">
        <v>1</v>
      </c>
      <c r="C920" s="3" t="s">
        <v>1140</v>
      </c>
      <c r="D920" s="3"/>
      <c r="E920" s="3"/>
      <c r="F920" s="3">
        <v>56</v>
      </c>
      <c r="G920" s="3" t="s">
        <v>1176</v>
      </c>
      <c r="H920" s="4" t="s">
        <v>32</v>
      </c>
      <c r="I920" s="4" t="s">
        <v>32</v>
      </c>
      <c r="J920" s="3" t="s">
        <v>44</v>
      </c>
      <c r="K920" s="28">
        <f>SUM(K917:K919)</f>
        <v>87604382000</v>
      </c>
      <c r="L920" s="13">
        <f>SUM(L917:L919)</f>
        <v>0</v>
      </c>
      <c r="M920" s="3"/>
      <c r="N920" s="3"/>
      <c r="O920" s="3"/>
      <c r="P920" s="3"/>
      <c r="Q920" s="3"/>
      <c r="R920" s="3"/>
      <c r="S920" s="3"/>
      <c r="T920" s="3"/>
      <c r="U920" s="36"/>
      <c r="V920" s="3"/>
      <c r="W920" s="3"/>
      <c r="X920" s="3"/>
      <c r="Y920" s="3" t="s">
        <v>45</v>
      </c>
      <c r="Z920" s="13">
        <f>SUM(Z917:Z919)</f>
        <v>0</v>
      </c>
    </row>
    <row r="921" spans="1:26">
      <c r="A921" s="15">
        <v>122</v>
      </c>
      <c r="B921" s="15">
        <v>1</v>
      </c>
      <c r="C921" s="15" t="s">
        <v>1140</v>
      </c>
      <c r="D921" s="15">
        <v>1</v>
      </c>
      <c r="E921" s="15" t="s">
        <v>1141</v>
      </c>
      <c r="F921" s="15">
        <v>57</v>
      </c>
      <c r="G921" s="15" t="s">
        <v>1183</v>
      </c>
      <c r="H921" s="16" t="s">
        <v>1184</v>
      </c>
      <c r="I921" s="16" t="s">
        <v>1185</v>
      </c>
      <c r="J921" s="15" t="s">
        <v>1186</v>
      </c>
      <c r="K921" s="32" cm="1">
        <f t="array" ref="K921">IF(I921="","",_xlfn.XLOOKUP(0&amp;A921&amp;IF(F921&lt;&gt;"",F921,LOOKUP(2,1/(F$2:F921&lt;&gt;""),F$2:F921))&amp;I921,Hoja4!G:G,Hoja4!F:F,"",0))</f>
        <v>9737063000</v>
      </c>
      <c r="L921" s="23"/>
      <c r="M921" s="15"/>
      <c r="N921" s="15"/>
      <c r="O921" s="15"/>
      <c r="P921" s="15"/>
      <c r="Q921" s="15"/>
      <c r="R921" s="15"/>
      <c r="S921" s="15"/>
      <c r="T921" s="15"/>
      <c r="U921" s="35"/>
      <c r="V921" s="15"/>
      <c r="W921" s="15"/>
      <c r="X921" s="15"/>
      <c r="Y921" s="15"/>
      <c r="Z921" s="22"/>
    </row>
    <row r="922" spans="1:26">
      <c r="A922" s="15">
        <v>122</v>
      </c>
      <c r="B922" s="15">
        <v>1</v>
      </c>
      <c r="C922" s="15"/>
      <c r="D922" s="15"/>
      <c r="E922" s="15"/>
      <c r="F922" s="15"/>
      <c r="G922" s="15"/>
      <c r="H922" s="16" t="s">
        <v>1187</v>
      </c>
      <c r="I922" s="16" t="s">
        <v>1188</v>
      </c>
      <c r="J922" s="15" t="s">
        <v>1189</v>
      </c>
      <c r="K922" s="32" cm="1">
        <f t="array" ref="K922">IF(I922="","",_xlfn.XLOOKUP(0&amp;A922&amp;IF(F922&lt;&gt;"",F922,LOOKUP(2,1/(F$2:F922&lt;&gt;""),F$2:F922))&amp;I922,Hoja4!G:G,Hoja4!F:F,"",0))</f>
        <v>116122580937</v>
      </c>
      <c r="L922" s="23"/>
      <c r="M922" s="15"/>
      <c r="N922" s="15"/>
      <c r="O922" s="15"/>
      <c r="P922" s="15"/>
      <c r="Q922" s="15"/>
      <c r="R922" s="15"/>
      <c r="S922" s="15"/>
      <c r="T922" s="15"/>
      <c r="U922" s="35"/>
      <c r="V922" s="15"/>
      <c r="W922" s="15"/>
      <c r="X922" s="15"/>
      <c r="Y922" s="15"/>
      <c r="Z922" s="22"/>
    </row>
    <row r="923" spans="1:26">
      <c r="A923" s="15">
        <v>122</v>
      </c>
      <c r="B923" s="15">
        <v>1</v>
      </c>
      <c r="C923" s="15"/>
      <c r="D923" s="15"/>
      <c r="E923" s="15"/>
      <c r="F923" s="15"/>
      <c r="G923" s="15"/>
      <c r="H923" s="16" t="s">
        <v>32</v>
      </c>
      <c r="I923" s="16" t="s">
        <v>32</v>
      </c>
      <c r="J923" s="15"/>
      <c r="K923" s="27" t="str" cm="1">
        <f t="array" ref="K923">IF(I923="","",_xlfn.XLOOKUP(0&amp;A923&amp;IF(F923&lt;&gt;"",F923,LOOKUP(2,1/(F$2:F923&lt;&gt;""),F$2:F923))&amp;I923,Hoja4!G:G,Hoja4!F:F,"",0))</f>
        <v/>
      </c>
      <c r="L923" s="22"/>
      <c r="M923" s="15">
        <v>12</v>
      </c>
      <c r="N923" s="15" t="s">
        <v>1190</v>
      </c>
      <c r="O923" s="15" t="s">
        <v>76</v>
      </c>
      <c r="P923" s="15" t="s">
        <v>35</v>
      </c>
      <c r="Q923" s="15" t="s">
        <v>41</v>
      </c>
      <c r="R923" s="15" t="s">
        <v>37</v>
      </c>
      <c r="S923" s="15">
        <v>53</v>
      </c>
      <c r="T923" s="15">
        <v>100</v>
      </c>
      <c r="U923" s="35"/>
      <c r="V923" s="33"/>
      <c r="W923" s="15" t="s">
        <v>38</v>
      </c>
      <c r="X923" s="15" t="s">
        <v>43</v>
      </c>
      <c r="Y923" s="15" t="s">
        <v>43</v>
      </c>
      <c r="Z923" s="23"/>
    </row>
    <row r="924" spans="1:26">
      <c r="A924" s="15">
        <v>122</v>
      </c>
      <c r="B924" s="15">
        <v>1</v>
      </c>
      <c r="C924" s="15"/>
      <c r="D924" s="15"/>
      <c r="E924" s="15"/>
      <c r="F924" s="15"/>
      <c r="G924" s="15"/>
      <c r="H924" s="16" t="s">
        <v>32</v>
      </c>
      <c r="I924" s="16" t="s">
        <v>32</v>
      </c>
      <c r="J924" s="15"/>
      <c r="K924" s="27" t="str" cm="1">
        <f t="array" ref="K924">IF(I924="","",_xlfn.XLOOKUP(0&amp;A924&amp;IF(F924&lt;&gt;"",F924,LOOKUP(2,1/(F$2:F924&lt;&gt;""),F$2:F924))&amp;I924,Hoja4!G:G,Hoja4!F:F,"",0))</f>
        <v/>
      </c>
      <c r="L924" s="22"/>
      <c r="M924" s="15">
        <v>30</v>
      </c>
      <c r="N924" s="15" t="s">
        <v>1191</v>
      </c>
      <c r="O924" s="15" t="s">
        <v>100</v>
      </c>
      <c r="P924" s="15" t="s">
        <v>95</v>
      </c>
      <c r="Q924" s="15" t="s">
        <v>41</v>
      </c>
      <c r="R924" s="15" t="s">
        <v>37</v>
      </c>
      <c r="S924" s="15">
        <v>93</v>
      </c>
      <c r="T924" s="15">
        <v>93</v>
      </c>
      <c r="U924" s="35">
        <v>93</v>
      </c>
      <c r="V924" s="33"/>
      <c r="W924" s="15" t="s">
        <v>38</v>
      </c>
      <c r="X924" s="15" t="s">
        <v>38</v>
      </c>
      <c r="Y924" s="15" t="s">
        <v>38</v>
      </c>
      <c r="Z924" s="23"/>
    </row>
    <row r="925" spans="1:26">
      <c r="A925" s="3">
        <v>122</v>
      </c>
      <c r="B925" s="3">
        <v>1</v>
      </c>
      <c r="C925" s="3" t="s">
        <v>1140</v>
      </c>
      <c r="D925" s="3"/>
      <c r="E925" s="3"/>
      <c r="F925" s="3">
        <v>57</v>
      </c>
      <c r="G925" s="3" t="s">
        <v>1183</v>
      </c>
      <c r="H925" s="4" t="s">
        <v>32</v>
      </c>
      <c r="I925" s="4" t="s">
        <v>32</v>
      </c>
      <c r="J925" s="3" t="s">
        <v>44</v>
      </c>
      <c r="K925" s="28">
        <f>SUM(K921:K924)</f>
        <v>125859643937</v>
      </c>
      <c r="L925" s="13">
        <f>SUM(L921:L924)</f>
        <v>0</v>
      </c>
      <c r="M925" s="3"/>
      <c r="N925" s="3"/>
      <c r="O925" s="3"/>
      <c r="P925" s="3"/>
      <c r="Q925" s="3"/>
      <c r="R925" s="3"/>
      <c r="S925" s="3"/>
      <c r="T925" s="3"/>
      <c r="U925" s="36"/>
      <c r="V925" s="3"/>
      <c r="W925" s="3"/>
      <c r="X925" s="3"/>
      <c r="Y925" s="3" t="s">
        <v>45</v>
      </c>
      <c r="Z925" s="13">
        <f>SUM(Z921:Z924)</f>
        <v>0</v>
      </c>
    </row>
    <row r="926" spans="1:26">
      <c r="A926" s="15">
        <v>122</v>
      </c>
      <c r="B926" s="15">
        <v>1</v>
      </c>
      <c r="C926" s="15" t="s">
        <v>1140</v>
      </c>
      <c r="D926" s="15">
        <v>1</v>
      </c>
      <c r="E926" s="15" t="s">
        <v>1141</v>
      </c>
      <c r="F926" s="15">
        <v>58</v>
      </c>
      <c r="G926" s="15" t="s">
        <v>1192</v>
      </c>
      <c r="H926" s="16" t="s">
        <v>1160</v>
      </c>
      <c r="I926" s="16" t="s">
        <v>1161</v>
      </c>
      <c r="J926" s="15" t="s">
        <v>1162</v>
      </c>
      <c r="K926" s="32" cm="1">
        <f t="array" ref="K926">IF(I926="","",_xlfn.XLOOKUP(0&amp;A926&amp;IF(F926&lt;&gt;"",F926,LOOKUP(2,1/(F$2:F926&lt;&gt;""),F$2:F926))&amp;I926,Hoja4!G:G,Hoja4!F:F,"",0))</f>
        <v>680571000</v>
      </c>
      <c r="L926" s="23"/>
      <c r="M926" s="15"/>
      <c r="N926" s="15"/>
      <c r="O926" s="15"/>
      <c r="P926" s="15"/>
      <c r="Q926" s="15"/>
      <c r="R926" s="15"/>
      <c r="S926" s="15"/>
      <c r="T926" s="15"/>
      <c r="U926" s="35"/>
      <c r="V926" s="15"/>
      <c r="W926" s="15"/>
      <c r="X926" s="15"/>
      <c r="Y926" s="15"/>
      <c r="Z926" s="22"/>
    </row>
    <row r="927" spans="1:26">
      <c r="A927" s="15">
        <v>122</v>
      </c>
      <c r="B927" s="15">
        <v>1</v>
      </c>
      <c r="C927" s="15"/>
      <c r="D927" s="15"/>
      <c r="E927" s="15"/>
      <c r="F927" s="15"/>
      <c r="G927" s="15"/>
      <c r="H927" s="16" t="s">
        <v>32</v>
      </c>
      <c r="I927" s="16" t="s">
        <v>32</v>
      </c>
      <c r="J927" s="15"/>
      <c r="K927" s="27" t="str" cm="1">
        <f t="array" ref="K927">IF(I927="","",_xlfn.XLOOKUP(0&amp;A927&amp;IF(F927&lt;&gt;"",F927,LOOKUP(2,1/(F$2:F927&lt;&gt;""),F$2:F927))&amp;I927,Hoja4!G:G,Hoja4!F:F,"",0))</f>
        <v/>
      </c>
      <c r="L927" s="22"/>
      <c r="M927" s="15">
        <v>13</v>
      </c>
      <c r="N927" s="15" t="s">
        <v>1193</v>
      </c>
      <c r="O927" s="15" t="s">
        <v>40</v>
      </c>
      <c r="P927" s="15" t="s">
        <v>35</v>
      </c>
      <c r="Q927" s="15" t="s">
        <v>36</v>
      </c>
      <c r="R927" s="15" t="s">
        <v>37</v>
      </c>
      <c r="S927" s="15">
        <v>64167</v>
      </c>
      <c r="T927" s="15">
        <v>104200</v>
      </c>
      <c r="U927" s="35">
        <v>9200</v>
      </c>
      <c r="V927" s="33"/>
      <c r="W927" s="15" t="s">
        <v>38</v>
      </c>
      <c r="X927" s="15" t="s">
        <v>38</v>
      </c>
      <c r="Y927" s="15" t="s">
        <v>38</v>
      </c>
      <c r="Z927" s="23"/>
    </row>
    <row r="928" spans="1:26">
      <c r="A928" s="3">
        <v>122</v>
      </c>
      <c r="B928" s="3">
        <v>1</v>
      </c>
      <c r="C928" s="3" t="s">
        <v>1140</v>
      </c>
      <c r="D928" s="3"/>
      <c r="E928" s="3"/>
      <c r="F928" s="3">
        <v>58</v>
      </c>
      <c r="G928" s="3" t="s">
        <v>1192</v>
      </c>
      <c r="H928" s="4" t="s">
        <v>32</v>
      </c>
      <c r="I928" s="4" t="s">
        <v>32</v>
      </c>
      <c r="J928" s="3" t="s">
        <v>44</v>
      </c>
      <c r="K928" s="28">
        <f>SUM(K926:K927)</f>
        <v>680571000</v>
      </c>
      <c r="L928" s="13">
        <f>SUM(L926:L927)</f>
        <v>0</v>
      </c>
      <c r="M928" s="3"/>
      <c r="N928" s="3"/>
      <c r="O928" s="3"/>
      <c r="P928" s="3"/>
      <c r="Q928" s="3"/>
      <c r="R928" s="3"/>
      <c r="S928" s="3"/>
      <c r="T928" s="3"/>
      <c r="U928" s="36"/>
      <c r="V928" s="3"/>
      <c r="W928" s="3"/>
      <c r="X928" s="3"/>
      <c r="Y928" s="3" t="s">
        <v>45</v>
      </c>
      <c r="Z928" s="13">
        <f>SUM(Z926:Z927)</f>
        <v>0</v>
      </c>
    </row>
    <row r="929" spans="1:26">
      <c r="A929" s="15">
        <v>122</v>
      </c>
      <c r="B929" s="15">
        <v>1</v>
      </c>
      <c r="C929" s="15" t="s">
        <v>1140</v>
      </c>
      <c r="D929" s="15">
        <v>1</v>
      </c>
      <c r="E929" s="15" t="s">
        <v>1141</v>
      </c>
      <c r="F929" s="15">
        <v>59</v>
      </c>
      <c r="G929" s="15" t="s">
        <v>1194</v>
      </c>
      <c r="H929" s="16" t="s">
        <v>1172</v>
      </c>
      <c r="I929" s="16" t="s">
        <v>1173</v>
      </c>
      <c r="J929" s="15" t="s">
        <v>1174</v>
      </c>
      <c r="K929" s="32" cm="1">
        <f t="array" ref="K929">IF(I929="","",_xlfn.XLOOKUP(0&amp;A929&amp;IF(F929&lt;&gt;"",F929,LOOKUP(2,1/(F$2:F929&lt;&gt;""),F$2:F929))&amp;I929,Hoja4!G:G,Hoja4!F:F,"",0))</f>
        <v>6124503000</v>
      </c>
      <c r="L929" s="23"/>
      <c r="M929" s="15"/>
      <c r="N929" s="15"/>
      <c r="O929" s="15"/>
      <c r="P929" s="15"/>
      <c r="Q929" s="15"/>
      <c r="R929" s="15"/>
      <c r="S929" s="15"/>
      <c r="T929" s="15"/>
      <c r="U929" s="35"/>
      <c r="V929" s="15"/>
      <c r="W929" s="15"/>
      <c r="X929" s="15"/>
      <c r="Y929" s="15"/>
      <c r="Z929" s="22"/>
    </row>
    <row r="930" spans="1:26">
      <c r="A930" s="15">
        <v>122</v>
      </c>
      <c r="B930" s="15">
        <v>1</v>
      </c>
      <c r="C930" s="15"/>
      <c r="D930" s="15"/>
      <c r="E930" s="15"/>
      <c r="F930" s="15"/>
      <c r="G930" s="15"/>
      <c r="H930" s="16" t="s">
        <v>32</v>
      </c>
      <c r="I930" s="16" t="s">
        <v>32</v>
      </c>
      <c r="J930" s="15"/>
      <c r="K930" s="27" t="str" cm="1">
        <f t="array" ref="K930">IF(I930="","",_xlfn.XLOOKUP(0&amp;A930&amp;IF(F930&lt;&gt;"",F930,LOOKUP(2,1/(F$2:F930&lt;&gt;""),F$2:F930))&amp;I930,Hoja4!G:G,Hoja4!F:F,"",0))</f>
        <v/>
      </c>
      <c r="L930" s="22"/>
      <c r="M930" s="15">
        <v>14</v>
      </c>
      <c r="N930" s="15" t="s">
        <v>1195</v>
      </c>
      <c r="O930" s="15" t="s">
        <v>40</v>
      </c>
      <c r="P930" s="15" t="s">
        <v>35</v>
      </c>
      <c r="Q930" s="15" t="s">
        <v>36</v>
      </c>
      <c r="R930" s="15" t="s">
        <v>37</v>
      </c>
      <c r="S930" s="15">
        <v>10523</v>
      </c>
      <c r="T930" s="15">
        <v>58634</v>
      </c>
      <c r="U930" s="35">
        <v>9000</v>
      </c>
      <c r="V930" s="33"/>
      <c r="W930" s="15" t="s">
        <v>38</v>
      </c>
      <c r="X930" s="15" t="s">
        <v>38</v>
      </c>
      <c r="Y930" s="15" t="s">
        <v>38</v>
      </c>
      <c r="Z930" s="23"/>
    </row>
    <row r="931" spans="1:26">
      <c r="A931" s="3">
        <v>122</v>
      </c>
      <c r="B931" s="3">
        <v>1</v>
      </c>
      <c r="C931" s="3" t="s">
        <v>1140</v>
      </c>
      <c r="D931" s="3"/>
      <c r="E931" s="3"/>
      <c r="F931" s="3">
        <v>59</v>
      </c>
      <c r="G931" s="3" t="s">
        <v>1194</v>
      </c>
      <c r="H931" s="4" t="s">
        <v>32</v>
      </c>
      <c r="I931" s="4" t="s">
        <v>32</v>
      </c>
      <c r="J931" s="3" t="s">
        <v>44</v>
      </c>
      <c r="K931" s="28">
        <f>SUM(K929:K930)</f>
        <v>6124503000</v>
      </c>
      <c r="L931" s="13">
        <f>SUM(L929:L930)</f>
        <v>0</v>
      </c>
      <c r="M931" s="3"/>
      <c r="N931" s="3"/>
      <c r="O931" s="3"/>
      <c r="P931" s="3"/>
      <c r="Q931" s="3"/>
      <c r="R931" s="3"/>
      <c r="S931" s="3"/>
      <c r="T931" s="3"/>
      <c r="U931" s="36"/>
      <c r="V931" s="3"/>
      <c r="W931" s="3"/>
      <c r="X931" s="3"/>
      <c r="Y931" s="3" t="s">
        <v>45</v>
      </c>
      <c r="Z931" s="13">
        <f>SUM(Z929:Z930)</f>
        <v>0</v>
      </c>
    </row>
    <row r="932" spans="1:26">
      <c r="A932" s="15">
        <v>122</v>
      </c>
      <c r="B932" s="15">
        <v>1</v>
      </c>
      <c r="C932" s="15" t="s">
        <v>1140</v>
      </c>
      <c r="D932" s="15">
        <v>1</v>
      </c>
      <c r="E932" s="15" t="s">
        <v>1141</v>
      </c>
      <c r="F932" s="15">
        <v>60</v>
      </c>
      <c r="G932" s="15" t="s">
        <v>1196</v>
      </c>
      <c r="H932" s="16" t="s">
        <v>1172</v>
      </c>
      <c r="I932" s="16" t="s">
        <v>1173</v>
      </c>
      <c r="J932" s="15" t="s">
        <v>1174</v>
      </c>
      <c r="K932" s="32" cm="1">
        <f t="array" ref="K932">IF(I932="","",_xlfn.XLOOKUP(0&amp;A932&amp;IF(F932&lt;&gt;"",F932,LOOKUP(2,1/(F$2:F932&lt;&gt;""),F$2:F932))&amp;I932,Hoja4!G:G,Hoja4!F:F,"",0))</f>
        <v>11247905000</v>
      </c>
      <c r="L932" s="23"/>
      <c r="M932" s="15"/>
      <c r="N932" s="15"/>
      <c r="O932" s="15"/>
      <c r="P932" s="15"/>
      <c r="Q932" s="15"/>
      <c r="R932" s="15"/>
      <c r="S932" s="15"/>
      <c r="T932" s="15"/>
      <c r="U932" s="35"/>
      <c r="V932" s="15"/>
      <c r="W932" s="15"/>
      <c r="X932" s="15"/>
      <c r="Y932" s="15"/>
      <c r="Z932" s="22"/>
    </row>
    <row r="933" spans="1:26">
      <c r="A933" s="15">
        <v>122</v>
      </c>
      <c r="B933" s="15">
        <v>1</v>
      </c>
      <c r="C933" s="15"/>
      <c r="D933" s="15"/>
      <c r="E933" s="15"/>
      <c r="F933" s="15"/>
      <c r="G933" s="15"/>
      <c r="H933" s="16" t="s">
        <v>32</v>
      </c>
      <c r="I933" s="16" t="s">
        <v>32</v>
      </c>
      <c r="J933" s="15"/>
      <c r="K933" s="27" t="str" cm="1">
        <f t="array" ref="K933">IF(I933="","",_xlfn.XLOOKUP(0&amp;A933&amp;IF(F933&lt;&gt;"",F933,LOOKUP(2,1/(F$2:F933&lt;&gt;""),F$2:F933))&amp;I933,Hoja4!G:G,Hoja4!F:F,"",0))</f>
        <v/>
      </c>
      <c r="L933" s="22"/>
      <c r="M933" s="15">
        <v>15</v>
      </c>
      <c r="N933" s="15" t="s">
        <v>1197</v>
      </c>
      <c r="O933" s="15" t="s">
        <v>100</v>
      </c>
      <c r="P933" s="15" t="s">
        <v>35</v>
      </c>
      <c r="Q933" s="15" t="s">
        <v>41</v>
      </c>
      <c r="R933" s="15" t="s">
        <v>37</v>
      </c>
      <c r="S933" s="15">
        <v>100</v>
      </c>
      <c r="T933" s="15">
        <v>100</v>
      </c>
      <c r="U933" s="35">
        <v>100</v>
      </c>
      <c r="V933" s="33"/>
      <c r="W933" s="15" t="s">
        <v>38</v>
      </c>
      <c r="X933" s="15" t="s">
        <v>38</v>
      </c>
      <c r="Y933" s="15" t="s">
        <v>38</v>
      </c>
      <c r="Z933" s="23"/>
    </row>
    <row r="934" spans="1:26">
      <c r="A934" s="3">
        <v>122</v>
      </c>
      <c r="B934" s="3">
        <v>1</v>
      </c>
      <c r="C934" s="3" t="s">
        <v>1140</v>
      </c>
      <c r="D934" s="3"/>
      <c r="E934" s="3"/>
      <c r="F934" s="3">
        <v>60</v>
      </c>
      <c r="G934" s="3" t="s">
        <v>1196</v>
      </c>
      <c r="H934" s="4" t="s">
        <v>32</v>
      </c>
      <c r="I934" s="4" t="s">
        <v>32</v>
      </c>
      <c r="J934" s="3" t="s">
        <v>44</v>
      </c>
      <c r="K934" s="28">
        <f>SUM(K932:K933)</f>
        <v>11247905000</v>
      </c>
      <c r="L934" s="13">
        <f>SUM(L932:L933)</f>
        <v>0</v>
      </c>
      <c r="M934" s="3"/>
      <c r="N934" s="3"/>
      <c r="O934" s="3"/>
      <c r="P934" s="3"/>
      <c r="Q934" s="3"/>
      <c r="R934" s="3"/>
      <c r="S934" s="3"/>
      <c r="T934" s="3"/>
      <c r="U934" s="36"/>
      <c r="V934" s="3"/>
      <c r="W934" s="3"/>
      <c r="X934" s="3"/>
      <c r="Y934" s="3" t="s">
        <v>45</v>
      </c>
      <c r="Z934" s="13">
        <f>SUM(Z932:Z933)</f>
        <v>0</v>
      </c>
    </row>
    <row r="935" spans="1:26">
      <c r="A935" s="15">
        <v>122</v>
      </c>
      <c r="B935" s="15">
        <v>1</v>
      </c>
      <c r="C935" s="15" t="s">
        <v>1140</v>
      </c>
      <c r="D935" s="15">
        <v>1</v>
      </c>
      <c r="E935" s="15" t="s">
        <v>1141</v>
      </c>
      <c r="F935" s="15">
        <v>61</v>
      </c>
      <c r="G935" s="15" t="s">
        <v>1198</v>
      </c>
      <c r="H935" s="16" t="s">
        <v>32</v>
      </c>
      <c r="I935" s="16" t="s">
        <v>32</v>
      </c>
      <c r="J935" s="15"/>
      <c r="K935" s="24" t="str" cm="1">
        <f t="array" ref="K935">IF(I935="","",_xlfn.XLOOKUP(0&amp;A935&amp;IF(F935&lt;&gt;"",F935,LOOKUP(2,1/(F$2:F935&lt;&gt;""),F$2:F935))&amp;I935,Hoja4!G:G,Hoja4!F:F,"",0))</f>
        <v/>
      </c>
      <c r="L935" s="22"/>
      <c r="M935" s="15"/>
      <c r="N935" s="15"/>
      <c r="O935" s="15"/>
      <c r="P935" s="15"/>
      <c r="Q935" s="15"/>
      <c r="R935" s="15"/>
      <c r="S935" s="15"/>
      <c r="T935" s="15"/>
      <c r="U935" s="35"/>
      <c r="V935" s="33"/>
      <c r="W935" s="15"/>
      <c r="X935" s="15"/>
      <c r="Y935" s="15"/>
      <c r="Z935" s="23"/>
    </row>
    <row r="936" spans="1:26">
      <c r="A936" s="15">
        <v>122</v>
      </c>
      <c r="B936" s="15">
        <v>1</v>
      </c>
      <c r="C936" s="15"/>
      <c r="D936" s="15"/>
      <c r="E936" s="15"/>
      <c r="F936" s="15"/>
      <c r="G936" s="15"/>
      <c r="H936" s="16" t="s">
        <v>32</v>
      </c>
      <c r="I936" s="16" t="s">
        <v>32</v>
      </c>
      <c r="J936" s="15"/>
      <c r="K936" s="27" t="str" cm="1">
        <f t="array" ref="K936">IF(I936="","",_xlfn.XLOOKUP(0&amp;A936&amp;IF(F936&lt;&gt;"",F936,LOOKUP(2,1/(F$2:F936&lt;&gt;""),F$2:F936))&amp;I936,Hoja4!G:G,Hoja4!F:F,"",0))</f>
        <v/>
      </c>
      <c r="L936" s="22"/>
      <c r="M936" s="15">
        <v>16</v>
      </c>
      <c r="N936" s="15" t="s">
        <v>1199</v>
      </c>
      <c r="O936" s="15" t="s">
        <v>40</v>
      </c>
      <c r="P936" s="15" t="s">
        <v>35</v>
      </c>
      <c r="Q936" s="15" t="s">
        <v>36</v>
      </c>
      <c r="R936" s="15" t="s">
        <v>37</v>
      </c>
      <c r="S936" s="15">
        <v>5889</v>
      </c>
      <c r="T936" s="15">
        <v>1891</v>
      </c>
      <c r="U936" s="35"/>
      <c r="V936" s="33"/>
      <c r="W936" s="15" t="s">
        <v>38</v>
      </c>
      <c r="X936" s="15" t="s">
        <v>43</v>
      </c>
      <c r="Y936" s="15" t="s">
        <v>43</v>
      </c>
      <c r="Z936" s="23"/>
    </row>
    <row r="937" spans="1:26">
      <c r="A937" s="3">
        <v>122</v>
      </c>
      <c r="B937" s="3">
        <v>1</v>
      </c>
      <c r="C937" s="3" t="s">
        <v>1140</v>
      </c>
      <c r="D937" s="3"/>
      <c r="E937" s="3"/>
      <c r="F937" s="3">
        <v>61</v>
      </c>
      <c r="G937" s="3" t="s">
        <v>1198</v>
      </c>
      <c r="H937" s="4" t="s">
        <v>32</v>
      </c>
      <c r="I937" s="4" t="s">
        <v>32</v>
      </c>
      <c r="J937" s="3" t="s">
        <v>44</v>
      </c>
      <c r="K937" s="28">
        <f>SUM(K935:K936)</f>
        <v>0</v>
      </c>
      <c r="L937" s="13">
        <f>SUM(L935:L936)</f>
        <v>0</v>
      </c>
      <c r="M937" s="3"/>
      <c r="N937" s="3"/>
      <c r="O937" s="3"/>
      <c r="P937" s="3"/>
      <c r="Q937" s="3"/>
      <c r="R937" s="3"/>
      <c r="S937" s="3"/>
      <c r="T937" s="3"/>
      <c r="U937" s="36"/>
      <c r="V937" s="3"/>
      <c r="W937" s="3"/>
      <c r="X937" s="3"/>
      <c r="Y937" s="3" t="s">
        <v>45</v>
      </c>
      <c r="Z937" s="13">
        <f>SUM(Z935:Z936)</f>
        <v>0</v>
      </c>
    </row>
    <row r="938" spans="1:26">
      <c r="A938" s="15">
        <v>122</v>
      </c>
      <c r="B938" s="15">
        <v>1</v>
      </c>
      <c r="C938" s="15" t="s">
        <v>1140</v>
      </c>
      <c r="D938" s="15">
        <v>1</v>
      </c>
      <c r="E938" s="15" t="s">
        <v>1141</v>
      </c>
      <c r="F938" s="15">
        <v>62</v>
      </c>
      <c r="G938" s="15" t="s">
        <v>1200</v>
      </c>
      <c r="H938" s="16" t="s">
        <v>1201</v>
      </c>
      <c r="I938" s="16" t="s">
        <v>1202</v>
      </c>
      <c r="J938" s="15" t="s">
        <v>1203</v>
      </c>
      <c r="K938" s="32" cm="1">
        <f t="array" ref="K938">IF(I938="","",_xlfn.XLOOKUP(0&amp;A938&amp;IF(F938&lt;&gt;"",F938,LOOKUP(2,1/(F$2:F938&lt;&gt;""),F$2:F938))&amp;I938,Hoja4!G:G,Hoja4!F:F,"",0))</f>
        <v>5101145000</v>
      </c>
      <c r="L938" s="23"/>
      <c r="M938" s="15"/>
      <c r="N938" s="15"/>
      <c r="O938" s="15"/>
      <c r="P938" s="15"/>
      <c r="Q938" s="15"/>
      <c r="R938" s="15"/>
      <c r="S938" s="15"/>
      <c r="T938" s="15"/>
      <c r="U938" s="35"/>
      <c r="V938" s="15"/>
      <c r="W938" s="15"/>
      <c r="X938" s="15"/>
      <c r="Y938" s="15"/>
      <c r="Z938" s="22"/>
    </row>
    <row r="939" spans="1:26">
      <c r="A939" s="15">
        <v>122</v>
      </c>
      <c r="B939" s="15">
        <v>1</v>
      </c>
      <c r="C939" s="15"/>
      <c r="D939" s="15"/>
      <c r="E939" s="15"/>
      <c r="F939" s="15"/>
      <c r="G939" s="15"/>
      <c r="H939" s="16" t="s">
        <v>32</v>
      </c>
      <c r="I939" s="16" t="s">
        <v>32</v>
      </c>
      <c r="J939" s="15"/>
      <c r="K939" s="27" t="str" cm="1">
        <f t="array" ref="K939">IF(I939="","",_xlfn.XLOOKUP(0&amp;A939&amp;IF(F939&lt;&gt;"",F939,LOOKUP(2,1/(F$2:F939&lt;&gt;""),F$2:F939))&amp;I939,Hoja4!G:G,Hoja4!F:F,"",0))</f>
        <v/>
      </c>
      <c r="L939" s="22"/>
      <c r="M939" s="15">
        <v>17</v>
      </c>
      <c r="N939" s="15" t="s">
        <v>1204</v>
      </c>
      <c r="O939" s="15" t="s">
        <v>40</v>
      </c>
      <c r="P939" s="15" t="s">
        <v>35</v>
      </c>
      <c r="Q939" s="15" t="s">
        <v>36</v>
      </c>
      <c r="R939" s="15" t="s">
        <v>37</v>
      </c>
      <c r="S939" s="15">
        <v>26240</v>
      </c>
      <c r="T939" s="15">
        <v>123288</v>
      </c>
      <c r="U939" s="35">
        <v>11000</v>
      </c>
      <c r="V939" s="33"/>
      <c r="W939" s="15" t="s">
        <v>38</v>
      </c>
      <c r="X939" s="15" t="s">
        <v>38</v>
      </c>
      <c r="Y939" s="15" t="s">
        <v>38</v>
      </c>
      <c r="Z939" s="23"/>
    </row>
    <row r="940" spans="1:26">
      <c r="A940" s="3">
        <v>122</v>
      </c>
      <c r="B940" s="3">
        <v>1</v>
      </c>
      <c r="C940" s="3" t="s">
        <v>1140</v>
      </c>
      <c r="D940" s="3"/>
      <c r="E940" s="3"/>
      <c r="F940" s="3">
        <v>62</v>
      </c>
      <c r="G940" s="3" t="s">
        <v>1200</v>
      </c>
      <c r="H940" s="4" t="s">
        <v>32</v>
      </c>
      <c r="I940" s="4" t="s">
        <v>32</v>
      </c>
      <c r="J940" s="3" t="s">
        <v>44</v>
      </c>
      <c r="K940" s="28">
        <f>SUM(K938:K939)</f>
        <v>5101145000</v>
      </c>
      <c r="L940" s="13">
        <f>SUM(L938:L939)</f>
        <v>0</v>
      </c>
      <c r="M940" s="3"/>
      <c r="N940" s="3"/>
      <c r="O940" s="3"/>
      <c r="P940" s="3"/>
      <c r="Q940" s="3"/>
      <c r="R940" s="3"/>
      <c r="S940" s="3"/>
      <c r="T940" s="3"/>
      <c r="U940" s="36"/>
      <c r="V940" s="3"/>
      <c r="W940" s="3"/>
      <c r="X940" s="3"/>
      <c r="Y940" s="3" t="s">
        <v>45</v>
      </c>
      <c r="Z940" s="13">
        <f>SUM(Z938:Z939)</f>
        <v>0</v>
      </c>
    </row>
    <row r="941" spans="1:26">
      <c r="A941" s="15">
        <v>122</v>
      </c>
      <c r="B941" s="15">
        <v>1</v>
      </c>
      <c r="C941" s="15" t="s">
        <v>1140</v>
      </c>
      <c r="D941" s="15">
        <v>1</v>
      </c>
      <c r="E941" s="15" t="s">
        <v>1141</v>
      </c>
      <c r="F941" s="15">
        <v>63</v>
      </c>
      <c r="G941" s="15" t="s">
        <v>1205</v>
      </c>
      <c r="H941" s="16" t="s">
        <v>1201</v>
      </c>
      <c r="I941" s="16" t="s">
        <v>1202</v>
      </c>
      <c r="J941" s="15" t="s">
        <v>1203</v>
      </c>
      <c r="K941" s="32" cm="1">
        <f t="array" ref="K941">IF(I941="","",_xlfn.XLOOKUP(0&amp;A941&amp;IF(F941&lt;&gt;"",F941,LOOKUP(2,1/(F$2:F941&lt;&gt;""),F$2:F941))&amp;I941,Hoja4!G:G,Hoja4!F:F,"",0))</f>
        <v>4974180898</v>
      </c>
      <c r="L941" s="23"/>
      <c r="M941" s="15"/>
      <c r="N941" s="15"/>
      <c r="O941" s="15"/>
      <c r="P941" s="15"/>
      <c r="Q941" s="15"/>
      <c r="R941" s="15"/>
      <c r="S941" s="15"/>
      <c r="T941" s="15"/>
      <c r="U941" s="35"/>
      <c r="V941" s="15"/>
      <c r="W941" s="15"/>
      <c r="X941" s="15"/>
      <c r="Y941" s="15"/>
      <c r="Z941" s="22"/>
    </row>
    <row r="942" spans="1:26">
      <c r="A942" s="15">
        <v>122</v>
      </c>
      <c r="B942" s="15">
        <v>1</v>
      </c>
      <c r="C942" s="15"/>
      <c r="D942" s="15"/>
      <c r="E942" s="15"/>
      <c r="F942" s="15"/>
      <c r="G942" s="15"/>
      <c r="H942" s="16" t="s">
        <v>32</v>
      </c>
      <c r="I942" s="16" t="s">
        <v>32</v>
      </c>
      <c r="J942" s="15"/>
      <c r="K942" s="27" t="str" cm="1">
        <f t="array" ref="K942">IF(I942="","",_xlfn.XLOOKUP(0&amp;A942&amp;IF(F942&lt;&gt;"",F942,LOOKUP(2,1/(F$2:F942&lt;&gt;""),F$2:F942))&amp;I942,Hoja4!G:G,Hoja4!F:F,"",0))</f>
        <v/>
      </c>
      <c r="L942" s="22"/>
      <c r="M942" s="15">
        <v>18</v>
      </c>
      <c r="N942" s="15" t="s">
        <v>1206</v>
      </c>
      <c r="O942" s="15" t="s">
        <v>40</v>
      </c>
      <c r="P942" s="15" t="s">
        <v>35</v>
      </c>
      <c r="Q942" s="15" t="s">
        <v>36</v>
      </c>
      <c r="R942" s="15" t="s">
        <v>58</v>
      </c>
      <c r="S942" s="15">
        <v>129734</v>
      </c>
      <c r="T942" s="15">
        <v>99306</v>
      </c>
      <c r="U942" s="35">
        <v>99306</v>
      </c>
      <c r="V942" s="33"/>
      <c r="W942" s="15" t="s">
        <v>38</v>
      </c>
      <c r="X942" s="15" t="s">
        <v>38</v>
      </c>
      <c r="Y942" s="15" t="s">
        <v>38</v>
      </c>
      <c r="Z942" s="23"/>
    </row>
    <row r="943" spans="1:26">
      <c r="A943" s="3">
        <v>122</v>
      </c>
      <c r="B943" s="3">
        <v>1</v>
      </c>
      <c r="C943" s="3" t="s">
        <v>1140</v>
      </c>
      <c r="D943" s="3"/>
      <c r="E943" s="3"/>
      <c r="F943" s="3">
        <v>63</v>
      </c>
      <c r="G943" s="3" t="s">
        <v>1205</v>
      </c>
      <c r="H943" s="4" t="s">
        <v>32</v>
      </c>
      <c r="I943" s="4" t="s">
        <v>32</v>
      </c>
      <c r="J943" s="3" t="s">
        <v>44</v>
      </c>
      <c r="K943" s="28">
        <f>SUM(K941:K942)</f>
        <v>4974180898</v>
      </c>
      <c r="L943" s="13">
        <f>SUM(L941:L942)</f>
        <v>0</v>
      </c>
      <c r="M943" s="3"/>
      <c r="N943" s="3"/>
      <c r="O943" s="3"/>
      <c r="P943" s="3"/>
      <c r="Q943" s="3"/>
      <c r="R943" s="3"/>
      <c r="S943" s="3"/>
      <c r="T943" s="3"/>
      <c r="U943" s="36"/>
      <c r="V943" s="3"/>
      <c r="W943" s="3"/>
      <c r="X943" s="3"/>
      <c r="Y943" s="3" t="s">
        <v>45</v>
      </c>
      <c r="Z943" s="13">
        <f>SUM(Z941:Z942)</f>
        <v>0</v>
      </c>
    </row>
    <row r="944" spans="1:26">
      <c r="A944" s="15">
        <v>122</v>
      </c>
      <c r="B944" s="15">
        <v>1</v>
      </c>
      <c r="C944" s="15" t="s">
        <v>1140</v>
      </c>
      <c r="D944" s="15">
        <v>1</v>
      </c>
      <c r="E944" s="15" t="s">
        <v>1141</v>
      </c>
      <c r="F944" s="15">
        <v>64</v>
      </c>
      <c r="G944" s="15" t="s">
        <v>1207</v>
      </c>
      <c r="H944" s="16" t="s">
        <v>1201</v>
      </c>
      <c r="I944" s="16" t="s">
        <v>1202</v>
      </c>
      <c r="J944" s="15" t="s">
        <v>1203</v>
      </c>
      <c r="K944" s="32" cm="1">
        <f t="array" ref="K944">IF(I944="","",_xlfn.XLOOKUP(0&amp;A944&amp;IF(F944&lt;&gt;"",F944,LOOKUP(2,1/(F$2:F944&lt;&gt;""),F$2:F944))&amp;I944,Hoja4!G:G,Hoja4!F:F,"",0))</f>
        <v>4043232102</v>
      </c>
      <c r="L944" s="23"/>
      <c r="M944" s="15"/>
      <c r="N944" s="15"/>
      <c r="O944" s="15"/>
      <c r="P944" s="15"/>
      <c r="Q944" s="15"/>
      <c r="R944" s="15"/>
      <c r="S944" s="15"/>
      <c r="T944" s="15"/>
      <c r="U944" s="35"/>
      <c r="V944" s="15"/>
      <c r="W944" s="15"/>
      <c r="X944" s="15"/>
      <c r="Y944" s="15"/>
      <c r="Z944" s="22"/>
    </row>
    <row r="945" spans="1:26">
      <c r="A945" s="15">
        <v>122</v>
      </c>
      <c r="B945" s="15">
        <v>1</v>
      </c>
      <c r="C945" s="15"/>
      <c r="D945" s="15"/>
      <c r="E945" s="15"/>
      <c r="F945" s="15"/>
      <c r="G945" s="15"/>
      <c r="H945" s="16" t="s">
        <v>32</v>
      </c>
      <c r="I945" s="16" t="s">
        <v>32</v>
      </c>
      <c r="J945" s="15"/>
      <c r="K945" s="27" t="str" cm="1">
        <f t="array" ref="K945">IF(I945="","",_xlfn.XLOOKUP(0&amp;A945&amp;IF(F945&lt;&gt;"",F945,LOOKUP(2,1/(F$2:F945&lt;&gt;""),F$2:F945))&amp;I945,Hoja4!G:G,Hoja4!F:F,"",0))</f>
        <v/>
      </c>
      <c r="L945" s="22"/>
      <c r="M945" s="15">
        <v>19</v>
      </c>
      <c r="N945" s="15" t="s">
        <v>1208</v>
      </c>
      <c r="O945" s="15" t="s">
        <v>40</v>
      </c>
      <c r="P945" s="15" t="s">
        <v>35</v>
      </c>
      <c r="Q945" s="15" t="s">
        <v>36</v>
      </c>
      <c r="R945" s="15" t="s">
        <v>58</v>
      </c>
      <c r="S945" s="15">
        <v>91314</v>
      </c>
      <c r="T945" s="15">
        <v>558092</v>
      </c>
      <c r="U945" s="35">
        <v>57306</v>
      </c>
      <c r="V945" s="33"/>
      <c r="W945" s="15" t="s">
        <v>38</v>
      </c>
      <c r="X945" s="15" t="s">
        <v>38</v>
      </c>
      <c r="Y945" s="15" t="s">
        <v>38</v>
      </c>
      <c r="Z945" s="23"/>
    </row>
    <row r="946" spans="1:26">
      <c r="A946" s="3">
        <v>122</v>
      </c>
      <c r="B946" s="3">
        <v>1</v>
      </c>
      <c r="C946" s="3" t="s">
        <v>1140</v>
      </c>
      <c r="D946" s="3"/>
      <c r="E946" s="3"/>
      <c r="F946" s="3">
        <v>64</v>
      </c>
      <c r="G946" s="3" t="s">
        <v>1207</v>
      </c>
      <c r="H946" s="4" t="s">
        <v>32</v>
      </c>
      <c r="I946" s="4" t="s">
        <v>32</v>
      </c>
      <c r="J946" s="3" t="s">
        <v>44</v>
      </c>
      <c r="K946" s="28">
        <f>SUM(K944:K945)</f>
        <v>4043232102</v>
      </c>
      <c r="L946" s="13">
        <f>SUM(L944:L945)</f>
        <v>0</v>
      </c>
      <c r="M946" s="3"/>
      <c r="N946" s="3"/>
      <c r="O946" s="3"/>
      <c r="P946" s="3"/>
      <c r="Q946" s="3"/>
      <c r="R946" s="3"/>
      <c r="S946" s="3"/>
      <c r="T946" s="3"/>
      <c r="U946" s="36"/>
      <c r="V946" s="3"/>
      <c r="W946" s="3"/>
      <c r="X946" s="3"/>
      <c r="Y946" s="3" t="s">
        <v>45</v>
      </c>
      <c r="Z946" s="13">
        <f>SUM(Z944:Z945)</f>
        <v>0</v>
      </c>
    </row>
    <row r="947" spans="1:26">
      <c r="A947" s="15">
        <v>122</v>
      </c>
      <c r="B947" s="15">
        <v>1</v>
      </c>
      <c r="C947" s="15" t="s">
        <v>1140</v>
      </c>
      <c r="D947" s="15">
        <v>1</v>
      </c>
      <c r="E947" s="15" t="s">
        <v>1141</v>
      </c>
      <c r="F947" s="15">
        <v>68</v>
      </c>
      <c r="G947" s="15" t="s">
        <v>1209</v>
      </c>
      <c r="H947" s="16" t="s">
        <v>1210</v>
      </c>
      <c r="I947" s="16" t="s">
        <v>1211</v>
      </c>
      <c r="J947" s="15" t="s">
        <v>1212</v>
      </c>
      <c r="K947" s="32" cm="1">
        <f t="array" ref="K947">IF(I947="","",_xlfn.XLOOKUP(0&amp;A947&amp;IF(F947&lt;&gt;"",F947,LOOKUP(2,1/(F$2:F947&lt;&gt;""),F$2:F947))&amp;I947,Hoja4!G:G,Hoja4!F:F,"",0))</f>
        <v>4205457000</v>
      </c>
      <c r="L947" s="23"/>
      <c r="M947" s="15"/>
      <c r="N947" s="15"/>
      <c r="O947" s="15"/>
      <c r="P947" s="15"/>
      <c r="Q947" s="15"/>
      <c r="R947" s="15"/>
      <c r="S947" s="15"/>
      <c r="T947" s="15"/>
      <c r="U947" s="35"/>
      <c r="V947" s="15"/>
      <c r="W947" s="15"/>
      <c r="X947" s="15"/>
      <c r="Y947" s="15"/>
      <c r="Z947" s="22"/>
    </row>
    <row r="948" spans="1:26">
      <c r="A948" s="15">
        <v>122</v>
      </c>
      <c r="B948" s="15">
        <v>1</v>
      </c>
      <c r="C948" s="15"/>
      <c r="D948" s="15"/>
      <c r="E948" s="15"/>
      <c r="F948" s="15"/>
      <c r="G948" s="15"/>
      <c r="H948" s="16" t="s">
        <v>32</v>
      </c>
      <c r="I948" s="16" t="s">
        <v>32</v>
      </c>
      <c r="J948" s="15"/>
      <c r="K948" s="27" t="str" cm="1">
        <f t="array" ref="K948">IF(I948="","",_xlfn.XLOOKUP(0&amp;A948&amp;IF(F948&lt;&gt;"",F948,LOOKUP(2,1/(F$2:F948&lt;&gt;""),F$2:F948))&amp;I948,Hoja4!G:G,Hoja4!F:F,"",0))</f>
        <v/>
      </c>
      <c r="L948" s="22"/>
      <c r="M948" s="15">
        <v>24</v>
      </c>
      <c r="N948" s="15" t="s">
        <v>1213</v>
      </c>
      <c r="O948" s="15" t="s">
        <v>100</v>
      </c>
      <c r="P948" s="15" t="s">
        <v>131</v>
      </c>
      <c r="Q948" s="15" t="s">
        <v>41</v>
      </c>
      <c r="R948" s="15" t="s">
        <v>37</v>
      </c>
      <c r="S948" s="15">
        <v>100</v>
      </c>
      <c r="T948" s="15">
        <v>100</v>
      </c>
      <c r="U948" s="35">
        <v>100</v>
      </c>
      <c r="V948" s="33"/>
      <c r="W948" s="15" t="s">
        <v>38</v>
      </c>
      <c r="X948" s="15" t="s">
        <v>38</v>
      </c>
      <c r="Y948" s="15" t="s">
        <v>38</v>
      </c>
      <c r="Z948" s="23"/>
    </row>
    <row r="949" spans="1:26">
      <c r="A949" s="3">
        <v>122</v>
      </c>
      <c r="B949" s="3">
        <v>1</v>
      </c>
      <c r="C949" s="3" t="s">
        <v>1140</v>
      </c>
      <c r="D949" s="3"/>
      <c r="E949" s="3"/>
      <c r="F949" s="3">
        <v>68</v>
      </c>
      <c r="G949" s="3" t="s">
        <v>1209</v>
      </c>
      <c r="H949" s="4" t="s">
        <v>32</v>
      </c>
      <c r="I949" s="4" t="s">
        <v>32</v>
      </c>
      <c r="J949" s="3" t="s">
        <v>44</v>
      </c>
      <c r="K949" s="28">
        <f>SUM(K947:K948)</f>
        <v>4205457000</v>
      </c>
      <c r="L949" s="13">
        <f>SUM(L947:L948)</f>
        <v>0</v>
      </c>
      <c r="M949" s="3"/>
      <c r="N949" s="3"/>
      <c r="O949" s="3"/>
      <c r="P949" s="3"/>
      <c r="Q949" s="3"/>
      <c r="R949" s="3"/>
      <c r="S949" s="3"/>
      <c r="T949" s="3"/>
      <c r="U949" s="36"/>
      <c r="V949" s="3"/>
      <c r="W949" s="3"/>
      <c r="X949" s="3"/>
      <c r="Y949" s="3" t="s">
        <v>45</v>
      </c>
      <c r="Z949" s="13">
        <f>SUM(Z947:Z948)</f>
        <v>0</v>
      </c>
    </row>
    <row r="950" spans="1:26">
      <c r="A950" s="15">
        <v>122</v>
      </c>
      <c r="B950" s="15">
        <v>1</v>
      </c>
      <c r="C950" s="15" t="s">
        <v>1140</v>
      </c>
      <c r="D950" s="15">
        <v>1</v>
      </c>
      <c r="E950" s="15" t="s">
        <v>1141</v>
      </c>
      <c r="F950" s="15">
        <v>74</v>
      </c>
      <c r="G950" s="15" t="s">
        <v>1214</v>
      </c>
      <c r="H950" s="16" t="s">
        <v>1187</v>
      </c>
      <c r="I950" s="16" t="s">
        <v>1188</v>
      </c>
      <c r="J950" s="15" t="s">
        <v>1189</v>
      </c>
      <c r="K950" s="32" cm="1">
        <f t="array" ref="K950">IF(I950="","",_xlfn.XLOOKUP(0&amp;A950&amp;IF(F950&lt;&gt;"",F950,LOOKUP(2,1/(F$2:F950&lt;&gt;""),F$2:F950))&amp;I950,Hoja4!G:G,Hoja4!F:F,"",0))</f>
        <v>250945544522</v>
      </c>
      <c r="L950" s="23"/>
      <c r="M950" s="15"/>
      <c r="N950" s="15"/>
      <c r="O950" s="15"/>
      <c r="P950" s="15"/>
      <c r="Q950" s="15"/>
      <c r="R950" s="15"/>
      <c r="S950" s="15"/>
      <c r="T950" s="15"/>
      <c r="U950" s="35"/>
      <c r="V950" s="15"/>
      <c r="W950" s="15"/>
      <c r="X950" s="15"/>
      <c r="Y950" s="15"/>
      <c r="Z950" s="22"/>
    </row>
    <row r="951" spans="1:26">
      <c r="A951" s="15">
        <v>122</v>
      </c>
      <c r="B951" s="15">
        <v>1</v>
      </c>
      <c r="C951" s="15"/>
      <c r="D951" s="15"/>
      <c r="E951" s="15"/>
      <c r="F951" s="15"/>
      <c r="G951" s="15"/>
      <c r="H951" s="16" t="s">
        <v>1215</v>
      </c>
      <c r="I951" s="16" t="s">
        <v>1216</v>
      </c>
      <c r="J951" s="15" t="s">
        <v>1217</v>
      </c>
      <c r="K951" s="32" cm="1">
        <f t="array" ref="K951">IF(I951="","",_xlfn.XLOOKUP(0&amp;A951&amp;IF(F951&lt;&gt;"",F951,LOOKUP(2,1/(F$2:F951&lt;&gt;""),F$2:F951))&amp;I951,Hoja4!G:G,Hoja4!F:F,"",0))</f>
        <v>120006207000</v>
      </c>
      <c r="L951" s="23"/>
      <c r="M951" s="15"/>
      <c r="N951" s="15"/>
      <c r="O951" s="15"/>
      <c r="P951" s="15"/>
      <c r="Q951" s="15"/>
      <c r="R951" s="15"/>
      <c r="S951" s="15"/>
      <c r="T951" s="15"/>
      <c r="U951" s="35"/>
      <c r="V951" s="15"/>
      <c r="W951" s="15"/>
      <c r="X951" s="15"/>
      <c r="Y951" s="15"/>
      <c r="Z951" s="22"/>
    </row>
    <row r="952" spans="1:26">
      <c r="A952" s="15">
        <v>122</v>
      </c>
      <c r="B952" s="15">
        <v>1</v>
      </c>
      <c r="C952" s="15"/>
      <c r="D952" s="15"/>
      <c r="E952" s="15"/>
      <c r="F952" s="15"/>
      <c r="G952" s="15"/>
      <c r="H952" s="16" t="s">
        <v>32</v>
      </c>
      <c r="I952" s="16" t="s">
        <v>32</v>
      </c>
      <c r="J952" s="15"/>
      <c r="K952" s="27" t="str" cm="1">
        <f t="array" ref="K952">IF(I952="","",_xlfn.XLOOKUP(0&amp;A952&amp;IF(F952&lt;&gt;"",F952,LOOKUP(2,1/(F$2:F952&lt;&gt;""),F$2:F952))&amp;I952,Hoja4!G:G,Hoja4!F:F,"",0))</f>
        <v/>
      </c>
      <c r="L952" s="22"/>
      <c r="M952" s="15">
        <v>31</v>
      </c>
      <c r="N952" s="15" t="s">
        <v>1218</v>
      </c>
      <c r="O952" s="15" t="s">
        <v>100</v>
      </c>
      <c r="P952" s="15" t="s">
        <v>35</v>
      </c>
      <c r="Q952" s="15" t="s">
        <v>41</v>
      </c>
      <c r="R952" s="15" t="s">
        <v>37</v>
      </c>
      <c r="S952" s="15">
        <v>100</v>
      </c>
      <c r="T952" s="15">
        <v>100</v>
      </c>
      <c r="U952" s="35">
        <v>100</v>
      </c>
      <c r="V952" s="33"/>
      <c r="W952" s="15" t="s">
        <v>60</v>
      </c>
      <c r="X952" s="15" t="s">
        <v>60</v>
      </c>
      <c r="Y952" s="15" t="s">
        <v>38</v>
      </c>
      <c r="Z952" s="23"/>
    </row>
    <row r="953" spans="1:26">
      <c r="A953" s="3">
        <v>122</v>
      </c>
      <c r="B953" s="3">
        <v>1</v>
      </c>
      <c r="C953" s="3" t="s">
        <v>1140</v>
      </c>
      <c r="D953" s="3"/>
      <c r="E953" s="3"/>
      <c r="F953" s="3">
        <v>74</v>
      </c>
      <c r="G953" s="3" t="s">
        <v>1214</v>
      </c>
      <c r="H953" s="4" t="s">
        <v>32</v>
      </c>
      <c r="I953" s="4" t="s">
        <v>32</v>
      </c>
      <c r="J953" s="3" t="s">
        <v>44</v>
      </c>
      <c r="K953" s="28">
        <f>SUM(K950:K952)</f>
        <v>370951751522</v>
      </c>
      <c r="L953" s="13">
        <f>SUM(L950:L952)</f>
        <v>0</v>
      </c>
      <c r="M953" s="3"/>
      <c r="N953" s="3"/>
      <c r="O953" s="3"/>
      <c r="P953" s="3"/>
      <c r="Q953" s="3"/>
      <c r="R953" s="3"/>
      <c r="S953" s="3"/>
      <c r="T953" s="3"/>
      <c r="U953" s="36"/>
      <c r="V953" s="3"/>
      <c r="W953" s="3"/>
      <c r="X953" s="3"/>
      <c r="Y953" s="3" t="s">
        <v>45</v>
      </c>
      <c r="Z953" s="13">
        <f>SUM(Z950:Z952)</f>
        <v>0</v>
      </c>
    </row>
    <row r="954" spans="1:26">
      <c r="A954" s="15">
        <v>122</v>
      </c>
      <c r="B954" s="15">
        <v>1</v>
      </c>
      <c r="C954" s="15" t="s">
        <v>1140</v>
      </c>
      <c r="D954" s="15">
        <v>1</v>
      </c>
      <c r="E954" s="15" t="s">
        <v>1141</v>
      </c>
      <c r="F954" s="15">
        <v>75</v>
      </c>
      <c r="G954" s="15" t="s">
        <v>1219</v>
      </c>
      <c r="H954" s="16" t="s">
        <v>1187</v>
      </c>
      <c r="I954" s="16" t="s">
        <v>1188</v>
      </c>
      <c r="J954" s="15" t="s">
        <v>1189</v>
      </c>
      <c r="K954" s="32" cm="1">
        <f t="array" ref="K954">IF(I954="","",_xlfn.XLOOKUP(0&amp;A954&amp;IF(F954&lt;&gt;"",F954,LOOKUP(2,1/(F$2:F954&lt;&gt;""),F$2:F954))&amp;I954,Hoja4!G:G,Hoja4!F:F,"",0))</f>
        <v>168048232063</v>
      </c>
      <c r="L954" s="23"/>
      <c r="M954" s="15"/>
      <c r="N954" s="15"/>
      <c r="O954" s="15"/>
      <c r="P954" s="15"/>
      <c r="Q954" s="15"/>
      <c r="R954" s="15"/>
      <c r="S954" s="15"/>
      <c r="T954" s="15"/>
      <c r="U954" s="35"/>
      <c r="V954" s="15"/>
      <c r="W954" s="15"/>
      <c r="X954" s="15"/>
      <c r="Y954" s="15"/>
      <c r="Z954" s="22"/>
    </row>
    <row r="955" spans="1:26">
      <c r="A955" s="15">
        <v>122</v>
      </c>
      <c r="B955" s="15">
        <v>1</v>
      </c>
      <c r="C955" s="15"/>
      <c r="D955" s="15"/>
      <c r="E955" s="15"/>
      <c r="F955" s="15"/>
      <c r="G955" s="15"/>
      <c r="H955" s="16" t="s">
        <v>32</v>
      </c>
      <c r="I955" s="16" t="s">
        <v>32</v>
      </c>
      <c r="J955" s="15"/>
      <c r="K955" s="27" t="str" cm="1">
        <f t="array" ref="K955">IF(I955="","",_xlfn.XLOOKUP(0&amp;A955&amp;IF(F955&lt;&gt;"",F955,LOOKUP(2,1/(F$2:F955&lt;&gt;""),F$2:F955))&amp;I955,Hoja4!G:G,Hoja4!F:F,"",0))</f>
        <v/>
      </c>
      <c r="L955" s="22"/>
      <c r="M955" s="15">
        <v>32</v>
      </c>
      <c r="N955" s="15" t="s">
        <v>1220</v>
      </c>
      <c r="O955" s="15" t="s">
        <v>34</v>
      </c>
      <c r="P955" s="15" t="s">
        <v>95</v>
      </c>
      <c r="Q955" s="15" t="s">
        <v>41</v>
      </c>
      <c r="R955" s="15" t="s">
        <v>37</v>
      </c>
      <c r="S955" s="15">
        <v>80</v>
      </c>
      <c r="T955" s="15">
        <v>90</v>
      </c>
      <c r="U955" s="35">
        <v>90</v>
      </c>
      <c r="V955" s="33"/>
      <c r="W955" s="15" t="s">
        <v>60</v>
      </c>
      <c r="X955" s="15" t="s">
        <v>60</v>
      </c>
      <c r="Y955" s="15" t="s">
        <v>38</v>
      </c>
      <c r="Z955" s="23"/>
    </row>
    <row r="956" spans="1:26">
      <c r="A956" s="3">
        <v>122</v>
      </c>
      <c r="B956" s="3">
        <v>1</v>
      </c>
      <c r="C956" s="3" t="s">
        <v>1140</v>
      </c>
      <c r="D956" s="3"/>
      <c r="E956" s="3"/>
      <c r="F956" s="3">
        <v>75</v>
      </c>
      <c r="G956" s="3" t="s">
        <v>1219</v>
      </c>
      <c r="H956" s="4" t="s">
        <v>32</v>
      </c>
      <c r="I956" s="4" t="s">
        <v>32</v>
      </c>
      <c r="J956" s="3" t="s">
        <v>44</v>
      </c>
      <c r="K956" s="28">
        <f>SUM(K954:K955)</f>
        <v>168048232063</v>
      </c>
      <c r="L956" s="13">
        <f>SUM(L954:L955)</f>
        <v>0</v>
      </c>
      <c r="M956" s="3"/>
      <c r="N956" s="3"/>
      <c r="O956" s="3"/>
      <c r="P956" s="3"/>
      <c r="Q956" s="3"/>
      <c r="R956" s="3"/>
      <c r="S956" s="3"/>
      <c r="T956" s="3"/>
      <c r="U956" s="36"/>
      <c r="V956" s="3"/>
      <c r="W956" s="3"/>
      <c r="X956" s="3"/>
      <c r="Y956" s="3" t="s">
        <v>45</v>
      </c>
      <c r="Z956" s="13">
        <f>SUM(Z954:Z955)</f>
        <v>0</v>
      </c>
    </row>
    <row r="957" spans="1:26">
      <c r="A957" s="15">
        <v>122</v>
      </c>
      <c r="B957" s="15">
        <v>1</v>
      </c>
      <c r="C957" s="15" t="s">
        <v>1140</v>
      </c>
      <c r="D957" s="15">
        <v>2</v>
      </c>
      <c r="E957" s="15" t="s">
        <v>1221</v>
      </c>
      <c r="F957" s="15">
        <v>69</v>
      </c>
      <c r="G957" s="15" t="s">
        <v>1222</v>
      </c>
      <c r="H957" s="16" t="s">
        <v>1223</v>
      </c>
      <c r="I957" s="16" t="s">
        <v>1224</v>
      </c>
      <c r="J957" s="15" t="s">
        <v>1225</v>
      </c>
      <c r="K957" s="32" cm="1">
        <f t="array" ref="K957">IF(I957="","",_xlfn.XLOOKUP(0&amp;A957&amp;IF(F957&lt;&gt;"",F957,LOOKUP(2,1/(F$2:F957&lt;&gt;""),F$2:F957))&amp;I957,Hoja4!G:G,Hoja4!F:F,"",0))</f>
        <v>6262331050</v>
      </c>
      <c r="L957" s="23"/>
      <c r="M957" s="15"/>
      <c r="N957" s="15"/>
      <c r="O957" s="15"/>
      <c r="P957" s="15"/>
      <c r="Q957" s="15"/>
      <c r="R957" s="15"/>
      <c r="S957" s="15"/>
      <c r="T957" s="15"/>
      <c r="U957" s="35"/>
      <c r="V957" s="15"/>
      <c r="W957" s="15"/>
      <c r="X957" s="15"/>
      <c r="Y957" s="15"/>
      <c r="Z957" s="22"/>
    </row>
    <row r="958" spans="1:26">
      <c r="A958" s="15">
        <v>122</v>
      </c>
      <c r="B958" s="15">
        <v>1</v>
      </c>
      <c r="C958" s="15"/>
      <c r="D958" s="15"/>
      <c r="E958" s="15"/>
      <c r="F958" s="15"/>
      <c r="G958" s="15"/>
      <c r="H958" s="16" t="s">
        <v>32</v>
      </c>
      <c r="I958" s="16" t="s">
        <v>32</v>
      </c>
      <c r="J958" s="15"/>
      <c r="K958" s="27" t="str" cm="1">
        <f t="array" ref="K958">IF(I958="","",_xlfn.XLOOKUP(0&amp;A958&amp;IF(F958&lt;&gt;"",F958,LOOKUP(2,1/(F$2:F958&lt;&gt;""),F$2:F958))&amp;I958,Hoja4!G:G,Hoja4!F:F,"",0))</f>
        <v/>
      </c>
      <c r="L958" s="22"/>
      <c r="M958" s="15">
        <v>25</v>
      </c>
      <c r="N958" s="15" t="s">
        <v>1226</v>
      </c>
      <c r="O958" s="15" t="s">
        <v>40</v>
      </c>
      <c r="P958" s="15" t="s">
        <v>35</v>
      </c>
      <c r="Q958" s="15" t="s">
        <v>36</v>
      </c>
      <c r="R958" s="15" t="s">
        <v>37</v>
      </c>
      <c r="S958" s="15">
        <v>4</v>
      </c>
      <c r="T958" s="15">
        <v>11</v>
      </c>
      <c r="U958" s="35">
        <v>1</v>
      </c>
      <c r="V958" s="33"/>
      <c r="W958" s="15" t="s">
        <v>38</v>
      </c>
      <c r="X958" s="15" t="s">
        <v>38</v>
      </c>
      <c r="Y958" s="15" t="s">
        <v>38</v>
      </c>
      <c r="Z958" s="23"/>
    </row>
    <row r="959" spans="1:26">
      <c r="A959" s="3">
        <v>122</v>
      </c>
      <c r="B959" s="3">
        <v>1</v>
      </c>
      <c r="C959" s="3" t="s">
        <v>1140</v>
      </c>
      <c r="D959" s="3"/>
      <c r="E959" s="3"/>
      <c r="F959" s="3">
        <v>69</v>
      </c>
      <c r="G959" s="3" t="s">
        <v>1222</v>
      </c>
      <c r="H959" s="4" t="s">
        <v>32</v>
      </c>
      <c r="I959" s="4" t="s">
        <v>32</v>
      </c>
      <c r="J959" s="3" t="s">
        <v>44</v>
      </c>
      <c r="K959" s="28">
        <f>SUM(K957:K958)</f>
        <v>6262331050</v>
      </c>
      <c r="L959" s="13">
        <f>SUM(L957:L958)</f>
        <v>0</v>
      </c>
      <c r="M959" s="3"/>
      <c r="N959" s="3"/>
      <c r="O959" s="3"/>
      <c r="P959" s="3"/>
      <c r="Q959" s="3"/>
      <c r="R959" s="3"/>
      <c r="S959" s="3"/>
      <c r="T959" s="3"/>
      <c r="U959" s="36"/>
      <c r="V959" s="3"/>
      <c r="W959" s="3"/>
      <c r="X959" s="3"/>
      <c r="Y959" s="3" t="s">
        <v>45</v>
      </c>
      <c r="Z959" s="13">
        <f>SUM(Z957:Z958)</f>
        <v>0</v>
      </c>
    </row>
    <row r="960" spans="1:26">
      <c r="A960" s="15">
        <v>122</v>
      </c>
      <c r="B960" s="15">
        <v>1</v>
      </c>
      <c r="C960" s="15" t="s">
        <v>1140</v>
      </c>
      <c r="D960" s="15">
        <v>2</v>
      </c>
      <c r="E960" s="15" t="s">
        <v>1221</v>
      </c>
      <c r="F960" s="15">
        <v>70</v>
      </c>
      <c r="G960" s="15" t="s">
        <v>1227</v>
      </c>
      <c r="H960" s="16" t="s">
        <v>32</v>
      </c>
      <c r="I960" s="16" t="s">
        <v>32</v>
      </c>
      <c r="J960" s="15"/>
      <c r="K960" s="24" t="str" cm="1">
        <f t="array" ref="K960">IF(I960="","",_xlfn.XLOOKUP(0&amp;A960&amp;IF(F960&lt;&gt;"",F960,LOOKUP(2,1/(F$2:F960&lt;&gt;""),F$2:F960))&amp;I960,Hoja4!G:G,Hoja4!F:F,"",0))</f>
        <v/>
      </c>
      <c r="L960" s="22"/>
      <c r="M960" s="15"/>
      <c r="N960" s="15"/>
      <c r="O960" s="15"/>
      <c r="P960" s="15"/>
      <c r="Q960" s="15"/>
      <c r="R960" s="15"/>
      <c r="S960" s="15"/>
      <c r="T960" s="15"/>
      <c r="U960" s="35"/>
      <c r="V960" s="33"/>
      <c r="W960" s="15"/>
      <c r="X960" s="15"/>
      <c r="Y960" s="15"/>
      <c r="Z960" s="23"/>
    </row>
    <row r="961" spans="1:26">
      <c r="A961" s="15">
        <v>122</v>
      </c>
      <c r="B961" s="15">
        <v>1</v>
      </c>
      <c r="C961" s="15"/>
      <c r="D961" s="15"/>
      <c r="E961" s="15"/>
      <c r="F961" s="15"/>
      <c r="G961" s="15"/>
      <c r="H961" s="16" t="s">
        <v>32</v>
      </c>
      <c r="I961" s="16" t="s">
        <v>32</v>
      </c>
      <c r="J961" s="15"/>
      <c r="K961" s="27" t="str" cm="1">
        <f t="array" ref="K961">IF(I961="","",_xlfn.XLOOKUP(0&amp;A961&amp;IF(F961&lt;&gt;"",F961,LOOKUP(2,1/(F$2:F961&lt;&gt;""),F$2:F961))&amp;I961,Hoja4!G:G,Hoja4!F:F,"",0))</f>
        <v/>
      </c>
      <c r="L961" s="22"/>
      <c r="M961" s="15">
        <v>26</v>
      </c>
      <c r="N961" s="15" t="s">
        <v>1228</v>
      </c>
      <c r="O961" s="15" t="s">
        <v>40</v>
      </c>
      <c r="P961" s="15" t="s">
        <v>35</v>
      </c>
      <c r="Q961" s="15" t="s">
        <v>36</v>
      </c>
      <c r="R961" s="15" t="s">
        <v>37</v>
      </c>
      <c r="S961" s="15" t="s">
        <v>1229</v>
      </c>
      <c r="T961" s="15" t="s">
        <v>1229</v>
      </c>
      <c r="U961" s="35"/>
      <c r="V961" s="33"/>
      <c r="W961" s="15" t="s">
        <v>38</v>
      </c>
      <c r="X961" s="15" t="s">
        <v>43</v>
      </c>
      <c r="Y961" s="15" t="s">
        <v>43</v>
      </c>
      <c r="Z961" s="23"/>
    </row>
    <row r="962" spans="1:26">
      <c r="A962" s="3">
        <v>122</v>
      </c>
      <c r="B962" s="3">
        <v>1</v>
      </c>
      <c r="C962" s="3" t="s">
        <v>1140</v>
      </c>
      <c r="D962" s="3"/>
      <c r="E962" s="3"/>
      <c r="F962" s="3">
        <v>70</v>
      </c>
      <c r="G962" s="3" t="s">
        <v>1227</v>
      </c>
      <c r="H962" s="4" t="s">
        <v>32</v>
      </c>
      <c r="I962" s="4" t="s">
        <v>32</v>
      </c>
      <c r="J962" s="3" t="s">
        <v>44</v>
      </c>
      <c r="K962" s="28">
        <f>SUM(K960:K961)</f>
        <v>0</v>
      </c>
      <c r="L962" s="13">
        <f>SUM(L960:L961)</f>
        <v>0</v>
      </c>
      <c r="M962" s="3"/>
      <c r="N962" s="3"/>
      <c r="O962" s="3"/>
      <c r="P962" s="3"/>
      <c r="Q962" s="3"/>
      <c r="R962" s="3"/>
      <c r="S962" s="3"/>
      <c r="T962" s="3"/>
      <c r="U962" s="36"/>
      <c r="V962" s="3"/>
      <c r="W962" s="3"/>
      <c r="X962" s="3"/>
      <c r="Y962" s="3" t="s">
        <v>45</v>
      </c>
      <c r="Z962" s="13">
        <f>SUM(Z960:Z961)</f>
        <v>0</v>
      </c>
    </row>
    <row r="963" spans="1:26">
      <c r="A963" s="15">
        <v>122</v>
      </c>
      <c r="B963" s="15">
        <v>1</v>
      </c>
      <c r="C963" s="15" t="s">
        <v>1140</v>
      </c>
      <c r="D963" s="15">
        <v>2</v>
      </c>
      <c r="E963" s="15" t="s">
        <v>1221</v>
      </c>
      <c r="F963" s="15">
        <v>71</v>
      </c>
      <c r="G963" s="15" t="s">
        <v>1230</v>
      </c>
      <c r="H963" s="16" t="s">
        <v>1223</v>
      </c>
      <c r="I963" s="16" t="s">
        <v>1224</v>
      </c>
      <c r="J963" s="15" t="s">
        <v>1225</v>
      </c>
      <c r="K963" s="32" cm="1">
        <f t="array" ref="K963">IF(I963="","",_xlfn.XLOOKUP(0&amp;A963&amp;IF(F963&lt;&gt;"",F963,LOOKUP(2,1/(F$2:F963&lt;&gt;""),F$2:F963))&amp;I963,Hoja4!G:G,Hoja4!F:F,"",0))</f>
        <v>55180418950</v>
      </c>
      <c r="L963" s="23"/>
      <c r="M963" s="15"/>
      <c r="N963" s="15"/>
      <c r="O963" s="15"/>
      <c r="P963" s="15"/>
      <c r="Q963" s="15"/>
      <c r="R963" s="15"/>
      <c r="S963" s="15"/>
      <c r="T963" s="15"/>
      <c r="U963" s="35"/>
      <c r="V963" s="15"/>
      <c r="W963" s="15"/>
      <c r="X963" s="15"/>
      <c r="Y963" s="15"/>
      <c r="Z963" s="22"/>
    </row>
    <row r="964" spans="1:26">
      <c r="A964" s="15">
        <v>122</v>
      </c>
      <c r="B964" s="15">
        <v>1</v>
      </c>
      <c r="C964" s="15"/>
      <c r="D964" s="15"/>
      <c r="E964" s="15"/>
      <c r="F964" s="15"/>
      <c r="G964" s="15"/>
      <c r="H964" s="16" t="s">
        <v>32</v>
      </c>
      <c r="I964" s="16" t="s">
        <v>32</v>
      </c>
      <c r="J964" s="15"/>
      <c r="K964" s="27" t="str" cm="1">
        <f t="array" ref="K964">IF(I964="","",_xlfn.XLOOKUP(0&amp;A964&amp;IF(F964&lt;&gt;"",F964,LOOKUP(2,1/(F$2:F964&lt;&gt;""),F$2:F964))&amp;I964,Hoja4!G:G,Hoja4!F:F,"",0))</f>
        <v/>
      </c>
      <c r="L964" s="22"/>
      <c r="M964" s="15">
        <v>27</v>
      </c>
      <c r="N964" s="15" t="s">
        <v>1231</v>
      </c>
      <c r="O964" s="15" t="s">
        <v>100</v>
      </c>
      <c r="P964" s="15" t="s">
        <v>35</v>
      </c>
      <c r="Q964" s="15" t="s">
        <v>41</v>
      </c>
      <c r="R964" s="15" t="s">
        <v>37</v>
      </c>
      <c r="S964" s="15">
        <v>100</v>
      </c>
      <c r="T964" s="15">
        <v>100</v>
      </c>
      <c r="U964" s="35">
        <v>100</v>
      </c>
      <c r="V964" s="33"/>
      <c r="W964" s="15" t="s">
        <v>38</v>
      </c>
      <c r="X964" s="15" t="s">
        <v>38</v>
      </c>
      <c r="Y964" s="15" t="s">
        <v>38</v>
      </c>
      <c r="Z964" s="23"/>
    </row>
    <row r="965" spans="1:26">
      <c r="A965" s="3">
        <v>122</v>
      </c>
      <c r="B965" s="3">
        <v>1</v>
      </c>
      <c r="C965" s="3" t="s">
        <v>1140</v>
      </c>
      <c r="D965" s="3"/>
      <c r="E965" s="3"/>
      <c r="F965" s="3">
        <v>71</v>
      </c>
      <c r="G965" s="3" t="s">
        <v>1230</v>
      </c>
      <c r="H965" s="4" t="s">
        <v>32</v>
      </c>
      <c r="I965" s="4" t="s">
        <v>32</v>
      </c>
      <c r="J965" s="3" t="s">
        <v>44</v>
      </c>
      <c r="K965" s="28">
        <f>SUM(K963:K964)</f>
        <v>55180418950</v>
      </c>
      <c r="L965" s="13">
        <f>SUM(L963:L964)</f>
        <v>0</v>
      </c>
      <c r="M965" s="3"/>
      <c r="N965" s="3"/>
      <c r="O965" s="3"/>
      <c r="P965" s="3"/>
      <c r="Q965" s="3"/>
      <c r="R965" s="3"/>
      <c r="S965" s="3"/>
      <c r="T965" s="3"/>
      <c r="U965" s="36"/>
      <c r="V965" s="3"/>
      <c r="W965" s="3"/>
      <c r="X965" s="3"/>
      <c r="Y965" s="3" t="s">
        <v>45</v>
      </c>
      <c r="Z965" s="13">
        <f>SUM(Z963:Z964)</f>
        <v>0</v>
      </c>
    </row>
    <row r="966" spans="1:26">
      <c r="A966" s="15">
        <v>122</v>
      </c>
      <c r="B966" s="15">
        <v>1</v>
      </c>
      <c r="C966" s="15" t="s">
        <v>1140</v>
      </c>
      <c r="D966" s="15">
        <v>2</v>
      </c>
      <c r="E966" s="15" t="s">
        <v>1221</v>
      </c>
      <c r="F966" s="15">
        <v>72</v>
      </c>
      <c r="G966" s="15" t="s">
        <v>1232</v>
      </c>
      <c r="H966" s="16" t="s">
        <v>32</v>
      </c>
      <c r="I966" s="16" t="s">
        <v>32</v>
      </c>
      <c r="J966" s="15"/>
      <c r="K966" s="24" t="str" cm="1">
        <f t="array" ref="K966">IF(I966="","",_xlfn.XLOOKUP(0&amp;A966&amp;IF(F966&lt;&gt;"",F966,LOOKUP(2,1/(F$2:F966&lt;&gt;""),F$2:F966))&amp;I966,Hoja4!G:G,Hoja4!F:F,"",0))</f>
        <v/>
      </c>
      <c r="L966" s="22"/>
      <c r="M966" s="15"/>
      <c r="N966" s="15"/>
      <c r="O966" s="15"/>
      <c r="P966" s="15"/>
      <c r="Q966" s="15"/>
      <c r="R966" s="15"/>
      <c r="S966" s="15"/>
      <c r="T966" s="15"/>
      <c r="U966" s="35"/>
      <c r="V966" s="33"/>
      <c r="W966" s="15"/>
      <c r="X966" s="15"/>
      <c r="Y966" s="15"/>
      <c r="Z966" s="23"/>
    </row>
    <row r="967" spans="1:26">
      <c r="A967" s="15">
        <v>122</v>
      </c>
      <c r="B967" s="15">
        <v>1</v>
      </c>
      <c r="C967" s="15"/>
      <c r="D967" s="15"/>
      <c r="E967" s="15"/>
      <c r="F967" s="15"/>
      <c r="G967" s="15"/>
      <c r="H967" s="16" t="s">
        <v>32</v>
      </c>
      <c r="I967" s="16" t="s">
        <v>32</v>
      </c>
      <c r="J967" s="15"/>
      <c r="K967" s="27" t="str" cm="1">
        <f t="array" ref="K967">IF(I967="","",_xlfn.XLOOKUP(0&amp;A967&amp;IF(F967&lt;&gt;"",F967,LOOKUP(2,1/(F$2:F967&lt;&gt;""),F$2:F967))&amp;I967,Hoja4!G:G,Hoja4!F:F,"",0))</f>
        <v/>
      </c>
      <c r="L967" s="22"/>
      <c r="M967" s="15">
        <v>28</v>
      </c>
      <c r="N967" s="15" t="s">
        <v>1233</v>
      </c>
      <c r="O967" s="15" t="s">
        <v>100</v>
      </c>
      <c r="P967" s="15" t="s">
        <v>35</v>
      </c>
      <c r="Q967" s="15" t="s">
        <v>41</v>
      </c>
      <c r="R967" s="15" t="s">
        <v>37</v>
      </c>
      <c r="S967" s="15">
        <v>100</v>
      </c>
      <c r="T967" s="15">
        <v>100</v>
      </c>
      <c r="U967" s="35"/>
      <c r="V967" s="33"/>
      <c r="W967" s="15" t="s">
        <v>38</v>
      </c>
      <c r="X967" s="15" t="s">
        <v>43</v>
      </c>
      <c r="Y967" s="15" t="s">
        <v>43</v>
      </c>
      <c r="Z967" s="23"/>
    </row>
    <row r="968" spans="1:26">
      <c r="A968" s="3">
        <v>122</v>
      </c>
      <c r="B968" s="3">
        <v>1</v>
      </c>
      <c r="C968" s="3" t="s">
        <v>1140</v>
      </c>
      <c r="D968" s="3"/>
      <c r="E968" s="3"/>
      <c r="F968" s="3">
        <v>72</v>
      </c>
      <c r="G968" s="3" t="s">
        <v>1232</v>
      </c>
      <c r="H968" s="4" t="s">
        <v>32</v>
      </c>
      <c r="I968" s="4" t="s">
        <v>32</v>
      </c>
      <c r="J968" s="3" t="s">
        <v>44</v>
      </c>
      <c r="K968" s="28">
        <f>SUM(K966:K967)</f>
        <v>0</v>
      </c>
      <c r="L968" s="13">
        <f>SUM(L966:L967)</f>
        <v>0</v>
      </c>
      <c r="M968" s="3"/>
      <c r="N968" s="3"/>
      <c r="O968" s="3"/>
      <c r="P968" s="3"/>
      <c r="Q968" s="3"/>
      <c r="R968" s="3"/>
      <c r="S968" s="3"/>
      <c r="T968" s="3"/>
      <c r="U968" s="36"/>
      <c r="V968" s="3"/>
      <c r="W968" s="3"/>
      <c r="X968" s="3"/>
      <c r="Y968" s="3" t="s">
        <v>45</v>
      </c>
      <c r="Z968" s="13">
        <f>SUM(Z966:Z967)</f>
        <v>0</v>
      </c>
    </row>
    <row r="969" spans="1:26">
      <c r="A969" s="15">
        <v>122</v>
      </c>
      <c r="B969" s="15">
        <v>1</v>
      </c>
      <c r="C969" s="15" t="s">
        <v>1140</v>
      </c>
      <c r="D969" s="15">
        <v>3</v>
      </c>
      <c r="E969" s="15" t="s">
        <v>1234</v>
      </c>
      <c r="F969" s="15">
        <v>73</v>
      </c>
      <c r="G969" s="15" t="s">
        <v>1235</v>
      </c>
      <c r="H969" s="16" t="s">
        <v>1215</v>
      </c>
      <c r="I969" s="16" t="s">
        <v>1216</v>
      </c>
      <c r="J969" s="15" t="s">
        <v>1217</v>
      </c>
      <c r="K969" s="32" cm="1">
        <f t="array" ref="K969">IF(I969="","",_xlfn.XLOOKUP(0&amp;A969&amp;IF(F969&lt;&gt;"",F969,LOOKUP(2,1/(F$2:F969&lt;&gt;""),F$2:F969))&amp;I969,Hoja4!G:G,Hoja4!F:F,"",0))</f>
        <v>28234573992</v>
      </c>
      <c r="L969" s="23"/>
      <c r="M969" s="15"/>
      <c r="N969" s="15"/>
      <c r="O969" s="15"/>
      <c r="P969" s="15"/>
      <c r="Q969" s="15"/>
      <c r="R969" s="15"/>
      <c r="S969" s="15"/>
      <c r="T969" s="15"/>
      <c r="U969" s="35"/>
      <c r="V969" s="15"/>
      <c r="W969" s="15"/>
      <c r="X969" s="15"/>
      <c r="Y969" s="15"/>
      <c r="Z969" s="22"/>
    </row>
    <row r="970" spans="1:26">
      <c r="A970" s="15">
        <v>122</v>
      </c>
      <c r="B970" s="15">
        <v>1</v>
      </c>
      <c r="C970" s="15"/>
      <c r="D970" s="15"/>
      <c r="E970" s="15"/>
      <c r="F970" s="15"/>
      <c r="G970" s="15"/>
      <c r="H970" s="16" t="s">
        <v>32</v>
      </c>
      <c r="I970" s="16" t="s">
        <v>32</v>
      </c>
      <c r="J970" s="15"/>
      <c r="K970" s="27" t="str" cm="1">
        <f t="array" ref="K970">IF(I970="","",_xlfn.XLOOKUP(0&amp;A970&amp;IF(F970&lt;&gt;"",F970,LOOKUP(2,1/(F$2:F970&lt;&gt;""),F$2:F970))&amp;I970,Hoja4!G:G,Hoja4!F:F,"",0))</f>
        <v/>
      </c>
      <c r="L970" s="22"/>
      <c r="M970" s="15">
        <v>29</v>
      </c>
      <c r="N970" s="15" t="s">
        <v>1236</v>
      </c>
      <c r="O970" s="15" t="s">
        <v>100</v>
      </c>
      <c r="P970" s="15" t="s">
        <v>35</v>
      </c>
      <c r="Q970" s="15" t="s">
        <v>41</v>
      </c>
      <c r="R970" s="15" t="s">
        <v>37</v>
      </c>
      <c r="S970" s="15">
        <v>100</v>
      </c>
      <c r="T970" s="15">
        <v>100</v>
      </c>
      <c r="U970" s="35">
        <v>100</v>
      </c>
      <c r="V970" s="33"/>
      <c r="W970" s="15" t="s">
        <v>38</v>
      </c>
      <c r="X970" s="15" t="s">
        <v>38</v>
      </c>
      <c r="Y970" s="15" t="s">
        <v>38</v>
      </c>
      <c r="Z970" s="23"/>
    </row>
    <row r="971" spans="1:26">
      <c r="A971" s="3">
        <v>122</v>
      </c>
      <c r="B971" s="3">
        <v>1</v>
      </c>
      <c r="C971" s="3" t="s">
        <v>1140</v>
      </c>
      <c r="D971" s="3"/>
      <c r="E971" s="3"/>
      <c r="F971" s="3">
        <v>73</v>
      </c>
      <c r="G971" s="3" t="s">
        <v>1235</v>
      </c>
      <c r="H971" s="4" t="s">
        <v>32</v>
      </c>
      <c r="I971" s="4" t="s">
        <v>32</v>
      </c>
      <c r="J971" s="3" t="s">
        <v>44</v>
      </c>
      <c r="K971" s="28">
        <f>SUM(K969:K970)</f>
        <v>28234573992</v>
      </c>
      <c r="L971" s="13">
        <f>SUM(L969:L970)</f>
        <v>0</v>
      </c>
      <c r="M971" s="3"/>
      <c r="N971" s="3"/>
      <c r="O971" s="3"/>
      <c r="P971" s="3"/>
      <c r="Q971" s="3"/>
      <c r="R971" s="3"/>
      <c r="S971" s="3"/>
      <c r="T971" s="3"/>
      <c r="U971" s="36"/>
      <c r="V971" s="3"/>
      <c r="W971" s="3"/>
      <c r="X971" s="3"/>
      <c r="Y971" s="3" t="s">
        <v>45</v>
      </c>
      <c r="Z971" s="13">
        <f>SUM(Z969:Z970)</f>
        <v>0</v>
      </c>
    </row>
    <row r="972" spans="1:26">
      <c r="A972" s="15">
        <v>122</v>
      </c>
      <c r="B972" s="15">
        <v>1</v>
      </c>
      <c r="C972" s="15" t="s">
        <v>1140</v>
      </c>
      <c r="D972" s="15">
        <v>6</v>
      </c>
      <c r="E972" s="15" t="s">
        <v>1237</v>
      </c>
      <c r="F972" s="15">
        <v>65</v>
      </c>
      <c r="G972" s="15" t="s">
        <v>402</v>
      </c>
      <c r="H972" s="16" t="s">
        <v>1187</v>
      </c>
      <c r="I972" s="16" t="s">
        <v>1188</v>
      </c>
      <c r="J972" s="15" t="s">
        <v>1189</v>
      </c>
      <c r="K972" s="32" cm="1">
        <f t="array" ref="K972">IF(I972="","",_xlfn.XLOOKUP(0&amp;A972&amp;IF(F972&lt;&gt;"",F972,LOOKUP(2,1/(F$2:F972&lt;&gt;""),F$2:F972))&amp;I972,Hoja4!G:G,Hoja4!F:F,"",0))</f>
        <v>26867470478</v>
      </c>
      <c r="L972" s="23"/>
      <c r="M972" s="15"/>
      <c r="N972" s="15"/>
      <c r="O972" s="15"/>
      <c r="P972" s="15"/>
      <c r="Q972" s="15"/>
      <c r="R972" s="15"/>
      <c r="S972" s="15"/>
      <c r="T972" s="15"/>
      <c r="U972" s="35"/>
      <c r="V972" s="15"/>
      <c r="W972" s="15"/>
      <c r="X972" s="15"/>
      <c r="Y972" s="15"/>
      <c r="Z972" s="22"/>
    </row>
    <row r="973" spans="1:26">
      <c r="A973" s="15">
        <v>122</v>
      </c>
      <c r="B973" s="15">
        <v>1</v>
      </c>
      <c r="C973" s="15"/>
      <c r="D973" s="15"/>
      <c r="E973" s="15"/>
      <c r="F973" s="15"/>
      <c r="G973" s="15"/>
      <c r="H973" s="16" t="s">
        <v>32</v>
      </c>
      <c r="I973" s="16" t="s">
        <v>32</v>
      </c>
      <c r="J973" s="15"/>
      <c r="K973" s="27" t="str" cm="1">
        <f t="array" ref="K973">IF(I973="","",_xlfn.XLOOKUP(0&amp;A973&amp;IF(F973&lt;&gt;"",F973,LOOKUP(2,1/(F$2:F973&lt;&gt;""),F$2:F973))&amp;I973,Hoja4!G:G,Hoja4!F:F,"",0))</f>
        <v/>
      </c>
      <c r="L973" s="22"/>
      <c r="M973" s="15">
        <v>20</v>
      </c>
      <c r="N973" s="15" t="s">
        <v>1238</v>
      </c>
      <c r="O973" s="15" t="s">
        <v>100</v>
      </c>
      <c r="P973" s="15" t="s">
        <v>95</v>
      </c>
      <c r="Q973" s="15" t="s">
        <v>41</v>
      </c>
      <c r="R973" s="15" t="s">
        <v>37</v>
      </c>
      <c r="S973" s="15">
        <v>100</v>
      </c>
      <c r="T973" s="15">
        <v>100</v>
      </c>
      <c r="U973" s="35"/>
      <c r="V973" s="33"/>
      <c r="W973" s="15" t="s">
        <v>38</v>
      </c>
      <c r="X973" s="15" t="s">
        <v>38</v>
      </c>
      <c r="Y973" s="15" t="s">
        <v>43</v>
      </c>
      <c r="Z973" s="23"/>
    </row>
    <row r="974" spans="1:26">
      <c r="A974" s="15">
        <v>122</v>
      </c>
      <c r="B974" s="15">
        <v>1</v>
      </c>
      <c r="C974" s="15"/>
      <c r="D974" s="15"/>
      <c r="E974" s="15"/>
      <c r="F974" s="15"/>
      <c r="G974" s="15"/>
      <c r="H974" s="16" t="s">
        <v>32</v>
      </c>
      <c r="I974" s="16" t="s">
        <v>32</v>
      </c>
      <c r="J974" s="15"/>
      <c r="K974" s="27" t="str" cm="1">
        <f t="array" ref="K974">IF(I974="","",_xlfn.XLOOKUP(0&amp;A974&amp;IF(F974&lt;&gt;"",F974,LOOKUP(2,1/(F$2:F974&lt;&gt;""),F$2:F974))&amp;I974,Hoja4!G:G,Hoja4!F:F,"",0))</f>
        <v/>
      </c>
      <c r="L974" s="22"/>
      <c r="M974" s="15">
        <v>21</v>
      </c>
      <c r="N974" s="15" t="s">
        <v>1239</v>
      </c>
      <c r="O974" s="15" t="s">
        <v>100</v>
      </c>
      <c r="P974" s="15" t="s">
        <v>95</v>
      </c>
      <c r="Q974" s="15" t="s">
        <v>41</v>
      </c>
      <c r="R974" s="15" t="s">
        <v>37</v>
      </c>
      <c r="S974" s="15">
        <v>100</v>
      </c>
      <c r="T974" s="15">
        <v>100</v>
      </c>
      <c r="U974" s="35"/>
      <c r="V974" s="33"/>
      <c r="W974" s="15" t="s">
        <v>38</v>
      </c>
      <c r="X974" s="15" t="s">
        <v>38</v>
      </c>
      <c r="Y974" s="15" t="s">
        <v>43</v>
      </c>
      <c r="Z974" s="23"/>
    </row>
    <row r="975" spans="1:26">
      <c r="A975" s="15">
        <v>122</v>
      </c>
      <c r="B975" s="15">
        <v>1</v>
      </c>
      <c r="C975" s="15"/>
      <c r="D975" s="15"/>
      <c r="E975" s="15"/>
      <c r="F975" s="15"/>
      <c r="G975" s="15"/>
      <c r="H975" s="16" t="s">
        <v>32</v>
      </c>
      <c r="I975" s="16" t="s">
        <v>32</v>
      </c>
      <c r="J975" s="15"/>
      <c r="K975" s="27" t="str" cm="1">
        <f t="array" ref="K975">IF(I975="","",_xlfn.XLOOKUP(0&amp;A975&amp;IF(F975&lt;&gt;"",F975,LOOKUP(2,1/(F$2:F975&lt;&gt;""),F$2:F975))&amp;I975,Hoja4!G:G,Hoja4!F:F,"",0))</f>
        <v/>
      </c>
      <c r="L975" s="22"/>
      <c r="M975" s="15">
        <v>33</v>
      </c>
      <c r="N975" s="15" t="s">
        <v>1240</v>
      </c>
      <c r="O975" s="15" t="s">
        <v>100</v>
      </c>
      <c r="P975" s="15" t="s">
        <v>95</v>
      </c>
      <c r="Q975" s="15" t="s">
        <v>41</v>
      </c>
      <c r="R975" s="15" t="s">
        <v>37</v>
      </c>
      <c r="S975" s="15">
        <v>100</v>
      </c>
      <c r="T975" s="15">
        <v>100</v>
      </c>
      <c r="U975" s="35">
        <v>100</v>
      </c>
      <c r="V975" s="33"/>
      <c r="W975" s="15" t="s">
        <v>60</v>
      </c>
      <c r="X975" s="15" t="s">
        <v>60</v>
      </c>
      <c r="Y975" s="15" t="s">
        <v>38</v>
      </c>
      <c r="Z975" s="23"/>
    </row>
    <row r="976" spans="1:26">
      <c r="A976" s="3">
        <v>122</v>
      </c>
      <c r="B976" s="3">
        <v>1</v>
      </c>
      <c r="C976" s="3" t="s">
        <v>1140</v>
      </c>
      <c r="D976" s="3"/>
      <c r="E976" s="3"/>
      <c r="F976" s="3">
        <v>65</v>
      </c>
      <c r="G976" s="3" t="s">
        <v>402</v>
      </c>
      <c r="H976" s="4" t="s">
        <v>32</v>
      </c>
      <c r="I976" s="4" t="s">
        <v>32</v>
      </c>
      <c r="J976" s="3" t="s">
        <v>44</v>
      </c>
      <c r="K976" s="28">
        <f>SUM(K972:K975)</f>
        <v>26867470478</v>
      </c>
      <c r="L976" s="13">
        <f>SUM(L972:L975)</f>
        <v>0</v>
      </c>
      <c r="M976" s="3"/>
      <c r="N976" s="3"/>
      <c r="O976" s="3"/>
      <c r="P976" s="3"/>
      <c r="Q976" s="3"/>
      <c r="R976" s="3"/>
      <c r="S976" s="3"/>
      <c r="T976" s="3"/>
      <c r="U976" s="36"/>
      <c r="V976" s="3"/>
      <c r="W976" s="3"/>
      <c r="X976" s="3"/>
      <c r="Y976" s="3" t="s">
        <v>45</v>
      </c>
      <c r="Z976" s="13">
        <f>SUM(Z972:Z975)</f>
        <v>0</v>
      </c>
    </row>
    <row r="977" spans="1:26">
      <c r="A977" s="15">
        <v>122</v>
      </c>
      <c r="B977" s="15">
        <v>1</v>
      </c>
      <c r="C977" s="15" t="s">
        <v>1140</v>
      </c>
      <c r="D977" s="15">
        <v>6</v>
      </c>
      <c r="E977" s="15" t="s">
        <v>1237</v>
      </c>
      <c r="F977" s="15">
        <v>66</v>
      </c>
      <c r="G977" s="15" t="s">
        <v>351</v>
      </c>
      <c r="H977" s="16" t="s">
        <v>1215</v>
      </c>
      <c r="I977" s="16" t="s">
        <v>1216</v>
      </c>
      <c r="J977" s="15" t="s">
        <v>1217</v>
      </c>
      <c r="K977" s="32" cm="1">
        <f t="array" ref="K977">IF(I977="","",_xlfn.XLOOKUP(0&amp;A977&amp;IF(F977&lt;&gt;"",F977,LOOKUP(2,1/(F$2:F977&lt;&gt;""),F$2:F977))&amp;I977,Hoja4!G:G,Hoja4!F:F,"",0))</f>
        <v>6524561000</v>
      </c>
      <c r="L977" s="23"/>
      <c r="M977" s="15"/>
      <c r="N977" s="15"/>
      <c r="O977" s="15"/>
      <c r="P977" s="15"/>
      <c r="Q977" s="15"/>
      <c r="R977" s="15"/>
      <c r="S977" s="15"/>
      <c r="T977" s="15"/>
      <c r="U977" s="35"/>
      <c r="V977" s="15"/>
      <c r="W977" s="15"/>
      <c r="X977" s="15"/>
      <c r="Y977" s="15"/>
      <c r="Z977" s="22"/>
    </row>
    <row r="978" spans="1:26">
      <c r="A978" s="15">
        <v>122</v>
      </c>
      <c r="B978" s="15">
        <v>1</v>
      </c>
      <c r="C978" s="15"/>
      <c r="D978" s="15"/>
      <c r="E978" s="15"/>
      <c r="F978" s="15"/>
      <c r="G978" s="15"/>
      <c r="H978" s="16" t="s">
        <v>32</v>
      </c>
      <c r="I978" s="16" t="s">
        <v>32</v>
      </c>
      <c r="J978" s="15"/>
      <c r="K978" s="27" t="str" cm="1">
        <f t="array" ref="K978">IF(I978="","",_xlfn.XLOOKUP(0&amp;A978&amp;IF(F978&lt;&gt;"",F978,LOOKUP(2,1/(F$2:F978&lt;&gt;""),F$2:F978))&amp;I978,Hoja4!G:G,Hoja4!F:F,"",0))</f>
        <v/>
      </c>
      <c r="L978" s="22"/>
      <c r="M978" s="15">
        <v>22</v>
      </c>
      <c r="N978" s="15" t="s">
        <v>1241</v>
      </c>
      <c r="O978" s="15" t="s">
        <v>100</v>
      </c>
      <c r="P978" s="15" t="s">
        <v>95</v>
      </c>
      <c r="Q978" s="15" t="s">
        <v>41</v>
      </c>
      <c r="R978" s="15" t="s">
        <v>37</v>
      </c>
      <c r="S978" s="15">
        <v>100</v>
      </c>
      <c r="T978" s="15">
        <v>100</v>
      </c>
      <c r="U978" s="35">
        <v>100</v>
      </c>
      <c r="V978" s="33"/>
      <c r="W978" s="15" t="s">
        <v>38</v>
      </c>
      <c r="X978" s="15" t="s">
        <v>38</v>
      </c>
      <c r="Y978" s="15" t="s">
        <v>38</v>
      </c>
      <c r="Z978" s="23"/>
    </row>
    <row r="979" spans="1:26">
      <c r="A979" s="3">
        <v>122</v>
      </c>
      <c r="B979" s="3">
        <v>1</v>
      </c>
      <c r="C979" s="3" t="s">
        <v>1140</v>
      </c>
      <c r="D979" s="3"/>
      <c r="E979" s="3"/>
      <c r="F979" s="3">
        <v>66</v>
      </c>
      <c r="G979" s="3" t="s">
        <v>351</v>
      </c>
      <c r="H979" s="4" t="s">
        <v>32</v>
      </c>
      <c r="I979" s="4" t="s">
        <v>32</v>
      </c>
      <c r="J979" s="3" t="s">
        <v>44</v>
      </c>
      <c r="K979" s="28">
        <f>SUM(K977:K978)</f>
        <v>6524561000</v>
      </c>
      <c r="L979" s="13">
        <f>SUM(L977:L978)</f>
        <v>0</v>
      </c>
      <c r="M979" s="3"/>
      <c r="N979" s="3"/>
      <c r="O979" s="3"/>
      <c r="P979" s="3"/>
      <c r="Q979" s="3"/>
      <c r="R979" s="3"/>
      <c r="S979" s="3"/>
      <c r="T979" s="3"/>
      <c r="U979" s="36"/>
      <c r="V979" s="3"/>
      <c r="W979" s="3"/>
      <c r="X979" s="3"/>
      <c r="Y979" s="3" t="s">
        <v>45</v>
      </c>
      <c r="Z979" s="13">
        <f>SUM(Z977:Z978)</f>
        <v>0</v>
      </c>
    </row>
    <row r="980" spans="1:26">
      <c r="A980" s="15">
        <v>122</v>
      </c>
      <c r="B980" s="15">
        <v>1</v>
      </c>
      <c r="C980" s="15" t="s">
        <v>1140</v>
      </c>
      <c r="D980" s="15">
        <v>6</v>
      </c>
      <c r="E980" s="15" t="s">
        <v>1237</v>
      </c>
      <c r="F980" s="15">
        <v>67</v>
      </c>
      <c r="G980" s="15" t="s">
        <v>1242</v>
      </c>
      <c r="H980" s="16" t="s">
        <v>1215</v>
      </c>
      <c r="I980" s="16" t="s">
        <v>1216</v>
      </c>
      <c r="J980" s="15" t="s">
        <v>1217</v>
      </c>
      <c r="K980" s="32" cm="1">
        <f t="array" ref="K980">IF(I980="","",_xlfn.XLOOKUP(0&amp;A980&amp;IF(F980&lt;&gt;"",F980,LOOKUP(2,1/(F$2:F980&lt;&gt;""),F$2:F980))&amp;I980,Hoja4!G:G,Hoja4!F:F,"",0))</f>
        <v>4228952008</v>
      </c>
      <c r="L980" s="23"/>
      <c r="M980" s="15"/>
      <c r="N980" s="15"/>
      <c r="O980" s="15"/>
      <c r="P980" s="15"/>
      <c r="Q980" s="15"/>
      <c r="R980" s="15"/>
      <c r="S980" s="15"/>
      <c r="T980" s="15"/>
      <c r="U980" s="35"/>
      <c r="V980" s="15"/>
      <c r="W980" s="15"/>
      <c r="X980" s="15"/>
      <c r="Y980" s="15"/>
      <c r="Z980" s="22"/>
    </row>
    <row r="981" spans="1:26">
      <c r="A981" s="15">
        <v>122</v>
      </c>
      <c r="B981" s="15">
        <v>1</v>
      </c>
      <c r="C981" s="15"/>
      <c r="D981" s="15"/>
      <c r="E981" s="15"/>
      <c r="F981" s="15"/>
      <c r="G981" s="15"/>
      <c r="H981" s="16" t="s">
        <v>32</v>
      </c>
      <c r="I981" s="16" t="s">
        <v>32</v>
      </c>
      <c r="J981" s="15"/>
      <c r="K981" s="27" t="str" cm="1">
        <f t="array" ref="K981">IF(I981="","",_xlfn.XLOOKUP(0&amp;A981&amp;IF(F981&lt;&gt;"",F981,LOOKUP(2,1/(F$2:F981&lt;&gt;""),F$2:F981))&amp;I981,Hoja4!G:G,Hoja4!F:F,"",0))</f>
        <v/>
      </c>
      <c r="L981" s="22"/>
      <c r="M981" s="15">
        <v>23</v>
      </c>
      <c r="N981" s="15" t="s">
        <v>1243</v>
      </c>
      <c r="O981" s="15" t="s">
        <v>100</v>
      </c>
      <c r="P981" s="15" t="s">
        <v>35</v>
      </c>
      <c r="Q981" s="15" t="s">
        <v>41</v>
      </c>
      <c r="R981" s="15" t="s">
        <v>37</v>
      </c>
      <c r="S981" s="15">
        <v>100</v>
      </c>
      <c r="T981" s="15">
        <v>100</v>
      </c>
      <c r="U981" s="35">
        <v>100</v>
      </c>
      <c r="V981" s="33"/>
      <c r="W981" s="15" t="s">
        <v>38</v>
      </c>
      <c r="X981" s="15" t="s">
        <v>38</v>
      </c>
      <c r="Y981" s="15" t="s">
        <v>38</v>
      </c>
      <c r="Z981" s="23"/>
    </row>
    <row r="982" spans="1:26">
      <c r="A982" s="3">
        <v>122</v>
      </c>
      <c r="B982" s="3">
        <v>1</v>
      </c>
      <c r="C982" s="3" t="s">
        <v>1140</v>
      </c>
      <c r="D982" s="3"/>
      <c r="E982" s="3"/>
      <c r="F982" s="3">
        <v>67</v>
      </c>
      <c r="G982" s="3" t="s">
        <v>1242</v>
      </c>
      <c r="H982" s="4" t="s">
        <v>32</v>
      </c>
      <c r="I982" s="4" t="s">
        <v>32</v>
      </c>
      <c r="J982" s="3" t="s">
        <v>44</v>
      </c>
      <c r="K982" s="28">
        <f>SUM(K980:K981)</f>
        <v>4228952008</v>
      </c>
      <c r="L982" s="13">
        <f>SUM(L980:L981)</f>
        <v>0</v>
      </c>
      <c r="M982" s="3"/>
      <c r="N982" s="3"/>
      <c r="O982" s="3"/>
      <c r="P982" s="3"/>
      <c r="Q982" s="3"/>
      <c r="R982" s="3"/>
      <c r="S982" s="3"/>
      <c r="T982" s="3"/>
      <c r="U982" s="36"/>
      <c r="V982" s="3"/>
      <c r="W982" s="3"/>
      <c r="X982" s="3"/>
      <c r="Y982" s="3" t="s">
        <v>45</v>
      </c>
      <c r="Z982" s="13">
        <f>SUM(Z980:Z981)</f>
        <v>0</v>
      </c>
    </row>
    <row r="983" spans="1:26">
      <c r="A983" s="5">
        <v>122</v>
      </c>
      <c r="B983" s="5">
        <v>1</v>
      </c>
      <c r="C983" s="5" t="s">
        <v>1140</v>
      </c>
      <c r="D983" s="5"/>
      <c r="E983" s="5"/>
      <c r="F983" s="5"/>
      <c r="G983" s="5"/>
      <c r="H983" s="6" t="s">
        <v>32</v>
      </c>
      <c r="I983" s="6" t="s">
        <v>32</v>
      </c>
      <c r="J983" s="5" t="s">
        <v>121</v>
      </c>
      <c r="K983" s="29">
        <f>SUM(K897,K901,K905,K909,K913,K916,K920,K925,K928,K931,K934,K937,K940,K943,K946,K949,K953,K956,K959,K962,K965,K968,K971,K976,K979,K982)</f>
        <v>2439592056000</v>
      </c>
      <c r="L983" s="14">
        <f>SUM(L897,L901,L905,L909,L913,L916,L920,L925,L928,L931,L934,L937,L940,L943,L946,L949,L953,L956,L959,L962,L965,L968,L971,L976,L979,L982)</f>
        <v>0</v>
      </c>
      <c r="M983" s="5"/>
      <c r="N983" s="5"/>
      <c r="O983" s="5"/>
      <c r="P983" s="5"/>
      <c r="Q983" s="5"/>
      <c r="R983" s="5"/>
      <c r="S983" s="5"/>
      <c r="T983" s="5"/>
      <c r="U983" s="37"/>
      <c r="V983" s="5"/>
      <c r="W983" s="5"/>
      <c r="X983" s="5"/>
      <c r="Y983" s="5" t="s">
        <v>121</v>
      </c>
      <c r="Z983" s="14">
        <f>SUM(Z897,Z901,Z905,Z909,Z913,Z916,Z920,Z925,Z928,Z931,Z934,Z937,Z940,Z943,Z946,Z949,Z953,Z956,Z959,Z962,Z965,Z968,Z971,Z976,Z979,Z982)</f>
        <v>0</v>
      </c>
    </row>
    <row r="984" spans="1:26">
      <c r="A984" s="15">
        <v>214</v>
      </c>
      <c r="B984" s="15">
        <v>1</v>
      </c>
      <c r="C984" s="15" t="s">
        <v>1244</v>
      </c>
      <c r="D984" s="15">
        <v>3</v>
      </c>
      <c r="E984" s="15" t="s">
        <v>1245</v>
      </c>
      <c r="F984" s="15">
        <v>3</v>
      </c>
      <c r="G984" s="15" t="s">
        <v>1246</v>
      </c>
      <c r="H984" s="16" t="s">
        <v>1247</v>
      </c>
      <c r="I984" s="16" t="s">
        <v>1248</v>
      </c>
      <c r="J984" s="15" t="s">
        <v>1249</v>
      </c>
      <c r="K984" s="32" cm="1">
        <f t="array" ref="K984">IF(I984="","",_xlfn.XLOOKUP(0&amp;A984&amp;IF(F984&lt;&gt;"",F984,LOOKUP(2,1/(F$2:F984&lt;&gt;""),F$2:F984))&amp;I984,Hoja4!G:G,Hoja4!F:F,"",0))</f>
        <v>1661097960</v>
      </c>
      <c r="L984" s="23"/>
      <c r="M984" s="15"/>
      <c r="N984" s="15"/>
      <c r="O984" s="15"/>
      <c r="P984" s="15"/>
      <c r="Q984" s="15"/>
      <c r="R984" s="15"/>
      <c r="S984" s="15"/>
      <c r="T984" s="15"/>
      <c r="U984" s="35"/>
      <c r="V984" s="15"/>
      <c r="W984" s="15"/>
      <c r="X984" s="15"/>
      <c r="Y984" s="15"/>
      <c r="Z984" s="22"/>
    </row>
    <row r="985" spans="1:26">
      <c r="A985" s="15">
        <v>214</v>
      </c>
      <c r="B985" s="15">
        <v>1</v>
      </c>
      <c r="C985" s="15"/>
      <c r="D985" s="15"/>
      <c r="E985" s="15"/>
      <c r="F985" s="15"/>
      <c r="G985" s="15"/>
      <c r="H985" s="16" t="s">
        <v>32</v>
      </c>
      <c r="I985" s="16" t="s">
        <v>32</v>
      </c>
      <c r="J985" s="15"/>
      <c r="K985" s="27" t="str" cm="1">
        <f t="array" ref="K985">IF(I985="","",_xlfn.XLOOKUP(0&amp;A985&amp;IF(F985&lt;&gt;"",F985,LOOKUP(2,1/(F$2:F985&lt;&gt;""),F$2:F985))&amp;I985,Hoja4!G:G,Hoja4!F:F,"",0))</f>
        <v/>
      </c>
      <c r="L985" s="22"/>
      <c r="M985" s="15">
        <v>21</v>
      </c>
      <c r="N985" s="15" t="s">
        <v>1250</v>
      </c>
      <c r="O985" s="15" t="s">
        <v>100</v>
      </c>
      <c r="P985" s="15" t="s">
        <v>131</v>
      </c>
      <c r="Q985" s="15" t="s">
        <v>36</v>
      </c>
      <c r="R985" s="15" t="s">
        <v>58</v>
      </c>
      <c r="S985" s="15">
        <v>20</v>
      </c>
      <c r="T985" s="15">
        <v>20</v>
      </c>
      <c r="U985" s="35">
        <v>20</v>
      </c>
      <c r="V985" s="33"/>
      <c r="W985" s="15" t="s">
        <v>38</v>
      </c>
      <c r="X985" s="15" t="s">
        <v>38</v>
      </c>
      <c r="Y985" s="15" t="s">
        <v>38</v>
      </c>
      <c r="Z985" s="23"/>
    </row>
    <row r="986" spans="1:26">
      <c r="A986" s="15">
        <v>214</v>
      </c>
      <c r="B986" s="15">
        <v>1</v>
      </c>
      <c r="C986" s="15"/>
      <c r="D986" s="15"/>
      <c r="E986" s="15"/>
      <c r="F986" s="15"/>
      <c r="G986" s="15"/>
      <c r="H986" s="16" t="s">
        <v>32</v>
      </c>
      <c r="I986" s="16" t="s">
        <v>32</v>
      </c>
      <c r="J986" s="15"/>
      <c r="K986" s="27" t="str" cm="1">
        <f t="array" ref="K986">IF(I986="","",_xlfn.XLOOKUP(0&amp;A986&amp;IF(F986&lt;&gt;"",F986,LOOKUP(2,1/(F$2:F986&lt;&gt;""),F$2:F986))&amp;I986,Hoja4!G:G,Hoja4!F:F,"",0))</f>
        <v/>
      </c>
      <c r="L986" s="22"/>
      <c r="M986" s="15">
        <v>22</v>
      </c>
      <c r="N986" s="15" t="s">
        <v>1251</v>
      </c>
      <c r="O986" s="15" t="s">
        <v>34</v>
      </c>
      <c r="P986" s="15" t="s">
        <v>131</v>
      </c>
      <c r="Q986" s="15" t="s">
        <v>36</v>
      </c>
      <c r="R986" s="15" t="s">
        <v>58</v>
      </c>
      <c r="S986" s="15"/>
      <c r="T986" s="15">
        <v>1</v>
      </c>
      <c r="U986" s="35"/>
      <c r="V986" s="33"/>
      <c r="W986" s="15" t="s">
        <v>43</v>
      </c>
      <c r="X986" s="15" t="s">
        <v>38</v>
      </c>
      <c r="Y986" s="15" t="s">
        <v>43</v>
      </c>
      <c r="Z986" s="23"/>
    </row>
    <row r="987" spans="1:26">
      <c r="A987" s="3">
        <v>214</v>
      </c>
      <c r="B987" s="3">
        <v>1</v>
      </c>
      <c r="C987" s="3" t="s">
        <v>1244</v>
      </c>
      <c r="D987" s="3"/>
      <c r="E987" s="3"/>
      <c r="F987" s="3">
        <v>3</v>
      </c>
      <c r="G987" s="3" t="s">
        <v>1246</v>
      </c>
      <c r="H987" s="4" t="s">
        <v>32</v>
      </c>
      <c r="I987" s="4" t="s">
        <v>32</v>
      </c>
      <c r="J987" s="3" t="s">
        <v>44</v>
      </c>
      <c r="K987" s="28">
        <f>SUM(K984:K986)</f>
        <v>1661097960</v>
      </c>
      <c r="L987" s="13">
        <f>SUM(L984:L986)</f>
        <v>0</v>
      </c>
      <c r="M987" s="3"/>
      <c r="N987" s="3"/>
      <c r="O987" s="3"/>
      <c r="P987" s="3"/>
      <c r="Q987" s="3"/>
      <c r="R987" s="3"/>
      <c r="S987" s="3"/>
      <c r="T987" s="3"/>
      <c r="U987" s="36"/>
      <c r="V987" s="3"/>
      <c r="W987" s="3"/>
      <c r="X987" s="3"/>
      <c r="Y987" s="3" t="s">
        <v>45</v>
      </c>
      <c r="Z987" s="13">
        <f>SUM(Z983:Z986)</f>
        <v>0</v>
      </c>
    </row>
    <row r="988" spans="1:26">
      <c r="A988" s="15">
        <v>214</v>
      </c>
      <c r="B988" s="15">
        <v>1</v>
      </c>
      <c r="C988" s="15" t="s">
        <v>1244</v>
      </c>
      <c r="D988" s="15">
        <v>3</v>
      </c>
      <c r="E988" s="15" t="s">
        <v>1245</v>
      </c>
      <c r="F988" s="15">
        <v>4</v>
      </c>
      <c r="G988" s="15" t="s">
        <v>1252</v>
      </c>
      <c r="H988" s="16" t="s">
        <v>1253</v>
      </c>
      <c r="I988" s="16" t="s">
        <v>1254</v>
      </c>
      <c r="J988" s="15" t="s">
        <v>1255</v>
      </c>
      <c r="K988" s="32" cm="1">
        <f t="array" ref="K988">IF(I988="","",_xlfn.XLOOKUP(0&amp;A988&amp;IF(F988&lt;&gt;"",F988,LOOKUP(2,1/(F$2:F988&lt;&gt;""),F$2:F988))&amp;I988,Hoja4!G:G,Hoja4!F:F,"",0))</f>
        <v>16287429567</v>
      </c>
      <c r="L988" s="23"/>
      <c r="M988" s="15"/>
      <c r="N988" s="15"/>
      <c r="O988" s="15"/>
      <c r="P988" s="15"/>
      <c r="Q988" s="15"/>
      <c r="R988" s="15"/>
      <c r="S988" s="15"/>
      <c r="T988" s="15"/>
      <c r="U988" s="35"/>
      <c r="V988" s="15"/>
      <c r="W988" s="15"/>
      <c r="X988" s="15"/>
      <c r="Y988" s="15"/>
      <c r="Z988" s="22"/>
    </row>
    <row r="989" spans="1:26">
      <c r="A989" s="15">
        <v>214</v>
      </c>
      <c r="B989" s="15">
        <v>1</v>
      </c>
      <c r="C989" s="15"/>
      <c r="D989" s="15"/>
      <c r="E989" s="15"/>
      <c r="F989" s="15"/>
      <c r="G989" s="15"/>
      <c r="H989" s="16" t="s">
        <v>32</v>
      </c>
      <c r="I989" s="16" t="s">
        <v>32</v>
      </c>
      <c r="J989" s="15"/>
      <c r="K989" s="27" t="str" cm="1">
        <f t="array" ref="K989">IF(I989="","",_xlfn.XLOOKUP(0&amp;A989&amp;IF(F989&lt;&gt;"",F989,LOOKUP(2,1/(F$2:F989&lt;&gt;""),F$2:F989))&amp;I989,Hoja4!G:G,Hoja4!F:F,"",0))</f>
        <v/>
      </c>
      <c r="L989" s="22"/>
      <c r="M989" s="15">
        <v>23</v>
      </c>
      <c r="N989" s="15" t="s">
        <v>1256</v>
      </c>
      <c r="O989" s="15" t="s">
        <v>100</v>
      </c>
      <c r="P989" s="15" t="s">
        <v>131</v>
      </c>
      <c r="Q989" s="15" t="s">
        <v>36</v>
      </c>
      <c r="R989" s="15" t="s">
        <v>58</v>
      </c>
      <c r="S989" s="15">
        <v>20</v>
      </c>
      <c r="T989" s="15">
        <v>20</v>
      </c>
      <c r="U989" s="35">
        <v>20</v>
      </c>
      <c r="V989" s="33"/>
      <c r="W989" s="15" t="s">
        <v>38</v>
      </c>
      <c r="X989" s="15" t="s">
        <v>38</v>
      </c>
      <c r="Y989" s="15" t="s">
        <v>38</v>
      </c>
      <c r="Z989" s="23"/>
    </row>
    <row r="990" spans="1:26">
      <c r="A990" s="15">
        <v>214</v>
      </c>
      <c r="B990" s="15">
        <v>1</v>
      </c>
      <c r="C990" s="15"/>
      <c r="D990" s="15"/>
      <c r="E990" s="15"/>
      <c r="F990" s="15"/>
      <c r="G990" s="15"/>
      <c r="H990" s="16" t="s">
        <v>32</v>
      </c>
      <c r="I990" s="16" t="s">
        <v>32</v>
      </c>
      <c r="J990" s="15"/>
      <c r="K990" s="27" t="str" cm="1">
        <f t="array" ref="K990">IF(I990="","",_xlfn.XLOOKUP(0&amp;A990&amp;IF(F990&lt;&gt;"",F990,LOOKUP(2,1/(F$2:F990&lt;&gt;""),F$2:F990))&amp;I990,Hoja4!G:G,Hoja4!F:F,"",0))</f>
        <v/>
      </c>
      <c r="L990" s="22"/>
      <c r="M990" s="15">
        <v>24</v>
      </c>
      <c r="N990" s="15" t="s">
        <v>1257</v>
      </c>
      <c r="O990" s="15" t="s">
        <v>34</v>
      </c>
      <c r="P990" s="15" t="s">
        <v>35</v>
      </c>
      <c r="Q990" s="15" t="s">
        <v>41</v>
      </c>
      <c r="R990" s="15" t="s">
        <v>37</v>
      </c>
      <c r="S990" s="15"/>
      <c r="T990" s="15">
        <v>98</v>
      </c>
      <c r="U990" s="35">
        <v>92</v>
      </c>
      <c r="V990" s="33"/>
      <c r="W990" s="15" t="s">
        <v>38</v>
      </c>
      <c r="X990" s="15" t="s">
        <v>38</v>
      </c>
      <c r="Y990" s="15" t="s">
        <v>38</v>
      </c>
      <c r="Z990" s="23"/>
    </row>
    <row r="991" spans="1:26">
      <c r="A991" s="3">
        <v>214</v>
      </c>
      <c r="B991" s="3">
        <v>1</v>
      </c>
      <c r="C991" s="3" t="s">
        <v>1244</v>
      </c>
      <c r="D991" s="3"/>
      <c r="E991" s="3"/>
      <c r="F991" s="3">
        <v>4</v>
      </c>
      <c r="G991" s="3" t="s">
        <v>1252</v>
      </c>
      <c r="H991" s="4" t="s">
        <v>32</v>
      </c>
      <c r="I991" s="4" t="s">
        <v>32</v>
      </c>
      <c r="J991" s="3" t="s">
        <v>44</v>
      </c>
      <c r="K991" s="28">
        <f>SUM(K988:K990)</f>
        <v>16287429567</v>
      </c>
      <c r="L991" s="13">
        <f>SUM(L988:L990)</f>
        <v>0</v>
      </c>
      <c r="M991" s="3"/>
      <c r="N991" s="3"/>
      <c r="O991" s="3"/>
      <c r="P991" s="3"/>
      <c r="Q991" s="3"/>
      <c r="R991" s="3"/>
      <c r="S991" s="3"/>
      <c r="T991" s="3"/>
      <c r="U991" s="36"/>
      <c r="V991" s="3"/>
      <c r="W991" s="3"/>
      <c r="X991" s="3"/>
      <c r="Y991" s="3" t="s">
        <v>45</v>
      </c>
      <c r="Z991" s="13">
        <f>SUM(Z988:Z990)</f>
        <v>0</v>
      </c>
    </row>
    <row r="992" spans="1:26">
      <c r="A992" s="15">
        <v>214</v>
      </c>
      <c r="B992" s="15">
        <v>1</v>
      </c>
      <c r="C992" s="15" t="s">
        <v>1244</v>
      </c>
      <c r="D992" s="15">
        <v>3</v>
      </c>
      <c r="E992" s="15" t="s">
        <v>1245</v>
      </c>
      <c r="F992" s="15">
        <v>5</v>
      </c>
      <c r="G992" s="15" t="s">
        <v>1258</v>
      </c>
      <c r="H992" s="16" t="s">
        <v>1259</v>
      </c>
      <c r="I992" s="16" t="s">
        <v>1260</v>
      </c>
      <c r="J992" s="15" t="s">
        <v>1261</v>
      </c>
      <c r="K992" s="32" cm="1">
        <f t="array" ref="K992">IF(I992="","",_xlfn.XLOOKUP(0&amp;A992&amp;IF(F992&lt;&gt;"",F992,LOOKUP(2,1/(F$2:F992&lt;&gt;""),F$2:F992))&amp;I992,Hoja4!G:G,Hoja4!F:F,"",0))</f>
        <v>4959000000</v>
      </c>
      <c r="L992" s="23"/>
      <c r="M992" s="15"/>
      <c r="N992" s="15"/>
      <c r="O992" s="15"/>
      <c r="P992" s="15"/>
      <c r="Q992" s="15"/>
      <c r="R992" s="15"/>
      <c r="S992" s="15"/>
      <c r="T992" s="15"/>
      <c r="U992" s="35"/>
      <c r="V992" s="15"/>
      <c r="W992" s="15"/>
      <c r="X992" s="15"/>
      <c r="Y992" s="15"/>
      <c r="Z992" s="22"/>
    </row>
    <row r="993" spans="1:26">
      <c r="A993" s="15">
        <v>214</v>
      </c>
      <c r="B993" s="15">
        <v>1</v>
      </c>
      <c r="C993" s="15"/>
      <c r="D993" s="15"/>
      <c r="E993" s="15"/>
      <c r="F993" s="15"/>
      <c r="G993" s="15"/>
      <c r="H993" s="16" t="s">
        <v>32</v>
      </c>
      <c r="I993" s="16" t="s">
        <v>32</v>
      </c>
      <c r="J993" s="15"/>
      <c r="K993" s="27" t="str" cm="1">
        <f t="array" ref="K993">IF(I993="","",_xlfn.XLOOKUP(0&amp;A993&amp;IF(F993&lt;&gt;"",F993,LOOKUP(2,1/(F$2:F993&lt;&gt;""),F$2:F993))&amp;I993,Hoja4!G:G,Hoja4!F:F,"",0))</f>
        <v/>
      </c>
      <c r="L993" s="22"/>
      <c r="M993" s="15">
        <v>25</v>
      </c>
      <c r="N993" s="15" t="s">
        <v>1262</v>
      </c>
      <c r="O993" s="15" t="s">
        <v>100</v>
      </c>
      <c r="P993" s="15" t="s">
        <v>131</v>
      </c>
      <c r="Q993" s="15" t="s">
        <v>36</v>
      </c>
      <c r="R993" s="15" t="s">
        <v>58</v>
      </c>
      <c r="S993" s="15">
        <v>20</v>
      </c>
      <c r="T993" s="15">
        <v>20</v>
      </c>
      <c r="U993" s="35">
        <v>20</v>
      </c>
      <c r="V993" s="33"/>
      <c r="W993" s="15" t="s">
        <v>38</v>
      </c>
      <c r="X993" s="15" t="s">
        <v>38</v>
      </c>
      <c r="Y993" s="15" t="s">
        <v>38</v>
      </c>
      <c r="Z993" s="23"/>
    </row>
    <row r="994" spans="1:26">
      <c r="A994" s="3">
        <v>214</v>
      </c>
      <c r="B994" s="3">
        <v>1</v>
      </c>
      <c r="C994" s="3" t="s">
        <v>1244</v>
      </c>
      <c r="D994" s="3"/>
      <c r="E994" s="3"/>
      <c r="F994" s="3">
        <v>5</v>
      </c>
      <c r="G994" s="3" t="s">
        <v>1258</v>
      </c>
      <c r="H994" s="4" t="s">
        <v>32</v>
      </c>
      <c r="I994" s="4" t="s">
        <v>32</v>
      </c>
      <c r="J994" s="3" t="s">
        <v>44</v>
      </c>
      <c r="K994" s="28">
        <f>SUM(K992:K993)</f>
        <v>4959000000</v>
      </c>
      <c r="L994" s="13">
        <f>SUM(L992:L993)</f>
        <v>0</v>
      </c>
      <c r="M994" s="3"/>
      <c r="N994" s="3"/>
      <c r="O994" s="3"/>
      <c r="P994" s="3"/>
      <c r="Q994" s="3"/>
      <c r="R994" s="3"/>
      <c r="S994" s="3"/>
      <c r="T994" s="3"/>
      <c r="U994" s="36"/>
      <c r="V994" s="3"/>
      <c r="W994" s="3"/>
      <c r="X994" s="3"/>
      <c r="Y994" s="3" t="s">
        <v>45</v>
      </c>
      <c r="Z994" s="13">
        <f>SUM(Z992:Z993)</f>
        <v>0</v>
      </c>
    </row>
    <row r="995" spans="1:26">
      <c r="A995" s="15">
        <v>214</v>
      </c>
      <c r="B995" s="15">
        <v>1</v>
      </c>
      <c r="C995" s="15" t="s">
        <v>1244</v>
      </c>
      <c r="D995" s="15">
        <v>3</v>
      </c>
      <c r="E995" s="15" t="s">
        <v>1245</v>
      </c>
      <c r="F995" s="15">
        <v>2</v>
      </c>
      <c r="G995" s="15" t="s">
        <v>1263</v>
      </c>
      <c r="H995" s="16" t="s">
        <v>1264</v>
      </c>
      <c r="I995" s="16" t="s">
        <v>1265</v>
      </c>
      <c r="J995" s="15" t="s">
        <v>1266</v>
      </c>
      <c r="K995" s="32" cm="1">
        <f t="array" ref="K995">IF(I995="","",_xlfn.XLOOKUP(0&amp;A995&amp;IF(F995&lt;&gt;"",F995,LOOKUP(2,1/(F$2:F995&lt;&gt;""),F$2:F995))&amp;I995,Hoja4!G:G,Hoja4!F:F,"",0))</f>
        <v>19557986999</v>
      </c>
      <c r="L995" s="23"/>
      <c r="M995" s="15"/>
      <c r="N995" s="15"/>
      <c r="O995" s="15"/>
      <c r="P995" s="15"/>
      <c r="Q995" s="15"/>
      <c r="R995" s="15"/>
      <c r="S995" s="15"/>
      <c r="T995" s="15"/>
      <c r="U995" s="35"/>
      <c r="V995" s="15"/>
      <c r="W995" s="15"/>
      <c r="X995" s="15"/>
      <c r="Y995" s="15"/>
      <c r="Z995" s="22"/>
    </row>
    <row r="996" spans="1:26">
      <c r="A996" s="15">
        <v>214</v>
      </c>
      <c r="B996" s="15">
        <v>1</v>
      </c>
      <c r="C996" s="15"/>
      <c r="D996" s="15"/>
      <c r="E996" s="15"/>
      <c r="F996" s="15"/>
      <c r="G996" s="15"/>
      <c r="H996" s="16" t="s">
        <v>32</v>
      </c>
      <c r="I996" s="16" t="s">
        <v>32</v>
      </c>
      <c r="J996" s="15"/>
      <c r="K996" s="27" t="str" cm="1">
        <f t="array" ref="K996">IF(I996="","",_xlfn.XLOOKUP(0&amp;A996&amp;IF(F996&lt;&gt;"",F996,LOOKUP(2,1/(F$2:F996&lt;&gt;""),F$2:F996))&amp;I996,Hoja4!G:G,Hoja4!F:F,"",0))</f>
        <v/>
      </c>
      <c r="L996" s="22"/>
      <c r="M996" s="15">
        <v>15</v>
      </c>
      <c r="N996" s="15" t="s">
        <v>1267</v>
      </c>
      <c r="O996" s="15" t="s">
        <v>34</v>
      </c>
      <c r="P996" s="15" t="s">
        <v>35</v>
      </c>
      <c r="Q996" s="15" t="s">
        <v>36</v>
      </c>
      <c r="R996" s="15" t="s">
        <v>58</v>
      </c>
      <c r="S996" s="15">
        <v>1909</v>
      </c>
      <c r="T996" s="15">
        <v>2119</v>
      </c>
      <c r="U996" s="35">
        <v>1485</v>
      </c>
      <c r="V996" s="33"/>
      <c r="W996" s="15" t="s">
        <v>38</v>
      </c>
      <c r="X996" s="15" t="s">
        <v>38</v>
      </c>
      <c r="Y996" s="15" t="s">
        <v>38</v>
      </c>
      <c r="Z996" s="23"/>
    </row>
    <row r="997" spans="1:26">
      <c r="A997" s="15">
        <v>214</v>
      </c>
      <c r="B997" s="15">
        <v>1</v>
      </c>
      <c r="C997" s="15"/>
      <c r="D997" s="15"/>
      <c r="E997" s="15"/>
      <c r="F997" s="15"/>
      <c r="G997" s="15"/>
      <c r="H997" s="16" t="s">
        <v>32</v>
      </c>
      <c r="I997" s="16" t="s">
        <v>32</v>
      </c>
      <c r="J997" s="15"/>
      <c r="K997" s="27" t="str" cm="1">
        <f t="array" ref="K997">IF(I997="","",_xlfn.XLOOKUP(0&amp;A997&amp;IF(F997&lt;&gt;"",F997,LOOKUP(2,1/(F$2:F997&lt;&gt;""),F$2:F997))&amp;I997,Hoja4!G:G,Hoja4!F:F,"",0))</f>
        <v/>
      </c>
      <c r="L997" s="22"/>
      <c r="M997" s="15">
        <v>16</v>
      </c>
      <c r="N997" s="15" t="s">
        <v>1268</v>
      </c>
      <c r="O997" s="15" t="s">
        <v>34</v>
      </c>
      <c r="P997" s="15" t="s">
        <v>35</v>
      </c>
      <c r="Q997" s="15" t="s">
        <v>36</v>
      </c>
      <c r="R997" s="15" t="s">
        <v>58</v>
      </c>
      <c r="S997" s="15">
        <v>33188</v>
      </c>
      <c r="T997" s="15">
        <v>34712</v>
      </c>
      <c r="U997" s="35">
        <v>24849</v>
      </c>
      <c r="V997" s="33"/>
      <c r="W997" s="15" t="s">
        <v>38</v>
      </c>
      <c r="X997" s="15" t="s">
        <v>38</v>
      </c>
      <c r="Y997" s="15" t="s">
        <v>38</v>
      </c>
      <c r="Z997" s="23"/>
    </row>
    <row r="998" spans="1:26">
      <c r="A998" s="15">
        <v>214</v>
      </c>
      <c r="B998" s="15">
        <v>1</v>
      </c>
      <c r="C998" s="15"/>
      <c r="D998" s="15"/>
      <c r="E998" s="15"/>
      <c r="F998" s="15"/>
      <c r="G998" s="15"/>
      <c r="H998" s="16" t="s">
        <v>32</v>
      </c>
      <c r="I998" s="16" t="s">
        <v>32</v>
      </c>
      <c r="J998" s="15"/>
      <c r="K998" s="27" t="str" cm="1">
        <f t="array" ref="K998">IF(I998="","",_xlfn.XLOOKUP(0&amp;A998&amp;IF(F998&lt;&gt;"",F998,LOOKUP(2,1/(F$2:F998&lt;&gt;""),F$2:F998))&amp;I998,Hoja4!G:G,Hoja4!F:F,"",0))</f>
        <v/>
      </c>
      <c r="L998" s="22"/>
      <c r="M998" s="15">
        <v>17</v>
      </c>
      <c r="N998" s="15" t="s">
        <v>1269</v>
      </c>
      <c r="O998" s="15" t="s">
        <v>34</v>
      </c>
      <c r="P998" s="15" t="s">
        <v>35</v>
      </c>
      <c r="Q998" s="15" t="s">
        <v>36</v>
      </c>
      <c r="R998" s="15" t="s">
        <v>58</v>
      </c>
      <c r="S998" s="15">
        <v>2787</v>
      </c>
      <c r="T998" s="15">
        <v>3094</v>
      </c>
      <c r="U998" s="35">
        <v>2168</v>
      </c>
      <c r="V998" s="33"/>
      <c r="W998" s="15" t="s">
        <v>38</v>
      </c>
      <c r="X998" s="15" t="s">
        <v>38</v>
      </c>
      <c r="Y998" s="15" t="s">
        <v>38</v>
      </c>
      <c r="Z998" s="23"/>
    </row>
    <row r="999" spans="1:26">
      <c r="A999" s="15">
        <v>214</v>
      </c>
      <c r="B999" s="15">
        <v>1</v>
      </c>
      <c r="C999" s="15"/>
      <c r="D999" s="15"/>
      <c r="E999" s="15"/>
      <c r="F999" s="15"/>
      <c r="G999" s="15"/>
      <c r="H999" s="16" t="s">
        <v>32</v>
      </c>
      <c r="I999" s="16" t="s">
        <v>32</v>
      </c>
      <c r="J999" s="15"/>
      <c r="K999" s="27" t="str" cm="1">
        <f t="array" ref="K999">IF(I999="","",_xlfn.XLOOKUP(0&amp;A999&amp;IF(F999&lt;&gt;"",F999,LOOKUP(2,1/(F$2:F999&lt;&gt;""),F$2:F999))&amp;I999,Hoja4!G:G,Hoja4!F:F,"",0))</f>
        <v/>
      </c>
      <c r="L999" s="22"/>
      <c r="M999" s="15">
        <v>18</v>
      </c>
      <c r="N999" s="15" t="s">
        <v>1270</v>
      </c>
      <c r="O999" s="15" t="s">
        <v>34</v>
      </c>
      <c r="P999" s="15" t="s">
        <v>35</v>
      </c>
      <c r="Q999" s="15" t="s">
        <v>36</v>
      </c>
      <c r="R999" s="15" t="s">
        <v>58</v>
      </c>
      <c r="S999" s="15">
        <v>64682</v>
      </c>
      <c r="T999" s="15">
        <v>67652</v>
      </c>
      <c r="U999" s="35">
        <v>48429</v>
      </c>
      <c r="V999" s="33"/>
      <c r="W999" s="15" t="s">
        <v>38</v>
      </c>
      <c r="X999" s="15" t="s">
        <v>38</v>
      </c>
      <c r="Y999" s="15" t="s">
        <v>38</v>
      </c>
      <c r="Z999" s="23"/>
    </row>
    <row r="1000" spans="1:26">
      <c r="A1000" s="15">
        <v>214</v>
      </c>
      <c r="B1000" s="15">
        <v>1</v>
      </c>
      <c r="C1000" s="15"/>
      <c r="D1000" s="15"/>
      <c r="E1000" s="15"/>
      <c r="F1000" s="15"/>
      <c r="G1000" s="15"/>
      <c r="H1000" s="16" t="s">
        <v>32</v>
      </c>
      <c r="I1000" s="16" t="s">
        <v>32</v>
      </c>
      <c r="J1000" s="15"/>
      <c r="K1000" s="27" t="str" cm="1">
        <f t="array" ref="K1000">IF(I1000="","",_xlfn.XLOOKUP(0&amp;A1000&amp;IF(F1000&lt;&gt;"",F1000,LOOKUP(2,1/(F$2:F1000&lt;&gt;""),F$2:F1000))&amp;I1000,Hoja4!G:G,Hoja4!F:F,"",0))</f>
        <v/>
      </c>
      <c r="L1000" s="22"/>
      <c r="M1000" s="15">
        <v>19</v>
      </c>
      <c r="N1000" s="15" t="s">
        <v>1271</v>
      </c>
      <c r="O1000" s="15" t="s">
        <v>34</v>
      </c>
      <c r="P1000" s="15" t="s">
        <v>35</v>
      </c>
      <c r="Q1000" s="15" t="s">
        <v>36</v>
      </c>
      <c r="R1000" s="15" t="s">
        <v>58</v>
      </c>
      <c r="S1000" s="15">
        <v>12638</v>
      </c>
      <c r="T1000" s="15">
        <v>14030</v>
      </c>
      <c r="U1000" s="35">
        <v>9836</v>
      </c>
      <c r="V1000" s="33"/>
      <c r="W1000" s="15" t="s">
        <v>38</v>
      </c>
      <c r="X1000" s="15" t="s">
        <v>38</v>
      </c>
      <c r="Y1000" s="15" t="s">
        <v>38</v>
      </c>
      <c r="Z1000" s="23"/>
    </row>
    <row r="1001" spans="1:26">
      <c r="A1001" s="15">
        <v>214</v>
      </c>
      <c r="B1001" s="15">
        <v>1</v>
      </c>
      <c r="C1001" s="15"/>
      <c r="D1001" s="15"/>
      <c r="E1001" s="15"/>
      <c r="F1001" s="15"/>
      <c r="G1001" s="15"/>
      <c r="H1001" s="16" t="s">
        <v>32</v>
      </c>
      <c r="I1001" s="16" t="s">
        <v>32</v>
      </c>
      <c r="J1001" s="15"/>
      <c r="K1001" s="27" t="str" cm="1">
        <f t="array" ref="K1001">IF(I1001="","",_xlfn.XLOOKUP(0&amp;A1001&amp;IF(F1001&lt;&gt;"",F1001,LOOKUP(2,1/(F$2:F1001&lt;&gt;""),F$2:F1001))&amp;I1001,Hoja4!G:G,Hoja4!F:F,"",0))</f>
        <v/>
      </c>
      <c r="L1001" s="22"/>
      <c r="M1001" s="15">
        <v>20</v>
      </c>
      <c r="N1001" s="15" t="s">
        <v>1272</v>
      </c>
      <c r="O1001" s="15" t="s">
        <v>34</v>
      </c>
      <c r="P1001" s="15" t="s">
        <v>35</v>
      </c>
      <c r="Q1001" s="15" t="s">
        <v>36</v>
      </c>
      <c r="R1001" s="15" t="s">
        <v>58</v>
      </c>
      <c r="S1001" s="15">
        <v>620344</v>
      </c>
      <c r="T1001" s="15">
        <v>648824</v>
      </c>
      <c r="U1001" s="35">
        <v>464467</v>
      </c>
      <c r="V1001" s="33"/>
      <c r="W1001" s="15" t="s">
        <v>38</v>
      </c>
      <c r="X1001" s="15" t="s">
        <v>38</v>
      </c>
      <c r="Y1001" s="15" t="s">
        <v>38</v>
      </c>
      <c r="Z1001" s="23"/>
    </row>
    <row r="1002" spans="1:26">
      <c r="A1002" s="3">
        <v>214</v>
      </c>
      <c r="B1002" s="3">
        <v>1</v>
      </c>
      <c r="C1002" s="3" t="s">
        <v>1244</v>
      </c>
      <c r="D1002" s="3"/>
      <c r="E1002" s="3"/>
      <c r="F1002" s="3">
        <v>2</v>
      </c>
      <c r="G1002" s="3" t="s">
        <v>1263</v>
      </c>
      <c r="H1002" s="4" t="s">
        <v>32</v>
      </c>
      <c r="I1002" s="4" t="s">
        <v>32</v>
      </c>
      <c r="J1002" s="3" t="s">
        <v>44</v>
      </c>
      <c r="K1002" s="28">
        <f>SUM(K995:K1001)</f>
        <v>19557986999</v>
      </c>
      <c r="L1002" s="13">
        <f>SUM(L995:L1001)</f>
        <v>0</v>
      </c>
      <c r="M1002" s="3"/>
      <c r="N1002" s="3"/>
      <c r="O1002" s="3"/>
      <c r="P1002" s="3"/>
      <c r="Q1002" s="3"/>
      <c r="R1002" s="3"/>
      <c r="S1002" s="3"/>
      <c r="T1002" s="3"/>
      <c r="U1002" s="36"/>
      <c r="V1002" s="3"/>
      <c r="W1002" s="3"/>
      <c r="X1002" s="3"/>
      <c r="Y1002" s="3" t="s">
        <v>45</v>
      </c>
      <c r="Z1002" s="13">
        <f>SUM(Z995:Z1001)</f>
        <v>0</v>
      </c>
    </row>
    <row r="1003" spans="1:26">
      <c r="A1003" s="15">
        <v>214</v>
      </c>
      <c r="B1003" s="15">
        <v>1</v>
      </c>
      <c r="C1003" s="15" t="s">
        <v>1244</v>
      </c>
      <c r="D1003" s="15">
        <v>3</v>
      </c>
      <c r="E1003" s="15" t="s">
        <v>1245</v>
      </c>
      <c r="F1003" s="15">
        <v>6</v>
      </c>
      <c r="G1003" s="15" t="s">
        <v>1273</v>
      </c>
      <c r="H1003" s="16" t="s">
        <v>1264</v>
      </c>
      <c r="I1003" s="16" t="s">
        <v>1265</v>
      </c>
      <c r="J1003" s="15" t="s">
        <v>1266</v>
      </c>
      <c r="K1003" s="32" cm="1">
        <f t="array" ref="K1003">IF(I1003="","",_xlfn.XLOOKUP(0&amp;A1003&amp;IF(F1003&lt;&gt;"",F1003,LOOKUP(2,1/(F$2:F1003&lt;&gt;""),F$2:F1003))&amp;I1003,Hoja4!G:G,Hoja4!F:F,"",0))</f>
        <v>552368001</v>
      </c>
      <c r="L1003" s="23"/>
      <c r="M1003" s="15"/>
      <c r="N1003" s="15"/>
      <c r="O1003" s="15"/>
      <c r="P1003" s="15"/>
      <c r="Q1003" s="15"/>
      <c r="R1003" s="15"/>
      <c r="S1003" s="15"/>
      <c r="T1003" s="15"/>
      <c r="U1003" s="35"/>
      <c r="V1003" s="15"/>
      <c r="W1003" s="15"/>
      <c r="X1003" s="15"/>
      <c r="Y1003" s="15"/>
      <c r="Z1003" s="22"/>
    </row>
    <row r="1004" spans="1:26">
      <c r="A1004" s="15">
        <v>214</v>
      </c>
      <c r="B1004" s="15">
        <v>1</v>
      </c>
      <c r="C1004" s="15"/>
      <c r="D1004" s="15"/>
      <c r="E1004" s="15"/>
      <c r="F1004" s="15"/>
      <c r="G1004" s="15"/>
      <c r="H1004" s="16" t="s">
        <v>32</v>
      </c>
      <c r="I1004" s="16" t="s">
        <v>32</v>
      </c>
      <c r="J1004" s="15"/>
      <c r="K1004" s="27" t="str" cm="1">
        <f t="array" ref="K1004">IF(I1004="","",_xlfn.XLOOKUP(0&amp;A1004&amp;IF(F1004&lt;&gt;"",F1004,LOOKUP(2,1/(F$2:F1004&lt;&gt;""),F$2:F1004))&amp;I1004,Hoja4!G:G,Hoja4!F:F,"",0))</f>
        <v/>
      </c>
      <c r="L1004" s="22"/>
      <c r="M1004" s="15">
        <v>26</v>
      </c>
      <c r="N1004" s="15" t="s">
        <v>1274</v>
      </c>
      <c r="O1004" s="15" t="s">
        <v>34</v>
      </c>
      <c r="P1004" s="15" t="s">
        <v>35</v>
      </c>
      <c r="Q1004" s="15" t="s">
        <v>36</v>
      </c>
      <c r="R1004" s="15" t="s">
        <v>58</v>
      </c>
      <c r="S1004" s="15">
        <v>246</v>
      </c>
      <c r="T1004" s="15">
        <v>500</v>
      </c>
      <c r="U1004" s="35">
        <v>300</v>
      </c>
      <c r="V1004" s="33"/>
      <c r="W1004" s="15" t="s">
        <v>38</v>
      </c>
      <c r="X1004" s="15" t="s">
        <v>38</v>
      </c>
      <c r="Y1004" s="15" t="s">
        <v>38</v>
      </c>
      <c r="Z1004" s="23"/>
    </row>
    <row r="1005" spans="1:26">
      <c r="A1005" s="15">
        <v>214</v>
      </c>
      <c r="B1005" s="15">
        <v>1</v>
      </c>
      <c r="C1005" s="15"/>
      <c r="D1005" s="15"/>
      <c r="E1005" s="15"/>
      <c r="F1005" s="15"/>
      <c r="G1005" s="15"/>
      <c r="H1005" s="16" t="s">
        <v>32</v>
      </c>
      <c r="I1005" s="16" t="s">
        <v>32</v>
      </c>
      <c r="J1005" s="15"/>
      <c r="K1005" s="27" t="str" cm="1">
        <f t="array" ref="K1005">IF(I1005="","",_xlfn.XLOOKUP(0&amp;A1005&amp;IF(F1005&lt;&gt;"",F1005,LOOKUP(2,1/(F$2:F1005&lt;&gt;""),F$2:F1005))&amp;I1005,Hoja4!G:G,Hoja4!F:F,"",0))</f>
        <v/>
      </c>
      <c r="L1005" s="22"/>
      <c r="M1005" s="15">
        <v>27</v>
      </c>
      <c r="N1005" s="15" t="s">
        <v>1275</v>
      </c>
      <c r="O1005" s="15" t="s">
        <v>34</v>
      </c>
      <c r="P1005" s="15" t="s">
        <v>35</v>
      </c>
      <c r="Q1005" s="15" t="s">
        <v>36</v>
      </c>
      <c r="R1005" s="15" t="s">
        <v>58</v>
      </c>
      <c r="S1005" s="15">
        <v>18187</v>
      </c>
      <c r="T1005" s="15">
        <v>19022</v>
      </c>
      <c r="U1005" s="35">
        <v>13617</v>
      </c>
      <c r="V1005" s="33"/>
      <c r="W1005" s="15" t="s">
        <v>38</v>
      </c>
      <c r="X1005" s="15" t="s">
        <v>38</v>
      </c>
      <c r="Y1005" s="15" t="s">
        <v>38</v>
      </c>
      <c r="Z1005" s="23"/>
    </row>
    <row r="1006" spans="1:26">
      <c r="A1006" s="3">
        <v>214</v>
      </c>
      <c r="B1006" s="3">
        <v>1</v>
      </c>
      <c r="C1006" s="3" t="s">
        <v>1244</v>
      </c>
      <c r="D1006" s="3"/>
      <c r="E1006" s="3"/>
      <c r="F1006" s="3">
        <v>6</v>
      </c>
      <c r="G1006" s="3" t="s">
        <v>1273</v>
      </c>
      <c r="H1006" s="4" t="s">
        <v>32</v>
      </c>
      <c r="I1006" s="4" t="s">
        <v>32</v>
      </c>
      <c r="J1006" s="3" t="s">
        <v>44</v>
      </c>
      <c r="K1006" s="28">
        <f>SUM(K1003:K1005)</f>
        <v>552368001</v>
      </c>
      <c r="L1006" s="13">
        <f>SUM(L1003:L1005)</f>
        <v>0</v>
      </c>
      <c r="M1006" s="3"/>
      <c r="N1006" s="3"/>
      <c r="O1006" s="3"/>
      <c r="P1006" s="3"/>
      <c r="Q1006" s="3"/>
      <c r="R1006" s="3"/>
      <c r="S1006" s="3"/>
      <c r="T1006" s="3"/>
      <c r="U1006" s="36"/>
      <c r="V1006" s="3"/>
      <c r="W1006" s="3"/>
      <c r="X1006" s="3"/>
      <c r="Y1006" s="3" t="s">
        <v>45</v>
      </c>
      <c r="Z1006" s="13">
        <f>SUM(Z1003:Z1005)</f>
        <v>0</v>
      </c>
    </row>
    <row r="1007" spans="1:26">
      <c r="A1007" s="15">
        <v>214</v>
      </c>
      <c r="B1007" s="15">
        <v>1</v>
      </c>
      <c r="C1007" s="15" t="s">
        <v>1244</v>
      </c>
      <c r="D1007" s="15">
        <v>3</v>
      </c>
      <c r="E1007" s="15" t="s">
        <v>1245</v>
      </c>
      <c r="F1007" s="15">
        <v>7</v>
      </c>
      <c r="G1007" s="15" t="s">
        <v>1276</v>
      </c>
      <c r="H1007" s="16" t="s">
        <v>1264</v>
      </c>
      <c r="I1007" s="16" t="s">
        <v>1265</v>
      </c>
      <c r="J1007" s="15" t="s">
        <v>1266</v>
      </c>
      <c r="K1007" s="32" cm="1">
        <f t="array" ref="K1007">IF(I1007="","",_xlfn.XLOOKUP(0&amp;A1007&amp;IF(F1007&lt;&gt;"",F1007,LOOKUP(2,1/(F$2:F1007&lt;&gt;""),F$2:F1007))&amp;I1007,Hoja4!G:G,Hoja4!F:F,"",0))</f>
        <v>347786000</v>
      </c>
      <c r="L1007" s="23"/>
      <c r="M1007" s="15"/>
      <c r="N1007" s="15"/>
      <c r="O1007" s="15"/>
      <c r="P1007" s="15"/>
      <c r="Q1007" s="15"/>
      <c r="R1007" s="15"/>
      <c r="S1007" s="15"/>
      <c r="T1007" s="15"/>
      <c r="U1007" s="35"/>
      <c r="V1007" s="15"/>
      <c r="W1007" s="15"/>
      <c r="X1007" s="15"/>
      <c r="Y1007" s="15"/>
      <c r="Z1007" s="22"/>
    </row>
    <row r="1008" spans="1:26">
      <c r="A1008" s="15">
        <v>214</v>
      </c>
      <c r="B1008" s="15">
        <v>1</v>
      </c>
      <c r="C1008" s="15"/>
      <c r="D1008" s="15"/>
      <c r="E1008" s="15"/>
      <c r="F1008" s="15"/>
      <c r="G1008" s="15"/>
      <c r="H1008" s="16" t="s">
        <v>32</v>
      </c>
      <c r="I1008" s="16" t="s">
        <v>32</v>
      </c>
      <c r="J1008" s="15"/>
      <c r="K1008" s="27" t="str" cm="1">
        <f t="array" ref="K1008">IF(I1008="","",_xlfn.XLOOKUP(0&amp;A1008&amp;IF(F1008&lt;&gt;"",F1008,LOOKUP(2,1/(F$2:F1008&lt;&gt;""),F$2:F1008))&amp;I1008,Hoja4!G:G,Hoja4!F:F,"",0))</f>
        <v/>
      </c>
      <c r="L1008" s="22"/>
      <c r="M1008" s="15">
        <v>28</v>
      </c>
      <c r="N1008" s="15" t="s">
        <v>1277</v>
      </c>
      <c r="O1008" s="15" t="s">
        <v>34</v>
      </c>
      <c r="P1008" s="15" t="s">
        <v>35</v>
      </c>
      <c r="Q1008" s="15" t="s">
        <v>36</v>
      </c>
      <c r="R1008" s="15" t="s">
        <v>58</v>
      </c>
      <c r="S1008" s="15">
        <v>266</v>
      </c>
      <c r="T1008" s="15">
        <v>397</v>
      </c>
      <c r="U1008" s="35">
        <v>256</v>
      </c>
      <c r="V1008" s="33"/>
      <c r="W1008" s="15" t="s">
        <v>38</v>
      </c>
      <c r="X1008" s="15" t="s">
        <v>38</v>
      </c>
      <c r="Y1008" s="15" t="s">
        <v>38</v>
      </c>
      <c r="Z1008" s="23"/>
    </row>
    <row r="1009" spans="1:26">
      <c r="A1009" s="15">
        <v>214</v>
      </c>
      <c r="B1009" s="15">
        <v>1</v>
      </c>
      <c r="C1009" s="15"/>
      <c r="D1009" s="15"/>
      <c r="E1009" s="15"/>
      <c r="F1009" s="15"/>
      <c r="G1009" s="15"/>
      <c r="H1009" s="16" t="s">
        <v>32</v>
      </c>
      <c r="I1009" s="16" t="s">
        <v>32</v>
      </c>
      <c r="J1009" s="15"/>
      <c r="K1009" s="27" t="str" cm="1">
        <f t="array" ref="K1009">IF(I1009="","",_xlfn.XLOOKUP(0&amp;A1009&amp;IF(F1009&lt;&gt;"",F1009,LOOKUP(2,1/(F$2:F1009&lt;&gt;""),F$2:F1009))&amp;I1009,Hoja4!G:G,Hoja4!F:F,"",0))</f>
        <v/>
      </c>
      <c r="L1009" s="22"/>
      <c r="M1009" s="15">
        <v>29</v>
      </c>
      <c r="N1009" s="15" t="s">
        <v>1278</v>
      </c>
      <c r="O1009" s="15" t="s">
        <v>34</v>
      </c>
      <c r="P1009" s="15" t="s">
        <v>35</v>
      </c>
      <c r="Q1009" s="15" t="s">
        <v>36</v>
      </c>
      <c r="R1009" s="15" t="s">
        <v>58</v>
      </c>
      <c r="S1009" s="15">
        <v>28576</v>
      </c>
      <c r="T1009" s="15">
        <v>29888</v>
      </c>
      <c r="U1009" s="35">
        <v>21395</v>
      </c>
      <c r="V1009" s="33"/>
      <c r="W1009" s="15" t="s">
        <v>38</v>
      </c>
      <c r="X1009" s="15" t="s">
        <v>38</v>
      </c>
      <c r="Y1009" s="15" t="s">
        <v>38</v>
      </c>
      <c r="Z1009" s="23"/>
    </row>
    <row r="1010" spans="1:26">
      <c r="A1010" s="3">
        <v>214</v>
      </c>
      <c r="B1010" s="3">
        <v>1</v>
      </c>
      <c r="C1010" s="3" t="s">
        <v>1244</v>
      </c>
      <c r="D1010" s="3"/>
      <c r="E1010" s="3"/>
      <c r="F1010" s="3">
        <v>7</v>
      </c>
      <c r="G1010" s="3" t="s">
        <v>1276</v>
      </c>
      <c r="H1010" s="4" t="s">
        <v>32</v>
      </c>
      <c r="I1010" s="4" t="s">
        <v>32</v>
      </c>
      <c r="J1010" s="3" t="s">
        <v>44</v>
      </c>
      <c r="K1010" s="28">
        <f>SUM(K1007:K1009)</f>
        <v>347786000</v>
      </c>
      <c r="L1010" s="13">
        <f>SUM(L1007:L1009)</f>
        <v>0</v>
      </c>
      <c r="M1010" s="3"/>
      <c r="N1010" s="3"/>
      <c r="O1010" s="3"/>
      <c r="P1010" s="3"/>
      <c r="Q1010" s="3"/>
      <c r="R1010" s="3"/>
      <c r="S1010" s="3"/>
      <c r="T1010" s="3"/>
      <c r="U1010" s="36"/>
      <c r="V1010" s="3"/>
      <c r="W1010" s="3"/>
      <c r="X1010" s="3"/>
      <c r="Y1010" s="3" t="s">
        <v>45</v>
      </c>
      <c r="Z1010" s="13">
        <f>SUM(Z1007:Z1009)</f>
        <v>0</v>
      </c>
    </row>
    <row r="1011" spans="1:26">
      <c r="A1011" s="15">
        <v>214</v>
      </c>
      <c r="B1011" s="15">
        <v>1</v>
      </c>
      <c r="C1011" s="15" t="s">
        <v>1244</v>
      </c>
      <c r="D1011" s="15">
        <v>4</v>
      </c>
      <c r="E1011" s="15" t="s">
        <v>1279</v>
      </c>
      <c r="F1011" s="15">
        <v>8</v>
      </c>
      <c r="G1011" s="15" t="s">
        <v>1280</v>
      </c>
      <c r="H1011" s="16" t="s">
        <v>1281</v>
      </c>
      <c r="I1011" s="16" t="s">
        <v>1282</v>
      </c>
      <c r="J1011" s="15" t="s">
        <v>1283</v>
      </c>
      <c r="K1011" s="32" cm="1">
        <f t="array" ref="K1011">IF(I1011="","",_xlfn.XLOOKUP(0&amp;A1011&amp;IF(F1011&lt;&gt;"",F1011,LOOKUP(2,1/(F$2:F1011&lt;&gt;""),F$2:F1011))&amp;I1011,Hoja4!G:G,Hoja4!F:F,"",0))</f>
        <v>32966500000</v>
      </c>
      <c r="L1011" s="23"/>
      <c r="M1011" s="15"/>
      <c r="N1011" s="15"/>
      <c r="O1011" s="15"/>
      <c r="P1011" s="15"/>
      <c r="Q1011" s="15"/>
      <c r="R1011" s="15"/>
      <c r="S1011" s="15"/>
      <c r="T1011" s="15"/>
      <c r="U1011" s="35"/>
      <c r="V1011" s="15"/>
      <c r="W1011" s="15"/>
      <c r="X1011" s="15"/>
      <c r="Y1011" s="15"/>
      <c r="Z1011" s="22"/>
    </row>
    <row r="1012" spans="1:26">
      <c r="A1012" s="15">
        <v>214</v>
      </c>
      <c r="B1012" s="15">
        <v>1</v>
      </c>
      <c r="C1012" s="15"/>
      <c r="D1012" s="15"/>
      <c r="E1012" s="15"/>
      <c r="F1012" s="15"/>
      <c r="G1012" s="15"/>
      <c r="H1012" s="16" t="s">
        <v>32</v>
      </c>
      <c r="I1012" s="16" t="s">
        <v>32</v>
      </c>
      <c r="J1012" s="15"/>
      <c r="K1012" s="27" t="str" cm="1">
        <f t="array" ref="K1012">IF(I1012="","",_xlfn.XLOOKUP(0&amp;A1012&amp;IF(F1012&lt;&gt;"",F1012,LOOKUP(2,1/(F$2:F1012&lt;&gt;""),F$2:F1012))&amp;I1012,Hoja4!G:G,Hoja4!F:F,"",0))</f>
        <v/>
      </c>
      <c r="L1012" s="22"/>
      <c r="M1012" s="15">
        <v>30</v>
      </c>
      <c r="N1012" s="15" t="s">
        <v>1284</v>
      </c>
      <c r="O1012" s="15" t="s">
        <v>34</v>
      </c>
      <c r="P1012" s="15" t="s">
        <v>35</v>
      </c>
      <c r="Q1012" s="15" t="s">
        <v>36</v>
      </c>
      <c r="R1012" s="15" t="s">
        <v>58</v>
      </c>
      <c r="S1012" s="15">
        <v>761</v>
      </c>
      <c r="T1012" s="15">
        <v>909</v>
      </c>
      <c r="U1012" s="35">
        <v>776</v>
      </c>
      <c r="V1012" s="33"/>
      <c r="W1012" s="15" t="s">
        <v>38</v>
      </c>
      <c r="X1012" s="15" t="s">
        <v>38</v>
      </c>
      <c r="Y1012" s="15" t="s">
        <v>38</v>
      </c>
      <c r="Z1012" s="23"/>
    </row>
    <row r="1013" spans="1:26">
      <c r="A1013" s="15">
        <v>214</v>
      </c>
      <c r="B1013" s="15">
        <v>1</v>
      </c>
      <c r="C1013" s="15"/>
      <c r="D1013" s="15"/>
      <c r="E1013" s="15"/>
      <c r="F1013" s="15"/>
      <c r="G1013" s="15"/>
      <c r="H1013" s="16" t="s">
        <v>32</v>
      </c>
      <c r="I1013" s="16" t="s">
        <v>32</v>
      </c>
      <c r="J1013" s="15"/>
      <c r="K1013" s="27" t="str" cm="1">
        <f t="array" ref="K1013">IF(I1013="","",_xlfn.XLOOKUP(0&amp;A1013&amp;IF(F1013&lt;&gt;"",F1013,LOOKUP(2,1/(F$2:F1013&lt;&gt;""),F$2:F1013))&amp;I1013,Hoja4!G:G,Hoja4!F:F,"",0))</f>
        <v/>
      </c>
      <c r="L1013" s="22"/>
      <c r="M1013" s="15">
        <v>31</v>
      </c>
      <c r="N1013" s="15" t="s">
        <v>1285</v>
      </c>
      <c r="O1013" s="15" t="s">
        <v>34</v>
      </c>
      <c r="P1013" s="15" t="s">
        <v>35</v>
      </c>
      <c r="Q1013" s="15" t="s">
        <v>36</v>
      </c>
      <c r="R1013" s="15" t="s">
        <v>58</v>
      </c>
      <c r="S1013" s="15">
        <v>1753</v>
      </c>
      <c r="T1013" s="15">
        <v>2095</v>
      </c>
      <c r="U1013" s="35">
        <v>1788</v>
      </c>
      <c r="V1013" s="33"/>
      <c r="W1013" s="15" t="s">
        <v>38</v>
      </c>
      <c r="X1013" s="15" t="s">
        <v>38</v>
      </c>
      <c r="Y1013" s="15" t="s">
        <v>38</v>
      </c>
      <c r="Z1013" s="23"/>
    </row>
    <row r="1014" spans="1:26">
      <c r="A1014" s="15">
        <v>214</v>
      </c>
      <c r="B1014" s="15">
        <v>1</v>
      </c>
      <c r="C1014" s="15"/>
      <c r="D1014" s="15"/>
      <c r="E1014" s="15"/>
      <c r="F1014" s="15"/>
      <c r="G1014" s="15"/>
      <c r="H1014" s="16" t="s">
        <v>32</v>
      </c>
      <c r="I1014" s="16" t="s">
        <v>32</v>
      </c>
      <c r="J1014" s="15"/>
      <c r="K1014" s="27" t="str" cm="1">
        <f t="array" ref="K1014">IF(I1014="","",_xlfn.XLOOKUP(0&amp;A1014&amp;IF(F1014&lt;&gt;"",F1014,LOOKUP(2,1/(F$2:F1014&lt;&gt;""),F$2:F1014))&amp;I1014,Hoja4!G:G,Hoja4!F:F,"",0))</f>
        <v/>
      </c>
      <c r="L1014" s="22"/>
      <c r="M1014" s="15">
        <v>32</v>
      </c>
      <c r="N1014" s="15" t="s">
        <v>1286</v>
      </c>
      <c r="O1014" s="15" t="s">
        <v>34</v>
      </c>
      <c r="P1014" s="15" t="s">
        <v>35</v>
      </c>
      <c r="Q1014" s="15" t="s">
        <v>36</v>
      </c>
      <c r="R1014" s="15" t="s">
        <v>58</v>
      </c>
      <c r="S1014" s="15">
        <v>56</v>
      </c>
      <c r="T1014" s="15">
        <v>67</v>
      </c>
      <c r="U1014" s="35">
        <v>58</v>
      </c>
      <c r="V1014" s="33"/>
      <c r="W1014" s="15" t="s">
        <v>38</v>
      </c>
      <c r="X1014" s="15" t="s">
        <v>38</v>
      </c>
      <c r="Y1014" s="15" t="s">
        <v>38</v>
      </c>
      <c r="Z1014" s="23"/>
    </row>
    <row r="1015" spans="1:26">
      <c r="A1015" s="3">
        <v>214</v>
      </c>
      <c r="B1015" s="3">
        <v>1</v>
      </c>
      <c r="C1015" s="3" t="s">
        <v>1244</v>
      </c>
      <c r="D1015" s="3"/>
      <c r="E1015" s="3"/>
      <c r="F1015" s="3">
        <v>8</v>
      </c>
      <c r="G1015" s="3" t="s">
        <v>1280</v>
      </c>
      <c r="H1015" s="4" t="s">
        <v>32</v>
      </c>
      <c r="I1015" s="4" t="s">
        <v>32</v>
      </c>
      <c r="J1015" s="3" t="s">
        <v>44</v>
      </c>
      <c r="K1015" s="28">
        <f>SUM(K1011:K1014)</f>
        <v>32966500000</v>
      </c>
      <c r="L1015" s="13">
        <f>SUM(L1011:L1014)</f>
        <v>0</v>
      </c>
      <c r="M1015" s="3"/>
      <c r="N1015" s="3"/>
      <c r="O1015" s="3"/>
      <c r="P1015" s="3"/>
      <c r="Q1015" s="3"/>
      <c r="R1015" s="3"/>
      <c r="S1015" s="3"/>
      <c r="T1015" s="3"/>
      <c r="U1015" s="36"/>
      <c r="V1015" s="3"/>
      <c r="W1015" s="3"/>
      <c r="X1015" s="3"/>
      <c r="Y1015" s="3" t="s">
        <v>45</v>
      </c>
      <c r="Z1015" s="13">
        <f>SUM(Z1011:Z1014)</f>
        <v>0</v>
      </c>
    </row>
    <row r="1016" spans="1:26">
      <c r="A1016" s="15">
        <v>214</v>
      </c>
      <c r="B1016" s="15">
        <v>1</v>
      </c>
      <c r="C1016" s="15" t="s">
        <v>1244</v>
      </c>
      <c r="D1016" s="15">
        <v>5</v>
      </c>
      <c r="E1016" s="15" t="s">
        <v>317</v>
      </c>
      <c r="F1016" s="15">
        <v>9</v>
      </c>
      <c r="G1016" s="15" t="s">
        <v>318</v>
      </c>
      <c r="H1016" s="16" t="s">
        <v>1253</v>
      </c>
      <c r="I1016" s="16" t="s">
        <v>1254</v>
      </c>
      <c r="J1016" s="15" t="s">
        <v>1255</v>
      </c>
      <c r="K1016" s="32" cm="1">
        <f t="array" ref="K1016">IF(I1016="","",_xlfn.XLOOKUP(0&amp;A1016&amp;IF(F1016&lt;&gt;"",F1016,LOOKUP(2,1/(F$2:F1016&lt;&gt;""),F$2:F1016))&amp;I1016,Hoja4!G:G,Hoja4!F:F,"",0))</f>
        <v>461649386</v>
      </c>
      <c r="L1016" s="23"/>
      <c r="M1016" s="15"/>
      <c r="N1016" s="15"/>
      <c r="O1016" s="15"/>
      <c r="P1016" s="15"/>
      <c r="Q1016" s="15"/>
      <c r="R1016" s="15"/>
      <c r="S1016" s="15"/>
      <c r="T1016" s="15"/>
      <c r="U1016" s="35"/>
      <c r="V1016" s="15"/>
      <c r="W1016" s="15"/>
      <c r="X1016" s="15"/>
      <c r="Y1016" s="15"/>
      <c r="Z1016" s="22"/>
    </row>
    <row r="1017" spans="1:26">
      <c r="A1017" s="15">
        <v>214</v>
      </c>
      <c r="B1017" s="15">
        <v>1</v>
      </c>
      <c r="C1017" s="15"/>
      <c r="D1017" s="15"/>
      <c r="E1017" s="15"/>
      <c r="F1017" s="15"/>
      <c r="G1017" s="15"/>
      <c r="H1017" s="16" t="s">
        <v>32</v>
      </c>
      <c r="I1017" s="16" t="s">
        <v>32</v>
      </c>
      <c r="J1017" s="15"/>
      <c r="K1017" s="27" t="str" cm="1">
        <f t="array" ref="K1017">IF(I1017="","",_xlfn.XLOOKUP(0&amp;A1017&amp;IF(F1017&lt;&gt;"",F1017,LOOKUP(2,1/(F$2:F1017&lt;&gt;""),F$2:F1017))&amp;I1017,Hoja4!G:G,Hoja4!F:F,"",0))</f>
        <v/>
      </c>
      <c r="L1017" s="22"/>
      <c r="M1017" s="15">
        <v>12</v>
      </c>
      <c r="N1017" s="15" t="s">
        <v>510</v>
      </c>
      <c r="O1017" s="15" t="s">
        <v>76</v>
      </c>
      <c r="P1017" s="15" t="s">
        <v>95</v>
      </c>
      <c r="Q1017" s="15" t="s">
        <v>41</v>
      </c>
      <c r="R1017" s="15" t="s">
        <v>37</v>
      </c>
      <c r="S1017" s="15">
        <v>70</v>
      </c>
      <c r="T1017" s="15">
        <v>90</v>
      </c>
      <c r="U1017" s="35">
        <v>74</v>
      </c>
      <c r="V1017" s="33"/>
      <c r="W1017" s="15"/>
      <c r="X1017" s="15" t="s">
        <v>38</v>
      </c>
      <c r="Y1017" s="15" t="s">
        <v>38</v>
      </c>
      <c r="Z1017" s="23"/>
    </row>
    <row r="1018" spans="1:26">
      <c r="A1018" s="3">
        <v>214</v>
      </c>
      <c r="B1018" s="3">
        <v>1</v>
      </c>
      <c r="C1018" s="3" t="s">
        <v>1244</v>
      </c>
      <c r="D1018" s="3"/>
      <c r="E1018" s="3"/>
      <c r="F1018" s="3">
        <v>9</v>
      </c>
      <c r="G1018" s="3" t="s">
        <v>318</v>
      </c>
      <c r="H1018" s="4" t="s">
        <v>32</v>
      </c>
      <c r="I1018" s="4" t="s">
        <v>32</v>
      </c>
      <c r="J1018" s="3" t="s">
        <v>44</v>
      </c>
      <c r="K1018" s="28">
        <f>SUM(K1016:K1017)</f>
        <v>461649386</v>
      </c>
      <c r="L1018" s="13">
        <f>SUM(L1016:L1017)</f>
        <v>0</v>
      </c>
      <c r="M1018" s="3"/>
      <c r="N1018" s="3"/>
      <c r="O1018" s="3"/>
      <c r="P1018" s="3"/>
      <c r="Q1018" s="3"/>
      <c r="R1018" s="3"/>
      <c r="S1018" s="3"/>
      <c r="T1018" s="3"/>
      <c r="U1018" s="36"/>
      <c r="V1018" s="3"/>
      <c r="W1018" s="3"/>
      <c r="X1018" s="3"/>
      <c r="Y1018" s="3" t="s">
        <v>45</v>
      </c>
      <c r="Z1018" s="13">
        <f>SUM(Z1016:Z1017)</f>
        <v>0</v>
      </c>
    </row>
    <row r="1019" spans="1:26">
      <c r="A1019" s="15">
        <v>214</v>
      </c>
      <c r="B1019" s="15">
        <v>1</v>
      </c>
      <c r="C1019" s="15" t="s">
        <v>1244</v>
      </c>
      <c r="D1019" s="15">
        <v>5</v>
      </c>
      <c r="E1019" s="15" t="s">
        <v>317</v>
      </c>
      <c r="F1019" s="15">
        <v>10</v>
      </c>
      <c r="G1019" s="15" t="s">
        <v>402</v>
      </c>
      <c r="H1019" s="16" t="s">
        <v>1253</v>
      </c>
      <c r="I1019" s="16" t="s">
        <v>1254</v>
      </c>
      <c r="J1019" s="15" t="s">
        <v>1255</v>
      </c>
      <c r="K1019" s="32" cm="1">
        <f t="array" ref="K1019">IF(I1019="","",_xlfn.XLOOKUP(0&amp;A1019&amp;IF(F1019&lt;&gt;"",F1019,LOOKUP(2,1/(F$2:F1019&lt;&gt;""),F$2:F1019))&amp;I1019,Hoja4!G:G,Hoja4!F:F,"",0))</f>
        <v>6371321047</v>
      </c>
      <c r="L1019" s="23"/>
      <c r="M1019" s="15"/>
      <c r="N1019" s="15"/>
      <c r="O1019" s="15"/>
      <c r="P1019" s="15"/>
      <c r="Q1019" s="15"/>
      <c r="R1019" s="15"/>
      <c r="S1019" s="15"/>
      <c r="T1019" s="15"/>
      <c r="U1019" s="35"/>
      <c r="V1019" s="15"/>
      <c r="W1019" s="15"/>
      <c r="X1019" s="15"/>
      <c r="Y1019" s="15"/>
      <c r="Z1019" s="22"/>
    </row>
    <row r="1020" spans="1:26">
      <c r="A1020" s="15">
        <v>214</v>
      </c>
      <c r="B1020" s="15">
        <v>1</v>
      </c>
      <c r="C1020" s="15"/>
      <c r="D1020" s="15"/>
      <c r="E1020" s="15"/>
      <c r="F1020" s="15"/>
      <c r="G1020" s="15"/>
      <c r="H1020" s="16" t="s">
        <v>32</v>
      </c>
      <c r="I1020" s="16" t="s">
        <v>32</v>
      </c>
      <c r="J1020" s="15"/>
      <c r="K1020" s="27" t="str" cm="1">
        <f t="array" ref="K1020">IF(I1020="","",_xlfn.XLOOKUP(0&amp;A1020&amp;IF(F1020&lt;&gt;"",F1020,LOOKUP(2,1/(F$2:F1020&lt;&gt;""),F$2:F1020))&amp;I1020,Hoja4!G:G,Hoja4!F:F,"",0))</f>
        <v/>
      </c>
      <c r="L1020" s="22"/>
      <c r="M1020" s="15">
        <v>13</v>
      </c>
      <c r="N1020" s="15" t="s">
        <v>1287</v>
      </c>
      <c r="O1020" s="15" t="s">
        <v>34</v>
      </c>
      <c r="P1020" s="15" t="s">
        <v>35</v>
      </c>
      <c r="Q1020" s="15" t="s">
        <v>36</v>
      </c>
      <c r="R1020" s="15" t="s">
        <v>37</v>
      </c>
      <c r="S1020" s="15">
        <v>275</v>
      </c>
      <c r="T1020" s="15">
        <v>348</v>
      </c>
      <c r="U1020" s="35">
        <v>185</v>
      </c>
      <c r="V1020" s="33"/>
      <c r="W1020" s="15"/>
      <c r="X1020" s="15" t="s">
        <v>38</v>
      </c>
      <c r="Y1020" s="15" t="s">
        <v>38</v>
      </c>
      <c r="Z1020" s="23"/>
    </row>
    <row r="1021" spans="1:26">
      <c r="A1021" s="3">
        <v>214</v>
      </c>
      <c r="B1021" s="3">
        <v>1</v>
      </c>
      <c r="C1021" s="3" t="s">
        <v>1244</v>
      </c>
      <c r="D1021" s="3"/>
      <c r="E1021" s="3"/>
      <c r="F1021" s="3">
        <v>10</v>
      </c>
      <c r="G1021" s="3" t="s">
        <v>402</v>
      </c>
      <c r="H1021" s="4" t="s">
        <v>32</v>
      </c>
      <c r="I1021" s="4" t="s">
        <v>32</v>
      </c>
      <c r="J1021" s="3" t="s">
        <v>44</v>
      </c>
      <c r="K1021" s="28">
        <f>SUM(K1019:K1020)</f>
        <v>6371321047</v>
      </c>
      <c r="L1021" s="13">
        <f>SUM(L1019:L1020)</f>
        <v>0</v>
      </c>
      <c r="M1021" s="3"/>
      <c r="N1021" s="3"/>
      <c r="O1021" s="3"/>
      <c r="P1021" s="3"/>
      <c r="Q1021" s="3"/>
      <c r="R1021" s="3"/>
      <c r="S1021" s="3"/>
      <c r="T1021" s="3"/>
      <c r="U1021" s="36"/>
      <c r="V1021" s="3"/>
      <c r="W1021" s="3"/>
      <c r="X1021" s="3"/>
      <c r="Y1021" s="3" t="s">
        <v>45</v>
      </c>
      <c r="Z1021" s="13">
        <f>SUM(Z1019:Z1020)</f>
        <v>0</v>
      </c>
    </row>
    <row r="1022" spans="1:26">
      <c r="A1022" s="15">
        <v>214</v>
      </c>
      <c r="B1022" s="15">
        <v>1</v>
      </c>
      <c r="C1022" s="15" t="s">
        <v>1244</v>
      </c>
      <c r="D1022" s="15">
        <v>5</v>
      </c>
      <c r="E1022" s="15" t="s">
        <v>317</v>
      </c>
      <c r="F1022" s="15">
        <v>11</v>
      </c>
      <c r="G1022" s="15" t="s">
        <v>1288</v>
      </c>
      <c r="H1022" s="16" t="s">
        <v>1247</v>
      </c>
      <c r="I1022" s="16" t="s">
        <v>1248</v>
      </c>
      <c r="J1022" s="15" t="s">
        <v>1249</v>
      </c>
      <c r="K1022" s="32" cm="1">
        <f t="array" ref="K1022">IF(I1022="","",_xlfn.XLOOKUP(0&amp;A1022&amp;IF(F1022&lt;&gt;"",F1022,LOOKUP(2,1/(F$2:F1022&lt;&gt;""),F$2:F1022))&amp;I1022,Hoja4!G:G,Hoja4!F:F,"",0))</f>
        <v>321602040</v>
      </c>
      <c r="L1022" s="23"/>
      <c r="M1022" s="15"/>
      <c r="N1022" s="15"/>
      <c r="O1022" s="15"/>
      <c r="P1022" s="15"/>
      <c r="Q1022" s="15"/>
      <c r="R1022" s="15"/>
      <c r="S1022" s="15"/>
      <c r="T1022" s="15"/>
      <c r="U1022" s="35"/>
      <c r="V1022" s="15"/>
      <c r="W1022" s="15"/>
      <c r="X1022" s="15"/>
      <c r="Y1022" s="15"/>
      <c r="Z1022" s="22"/>
    </row>
    <row r="1023" spans="1:26">
      <c r="A1023" s="15">
        <v>214</v>
      </c>
      <c r="B1023" s="15">
        <v>1</v>
      </c>
      <c r="C1023" s="15"/>
      <c r="D1023" s="15"/>
      <c r="E1023" s="15"/>
      <c r="F1023" s="15"/>
      <c r="G1023" s="15"/>
      <c r="H1023" s="16" t="s">
        <v>32</v>
      </c>
      <c r="I1023" s="16" t="s">
        <v>32</v>
      </c>
      <c r="J1023" s="15"/>
      <c r="K1023" s="27" t="str" cm="1">
        <f t="array" ref="K1023">IF(I1023="","",_xlfn.XLOOKUP(0&amp;A1023&amp;IF(F1023&lt;&gt;"",F1023,LOOKUP(2,1/(F$2:F1023&lt;&gt;""),F$2:F1023))&amp;I1023,Hoja4!G:G,Hoja4!F:F,"",0))</f>
        <v/>
      </c>
      <c r="L1023" s="22"/>
      <c r="M1023" s="15">
        <v>14</v>
      </c>
      <c r="N1023" s="15" t="s">
        <v>1289</v>
      </c>
      <c r="O1023" s="15" t="s">
        <v>100</v>
      </c>
      <c r="P1023" s="15" t="s">
        <v>35</v>
      </c>
      <c r="Q1023" s="15" t="s">
        <v>36</v>
      </c>
      <c r="R1023" s="15" t="s">
        <v>58</v>
      </c>
      <c r="S1023" s="15">
        <v>2</v>
      </c>
      <c r="T1023" s="15">
        <v>2</v>
      </c>
      <c r="U1023" s="35">
        <v>2</v>
      </c>
      <c r="V1023" s="33"/>
      <c r="W1023" s="15"/>
      <c r="X1023" s="15" t="s">
        <v>38</v>
      </c>
      <c r="Y1023" s="15" t="s">
        <v>38</v>
      </c>
      <c r="Z1023" s="23"/>
    </row>
    <row r="1024" spans="1:26">
      <c r="A1024" s="3">
        <v>214</v>
      </c>
      <c r="B1024" s="3">
        <v>1</v>
      </c>
      <c r="C1024" s="3" t="s">
        <v>1244</v>
      </c>
      <c r="D1024" s="3"/>
      <c r="E1024" s="3"/>
      <c r="F1024" s="3">
        <v>11</v>
      </c>
      <c r="G1024" s="3" t="s">
        <v>1288</v>
      </c>
      <c r="H1024" s="4" t="s">
        <v>32</v>
      </c>
      <c r="I1024" s="4" t="s">
        <v>32</v>
      </c>
      <c r="J1024" s="3" t="s">
        <v>44</v>
      </c>
      <c r="K1024" s="28">
        <f>SUM(K1022:K1023)</f>
        <v>321602040</v>
      </c>
      <c r="L1024" s="13">
        <f>SUM(L1022:L1023)</f>
        <v>0</v>
      </c>
      <c r="M1024" s="3"/>
      <c r="N1024" s="3"/>
      <c r="O1024" s="3"/>
      <c r="P1024" s="3"/>
      <c r="Q1024" s="3"/>
      <c r="R1024" s="3"/>
      <c r="S1024" s="3"/>
      <c r="T1024" s="3"/>
      <c r="U1024" s="36"/>
      <c r="V1024" s="3"/>
      <c r="W1024" s="3"/>
      <c r="X1024" s="3"/>
      <c r="Y1024" s="3" t="s">
        <v>45</v>
      </c>
      <c r="Z1024" s="13">
        <f>SUM(Z1022:Z1023)</f>
        <v>0</v>
      </c>
    </row>
    <row r="1025" spans="1:26">
      <c r="A1025" s="5">
        <v>214</v>
      </c>
      <c r="B1025" s="5">
        <v>1</v>
      </c>
      <c r="C1025" s="5" t="s">
        <v>1244</v>
      </c>
      <c r="D1025" s="5"/>
      <c r="E1025" s="5"/>
      <c r="F1025" s="5"/>
      <c r="G1025" s="5"/>
      <c r="H1025" s="6" t="s">
        <v>32</v>
      </c>
      <c r="I1025" s="6" t="s">
        <v>32</v>
      </c>
      <c r="J1025" s="5" t="s">
        <v>121</v>
      </c>
      <c r="K1025" s="29">
        <f>SUM(K987,K991,K994,K1002,K1006,K1010,K1015,K1018,K1021,K1024)</f>
        <v>83486741000</v>
      </c>
      <c r="L1025" s="14">
        <f>SUM(L987,L991,L994,L1002,L1006,L1010,L1015,L1018,L1021,L1024)</f>
        <v>0</v>
      </c>
      <c r="M1025" s="5"/>
      <c r="N1025" s="5"/>
      <c r="O1025" s="5"/>
      <c r="P1025" s="5"/>
      <c r="Q1025" s="5"/>
      <c r="R1025" s="5"/>
      <c r="S1025" s="5"/>
      <c r="T1025" s="5"/>
      <c r="U1025" s="37"/>
      <c r="V1025" s="5"/>
      <c r="W1025" s="5"/>
      <c r="X1025" s="5"/>
      <c r="Y1025" s="5" t="s">
        <v>121</v>
      </c>
      <c r="Z1025" s="14">
        <f>SUM(Z987,Z991,Z994,Z1002,Z1006,Z1010,Z1015,Z1018,Z1021,Z1024)</f>
        <v>0</v>
      </c>
    </row>
    <row r="1026" spans="1:26">
      <c r="A1026" s="15">
        <v>112</v>
      </c>
      <c r="B1026" s="15">
        <v>1</v>
      </c>
      <c r="C1026" s="15" t="s">
        <v>1290</v>
      </c>
      <c r="D1026" s="15">
        <v>4</v>
      </c>
      <c r="E1026" s="15" t="s">
        <v>1291</v>
      </c>
      <c r="F1026" s="15">
        <v>3</v>
      </c>
      <c r="G1026" s="15" t="s">
        <v>1292</v>
      </c>
      <c r="H1026" s="16" t="s">
        <v>1293</v>
      </c>
      <c r="I1026" s="16" t="s">
        <v>1294</v>
      </c>
      <c r="J1026" s="15" t="s">
        <v>1295</v>
      </c>
      <c r="K1026" s="32" cm="1">
        <f t="array" ref="K1026">IF(I1026="","",_xlfn.XLOOKUP(0&amp;A1026&amp;IF(F1026&lt;&gt;"",F1026,LOOKUP(2,1/(F$2:F1026&lt;&gt;""),F$2:F1026))&amp;I1026,Hoja4!G:G,Hoja4!F:F,"",0))</f>
        <v>346884165000</v>
      </c>
      <c r="L1026" s="23"/>
      <c r="M1026" s="15"/>
      <c r="N1026" s="15"/>
      <c r="O1026" s="15"/>
      <c r="P1026" s="15"/>
      <c r="Q1026" s="15"/>
      <c r="R1026" s="15"/>
      <c r="S1026" s="15"/>
      <c r="T1026" s="15"/>
      <c r="U1026" s="35"/>
      <c r="V1026" s="15"/>
      <c r="W1026" s="15"/>
      <c r="X1026" s="15"/>
      <c r="Y1026" s="15"/>
      <c r="Z1026" s="22"/>
    </row>
    <row r="1027" spans="1:26">
      <c r="A1027" s="15">
        <v>112</v>
      </c>
      <c r="B1027" s="15">
        <v>1</v>
      </c>
      <c r="C1027" s="15"/>
      <c r="D1027" s="15"/>
      <c r="E1027" s="15"/>
      <c r="F1027" s="15"/>
      <c r="G1027" s="15"/>
      <c r="H1027" s="16" t="s">
        <v>1296</v>
      </c>
      <c r="I1027" s="16" t="s">
        <v>1297</v>
      </c>
      <c r="J1027" s="15" t="s">
        <v>1298</v>
      </c>
      <c r="K1027" s="32" cm="1">
        <f t="array" ref="K1027">IF(I1027="","",_xlfn.XLOOKUP(0&amp;A1027&amp;IF(F1027&lt;&gt;"",F1027,LOOKUP(2,1/(F$2:F1027&lt;&gt;""),F$2:F1027))&amp;I1027,Hoja4!G:G,Hoja4!F:F,"",0))</f>
        <v>675176852000</v>
      </c>
      <c r="L1027" s="23"/>
      <c r="M1027" s="15"/>
      <c r="N1027" s="15"/>
      <c r="O1027" s="15"/>
      <c r="P1027" s="15"/>
      <c r="Q1027" s="15"/>
      <c r="R1027" s="15"/>
      <c r="S1027" s="15"/>
      <c r="T1027" s="15"/>
      <c r="U1027" s="35"/>
      <c r="V1027" s="15"/>
      <c r="W1027" s="15"/>
      <c r="X1027" s="15"/>
      <c r="Y1027" s="15"/>
      <c r="Z1027" s="22"/>
    </row>
    <row r="1028" spans="1:26">
      <c r="A1028" s="15">
        <v>112</v>
      </c>
      <c r="B1028" s="15">
        <v>1</v>
      </c>
      <c r="C1028" s="15"/>
      <c r="D1028" s="15"/>
      <c r="E1028" s="15"/>
      <c r="F1028" s="15"/>
      <c r="G1028" s="15"/>
      <c r="H1028" s="16" t="s">
        <v>1299</v>
      </c>
      <c r="I1028" s="16" t="s">
        <v>1300</v>
      </c>
      <c r="J1028" s="15" t="s">
        <v>1301</v>
      </c>
      <c r="K1028" s="32" cm="1">
        <f t="array" ref="K1028">IF(I1028="","",_xlfn.XLOOKUP(0&amp;A1028&amp;IF(F1028&lt;&gt;"",F1028,LOOKUP(2,1/(F$2:F1028&lt;&gt;""),F$2:F1028))&amp;I1028,Hoja4!G:G,Hoja4!F:F,"",0))</f>
        <v>4897839835000</v>
      </c>
      <c r="L1028" s="23"/>
      <c r="M1028" s="15"/>
      <c r="N1028" s="15"/>
      <c r="O1028" s="15"/>
      <c r="P1028" s="15"/>
      <c r="Q1028" s="15"/>
      <c r="R1028" s="15"/>
      <c r="S1028" s="15"/>
      <c r="T1028" s="15"/>
      <c r="U1028" s="35"/>
      <c r="V1028" s="15"/>
      <c r="W1028" s="15"/>
      <c r="X1028" s="15"/>
      <c r="Y1028" s="15"/>
      <c r="Z1028" s="22"/>
    </row>
    <row r="1029" spans="1:26">
      <c r="A1029" s="15">
        <v>112</v>
      </c>
      <c r="B1029" s="15">
        <v>1</v>
      </c>
      <c r="C1029" s="15"/>
      <c r="D1029" s="15"/>
      <c r="E1029" s="15"/>
      <c r="F1029" s="15"/>
      <c r="G1029" s="15"/>
      <c r="H1029" s="16" t="s">
        <v>1302</v>
      </c>
      <c r="I1029" s="16" t="s">
        <v>1303</v>
      </c>
      <c r="J1029" s="15" t="s">
        <v>1304</v>
      </c>
      <c r="K1029" s="32" cm="1">
        <f t="array" ref="K1029">IF(I1029="","",_xlfn.XLOOKUP(0&amp;A1029&amp;IF(F1029&lt;&gt;"",F1029,LOOKUP(2,1/(F$2:F1029&lt;&gt;""),F$2:F1029))&amp;I1029,Hoja4!G:G,Hoja4!F:F,"",0))</f>
        <v>26983827000</v>
      </c>
      <c r="L1029" s="23"/>
      <c r="M1029" s="15"/>
      <c r="N1029" s="15"/>
      <c r="O1029" s="15"/>
      <c r="P1029" s="15"/>
      <c r="Q1029" s="15"/>
      <c r="R1029" s="15"/>
      <c r="S1029" s="15"/>
      <c r="T1029" s="15"/>
      <c r="U1029" s="35"/>
      <c r="V1029" s="15"/>
      <c r="W1029" s="15"/>
      <c r="X1029" s="15"/>
      <c r="Y1029" s="15"/>
      <c r="Z1029" s="22"/>
    </row>
    <row r="1030" spans="1:26">
      <c r="A1030" s="15">
        <v>112</v>
      </c>
      <c r="B1030" s="15">
        <v>1</v>
      </c>
      <c r="C1030" s="15"/>
      <c r="D1030" s="15"/>
      <c r="E1030" s="15"/>
      <c r="F1030" s="15"/>
      <c r="G1030" s="15"/>
      <c r="H1030" s="16" t="s">
        <v>32</v>
      </c>
      <c r="I1030" s="16" t="s">
        <v>32</v>
      </c>
      <c r="J1030" s="15"/>
      <c r="K1030" s="27" t="str" cm="1">
        <f t="array" ref="K1030">IF(I1030="","",_xlfn.XLOOKUP(0&amp;A1030&amp;IF(F1030&lt;&gt;"",F1030,LOOKUP(2,1/(F$2:F1030&lt;&gt;""),F$2:F1030))&amp;I1030,Hoja4!G:G,Hoja4!F:F,"",0))</f>
        <v/>
      </c>
      <c r="L1030" s="22"/>
      <c r="M1030" s="15">
        <v>1</v>
      </c>
      <c r="N1030" s="15" t="s">
        <v>1305</v>
      </c>
      <c r="O1030" s="15" t="s">
        <v>1078</v>
      </c>
      <c r="P1030" s="15" t="s">
        <v>95</v>
      </c>
      <c r="Q1030" s="15" t="s">
        <v>36</v>
      </c>
      <c r="R1030" s="15" t="s">
        <v>58</v>
      </c>
      <c r="S1030" s="15">
        <v>743048</v>
      </c>
      <c r="T1030" s="15">
        <v>726113</v>
      </c>
      <c r="U1030" s="35">
        <v>688000</v>
      </c>
      <c r="V1030" s="33"/>
      <c r="W1030" s="15" t="s">
        <v>38</v>
      </c>
      <c r="X1030" s="15" t="s">
        <v>38</v>
      </c>
      <c r="Y1030" s="15" t="s">
        <v>38</v>
      </c>
      <c r="Z1030" s="23"/>
    </row>
    <row r="1031" spans="1:26">
      <c r="A1031" s="15">
        <v>112</v>
      </c>
      <c r="B1031" s="15">
        <v>1</v>
      </c>
      <c r="C1031" s="15"/>
      <c r="D1031" s="15"/>
      <c r="E1031" s="15"/>
      <c r="F1031" s="15"/>
      <c r="G1031" s="15"/>
      <c r="H1031" s="16" t="s">
        <v>32</v>
      </c>
      <c r="I1031" s="16" t="s">
        <v>32</v>
      </c>
      <c r="J1031" s="15"/>
      <c r="K1031" s="27" t="str" cm="1">
        <f t="array" ref="K1031">IF(I1031="","",_xlfn.XLOOKUP(0&amp;A1031&amp;IF(F1031&lt;&gt;"",F1031,LOOKUP(2,1/(F$2:F1031&lt;&gt;""),F$2:F1031))&amp;I1031,Hoja4!G:G,Hoja4!F:F,"",0))</f>
        <v/>
      </c>
      <c r="L1031" s="22"/>
      <c r="M1031" s="15">
        <v>2</v>
      </c>
      <c r="N1031" s="15" t="s">
        <v>1306</v>
      </c>
      <c r="O1031" s="15" t="s">
        <v>100</v>
      </c>
      <c r="P1031" s="15" t="s">
        <v>131</v>
      </c>
      <c r="Q1031" s="15" t="s">
        <v>36</v>
      </c>
      <c r="R1031" s="15" t="s">
        <v>37</v>
      </c>
      <c r="S1031" s="15">
        <v>28</v>
      </c>
      <c r="T1031" s="15">
        <v>28</v>
      </c>
      <c r="U1031" s="35">
        <v>28</v>
      </c>
      <c r="V1031" s="33"/>
      <c r="W1031" s="15" t="s">
        <v>38</v>
      </c>
      <c r="X1031" s="15" t="s">
        <v>38</v>
      </c>
      <c r="Y1031" s="15" t="s">
        <v>38</v>
      </c>
      <c r="Z1031" s="23"/>
    </row>
    <row r="1032" spans="1:26">
      <c r="A1032" s="15">
        <v>112</v>
      </c>
      <c r="B1032" s="15">
        <v>1</v>
      </c>
      <c r="C1032" s="15"/>
      <c r="D1032" s="15"/>
      <c r="E1032" s="15"/>
      <c r="F1032" s="15"/>
      <c r="G1032" s="15"/>
      <c r="H1032" s="16" t="s">
        <v>32</v>
      </c>
      <c r="I1032" s="16" t="s">
        <v>32</v>
      </c>
      <c r="J1032" s="15"/>
      <c r="K1032" s="27" t="str" cm="1">
        <f t="array" ref="K1032">IF(I1032="","",_xlfn.XLOOKUP(0&amp;A1032&amp;IF(F1032&lt;&gt;"",F1032,LOOKUP(2,1/(F$2:F1032&lt;&gt;""),F$2:F1032))&amp;I1032,Hoja4!G:G,Hoja4!F:F,"",0))</f>
        <v/>
      </c>
      <c r="L1032" s="22"/>
      <c r="M1032" s="15">
        <v>24</v>
      </c>
      <c r="N1032" s="15" t="s">
        <v>1307</v>
      </c>
      <c r="O1032" s="15" t="s">
        <v>100</v>
      </c>
      <c r="P1032" s="15" t="s">
        <v>131</v>
      </c>
      <c r="Q1032" s="15" t="s">
        <v>41</v>
      </c>
      <c r="R1032" s="15" t="s">
        <v>58</v>
      </c>
      <c r="S1032" s="15"/>
      <c r="T1032" s="15">
        <v>100</v>
      </c>
      <c r="U1032" s="35">
        <v>100</v>
      </c>
      <c r="V1032" s="33"/>
      <c r="W1032" s="15" t="s">
        <v>60</v>
      </c>
      <c r="X1032" s="15" t="s">
        <v>60</v>
      </c>
      <c r="Y1032" s="15" t="s">
        <v>38</v>
      </c>
      <c r="Z1032" s="23"/>
    </row>
    <row r="1033" spans="1:26">
      <c r="A1033" s="3">
        <v>112</v>
      </c>
      <c r="B1033" s="3">
        <v>1</v>
      </c>
      <c r="C1033" s="3" t="s">
        <v>1290</v>
      </c>
      <c r="D1033" s="3"/>
      <c r="E1033" s="3"/>
      <c r="F1033" s="3">
        <v>3</v>
      </c>
      <c r="G1033" s="3" t="s">
        <v>1292</v>
      </c>
      <c r="H1033" s="4" t="s">
        <v>32</v>
      </c>
      <c r="I1033" s="4" t="s">
        <v>32</v>
      </c>
      <c r="J1033" s="3" t="s">
        <v>44</v>
      </c>
      <c r="K1033" s="28">
        <f>SUM(K1026:K1032)</f>
        <v>5946884679000</v>
      </c>
      <c r="L1033" s="13">
        <f>SUM(L1026:L1032)</f>
        <v>0</v>
      </c>
      <c r="M1033" s="3"/>
      <c r="N1033" s="3"/>
      <c r="O1033" s="3"/>
      <c r="P1033" s="3"/>
      <c r="Q1033" s="3"/>
      <c r="R1033" s="3"/>
      <c r="S1033" s="3"/>
      <c r="T1033" s="3"/>
      <c r="U1033" s="36"/>
      <c r="V1033" s="3"/>
      <c r="W1033" s="3"/>
      <c r="X1033" s="3"/>
      <c r="Y1033" s="3" t="s">
        <v>45</v>
      </c>
      <c r="Z1033" s="13">
        <f>SUM(Z1025:Z1032)</f>
        <v>0</v>
      </c>
    </row>
    <row r="1034" spans="1:26">
      <c r="A1034" s="15">
        <v>112</v>
      </c>
      <c r="B1034" s="15">
        <v>1</v>
      </c>
      <c r="C1034" s="15" t="s">
        <v>1290</v>
      </c>
      <c r="D1034" s="15">
        <v>5</v>
      </c>
      <c r="E1034" s="15" t="s">
        <v>1308</v>
      </c>
      <c r="F1034" s="15">
        <v>5</v>
      </c>
      <c r="G1034" s="15" t="s">
        <v>1309</v>
      </c>
      <c r="H1034" s="16" t="s">
        <v>1310</v>
      </c>
      <c r="I1034" s="16" t="s">
        <v>1311</v>
      </c>
      <c r="J1034" s="15" t="s">
        <v>1312</v>
      </c>
      <c r="K1034" s="32" cm="1">
        <f t="array" ref="K1034">IF(I1034="","",_xlfn.XLOOKUP(0&amp;A1034&amp;IF(F1034&lt;&gt;"",F1034,LOOKUP(2,1/(F$2:F1034&lt;&gt;""),F$2:F1034))&amp;I1034,Hoja4!G:G,Hoja4!F:F,"",0))</f>
        <v>103214653000</v>
      </c>
      <c r="L1034" s="23"/>
      <c r="M1034" s="15"/>
      <c r="N1034" s="15"/>
      <c r="O1034" s="15"/>
      <c r="P1034" s="15"/>
      <c r="Q1034" s="15"/>
      <c r="R1034" s="15"/>
      <c r="S1034" s="15"/>
      <c r="T1034" s="15"/>
      <c r="U1034" s="35"/>
      <c r="V1034" s="15"/>
      <c r="W1034" s="15"/>
      <c r="X1034" s="15"/>
      <c r="Y1034" s="15"/>
      <c r="Z1034" s="22"/>
    </row>
    <row r="1035" spans="1:26">
      <c r="A1035" s="15">
        <v>112</v>
      </c>
      <c r="B1035" s="15">
        <v>1</v>
      </c>
      <c r="C1035" s="15"/>
      <c r="D1035" s="15"/>
      <c r="E1035" s="15"/>
      <c r="F1035" s="15"/>
      <c r="G1035" s="15"/>
      <c r="H1035" s="16" t="s">
        <v>32</v>
      </c>
      <c r="I1035" s="16" t="s">
        <v>32</v>
      </c>
      <c r="J1035" s="15"/>
      <c r="K1035" s="27" t="str" cm="1">
        <f t="array" ref="K1035">IF(I1035="","",_xlfn.XLOOKUP(0&amp;A1035&amp;IF(F1035&lt;&gt;"",F1035,LOOKUP(2,1/(F$2:F1035&lt;&gt;""),F$2:F1035))&amp;I1035,Hoja4!G:G,Hoja4!F:F,"",0))</f>
        <v/>
      </c>
      <c r="L1035" s="22"/>
      <c r="M1035" s="15">
        <v>3</v>
      </c>
      <c r="N1035" s="15" t="s">
        <v>1313</v>
      </c>
      <c r="O1035" s="15" t="s">
        <v>34</v>
      </c>
      <c r="P1035" s="15" t="s">
        <v>95</v>
      </c>
      <c r="Q1035" s="15" t="s">
        <v>36</v>
      </c>
      <c r="R1035" s="15" t="s">
        <v>37</v>
      </c>
      <c r="S1035" s="15">
        <v>651</v>
      </c>
      <c r="T1035" s="15">
        <v>760</v>
      </c>
      <c r="U1035" s="35">
        <v>760</v>
      </c>
      <c r="V1035" s="33"/>
      <c r="W1035" s="15" t="s">
        <v>38</v>
      </c>
      <c r="X1035" s="15" t="s">
        <v>38</v>
      </c>
      <c r="Y1035" s="15" t="s">
        <v>38</v>
      </c>
      <c r="Z1035" s="23"/>
    </row>
    <row r="1036" spans="1:26">
      <c r="A1036" s="3">
        <v>112</v>
      </c>
      <c r="B1036" s="3">
        <v>1</v>
      </c>
      <c r="C1036" s="3" t="s">
        <v>1290</v>
      </c>
      <c r="D1036" s="3"/>
      <c r="E1036" s="3"/>
      <c r="F1036" s="3">
        <v>5</v>
      </c>
      <c r="G1036" s="3" t="s">
        <v>1309</v>
      </c>
      <c r="H1036" s="4" t="s">
        <v>32</v>
      </c>
      <c r="I1036" s="4" t="s">
        <v>32</v>
      </c>
      <c r="J1036" s="3" t="s">
        <v>44</v>
      </c>
      <c r="K1036" s="28">
        <f>SUM(K1034:K1035)</f>
        <v>103214653000</v>
      </c>
      <c r="L1036" s="13">
        <f>SUM(L1034:L1035)</f>
        <v>0</v>
      </c>
      <c r="M1036" s="3"/>
      <c r="N1036" s="3"/>
      <c r="O1036" s="3"/>
      <c r="P1036" s="3"/>
      <c r="Q1036" s="3"/>
      <c r="R1036" s="3"/>
      <c r="S1036" s="3"/>
      <c r="T1036" s="3"/>
      <c r="U1036" s="36"/>
      <c r="V1036" s="3"/>
      <c r="W1036" s="3"/>
      <c r="X1036" s="3"/>
      <c r="Y1036" s="3" t="s">
        <v>45</v>
      </c>
      <c r="Z1036" s="13">
        <f>SUM(Z1034:Z1035)</f>
        <v>0</v>
      </c>
    </row>
    <row r="1037" spans="1:26">
      <c r="A1037" s="15">
        <v>112</v>
      </c>
      <c r="B1037" s="15">
        <v>1</v>
      </c>
      <c r="C1037" s="15" t="s">
        <v>1290</v>
      </c>
      <c r="D1037" s="15">
        <v>5</v>
      </c>
      <c r="E1037" s="15" t="s">
        <v>1308</v>
      </c>
      <c r="F1037" s="15">
        <v>7</v>
      </c>
      <c r="G1037" s="15" t="s">
        <v>1314</v>
      </c>
      <c r="H1037" s="16" t="s">
        <v>1315</v>
      </c>
      <c r="I1037" s="16" t="s">
        <v>1316</v>
      </c>
      <c r="J1037" s="15" t="s">
        <v>1317</v>
      </c>
      <c r="K1037" s="32" cm="1">
        <f t="array" ref="K1037">IF(I1037="","",_xlfn.XLOOKUP(0&amp;A1037&amp;IF(F1037&lt;&gt;"",F1037,LOOKUP(2,1/(F$2:F1037&lt;&gt;""),F$2:F1037))&amp;I1037,Hoja4!G:G,Hoja4!F:F,"",0))</f>
        <v>154450804980</v>
      </c>
      <c r="L1037" s="23"/>
      <c r="M1037" s="15"/>
      <c r="N1037" s="15"/>
      <c r="O1037" s="15"/>
      <c r="P1037" s="15"/>
      <c r="Q1037" s="15"/>
      <c r="R1037" s="15"/>
      <c r="S1037" s="15"/>
      <c r="T1037" s="15"/>
      <c r="U1037" s="35"/>
      <c r="V1037" s="15"/>
      <c r="W1037" s="15"/>
      <c r="X1037" s="15"/>
      <c r="Y1037" s="15"/>
      <c r="Z1037" s="22"/>
    </row>
    <row r="1038" spans="1:26">
      <c r="A1038" s="15">
        <v>112</v>
      </c>
      <c r="B1038" s="15">
        <v>1</v>
      </c>
      <c r="C1038" s="15"/>
      <c r="D1038" s="15"/>
      <c r="E1038" s="15"/>
      <c r="F1038" s="15"/>
      <c r="G1038" s="15"/>
      <c r="H1038" s="16" t="s">
        <v>32</v>
      </c>
      <c r="I1038" s="16" t="s">
        <v>32</v>
      </c>
      <c r="J1038" s="15"/>
      <c r="K1038" s="27" t="str" cm="1">
        <f t="array" ref="K1038">IF(I1038="","",_xlfn.XLOOKUP(0&amp;A1038&amp;IF(F1038&lt;&gt;"",F1038,LOOKUP(2,1/(F$2:F1038&lt;&gt;""),F$2:F1038))&amp;I1038,Hoja4!G:G,Hoja4!F:F,"",0))</f>
        <v/>
      </c>
      <c r="L1038" s="22"/>
      <c r="M1038" s="15">
        <v>4</v>
      </c>
      <c r="N1038" s="15" t="s">
        <v>1318</v>
      </c>
      <c r="O1038" s="15" t="s">
        <v>40</v>
      </c>
      <c r="P1038" s="15" t="s">
        <v>131</v>
      </c>
      <c r="Q1038" s="15" t="s">
        <v>36</v>
      </c>
      <c r="R1038" s="15" t="s">
        <v>58</v>
      </c>
      <c r="S1038" s="15">
        <v>33</v>
      </c>
      <c r="T1038" s="15">
        <v>54</v>
      </c>
      <c r="U1038" s="35">
        <v>10</v>
      </c>
      <c r="V1038" s="33"/>
      <c r="W1038" s="15" t="s">
        <v>38</v>
      </c>
      <c r="X1038" s="15" t="s">
        <v>38</v>
      </c>
      <c r="Y1038" s="15" t="s">
        <v>38</v>
      </c>
      <c r="Z1038" s="23"/>
    </row>
    <row r="1039" spans="1:26">
      <c r="A1039" s="3">
        <v>112</v>
      </c>
      <c r="B1039" s="3">
        <v>1</v>
      </c>
      <c r="C1039" s="3" t="s">
        <v>1290</v>
      </c>
      <c r="D1039" s="3"/>
      <c r="E1039" s="3"/>
      <c r="F1039" s="3">
        <v>7</v>
      </c>
      <c r="G1039" s="3" t="s">
        <v>1314</v>
      </c>
      <c r="H1039" s="4" t="s">
        <v>32</v>
      </c>
      <c r="I1039" s="4" t="s">
        <v>32</v>
      </c>
      <c r="J1039" s="3" t="s">
        <v>44</v>
      </c>
      <c r="K1039" s="28">
        <f>SUM(K1037:K1038)</f>
        <v>154450804980</v>
      </c>
      <c r="L1039" s="13">
        <f>SUM(L1037:L1038)</f>
        <v>0</v>
      </c>
      <c r="M1039" s="3"/>
      <c r="N1039" s="3"/>
      <c r="O1039" s="3"/>
      <c r="P1039" s="3"/>
      <c r="Q1039" s="3"/>
      <c r="R1039" s="3"/>
      <c r="S1039" s="3"/>
      <c r="T1039" s="3"/>
      <c r="U1039" s="36"/>
      <c r="V1039" s="3"/>
      <c r="W1039" s="3"/>
      <c r="X1039" s="3"/>
      <c r="Y1039" s="3" t="s">
        <v>45</v>
      </c>
      <c r="Z1039" s="13">
        <f>SUM(Z1037:Z1038)</f>
        <v>0</v>
      </c>
    </row>
    <row r="1040" spans="1:26">
      <c r="A1040" s="15">
        <v>112</v>
      </c>
      <c r="B1040" s="15">
        <v>1</v>
      </c>
      <c r="C1040" s="15" t="s">
        <v>1290</v>
      </c>
      <c r="D1040" s="15">
        <v>5</v>
      </c>
      <c r="E1040" s="15" t="s">
        <v>1308</v>
      </c>
      <c r="F1040" s="15">
        <v>8</v>
      </c>
      <c r="G1040" s="15" t="s">
        <v>1319</v>
      </c>
      <c r="H1040" s="16" t="s">
        <v>1315</v>
      </c>
      <c r="I1040" s="16" t="s">
        <v>1316</v>
      </c>
      <c r="J1040" s="15" t="s">
        <v>1317</v>
      </c>
      <c r="K1040" s="32" cm="1">
        <f t="array" ref="K1040">IF(I1040="","",_xlfn.XLOOKUP(0&amp;A1040&amp;IF(F1040&lt;&gt;"",F1040,LOOKUP(2,1/(F$2:F1040&lt;&gt;""),F$2:F1040))&amp;I1040,Hoja4!G:G,Hoja4!F:F,"",0))</f>
        <v>48180375020</v>
      </c>
      <c r="L1040" s="23"/>
      <c r="M1040" s="15"/>
      <c r="N1040" s="15"/>
      <c r="O1040" s="15"/>
      <c r="P1040" s="15"/>
      <c r="Q1040" s="15"/>
      <c r="R1040" s="15"/>
      <c r="S1040" s="15"/>
      <c r="T1040" s="15"/>
      <c r="U1040" s="35"/>
      <c r="V1040" s="15"/>
      <c r="W1040" s="15"/>
      <c r="X1040" s="15"/>
      <c r="Y1040" s="15"/>
      <c r="Z1040" s="22"/>
    </row>
    <row r="1041" spans="1:26">
      <c r="A1041" s="15">
        <v>112</v>
      </c>
      <c r="B1041" s="15">
        <v>1</v>
      </c>
      <c r="C1041" s="15"/>
      <c r="D1041" s="15"/>
      <c r="E1041" s="15"/>
      <c r="F1041" s="15"/>
      <c r="G1041" s="15"/>
      <c r="H1041" s="16" t="s">
        <v>32</v>
      </c>
      <c r="I1041" s="16" t="s">
        <v>32</v>
      </c>
      <c r="J1041" s="15"/>
      <c r="K1041" s="27" t="str" cm="1">
        <f t="array" ref="K1041">IF(I1041="","",_xlfn.XLOOKUP(0&amp;A1041&amp;IF(F1041&lt;&gt;"",F1041,LOOKUP(2,1/(F$2:F1041&lt;&gt;""),F$2:F1041))&amp;I1041,Hoja4!G:G,Hoja4!F:F,"",0))</f>
        <v/>
      </c>
      <c r="L1041" s="22"/>
      <c r="M1041" s="15">
        <v>5</v>
      </c>
      <c r="N1041" s="15" t="s">
        <v>1320</v>
      </c>
      <c r="O1041" s="15" t="s">
        <v>40</v>
      </c>
      <c r="P1041" s="15" t="s">
        <v>131</v>
      </c>
      <c r="Q1041" s="15" t="s">
        <v>36</v>
      </c>
      <c r="R1041" s="15" t="s">
        <v>37</v>
      </c>
      <c r="S1041" s="15">
        <v>692</v>
      </c>
      <c r="T1041" s="15">
        <v>718</v>
      </c>
      <c r="U1041" s="35">
        <v>107</v>
      </c>
      <c r="V1041" s="33"/>
      <c r="W1041" s="15" t="s">
        <v>38</v>
      </c>
      <c r="X1041" s="15" t="s">
        <v>38</v>
      </c>
      <c r="Y1041" s="15" t="s">
        <v>38</v>
      </c>
      <c r="Z1041" s="23"/>
    </row>
    <row r="1042" spans="1:26">
      <c r="A1042" s="3">
        <v>112</v>
      </c>
      <c r="B1042" s="3">
        <v>1</v>
      </c>
      <c r="C1042" s="3" t="s">
        <v>1290</v>
      </c>
      <c r="D1042" s="3"/>
      <c r="E1042" s="3"/>
      <c r="F1042" s="3">
        <v>8</v>
      </c>
      <c r="G1042" s="3" t="s">
        <v>1319</v>
      </c>
      <c r="H1042" s="4" t="s">
        <v>32</v>
      </c>
      <c r="I1042" s="4" t="s">
        <v>32</v>
      </c>
      <c r="J1042" s="3" t="s">
        <v>44</v>
      </c>
      <c r="K1042" s="28">
        <f>SUM(K1040:K1041)</f>
        <v>48180375020</v>
      </c>
      <c r="L1042" s="13">
        <f>SUM(L1040:L1041)</f>
        <v>0</v>
      </c>
      <c r="M1042" s="3"/>
      <c r="N1042" s="3"/>
      <c r="O1042" s="3"/>
      <c r="P1042" s="3"/>
      <c r="Q1042" s="3"/>
      <c r="R1042" s="3"/>
      <c r="S1042" s="3"/>
      <c r="T1042" s="3"/>
      <c r="U1042" s="36"/>
      <c r="V1042" s="3"/>
      <c r="W1042" s="3"/>
      <c r="X1042" s="3"/>
      <c r="Y1042" s="3" t="s">
        <v>45</v>
      </c>
      <c r="Z1042" s="13">
        <f>SUM(Z1040:Z1041)</f>
        <v>0</v>
      </c>
    </row>
    <row r="1043" spans="1:26">
      <c r="A1043" s="15">
        <v>112</v>
      </c>
      <c r="B1043" s="15">
        <v>1</v>
      </c>
      <c r="C1043" s="15" t="s">
        <v>1290</v>
      </c>
      <c r="D1043" s="15">
        <v>4</v>
      </c>
      <c r="E1043" s="15" t="s">
        <v>1291</v>
      </c>
      <c r="F1043" s="15">
        <v>9</v>
      </c>
      <c r="G1043" s="15" t="s">
        <v>1321</v>
      </c>
      <c r="H1043" s="16" t="s">
        <v>1315</v>
      </c>
      <c r="I1043" s="16" t="s">
        <v>1316</v>
      </c>
      <c r="J1043" s="15" t="s">
        <v>1317</v>
      </c>
      <c r="K1043" s="32" cm="1">
        <f t="array" ref="K1043">IF(I1043="","",_xlfn.XLOOKUP(0&amp;A1043&amp;IF(F1043&lt;&gt;"",F1043,LOOKUP(2,1/(F$2:F1043&lt;&gt;""),F$2:F1043))&amp;I1043,Hoja4!G:G,Hoja4!F:F,"",0))</f>
        <v>73185668000</v>
      </c>
      <c r="L1043" s="23"/>
      <c r="M1043" s="15"/>
      <c r="N1043" s="15"/>
      <c r="O1043" s="15"/>
      <c r="P1043" s="15"/>
      <c r="Q1043" s="15"/>
      <c r="R1043" s="15"/>
      <c r="S1043" s="15"/>
      <c r="T1043" s="15"/>
      <c r="U1043" s="35"/>
      <c r="V1043" s="15"/>
      <c r="W1043" s="15"/>
      <c r="X1043" s="15"/>
      <c r="Y1043" s="15"/>
      <c r="Z1043" s="22"/>
    </row>
    <row r="1044" spans="1:26">
      <c r="A1044" s="15">
        <v>112</v>
      </c>
      <c r="B1044" s="15">
        <v>1</v>
      </c>
      <c r="C1044" s="15"/>
      <c r="D1044" s="15"/>
      <c r="E1044" s="15"/>
      <c r="F1044" s="15"/>
      <c r="G1044" s="15"/>
      <c r="H1044" s="16" t="s">
        <v>32</v>
      </c>
      <c r="I1044" s="16" t="s">
        <v>32</v>
      </c>
      <c r="J1044" s="15"/>
      <c r="K1044" s="27" t="str" cm="1">
        <f t="array" ref="K1044">IF(I1044="","",_xlfn.XLOOKUP(0&amp;A1044&amp;IF(F1044&lt;&gt;"",F1044,LOOKUP(2,1/(F$2:F1044&lt;&gt;""),F$2:F1044))&amp;I1044,Hoja4!G:G,Hoja4!F:F,"",0))</f>
        <v/>
      </c>
      <c r="L1044" s="22"/>
      <c r="M1044" s="15">
        <v>7</v>
      </c>
      <c r="N1044" s="15" t="s">
        <v>1322</v>
      </c>
      <c r="O1044" s="15" t="s">
        <v>34</v>
      </c>
      <c r="P1044" s="15" t="s">
        <v>131</v>
      </c>
      <c r="Q1044" s="15" t="s">
        <v>36</v>
      </c>
      <c r="R1044" s="15" t="s">
        <v>58</v>
      </c>
      <c r="S1044" s="15">
        <v>107</v>
      </c>
      <c r="T1044" s="15">
        <v>278</v>
      </c>
      <c r="U1044" s="35">
        <v>212</v>
      </c>
      <c r="V1044" s="33"/>
      <c r="W1044" s="15" t="s">
        <v>38</v>
      </c>
      <c r="X1044" s="15" t="s">
        <v>38</v>
      </c>
      <c r="Y1044" s="15" t="s">
        <v>38</v>
      </c>
      <c r="Z1044" s="23"/>
    </row>
    <row r="1045" spans="1:26">
      <c r="A1045" s="3">
        <v>112</v>
      </c>
      <c r="B1045" s="3">
        <v>1</v>
      </c>
      <c r="C1045" s="3" t="s">
        <v>1290</v>
      </c>
      <c r="D1045" s="3"/>
      <c r="E1045" s="3"/>
      <c r="F1045" s="3">
        <v>9</v>
      </c>
      <c r="G1045" s="3" t="s">
        <v>1321</v>
      </c>
      <c r="H1045" s="4" t="s">
        <v>32</v>
      </c>
      <c r="I1045" s="4" t="s">
        <v>32</v>
      </c>
      <c r="J1045" s="3" t="s">
        <v>44</v>
      </c>
      <c r="K1045" s="28">
        <f>SUM(K1043:K1044)</f>
        <v>73185668000</v>
      </c>
      <c r="L1045" s="13">
        <f>SUM(L1043:L1044)</f>
        <v>0</v>
      </c>
      <c r="M1045" s="3"/>
      <c r="N1045" s="3"/>
      <c r="O1045" s="3"/>
      <c r="P1045" s="3"/>
      <c r="Q1045" s="3"/>
      <c r="R1045" s="3"/>
      <c r="S1045" s="3"/>
      <c r="T1045" s="3"/>
      <c r="U1045" s="36"/>
      <c r="V1045" s="3"/>
      <c r="W1045" s="3"/>
      <c r="X1045" s="3"/>
      <c r="Y1045" s="3" t="s">
        <v>45</v>
      </c>
      <c r="Z1045" s="13">
        <f>SUM(Z1043:Z1044)</f>
        <v>0</v>
      </c>
    </row>
    <row r="1046" spans="1:26">
      <c r="A1046" s="15">
        <v>112</v>
      </c>
      <c r="B1046" s="15">
        <v>1</v>
      </c>
      <c r="C1046" s="15" t="s">
        <v>1290</v>
      </c>
      <c r="D1046" s="15">
        <v>4</v>
      </c>
      <c r="E1046" s="15" t="s">
        <v>1291</v>
      </c>
      <c r="F1046" s="15">
        <v>10</v>
      </c>
      <c r="G1046" s="15" t="s">
        <v>1323</v>
      </c>
      <c r="H1046" s="16" t="s">
        <v>1324</v>
      </c>
      <c r="I1046" s="16" t="s">
        <v>1325</v>
      </c>
      <c r="J1046" s="15" t="s">
        <v>1326</v>
      </c>
      <c r="K1046" s="32" cm="1">
        <f t="array" ref="K1046">IF(I1046="","",_xlfn.XLOOKUP(0&amp;A1046&amp;IF(F1046&lt;&gt;"",F1046,LOOKUP(2,1/(F$2:F1046&lt;&gt;""),F$2:F1046))&amp;I1046,Hoja4!G:G,Hoja4!F:F,"",0))</f>
        <v>43380000000</v>
      </c>
      <c r="L1046" s="23"/>
      <c r="M1046" s="15"/>
      <c r="N1046" s="15"/>
      <c r="O1046" s="15"/>
      <c r="P1046" s="15"/>
      <c r="Q1046" s="15"/>
      <c r="R1046" s="15"/>
      <c r="S1046" s="15"/>
      <c r="T1046" s="15"/>
      <c r="U1046" s="35"/>
      <c r="V1046" s="15"/>
      <c r="W1046" s="15"/>
      <c r="X1046" s="15"/>
      <c r="Y1046" s="15"/>
      <c r="Z1046" s="22"/>
    </row>
    <row r="1047" spans="1:26">
      <c r="A1047" s="15">
        <v>112</v>
      </c>
      <c r="B1047" s="15">
        <v>1</v>
      </c>
      <c r="C1047" s="15"/>
      <c r="D1047" s="15"/>
      <c r="E1047" s="15"/>
      <c r="F1047" s="15"/>
      <c r="G1047" s="15"/>
      <c r="H1047" s="16" t="s">
        <v>32</v>
      </c>
      <c r="I1047" s="16" t="s">
        <v>32</v>
      </c>
      <c r="J1047" s="15"/>
      <c r="K1047" s="27" t="str" cm="1">
        <f t="array" ref="K1047">IF(I1047="","",_xlfn.XLOOKUP(0&amp;A1047&amp;IF(F1047&lt;&gt;"",F1047,LOOKUP(2,1/(F$2:F1047&lt;&gt;""),F$2:F1047))&amp;I1047,Hoja4!G:G,Hoja4!F:F,"",0))</f>
        <v/>
      </c>
      <c r="L1047" s="22"/>
      <c r="M1047" s="15">
        <v>8</v>
      </c>
      <c r="N1047" s="15" t="s">
        <v>1327</v>
      </c>
      <c r="O1047" s="15" t="s">
        <v>76</v>
      </c>
      <c r="P1047" s="15" t="s">
        <v>131</v>
      </c>
      <c r="Q1047" s="15" t="s">
        <v>36</v>
      </c>
      <c r="R1047" s="15" t="s">
        <v>37</v>
      </c>
      <c r="S1047" s="15">
        <v>402</v>
      </c>
      <c r="T1047" s="15">
        <v>503</v>
      </c>
      <c r="U1047" s="35">
        <v>409</v>
      </c>
      <c r="V1047" s="33"/>
      <c r="W1047" s="15" t="s">
        <v>38</v>
      </c>
      <c r="X1047" s="15" t="s">
        <v>38</v>
      </c>
      <c r="Y1047" s="15" t="s">
        <v>38</v>
      </c>
      <c r="Z1047" s="23"/>
    </row>
    <row r="1048" spans="1:26">
      <c r="A1048" s="15">
        <v>112</v>
      </c>
      <c r="B1048" s="15">
        <v>1</v>
      </c>
      <c r="C1048" s="15"/>
      <c r="D1048" s="15"/>
      <c r="E1048" s="15"/>
      <c r="F1048" s="15"/>
      <c r="G1048" s="15"/>
      <c r="H1048" s="16" t="s">
        <v>32</v>
      </c>
      <c r="I1048" s="16" t="s">
        <v>32</v>
      </c>
      <c r="J1048" s="15"/>
      <c r="K1048" s="27" t="str" cm="1">
        <f t="array" ref="K1048">IF(I1048="","",_xlfn.XLOOKUP(0&amp;A1048&amp;IF(F1048&lt;&gt;"",F1048,LOOKUP(2,1/(F$2:F1048&lt;&gt;""),F$2:F1048))&amp;I1048,Hoja4!G:G,Hoja4!F:F,"",0))</f>
        <v/>
      </c>
      <c r="L1048" s="22"/>
      <c r="M1048" s="15">
        <v>9</v>
      </c>
      <c r="N1048" s="15" t="s">
        <v>1328</v>
      </c>
      <c r="O1048" s="15" t="s">
        <v>76</v>
      </c>
      <c r="P1048" s="15" t="s">
        <v>131</v>
      </c>
      <c r="Q1048" s="15" t="s">
        <v>36</v>
      </c>
      <c r="R1048" s="15" t="s">
        <v>37</v>
      </c>
      <c r="S1048" s="15">
        <v>85</v>
      </c>
      <c r="T1048" s="15">
        <v>315</v>
      </c>
      <c r="U1048" s="35">
        <v>106</v>
      </c>
      <c r="V1048" s="33"/>
      <c r="W1048" s="15" t="s">
        <v>38</v>
      </c>
      <c r="X1048" s="15" t="s">
        <v>38</v>
      </c>
      <c r="Y1048" s="15" t="s">
        <v>38</v>
      </c>
      <c r="Z1048" s="23"/>
    </row>
    <row r="1049" spans="1:26">
      <c r="A1049" s="15">
        <v>112</v>
      </c>
      <c r="B1049" s="15">
        <v>1</v>
      </c>
      <c r="C1049" s="15"/>
      <c r="D1049" s="15"/>
      <c r="E1049" s="15"/>
      <c r="F1049" s="15"/>
      <c r="G1049" s="15"/>
      <c r="H1049" s="16" t="s">
        <v>32</v>
      </c>
      <c r="I1049" s="16" t="s">
        <v>32</v>
      </c>
      <c r="J1049" s="15"/>
      <c r="K1049" s="27" t="str" cm="1">
        <f t="array" ref="K1049">IF(I1049="","",_xlfn.XLOOKUP(0&amp;A1049&amp;IF(F1049&lt;&gt;"",F1049,LOOKUP(2,1/(F$2:F1049&lt;&gt;""),F$2:F1049))&amp;I1049,Hoja4!G:G,Hoja4!F:F,"",0))</f>
        <v/>
      </c>
      <c r="L1049" s="22"/>
      <c r="M1049" s="15">
        <v>10</v>
      </c>
      <c r="N1049" s="15" t="s">
        <v>1329</v>
      </c>
      <c r="O1049" s="15" t="s">
        <v>76</v>
      </c>
      <c r="P1049" s="15" t="s">
        <v>131</v>
      </c>
      <c r="Q1049" s="15" t="s">
        <v>36</v>
      </c>
      <c r="R1049" s="15" t="s">
        <v>37</v>
      </c>
      <c r="S1049" s="15">
        <v>328</v>
      </c>
      <c r="T1049" s="15">
        <v>408</v>
      </c>
      <c r="U1049" s="35">
        <v>345</v>
      </c>
      <c r="V1049" s="33"/>
      <c r="W1049" s="15" t="s">
        <v>38</v>
      </c>
      <c r="X1049" s="15" t="s">
        <v>38</v>
      </c>
      <c r="Y1049" s="15" t="s">
        <v>38</v>
      </c>
      <c r="Z1049" s="23"/>
    </row>
    <row r="1050" spans="1:26">
      <c r="A1050" s="3">
        <v>112</v>
      </c>
      <c r="B1050" s="3">
        <v>1</v>
      </c>
      <c r="C1050" s="3" t="s">
        <v>1290</v>
      </c>
      <c r="D1050" s="3"/>
      <c r="E1050" s="3"/>
      <c r="F1050" s="3">
        <v>10</v>
      </c>
      <c r="G1050" s="3" t="s">
        <v>1323</v>
      </c>
      <c r="H1050" s="4" t="s">
        <v>32</v>
      </c>
      <c r="I1050" s="4" t="s">
        <v>32</v>
      </c>
      <c r="J1050" s="3" t="s">
        <v>44</v>
      </c>
      <c r="K1050" s="28">
        <f>SUM(K1046:K1049)</f>
        <v>43380000000</v>
      </c>
      <c r="L1050" s="13">
        <f>SUM(L1046:L1049)</f>
        <v>0</v>
      </c>
      <c r="M1050" s="3"/>
      <c r="N1050" s="3"/>
      <c r="O1050" s="3"/>
      <c r="P1050" s="3"/>
      <c r="Q1050" s="3"/>
      <c r="R1050" s="3"/>
      <c r="S1050" s="3"/>
      <c r="T1050" s="3"/>
      <c r="U1050" s="36"/>
      <c r="V1050" s="3"/>
      <c r="W1050" s="3"/>
      <c r="X1050" s="3"/>
      <c r="Y1050" s="3" t="s">
        <v>45</v>
      </c>
      <c r="Z1050" s="13">
        <f>SUM(Z1046:Z1049)</f>
        <v>0</v>
      </c>
    </row>
    <row r="1051" spans="1:26">
      <c r="A1051" s="15">
        <v>112</v>
      </c>
      <c r="B1051" s="15">
        <v>1</v>
      </c>
      <c r="C1051" s="15" t="s">
        <v>1290</v>
      </c>
      <c r="D1051" s="15">
        <v>5</v>
      </c>
      <c r="E1051" s="15" t="s">
        <v>1308</v>
      </c>
      <c r="F1051" s="15">
        <v>11</v>
      </c>
      <c r="G1051" s="15" t="s">
        <v>1330</v>
      </c>
      <c r="H1051" s="16" t="s">
        <v>32</v>
      </c>
      <c r="I1051" s="16" t="s">
        <v>32</v>
      </c>
      <c r="J1051" s="15"/>
      <c r="K1051" s="24" t="str" cm="1">
        <f t="array" ref="K1051">IF(I1051="","",_xlfn.XLOOKUP(0&amp;A1051&amp;IF(F1051&lt;&gt;"",F1051,LOOKUP(2,1/(F$2:F1051&lt;&gt;""),F$2:F1051))&amp;I1051,Hoja4!G:G,Hoja4!F:F,"",0))</f>
        <v/>
      </c>
      <c r="L1051" s="22"/>
      <c r="M1051" s="15"/>
      <c r="N1051" s="15"/>
      <c r="O1051" s="15"/>
      <c r="P1051" s="15"/>
      <c r="Q1051" s="15"/>
      <c r="R1051" s="15"/>
      <c r="S1051" s="15"/>
      <c r="T1051" s="15"/>
      <c r="U1051" s="35"/>
      <c r="V1051" s="33"/>
      <c r="W1051" s="15"/>
      <c r="X1051" s="15"/>
      <c r="Y1051" s="15"/>
      <c r="Z1051" s="23"/>
    </row>
    <row r="1052" spans="1:26">
      <c r="A1052" s="15">
        <v>112</v>
      </c>
      <c r="B1052" s="15">
        <v>1</v>
      </c>
      <c r="C1052" s="15"/>
      <c r="D1052" s="15"/>
      <c r="E1052" s="15"/>
      <c r="F1052" s="15"/>
      <c r="G1052" s="15"/>
      <c r="H1052" s="16" t="s">
        <v>32</v>
      </c>
      <c r="I1052" s="16" t="s">
        <v>32</v>
      </c>
      <c r="J1052" s="15"/>
      <c r="K1052" s="27" t="str" cm="1">
        <f t="array" ref="K1052">IF(I1052="","",_xlfn.XLOOKUP(0&amp;A1052&amp;IF(F1052&lt;&gt;"",F1052,LOOKUP(2,1/(F$2:F1052&lt;&gt;""),F$2:F1052))&amp;I1052,Hoja4!G:G,Hoja4!F:F,"",0))</f>
        <v/>
      </c>
      <c r="L1052" s="22"/>
      <c r="M1052" s="15">
        <v>11</v>
      </c>
      <c r="N1052" s="15" t="s">
        <v>1330</v>
      </c>
      <c r="O1052" s="15" t="s">
        <v>40</v>
      </c>
      <c r="P1052" s="15" t="s">
        <v>131</v>
      </c>
      <c r="Q1052" s="15" t="s">
        <v>65</v>
      </c>
      <c r="R1052" s="15"/>
      <c r="S1052" s="15"/>
      <c r="T1052" s="15">
        <v>0</v>
      </c>
      <c r="U1052" s="35"/>
      <c r="V1052" s="33"/>
      <c r="W1052" s="15" t="s">
        <v>38</v>
      </c>
      <c r="X1052" s="15" t="s">
        <v>43</v>
      </c>
      <c r="Y1052" s="15" t="s">
        <v>43</v>
      </c>
      <c r="Z1052" s="23"/>
    </row>
    <row r="1053" spans="1:26">
      <c r="A1053" s="3">
        <v>112</v>
      </c>
      <c r="B1053" s="3">
        <v>1</v>
      </c>
      <c r="C1053" s="3" t="s">
        <v>1290</v>
      </c>
      <c r="D1053" s="3"/>
      <c r="E1053" s="3"/>
      <c r="F1053" s="3">
        <v>11</v>
      </c>
      <c r="G1053" s="3" t="s">
        <v>1330</v>
      </c>
      <c r="H1053" s="4" t="s">
        <v>32</v>
      </c>
      <c r="I1053" s="4" t="s">
        <v>32</v>
      </c>
      <c r="J1053" s="3" t="s">
        <v>44</v>
      </c>
      <c r="K1053" s="28">
        <f>SUM(K1051:K1052)</f>
        <v>0</v>
      </c>
      <c r="L1053" s="13">
        <f>SUM(L1051:L1052)</f>
        <v>0</v>
      </c>
      <c r="M1053" s="3"/>
      <c r="N1053" s="3"/>
      <c r="O1053" s="3"/>
      <c r="P1053" s="3"/>
      <c r="Q1053" s="3"/>
      <c r="R1053" s="3"/>
      <c r="S1053" s="3"/>
      <c r="T1053" s="3"/>
      <c r="U1053" s="36"/>
      <c r="V1053" s="3"/>
      <c r="W1053" s="3"/>
      <c r="X1053" s="3"/>
      <c r="Y1053" s="3" t="s">
        <v>45</v>
      </c>
      <c r="Z1053" s="13">
        <f>SUM(Z1051:Z1052)</f>
        <v>0</v>
      </c>
    </row>
    <row r="1054" spans="1:26">
      <c r="A1054" s="15">
        <v>112</v>
      </c>
      <c r="B1054" s="15">
        <v>1</v>
      </c>
      <c r="C1054" s="15" t="s">
        <v>1290</v>
      </c>
      <c r="D1054" s="15">
        <v>5</v>
      </c>
      <c r="E1054" s="15" t="s">
        <v>1308</v>
      </c>
      <c r="F1054" s="15">
        <v>17</v>
      </c>
      <c r="G1054" s="15" t="s">
        <v>1331</v>
      </c>
      <c r="H1054" s="16" t="s">
        <v>1332</v>
      </c>
      <c r="I1054" s="16" t="s">
        <v>1333</v>
      </c>
      <c r="J1054" s="15" t="s">
        <v>1334</v>
      </c>
      <c r="K1054" s="32" cm="1">
        <f t="array" ref="K1054">IF(I1054="","",_xlfn.XLOOKUP(0&amp;A1054&amp;IF(F1054&lt;&gt;"",F1054,LOOKUP(2,1/(F$2:F1054&lt;&gt;""),F$2:F1054))&amp;I1054,Hoja4!G:G,Hoja4!F:F,"",0))</f>
        <v>8586000000</v>
      </c>
      <c r="L1054" s="23"/>
      <c r="M1054" s="15"/>
      <c r="N1054" s="15"/>
      <c r="O1054" s="15"/>
      <c r="P1054" s="15"/>
      <c r="Q1054" s="15"/>
      <c r="R1054" s="15"/>
      <c r="S1054" s="15"/>
      <c r="T1054" s="15"/>
      <c r="U1054" s="35"/>
      <c r="V1054" s="15"/>
      <c r="W1054" s="15"/>
      <c r="X1054" s="15"/>
      <c r="Y1054" s="15"/>
      <c r="Z1054" s="22"/>
    </row>
    <row r="1055" spans="1:26">
      <c r="A1055" s="15">
        <v>112</v>
      </c>
      <c r="B1055" s="15">
        <v>1</v>
      </c>
      <c r="C1055" s="15"/>
      <c r="D1055" s="15"/>
      <c r="E1055" s="15"/>
      <c r="F1055" s="15"/>
      <c r="G1055" s="15"/>
      <c r="H1055" s="16" t="s">
        <v>1302</v>
      </c>
      <c r="I1055" s="16" t="s">
        <v>1303</v>
      </c>
      <c r="J1055" s="15" t="s">
        <v>1304</v>
      </c>
      <c r="K1055" s="32" cm="1">
        <f t="array" ref="K1055">IF(I1055="","",_xlfn.XLOOKUP(0&amp;A1055&amp;IF(F1055&lt;&gt;"",F1055,LOOKUP(2,1/(F$2:F1055&lt;&gt;""),F$2:F1055))&amp;I1055,Hoja4!G:G,Hoja4!F:F,"",0))</f>
        <v>4900000000</v>
      </c>
      <c r="L1055" s="23"/>
      <c r="M1055" s="15"/>
      <c r="N1055" s="15"/>
      <c r="O1055" s="15"/>
      <c r="P1055" s="15"/>
      <c r="Q1055" s="15"/>
      <c r="R1055" s="15"/>
      <c r="S1055" s="15"/>
      <c r="T1055" s="15"/>
      <c r="U1055" s="35"/>
      <c r="V1055" s="15"/>
      <c r="W1055" s="15"/>
      <c r="X1055" s="15"/>
      <c r="Y1055" s="15"/>
      <c r="Z1055" s="22"/>
    </row>
    <row r="1056" spans="1:26">
      <c r="A1056" s="15">
        <v>112</v>
      </c>
      <c r="B1056" s="15">
        <v>1</v>
      </c>
      <c r="C1056" s="15"/>
      <c r="D1056" s="15"/>
      <c r="E1056" s="15"/>
      <c r="F1056" s="15"/>
      <c r="G1056" s="15"/>
      <c r="H1056" s="16" t="s">
        <v>32</v>
      </c>
      <c r="I1056" s="16" t="s">
        <v>32</v>
      </c>
      <c r="J1056" s="15"/>
      <c r="K1056" s="27" t="str" cm="1">
        <f t="array" ref="K1056">IF(I1056="","",_xlfn.XLOOKUP(0&amp;A1056&amp;IF(F1056&lt;&gt;"",F1056,LOOKUP(2,1/(F$2:F1056&lt;&gt;""),F$2:F1056))&amp;I1056,Hoja4!G:G,Hoja4!F:F,"",0))</f>
        <v/>
      </c>
      <c r="L1056" s="22"/>
      <c r="M1056" s="15">
        <v>12</v>
      </c>
      <c r="N1056" s="15" t="s">
        <v>1335</v>
      </c>
      <c r="O1056" s="15" t="s">
        <v>40</v>
      </c>
      <c r="P1056" s="15" t="s">
        <v>131</v>
      </c>
      <c r="Q1056" s="15" t="s">
        <v>65</v>
      </c>
      <c r="R1056" s="15"/>
      <c r="S1056" s="15"/>
      <c r="T1056" s="15">
        <v>0</v>
      </c>
      <c r="U1056" s="35"/>
      <c r="V1056" s="33"/>
      <c r="W1056" s="15" t="s">
        <v>38</v>
      </c>
      <c r="X1056" s="15" t="s">
        <v>43</v>
      </c>
      <c r="Y1056" s="15" t="s">
        <v>43</v>
      </c>
      <c r="Z1056" s="23"/>
    </row>
    <row r="1057" spans="1:26">
      <c r="A1057" s="15">
        <v>112</v>
      </c>
      <c r="B1057" s="15">
        <v>1</v>
      </c>
      <c r="C1057" s="15"/>
      <c r="D1057" s="15"/>
      <c r="E1057" s="15"/>
      <c r="F1057" s="15"/>
      <c r="G1057" s="15"/>
      <c r="H1057" s="16" t="s">
        <v>32</v>
      </c>
      <c r="I1057" s="16" t="s">
        <v>32</v>
      </c>
      <c r="J1057" s="15"/>
      <c r="K1057" s="27" t="str" cm="1">
        <f t="array" ref="K1057">IF(I1057="","",_xlfn.XLOOKUP(0&amp;A1057&amp;IF(F1057&lt;&gt;"",F1057,LOOKUP(2,1/(F$2:F1057&lt;&gt;""),F$2:F1057))&amp;I1057,Hoja4!G:G,Hoja4!F:F,"",0))</f>
        <v/>
      </c>
      <c r="L1057" s="22"/>
      <c r="M1057" s="15">
        <v>13</v>
      </c>
      <c r="N1057" s="15" t="s">
        <v>1336</v>
      </c>
      <c r="O1057" s="15" t="s">
        <v>40</v>
      </c>
      <c r="P1057" s="15" t="s">
        <v>131</v>
      </c>
      <c r="Q1057" s="15" t="s">
        <v>36</v>
      </c>
      <c r="R1057" s="15" t="s">
        <v>37</v>
      </c>
      <c r="S1057" s="15">
        <v>1700</v>
      </c>
      <c r="T1057" s="15">
        <v>1020</v>
      </c>
      <c r="U1057" s="35">
        <v>100</v>
      </c>
      <c r="V1057" s="33"/>
      <c r="W1057" s="15" t="s">
        <v>38</v>
      </c>
      <c r="X1057" s="15" t="s">
        <v>38</v>
      </c>
      <c r="Y1057" s="15" t="s">
        <v>38</v>
      </c>
      <c r="Z1057" s="23"/>
    </row>
    <row r="1058" spans="1:26">
      <c r="A1058" s="15">
        <v>112</v>
      </c>
      <c r="B1058" s="15">
        <v>1</v>
      </c>
      <c r="C1058" s="15"/>
      <c r="D1058" s="15"/>
      <c r="E1058" s="15"/>
      <c r="F1058" s="15"/>
      <c r="G1058" s="15"/>
      <c r="H1058" s="16" t="s">
        <v>32</v>
      </c>
      <c r="I1058" s="16" t="s">
        <v>32</v>
      </c>
      <c r="J1058" s="15"/>
      <c r="K1058" s="27" t="str" cm="1">
        <f t="array" ref="K1058">IF(I1058="","",_xlfn.XLOOKUP(0&amp;A1058&amp;IF(F1058&lt;&gt;"",F1058,LOOKUP(2,1/(F$2:F1058&lt;&gt;""),F$2:F1058))&amp;I1058,Hoja4!G:G,Hoja4!F:F,"",0))</f>
        <v/>
      </c>
      <c r="L1058" s="22"/>
      <c r="M1058" s="15">
        <v>25</v>
      </c>
      <c r="N1058" s="17" t="s">
        <v>1337</v>
      </c>
      <c r="O1058" s="15" t="s">
        <v>34</v>
      </c>
      <c r="P1058" s="15" t="s">
        <v>131</v>
      </c>
      <c r="Q1058" s="15" t="s">
        <v>36</v>
      </c>
      <c r="R1058" s="15" t="s">
        <v>58</v>
      </c>
      <c r="S1058" s="15">
        <v>0</v>
      </c>
      <c r="T1058" s="15">
        <v>100</v>
      </c>
      <c r="U1058" s="35">
        <v>100</v>
      </c>
      <c r="V1058" s="33"/>
      <c r="W1058" s="15" t="s">
        <v>60</v>
      </c>
      <c r="X1058" s="15" t="s">
        <v>60</v>
      </c>
      <c r="Y1058" s="15" t="s">
        <v>38</v>
      </c>
      <c r="Z1058" s="23"/>
    </row>
    <row r="1059" spans="1:26">
      <c r="A1059" s="15">
        <v>112</v>
      </c>
      <c r="B1059" s="15">
        <v>1</v>
      </c>
      <c r="C1059" s="15"/>
      <c r="D1059" s="15"/>
      <c r="E1059" s="15"/>
      <c r="F1059" s="15"/>
      <c r="G1059" s="15"/>
      <c r="H1059" s="16" t="s">
        <v>32</v>
      </c>
      <c r="I1059" s="16" t="s">
        <v>32</v>
      </c>
      <c r="J1059" s="15"/>
      <c r="K1059" s="27" t="str" cm="1">
        <f t="array" ref="K1059">IF(I1059="","",_xlfn.XLOOKUP(0&amp;A1059&amp;IF(F1059&lt;&gt;"",F1059,LOOKUP(2,1/(F$2:F1059&lt;&gt;""),F$2:F1059))&amp;I1059,Hoja4!G:G,Hoja4!F:F,"",0))</f>
        <v/>
      </c>
      <c r="L1059" s="22"/>
      <c r="M1059" s="15">
        <v>21</v>
      </c>
      <c r="N1059" s="15" t="s">
        <v>1338</v>
      </c>
      <c r="O1059" s="15" t="s">
        <v>40</v>
      </c>
      <c r="P1059" s="15" t="s">
        <v>131</v>
      </c>
      <c r="Q1059" s="15" t="s">
        <v>36</v>
      </c>
      <c r="R1059" s="15" t="s">
        <v>37</v>
      </c>
      <c r="S1059" s="15"/>
      <c r="T1059" s="15">
        <v>51240</v>
      </c>
      <c r="U1059" s="35">
        <v>3425</v>
      </c>
      <c r="V1059" s="33"/>
      <c r="W1059" s="15" t="s">
        <v>38</v>
      </c>
      <c r="X1059" s="15" t="s">
        <v>38</v>
      </c>
      <c r="Y1059" s="15" t="s">
        <v>38</v>
      </c>
      <c r="Z1059" s="23"/>
    </row>
    <row r="1060" spans="1:26">
      <c r="A1060" s="3">
        <v>112</v>
      </c>
      <c r="B1060" s="3">
        <v>1</v>
      </c>
      <c r="C1060" s="3" t="s">
        <v>1290</v>
      </c>
      <c r="D1060" s="3"/>
      <c r="E1060" s="3"/>
      <c r="F1060" s="3">
        <v>17</v>
      </c>
      <c r="G1060" s="3" t="s">
        <v>1331</v>
      </c>
      <c r="H1060" s="4" t="s">
        <v>32</v>
      </c>
      <c r="I1060" s="4" t="s">
        <v>32</v>
      </c>
      <c r="J1060" s="3" t="s">
        <v>44</v>
      </c>
      <c r="K1060" s="28">
        <f>SUM(K1054:K1059)</f>
        <v>13486000000</v>
      </c>
      <c r="L1060" s="13">
        <f>SUM(L1054:L1059)</f>
        <v>0</v>
      </c>
      <c r="M1060" s="3"/>
      <c r="N1060" s="3"/>
      <c r="O1060" s="3"/>
      <c r="P1060" s="3"/>
      <c r="Q1060" s="3"/>
      <c r="R1060" s="3"/>
      <c r="S1060" s="3"/>
      <c r="T1060" s="3"/>
      <c r="U1060" s="36"/>
      <c r="V1060" s="3"/>
      <c r="W1060" s="3"/>
      <c r="X1060" s="3"/>
      <c r="Y1060" s="3" t="s">
        <v>45</v>
      </c>
      <c r="Z1060" s="13">
        <f>SUM(Z1054:Z1059)</f>
        <v>0</v>
      </c>
    </row>
    <row r="1061" spans="1:26">
      <c r="A1061" s="15">
        <v>112</v>
      </c>
      <c r="B1061" s="15">
        <v>1</v>
      </c>
      <c r="C1061" s="15" t="s">
        <v>1290</v>
      </c>
      <c r="D1061" s="15">
        <v>5</v>
      </c>
      <c r="E1061" s="15" t="s">
        <v>1308</v>
      </c>
      <c r="F1061" s="15">
        <v>18</v>
      </c>
      <c r="G1061" s="15" t="s">
        <v>1339</v>
      </c>
      <c r="H1061" s="16" t="s">
        <v>1302</v>
      </c>
      <c r="I1061" s="16" t="s">
        <v>1303</v>
      </c>
      <c r="J1061" s="15" t="s">
        <v>1304</v>
      </c>
      <c r="K1061" s="32" cm="1">
        <f t="array" ref="K1061">IF(I1061="","",_xlfn.XLOOKUP(0&amp;A1061&amp;IF(F1061&lt;&gt;"",F1061,LOOKUP(2,1/(F$2:F1061&lt;&gt;""),F$2:F1061))&amp;I1061,Hoja4!G:G,Hoja4!F:F,"",0))</f>
        <v>70943726000</v>
      </c>
      <c r="L1061" s="23"/>
      <c r="M1061" s="15"/>
      <c r="N1061" s="15"/>
      <c r="O1061" s="15"/>
      <c r="P1061" s="15"/>
      <c r="Q1061" s="15"/>
      <c r="R1061" s="15"/>
      <c r="S1061" s="15"/>
      <c r="T1061" s="15"/>
      <c r="U1061" s="35"/>
      <c r="V1061" s="15"/>
      <c r="W1061" s="15"/>
      <c r="X1061" s="15"/>
      <c r="Y1061" s="15"/>
      <c r="Z1061" s="22"/>
    </row>
    <row r="1062" spans="1:26">
      <c r="A1062" s="15">
        <v>112</v>
      </c>
      <c r="B1062" s="15">
        <v>1</v>
      </c>
      <c r="C1062" s="15"/>
      <c r="D1062" s="15"/>
      <c r="E1062" s="15"/>
      <c r="F1062" s="15"/>
      <c r="G1062" s="15"/>
      <c r="H1062" s="16" t="s">
        <v>32</v>
      </c>
      <c r="I1062" s="16" t="s">
        <v>32</v>
      </c>
      <c r="J1062" s="15"/>
      <c r="K1062" s="27" t="str" cm="1">
        <f t="array" ref="K1062">IF(I1062="","",_xlfn.XLOOKUP(0&amp;A1062&amp;IF(F1062&lt;&gt;"",F1062,LOOKUP(2,1/(F$2:F1062&lt;&gt;""),F$2:F1062))&amp;I1062,Hoja4!G:G,Hoja4!F:F,"",0))</f>
        <v/>
      </c>
      <c r="L1062" s="22"/>
      <c r="M1062" s="15">
        <v>14</v>
      </c>
      <c r="N1062" s="15" t="s">
        <v>1340</v>
      </c>
      <c r="O1062" s="15" t="s">
        <v>34</v>
      </c>
      <c r="P1062" s="15" t="s">
        <v>131</v>
      </c>
      <c r="Q1062" s="15" t="s">
        <v>41</v>
      </c>
      <c r="R1062" s="15" t="s">
        <v>37</v>
      </c>
      <c r="S1062" s="15">
        <v>98</v>
      </c>
      <c r="T1062" s="15">
        <v>100</v>
      </c>
      <c r="U1062" s="35">
        <v>100</v>
      </c>
      <c r="V1062" s="33"/>
      <c r="W1062" s="15" t="s">
        <v>38</v>
      </c>
      <c r="X1062" s="15" t="s">
        <v>38</v>
      </c>
      <c r="Y1062" s="15" t="s">
        <v>38</v>
      </c>
      <c r="Z1062" s="23"/>
    </row>
    <row r="1063" spans="1:26">
      <c r="A1063" s="3">
        <v>112</v>
      </c>
      <c r="B1063" s="3">
        <v>1</v>
      </c>
      <c r="C1063" s="3" t="s">
        <v>1290</v>
      </c>
      <c r="D1063" s="3"/>
      <c r="E1063" s="3"/>
      <c r="F1063" s="3">
        <v>18</v>
      </c>
      <c r="G1063" s="3" t="s">
        <v>1339</v>
      </c>
      <c r="H1063" s="4" t="s">
        <v>32</v>
      </c>
      <c r="I1063" s="4" t="s">
        <v>32</v>
      </c>
      <c r="J1063" s="3" t="s">
        <v>44</v>
      </c>
      <c r="K1063" s="28">
        <f>SUM(K1061:K1062)</f>
        <v>70943726000</v>
      </c>
      <c r="L1063" s="13">
        <f>SUM(L1061:L1062)</f>
        <v>0</v>
      </c>
      <c r="M1063" s="3"/>
      <c r="N1063" s="3"/>
      <c r="O1063" s="3"/>
      <c r="P1063" s="3"/>
      <c r="Q1063" s="3"/>
      <c r="R1063" s="3"/>
      <c r="S1063" s="3"/>
      <c r="T1063" s="3"/>
      <c r="U1063" s="36"/>
      <c r="V1063" s="3"/>
      <c r="W1063" s="3"/>
      <c r="X1063" s="3"/>
      <c r="Y1063" s="3" t="s">
        <v>45</v>
      </c>
      <c r="Z1063" s="13">
        <f>SUM(Z1061:Z1062)</f>
        <v>0</v>
      </c>
    </row>
    <row r="1064" spans="1:26">
      <c r="A1064" s="15">
        <v>112</v>
      </c>
      <c r="B1064" s="15">
        <v>1</v>
      </c>
      <c r="C1064" s="15" t="s">
        <v>1290</v>
      </c>
      <c r="D1064" s="15">
        <v>6</v>
      </c>
      <c r="E1064" s="15" t="s">
        <v>1341</v>
      </c>
      <c r="F1064" s="15">
        <v>19</v>
      </c>
      <c r="G1064" s="15" t="s">
        <v>1342</v>
      </c>
      <c r="H1064" s="16" t="s">
        <v>1343</v>
      </c>
      <c r="I1064" s="16" t="s">
        <v>1344</v>
      </c>
      <c r="J1064" s="15" t="s">
        <v>1345</v>
      </c>
      <c r="K1064" s="32" cm="1">
        <f t="array" ref="K1064">IF(I1064="","",_xlfn.XLOOKUP(0&amp;A1064&amp;IF(F1064&lt;&gt;"",F1064,LOOKUP(2,1/(F$2:F1064&lt;&gt;""),F$2:F1064))&amp;I1064,Hoja4!G:G,Hoja4!F:F,"",0))</f>
        <v>812313673858</v>
      </c>
      <c r="L1064" s="23"/>
      <c r="M1064" s="15"/>
      <c r="N1064" s="15"/>
      <c r="O1064" s="15"/>
      <c r="P1064" s="15"/>
      <c r="Q1064" s="15"/>
      <c r="R1064" s="15"/>
      <c r="S1064" s="15"/>
      <c r="T1064" s="15"/>
      <c r="U1064" s="35"/>
      <c r="V1064" s="15"/>
      <c r="W1064" s="15"/>
      <c r="X1064" s="15"/>
      <c r="Y1064" s="15"/>
      <c r="Z1064" s="22"/>
    </row>
    <row r="1065" spans="1:26">
      <c r="A1065" s="15">
        <v>112</v>
      </c>
      <c r="B1065" s="15">
        <v>1</v>
      </c>
      <c r="C1065" s="15"/>
      <c r="D1065" s="15"/>
      <c r="E1065" s="15"/>
      <c r="F1065" s="15"/>
      <c r="G1065" s="15"/>
      <c r="H1065" s="16" t="s">
        <v>32</v>
      </c>
      <c r="I1065" s="16" t="s">
        <v>32</v>
      </c>
      <c r="J1065" s="15"/>
      <c r="K1065" s="27" t="str" cm="1">
        <f t="array" ref="K1065">IF(I1065="","",_xlfn.XLOOKUP(0&amp;A1065&amp;IF(F1065&lt;&gt;"",F1065,LOOKUP(2,1/(F$2:F1065&lt;&gt;""),F$2:F1065))&amp;I1065,Hoja4!G:G,Hoja4!F:F,"",0))</f>
        <v/>
      </c>
      <c r="L1065" s="22"/>
      <c r="M1065" s="15">
        <v>15</v>
      </c>
      <c r="N1065" s="15" t="s">
        <v>1346</v>
      </c>
      <c r="O1065" s="15" t="s">
        <v>34</v>
      </c>
      <c r="P1065" s="15" t="s">
        <v>131</v>
      </c>
      <c r="Q1065" s="15" t="s">
        <v>36</v>
      </c>
      <c r="R1065" s="15" t="s">
        <v>58</v>
      </c>
      <c r="S1065" s="15">
        <v>720076</v>
      </c>
      <c r="T1065" s="15">
        <v>740754</v>
      </c>
      <c r="U1065" s="35">
        <v>688000</v>
      </c>
      <c r="V1065" s="33"/>
      <c r="W1065" s="15" t="s">
        <v>38</v>
      </c>
      <c r="X1065" s="15" t="s">
        <v>38</v>
      </c>
      <c r="Y1065" s="15" t="s">
        <v>38</v>
      </c>
      <c r="Z1065" s="23"/>
    </row>
    <row r="1066" spans="1:26">
      <c r="A1066" s="3">
        <v>112</v>
      </c>
      <c r="B1066" s="3">
        <v>1</v>
      </c>
      <c r="C1066" s="3" t="s">
        <v>1290</v>
      </c>
      <c r="D1066" s="3"/>
      <c r="E1066" s="3"/>
      <c r="F1066" s="3">
        <v>19</v>
      </c>
      <c r="G1066" s="3" t="s">
        <v>1342</v>
      </c>
      <c r="H1066" s="4" t="s">
        <v>32</v>
      </c>
      <c r="I1066" s="4" t="s">
        <v>32</v>
      </c>
      <c r="J1066" s="3" t="s">
        <v>44</v>
      </c>
      <c r="K1066" s="28">
        <f>SUM(K1064:K1065)</f>
        <v>812313673858</v>
      </c>
      <c r="L1066" s="13">
        <f>SUM(L1064:L1065)</f>
        <v>0</v>
      </c>
      <c r="M1066" s="3"/>
      <c r="N1066" s="3"/>
      <c r="O1066" s="3"/>
      <c r="P1066" s="3"/>
      <c r="Q1066" s="3"/>
      <c r="R1066" s="3"/>
      <c r="S1066" s="3"/>
      <c r="T1066" s="3"/>
      <c r="U1066" s="36"/>
      <c r="V1066" s="3"/>
      <c r="W1066" s="3"/>
      <c r="X1066" s="3"/>
      <c r="Y1066" s="3" t="s">
        <v>45</v>
      </c>
      <c r="Z1066" s="13">
        <f>SUM(Z1064:Z1065)</f>
        <v>0</v>
      </c>
    </row>
    <row r="1067" spans="1:26">
      <c r="A1067" s="15">
        <v>112</v>
      </c>
      <c r="B1067" s="15">
        <v>1</v>
      </c>
      <c r="C1067" s="15" t="s">
        <v>1290</v>
      </c>
      <c r="D1067" s="15">
        <v>6</v>
      </c>
      <c r="E1067" s="15" t="s">
        <v>1341</v>
      </c>
      <c r="F1067" s="15">
        <v>20</v>
      </c>
      <c r="G1067" s="15" t="s">
        <v>1347</v>
      </c>
      <c r="H1067" s="16" t="s">
        <v>1343</v>
      </c>
      <c r="I1067" s="16" t="s">
        <v>1344</v>
      </c>
      <c r="J1067" s="15" t="s">
        <v>1345</v>
      </c>
      <c r="K1067" s="32" cm="1">
        <f t="array" ref="K1067">IF(I1067="","",_xlfn.XLOOKUP(0&amp;A1067&amp;IF(F1067&lt;&gt;"",F1067,LOOKUP(2,1/(F$2:F1067&lt;&gt;""),F$2:F1067))&amp;I1067,Hoja4!G:G,Hoja4!F:F,"",0))</f>
        <v>156165436142</v>
      </c>
      <c r="L1067" s="23"/>
      <c r="M1067" s="15"/>
      <c r="N1067" s="15"/>
      <c r="O1067" s="15"/>
      <c r="P1067" s="15"/>
      <c r="Q1067" s="15"/>
      <c r="R1067" s="15"/>
      <c r="S1067" s="15"/>
      <c r="T1067" s="15"/>
      <c r="U1067" s="35"/>
      <c r="V1067" s="15"/>
      <c r="W1067" s="15"/>
      <c r="X1067" s="15"/>
      <c r="Y1067" s="15"/>
      <c r="Z1067" s="22"/>
    </row>
    <row r="1068" spans="1:26">
      <c r="A1068" s="15">
        <v>112</v>
      </c>
      <c r="B1068" s="15">
        <v>1</v>
      </c>
      <c r="C1068" s="15"/>
      <c r="D1068" s="15"/>
      <c r="E1068" s="15"/>
      <c r="F1068" s="15"/>
      <c r="G1068" s="15"/>
      <c r="H1068" s="16" t="s">
        <v>32</v>
      </c>
      <c r="I1068" s="16" t="s">
        <v>32</v>
      </c>
      <c r="J1068" s="15"/>
      <c r="K1068" s="27" t="str" cm="1">
        <f t="array" ref="K1068">IF(I1068="","",_xlfn.XLOOKUP(0&amp;A1068&amp;IF(F1068&lt;&gt;"",F1068,LOOKUP(2,1/(F$2:F1068&lt;&gt;""),F$2:F1068))&amp;I1068,Hoja4!G:G,Hoja4!F:F,"",0))</f>
        <v/>
      </c>
      <c r="L1068" s="22"/>
      <c r="M1068" s="15">
        <v>16</v>
      </c>
      <c r="N1068" s="15" t="s">
        <v>1348</v>
      </c>
      <c r="O1068" s="15" t="s">
        <v>34</v>
      </c>
      <c r="P1068" s="15" t="s">
        <v>131</v>
      </c>
      <c r="Q1068" s="15" t="s">
        <v>36</v>
      </c>
      <c r="R1068" s="15" t="s">
        <v>58</v>
      </c>
      <c r="S1068" s="15">
        <v>112241</v>
      </c>
      <c r="T1068" s="15">
        <v>138104</v>
      </c>
      <c r="U1068" s="35">
        <v>103000</v>
      </c>
      <c r="V1068" s="33"/>
      <c r="W1068" s="15" t="s">
        <v>38</v>
      </c>
      <c r="X1068" s="15" t="s">
        <v>38</v>
      </c>
      <c r="Y1068" s="15" t="s">
        <v>38</v>
      </c>
      <c r="Z1068" s="23"/>
    </row>
    <row r="1069" spans="1:26">
      <c r="A1069" s="3">
        <v>112</v>
      </c>
      <c r="B1069" s="3">
        <v>1</v>
      </c>
      <c r="C1069" s="3" t="s">
        <v>1290</v>
      </c>
      <c r="D1069" s="3"/>
      <c r="E1069" s="3"/>
      <c r="F1069" s="3">
        <v>20</v>
      </c>
      <c r="G1069" s="3" t="s">
        <v>1347</v>
      </c>
      <c r="H1069" s="4" t="s">
        <v>32</v>
      </c>
      <c r="I1069" s="4" t="s">
        <v>32</v>
      </c>
      <c r="J1069" s="3" t="s">
        <v>44</v>
      </c>
      <c r="K1069" s="28">
        <f>SUM(K1067:K1068)</f>
        <v>156165436142</v>
      </c>
      <c r="L1069" s="13">
        <f>SUM(L1067:L1068)</f>
        <v>0</v>
      </c>
      <c r="M1069" s="3"/>
      <c r="N1069" s="3"/>
      <c r="O1069" s="3"/>
      <c r="P1069" s="3"/>
      <c r="Q1069" s="3"/>
      <c r="R1069" s="3"/>
      <c r="S1069" s="3"/>
      <c r="T1069" s="3"/>
      <c r="U1069" s="36"/>
      <c r="V1069" s="3"/>
      <c r="W1069" s="3"/>
      <c r="X1069" s="3"/>
      <c r="Y1069" s="3" t="s">
        <v>45</v>
      </c>
      <c r="Z1069" s="13">
        <f>SUM(Z1067:Z1068)</f>
        <v>0</v>
      </c>
    </row>
    <row r="1070" spans="1:26">
      <c r="A1070" s="15">
        <v>112</v>
      </c>
      <c r="B1070" s="15">
        <v>1</v>
      </c>
      <c r="C1070" s="15" t="s">
        <v>1290</v>
      </c>
      <c r="D1070" s="15">
        <v>6</v>
      </c>
      <c r="E1070" s="15" t="s">
        <v>1341</v>
      </c>
      <c r="F1070" s="15">
        <v>21</v>
      </c>
      <c r="G1070" s="15" t="s">
        <v>1349</v>
      </c>
      <c r="H1070" s="16" t="s">
        <v>1350</v>
      </c>
      <c r="I1070" s="16" t="s">
        <v>1351</v>
      </c>
      <c r="J1070" s="15" t="s">
        <v>1352</v>
      </c>
      <c r="K1070" s="32" cm="1">
        <f t="array" ref="K1070">IF(I1070="","",_xlfn.XLOOKUP(0&amp;A1070&amp;IF(F1070&lt;&gt;"",F1070,LOOKUP(2,1/(F$2:F1070&lt;&gt;""),F$2:F1070))&amp;I1070,Hoja4!G:G,Hoja4!F:F,"",0))</f>
        <v>17427000000</v>
      </c>
      <c r="L1070" s="23"/>
      <c r="M1070" s="15"/>
      <c r="N1070" s="15"/>
      <c r="O1070" s="15"/>
      <c r="P1070" s="15"/>
      <c r="Q1070" s="15"/>
      <c r="R1070" s="15"/>
      <c r="S1070" s="15"/>
      <c r="T1070" s="15"/>
      <c r="U1070" s="35"/>
      <c r="V1070" s="15"/>
      <c r="W1070" s="15"/>
      <c r="X1070" s="15"/>
      <c r="Y1070" s="15"/>
      <c r="Z1070" s="22"/>
    </row>
    <row r="1071" spans="1:26">
      <c r="A1071" s="15">
        <v>112</v>
      </c>
      <c r="B1071" s="15">
        <v>1</v>
      </c>
      <c r="C1071" s="15"/>
      <c r="D1071" s="15"/>
      <c r="E1071" s="15"/>
      <c r="F1071" s="15"/>
      <c r="G1071" s="15"/>
      <c r="H1071" s="16" t="s">
        <v>1343</v>
      </c>
      <c r="I1071" s="16" t="s">
        <v>1344</v>
      </c>
      <c r="J1071" s="15" t="s">
        <v>1345</v>
      </c>
      <c r="K1071" s="32" cm="1">
        <f t="array" ref="K1071">IF(I1071="","",_xlfn.XLOOKUP(0&amp;A1071&amp;IF(F1071&lt;&gt;"",F1071,LOOKUP(2,1/(F$2:F1071&lt;&gt;""),F$2:F1071))&amp;I1071,Hoja4!G:G,Hoja4!F:F,"",0))</f>
        <v>23066660000</v>
      </c>
      <c r="L1071" s="23"/>
      <c r="M1071" s="15"/>
      <c r="N1071" s="15"/>
      <c r="O1071" s="15"/>
      <c r="P1071" s="15"/>
      <c r="Q1071" s="15"/>
      <c r="R1071" s="15"/>
      <c r="S1071" s="15"/>
      <c r="T1071" s="15"/>
      <c r="U1071" s="35"/>
      <c r="V1071" s="15"/>
      <c r="W1071" s="15"/>
      <c r="X1071" s="15"/>
      <c r="Y1071" s="15"/>
      <c r="Z1071" s="22"/>
    </row>
    <row r="1072" spans="1:26">
      <c r="A1072" s="15">
        <v>112</v>
      </c>
      <c r="B1072" s="15">
        <v>1</v>
      </c>
      <c r="C1072" s="15"/>
      <c r="D1072" s="15"/>
      <c r="E1072" s="15"/>
      <c r="F1072" s="15"/>
      <c r="G1072" s="15"/>
      <c r="H1072" s="16" t="s">
        <v>1302</v>
      </c>
      <c r="I1072" s="16" t="s">
        <v>1303</v>
      </c>
      <c r="J1072" s="15" t="s">
        <v>1304</v>
      </c>
      <c r="K1072" s="32" cm="1">
        <f t="array" ref="K1072">IF(I1072="","",_xlfn.XLOOKUP(0&amp;A1072&amp;IF(F1072&lt;&gt;"",F1072,LOOKUP(2,1/(F$2:F1072&lt;&gt;""),F$2:F1072))&amp;I1072,Hoja4!G:G,Hoja4!F:F,"",0))</f>
        <v>44502381000</v>
      </c>
      <c r="L1072" s="23"/>
      <c r="M1072" s="15"/>
      <c r="N1072" s="15"/>
      <c r="O1072" s="15"/>
      <c r="P1072" s="15"/>
      <c r="Q1072" s="15"/>
      <c r="R1072" s="15"/>
      <c r="S1072" s="15"/>
      <c r="T1072" s="15"/>
      <c r="U1072" s="35"/>
      <c r="V1072" s="15"/>
      <c r="W1072" s="15"/>
      <c r="X1072" s="15"/>
      <c r="Y1072" s="15"/>
      <c r="Z1072" s="22"/>
    </row>
    <row r="1073" spans="1:26">
      <c r="A1073" s="15">
        <v>112</v>
      </c>
      <c r="B1073" s="15">
        <v>1</v>
      </c>
      <c r="C1073" s="15"/>
      <c r="D1073" s="15"/>
      <c r="E1073" s="15"/>
      <c r="F1073" s="15"/>
      <c r="G1073" s="15"/>
      <c r="H1073" s="16" t="s">
        <v>32</v>
      </c>
      <c r="I1073" s="16" t="s">
        <v>32</v>
      </c>
      <c r="J1073" s="15"/>
      <c r="K1073" s="27" t="str" cm="1">
        <f t="array" ref="K1073">IF(I1073="","",_xlfn.XLOOKUP(0&amp;A1073&amp;IF(F1073&lt;&gt;"",F1073,LOOKUP(2,1/(F$2:F1073&lt;&gt;""),F$2:F1073))&amp;I1073,Hoja4!G:G,Hoja4!F:F,"",0))</f>
        <v/>
      </c>
      <c r="L1073" s="22"/>
      <c r="M1073" s="15">
        <v>17</v>
      </c>
      <c r="N1073" s="15" t="s">
        <v>1353</v>
      </c>
      <c r="O1073" s="15" t="s">
        <v>34</v>
      </c>
      <c r="P1073" s="15" t="s">
        <v>131</v>
      </c>
      <c r="Q1073" s="15" t="s">
        <v>36</v>
      </c>
      <c r="R1073" s="15" t="s">
        <v>37</v>
      </c>
      <c r="S1073" s="15">
        <v>392865</v>
      </c>
      <c r="T1073" s="15">
        <v>501560</v>
      </c>
      <c r="U1073" s="35">
        <v>433332</v>
      </c>
      <c r="V1073" s="33"/>
      <c r="W1073" s="15" t="s">
        <v>38</v>
      </c>
      <c r="X1073" s="15" t="s">
        <v>38</v>
      </c>
      <c r="Y1073" s="15" t="s">
        <v>38</v>
      </c>
      <c r="Z1073" s="23"/>
    </row>
    <row r="1074" spans="1:26">
      <c r="A1074" s="3">
        <v>112</v>
      </c>
      <c r="B1074" s="3">
        <v>1</v>
      </c>
      <c r="C1074" s="3" t="s">
        <v>1290</v>
      </c>
      <c r="D1074" s="3"/>
      <c r="E1074" s="3"/>
      <c r="F1074" s="3">
        <v>21</v>
      </c>
      <c r="G1074" s="3" t="s">
        <v>1349</v>
      </c>
      <c r="H1074" s="4" t="s">
        <v>32</v>
      </c>
      <c r="I1074" s="4" t="s">
        <v>32</v>
      </c>
      <c r="J1074" s="3" t="s">
        <v>44</v>
      </c>
      <c r="K1074" s="28">
        <f>SUM(K1070:K1073)</f>
        <v>84996041000</v>
      </c>
      <c r="L1074" s="13">
        <f>SUM(L1070:L1073)</f>
        <v>0</v>
      </c>
      <c r="M1074" s="3"/>
      <c r="N1074" s="3"/>
      <c r="O1074" s="3"/>
      <c r="P1074" s="3"/>
      <c r="Q1074" s="3"/>
      <c r="R1074" s="3"/>
      <c r="S1074" s="3"/>
      <c r="T1074" s="3"/>
      <c r="U1074" s="36"/>
      <c r="V1074" s="3"/>
      <c r="W1074" s="3"/>
      <c r="X1074" s="3"/>
      <c r="Y1074" s="3" t="s">
        <v>45</v>
      </c>
      <c r="Z1074" s="13">
        <f>SUM(Z1070:Z1073)</f>
        <v>0</v>
      </c>
    </row>
    <row r="1075" spans="1:26">
      <c r="A1075" s="15">
        <v>112</v>
      </c>
      <c r="B1075" s="15">
        <v>1</v>
      </c>
      <c r="C1075" s="15" t="s">
        <v>1290</v>
      </c>
      <c r="D1075" s="15">
        <v>6</v>
      </c>
      <c r="E1075" s="15" t="s">
        <v>1341</v>
      </c>
      <c r="F1075" s="15">
        <v>22</v>
      </c>
      <c r="G1075" s="15" t="s">
        <v>1354</v>
      </c>
      <c r="H1075" s="16" t="s">
        <v>1355</v>
      </c>
      <c r="I1075" s="16" t="s">
        <v>1356</v>
      </c>
      <c r="J1075" s="15" t="s">
        <v>1357</v>
      </c>
      <c r="K1075" s="32" cm="1">
        <f t="array" ref="K1075">IF(I1075="","",_xlfn.XLOOKUP(0&amp;A1075&amp;IF(F1075&lt;&gt;"",F1075,LOOKUP(2,1/(F$2:F1075&lt;&gt;""),F$2:F1075))&amp;I1075,Hoja4!G:G,Hoja4!F:F,"",0))</f>
        <v>28097300000</v>
      </c>
      <c r="L1075" s="23"/>
      <c r="M1075" s="15"/>
      <c r="N1075" s="15"/>
      <c r="O1075" s="15"/>
      <c r="P1075" s="15"/>
      <c r="Q1075" s="15"/>
      <c r="R1075" s="15"/>
      <c r="S1075" s="15"/>
      <c r="T1075" s="15"/>
      <c r="U1075" s="35"/>
      <c r="V1075" s="15"/>
      <c r="W1075" s="15"/>
      <c r="X1075" s="15"/>
      <c r="Y1075" s="15"/>
      <c r="Z1075" s="22"/>
    </row>
    <row r="1076" spans="1:26">
      <c r="A1076" s="15">
        <v>112</v>
      </c>
      <c r="B1076" s="15">
        <v>1</v>
      </c>
      <c r="C1076" s="15"/>
      <c r="D1076" s="15"/>
      <c r="E1076" s="15"/>
      <c r="F1076" s="15"/>
      <c r="G1076" s="15"/>
      <c r="H1076" s="16" t="s">
        <v>32</v>
      </c>
      <c r="I1076" s="16" t="s">
        <v>32</v>
      </c>
      <c r="J1076" s="15"/>
      <c r="K1076" s="27" t="str" cm="1">
        <f t="array" ref="K1076">IF(I1076="","",_xlfn.XLOOKUP(0&amp;A1076&amp;IF(F1076&lt;&gt;"",F1076,LOOKUP(2,1/(F$2:F1076&lt;&gt;""),F$2:F1076))&amp;I1076,Hoja4!G:G,Hoja4!F:F,"",0))</f>
        <v/>
      </c>
      <c r="L1076" s="22"/>
      <c r="M1076" s="15">
        <v>18</v>
      </c>
      <c r="N1076" s="15" t="s">
        <v>1358</v>
      </c>
      <c r="O1076" s="15" t="s">
        <v>40</v>
      </c>
      <c r="P1076" s="15" t="s">
        <v>131</v>
      </c>
      <c r="Q1076" s="15" t="s">
        <v>36</v>
      </c>
      <c r="R1076" s="15" t="s">
        <v>37</v>
      </c>
      <c r="S1076" s="15">
        <v>70</v>
      </c>
      <c r="T1076" s="15">
        <v>152</v>
      </c>
      <c r="U1076" s="35">
        <v>25</v>
      </c>
      <c r="V1076" s="33"/>
      <c r="W1076" s="15" t="s">
        <v>38</v>
      </c>
      <c r="X1076" s="15" t="s">
        <v>38</v>
      </c>
      <c r="Y1076" s="15" t="s">
        <v>38</v>
      </c>
      <c r="Z1076" s="23"/>
    </row>
    <row r="1077" spans="1:26">
      <c r="A1077" s="15">
        <v>112</v>
      </c>
      <c r="B1077" s="15">
        <v>1</v>
      </c>
      <c r="C1077" s="15"/>
      <c r="D1077" s="15"/>
      <c r="E1077" s="15"/>
      <c r="F1077" s="15"/>
      <c r="G1077" s="15"/>
      <c r="H1077" s="16" t="s">
        <v>32</v>
      </c>
      <c r="I1077" s="16" t="s">
        <v>32</v>
      </c>
      <c r="J1077" s="15"/>
      <c r="K1077" s="27" t="str" cm="1">
        <f t="array" ref="K1077">IF(I1077="","",_xlfn.XLOOKUP(0&amp;A1077&amp;IF(F1077&lt;&gt;"",F1077,LOOKUP(2,1/(F$2:F1077&lt;&gt;""),F$2:F1077))&amp;I1077,Hoja4!G:G,Hoja4!F:F,"",0))</f>
        <v/>
      </c>
      <c r="L1077" s="22"/>
      <c r="M1077" s="15">
        <v>20</v>
      </c>
      <c r="N1077" s="15" t="s">
        <v>1359</v>
      </c>
      <c r="O1077" s="15" t="s">
        <v>34</v>
      </c>
      <c r="P1077" s="15" t="s">
        <v>131</v>
      </c>
      <c r="Q1077" s="15" t="s">
        <v>36</v>
      </c>
      <c r="R1077" s="15" t="s">
        <v>37</v>
      </c>
      <c r="S1077" s="15">
        <v>33</v>
      </c>
      <c r="T1077" s="15">
        <v>412</v>
      </c>
      <c r="U1077" s="35">
        <v>150</v>
      </c>
      <c r="V1077" s="33"/>
      <c r="W1077" s="15" t="s">
        <v>38</v>
      </c>
      <c r="X1077" s="15" t="s">
        <v>43</v>
      </c>
      <c r="Y1077" s="15" t="s">
        <v>38</v>
      </c>
      <c r="Z1077" s="23"/>
    </row>
    <row r="1078" spans="1:26">
      <c r="A1078" s="3">
        <v>112</v>
      </c>
      <c r="B1078" s="3">
        <v>1</v>
      </c>
      <c r="C1078" s="3" t="s">
        <v>1290</v>
      </c>
      <c r="D1078" s="3"/>
      <c r="E1078" s="3"/>
      <c r="F1078" s="3">
        <v>22</v>
      </c>
      <c r="G1078" s="3" t="s">
        <v>1354</v>
      </c>
      <c r="H1078" s="4" t="s">
        <v>32</v>
      </c>
      <c r="I1078" s="4" t="s">
        <v>32</v>
      </c>
      <c r="J1078" s="3" t="s">
        <v>44</v>
      </c>
      <c r="K1078" s="28">
        <f>SUM(K1075:K1077)</f>
        <v>28097300000</v>
      </c>
      <c r="L1078" s="13">
        <f>SUM(L1075:L1077)</f>
        <v>0</v>
      </c>
      <c r="M1078" s="3"/>
      <c r="N1078" s="3"/>
      <c r="O1078" s="3"/>
      <c r="P1078" s="3"/>
      <c r="Q1078" s="3"/>
      <c r="R1078" s="3"/>
      <c r="S1078" s="3"/>
      <c r="T1078" s="3"/>
      <c r="U1078" s="36"/>
      <c r="V1078" s="3"/>
      <c r="W1078" s="3"/>
      <c r="X1078" s="3"/>
      <c r="Y1078" s="3" t="s">
        <v>45</v>
      </c>
      <c r="Z1078" s="13">
        <f>SUM(Z1075:Z1077)</f>
        <v>0</v>
      </c>
    </row>
    <row r="1079" spans="1:26">
      <c r="A1079" s="15">
        <v>112</v>
      </c>
      <c r="B1079" s="15">
        <v>1</v>
      </c>
      <c r="C1079" s="15" t="s">
        <v>1290</v>
      </c>
      <c r="D1079" s="15">
        <v>6</v>
      </c>
      <c r="E1079" s="15" t="s">
        <v>1341</v>
      </c>
      <c r="F1079" s="15">
        <v>23</v>
      </c>
      <c r="G1079" s="15" t="s">
        <v>432</v>
      </c>
      <c r="H1079" s="16" t="s">
        <v>1355</v>
      </c>
      <c r="I1079" s="16" t="s">
        <v>1356</v>
      </c>
      <c r="J1079" s="15" t="s">
        <v>1357</v>
      </c>
      <c r="K1079" s="32" cm="1">
        <f t="array" ref="K1079">IF(I1079="","",_xlfn.XLOOKUP(0&amp;A1079&amp;IF(F1079&lt;&gt;"",F1079,LOOKUP(2,1/(F$2:F1079&lt;&gt;""),F$2:F1079))&amp;I1079,Hoja4!G:G,Hoja4!F:F,"",0))</f>
        <v>9786700000</v>
      </c>
      <c r="L1079" s="23"/>
      <c r="M1079" s="15"/>
      <c r="N1079" s="15"/>
      <c r="O1079" s="15"/>
      <c r="P1079" s="15"/>
      <c r="Q1079" s="15"/>
      <c r="R1079" s="15"/>
      <c r="S1079" s="15"/>
      <c r="T1079" s="15"/>
      <c r="U1079" s="35"/>
      <c r="V1079" s="15"/>
      <c r="W1079" s="15"/>
      <c r="X1079" s="15"/>
      <c r="Y1079" s="15"/>
      <c r="Z1079" s="22"/>
    </row>
    <row r="1080" spans="1:26">
      <c r="A1080" s="15">
        <v>112</v>
      </c>
      <c r="B1080" s="15">
        <v>1</v>
      </c>
      <c r="C1080" s="15"/>
      <c r="D1080" s="15"/>
      <c r="E1080" s="15"/>
      <c r="F1080" s="15"/>
      <c r="G1080" s="15"/>
      <c r="H1080" s="16" t="s">
        <v>32</v>
      </c>
      <c r="I1080" s="16" t="s">
        <v>32</v>
      </c>
      <c r="J1080" s="15"/>
      <c r="K1080" s="27" t="str" cm="1">
        <f t="array" ref="K1080">IF(I1080="","",_xlfn.XLOOKUP(0&amp;A1080&amp;IF(F1080&lt;&gt;"",F1080,LOOKUP(2,1/(F$2:F1080&lt;&gt;""),F$2:F1080))&amp;I1080,Hoja4!G:G,Hoja4!F:F,"",0))</f>
        <v/>
      </c>
      <c r="L1080" s="22"/>
      <c r="M1080" s="15">
        <v>19</v>
      </c>
      <c r="N1080" s="15" t="s">
        <v>1360</v>
      </c>
      <c r="O1080" s="15" t="s">
        <v>34</v>
      </c>
      <c r="P1080" s="15" t="s">
        <v>131</v>
      </c>
      <c r="Q1080" s="15" t="s">
        <v>36</v>
      </c>
      <c r="R1080" s="15" t="s">
        <v>37</v>
      </c>
      <c r="S1080" s="15">
        <v>2</v>
      </c>
      <c r="T1080" s="15">
        <v>412</v>
      </c>
      <c r="U1080" s="35">
        <v>70</v>
      </c>
      <c r="V1080" s="33"/>
      <c r="W1080" s="15" t="s">
        <v>38</v>
      </c>
      <c r="X1080" s="15" t="s">
        <v>38</v>
      </c>
      <c r="Y1080" s="15" t="s">
        <v>38</v>
      </c>
      <c r="Z1080" s="23"/>
    </row>
    <row r="1081" spans="1:26">
      <c r="A1081" s="3">
        <v>112</v>
      </c>
      <c r="B1081" s="3">
        <v>1</v>
      </c>
      <c r="C1081" s="3" t="s">
        <v>1290</v>
      </c>
      <c r="D1081" s="3"/>
      <c r="E1081" s="3"/>
      <c r="F1081" s="3">
        <v>23</v>
      </c>
      <c r="G1081" s="3" t="s">
        <v>432</v>
      </c>
      <c r="H1081" s="4" t="s">
        <v>32</v>
      </c>
      <c r="I1081" s="4" t="s">
        <v>32</v>
      </c>
      <c r="J1081" s="3" t="s">
        <v>44</v>
      </c>
      <c r="K1081" s="28">
        <f>SUM(K1079:K1080)</f>
        <v>9786700000</v>
      </c>
      <c r="L1081" s="13">
        <f>SUM(L1079:L1080)</f>
        <v>0</v>
      </c>
      <c r="M1081" s="3"/>
      <c r="N1081" s="3"/>
      <c r="O1081" s="3"/>
      <c r="P1081" s="3"/>
      <c r="Q1081" s="3"/>
      <c r="R1081" s="3"/>
      <c r="S1081" s="3"/>
      <c r="T1081" s="3"/>
      <c r="U1081" s="36"/>
      <c r="V1081" s="3"/>
      <c r="W1081" s="3"/>
      <c r="X1081" s="3"/>
      <c r="Y1081" s="3" t="s">
        <v>45</v>
      </c>
      <c r="Z1081" s="13">
        <f>SUM(Z1079:Z1080)</f>
        <v>0</v>
      </c>
    </row>
    <row r="1082" spans="1:26">
      <c r="A1082" s="15">
        <v>112</v>
      </c>
      <c r="B1082" s="15">
        <v>1</v>
      </c>
      <c r="C1082" s="15" t="s">
        <v>1290</v>
      </c>
      <c r="D1082" s="15">
        <v>7</v>
      </c>
      <c r="E1082" s="15" t="s">
        <v>317</v>
      </c>
      <c r="F1082" s="15">
        <v>25</v>
      </c>
      <c r="G1082" s="15" t="s">
        <v>1361</v>
      </c>
      <c r="H1082" s="16" t="s">
        <v>1296</v>
      </c>
      <c r="I1082" s="16" t="s">
        <v>1297</v>
      </c>
      <c r="J1082" s="15" t="s">
        <v>1298</v>
      </c>
      <c r="K1082" s="32" cm="1">
        <f t="array" ref="K1082">IF(I1082="","",_xlfn.XLOOKUP(0&amp;A1082&amp;IF(F1082&lt;&gt;"",F1082,LOOKUP(2,1/(F$2:F1082&lt;&gt;""),F$2:F1082))&amp;I1082,Hoja4!G:G,Hoja4!F:F,"",0))</f>
        <v>15411195000</v>
      </c>
      <c r="L1082" s="23"/>
      <c r="M1082" s="15"/>
      <c r="N1082" s="15"/>
      <c r="O1082" s="15"/>
      <c r="P1082" s="15"/>
      <c r="Q1082" s="15"/>
      <c r="R1082" s="15"/>
      <c r="S1082" s="15"/>
      <c r="T1082" s="15"/>
      <c r="U1082" s="35"/>
      <c r="V1082" s="15"/>
      <c r="W1082" s="15"/>
      <c r="X1082" s="15"/>
      <c r="Y1082" s="15"/>
      <c r="Z1082" s="22"/>
    </row>
    <row r="1083" spans="1:26">
      <c r="A1083" s="15">
        <v>112</v>
      </c>
      <c r="B1083" s="15">
        <v>1</v>
      </c>
      <c r="C1083" s="15"/>
      <c r="D1083" s="15"/>
      <c r="E1083" s="15"/>
      <c r="F1083" s="15"/>
      <c r="G1083" s="15"/>
      <c r="H1083" s="16" t="s">
        <v>32</v>
      </c>
      <c r="I1083" s="16" t="s">
        <v>32</v>
      </c>
      <c r="J1083" s="15"/>
      <c r="K1083" s="27" t="str" cm="1">
        <f t="array" ref="K1083">IF(I1083="","",_xlfn.XLOOKUP(0&amp;A1083&amp;IF(F1083&lt;&gt;"",F1083,LOOKUP(2,1/(F$2:F1083&lt;&gt;""),F$2:F1083))&amp;I1083,Hoja4!G:G,Hoja4!F:F,"",0))</f>
        <v/>
      </c>
      <c r="L1083" s="22"/>
      <c r="M1083" s="15">
        <v>22</v>
      </c>
      <c r="N1083" s="15" t="s">
        <v>1362</v>
      </c>
      <c r="O1083" s="15" t="s">
        <v>100</v>
      </c>
      <c r="P1083" s="15" t="s">
        <v>115</v>
      </c>
      <c r="Q1083" s="15" t="s">
        <v>41</v>
      </c>
      <c r="R1083" s="15" t="s">
        <v>37</v>
      </c>
      <c r="S1083" s="15"/>
      <c r="T1083" s="15">
        <v>100</v>
      </c>
      <c r="U1083" s="35">
        <v>100</v>
      </c>
      <c r="V1083" s="33"/>
      <c r="W1083" s="15" t="s">
        <v>43</v>
      </c>
      <c r="X1083" s="15" t="s">
        <v>38</v>
      </c>
      <c r="Y1083" s="15" t="s">
        <v>38</v>
      </c>
      <c r="Z1083" s="23"/>
    </row>
    <row r="1084" spans="1:26">
      <c r="A1084" s="3">
        <v>112</v>
      </c>
      <c r="B1084" s="3">
        <v>1</v>
      </c>
      <c r="C1084" s="3" t="s">
        <v>1290</v>
      </c>
      <c r="D1084" s="3"/>
      <c r="E1084" s="3"/>
      <c r="F1084" s="3">
        <v>25</v>
      </c>
      <c r="G1084" s="3" t="s">
        <v>1361</v>
      </c>
      <c r="H1084" s="4" t="s">
        <v>32</v>
      </c>
      <c r="I1084" s="4" t="s">
        <v>32</v>
      </c>
      <c r="J1084" s="3" t="s">
        <v>44</v>
      </c>
      <c r="K1084" s="28">
        <f>SUM(K1082:K1083)</f>
        <v>15411195000</v>
      </c>
      <c r="L1084" s="13">
        <f>SUM(L1082:L1083)</f>
        <v>0</v>
      </c>
      <c r="M1084" s="3"/>
      <c r="N1084" s="3"/>
      <c r="O1084" s="3"/>
      <c r="P1084" s="3"/>
      <c r="Q1084" s="3"/>
      <c r="R1084" s="3"/>
      <c r="S1084" s="3"/>
      <c r="T1084" s="3"/>
      <c r="U1084" s="36"/>
      <c r="V1084" s="3"/>
      <c r="W1084" s="3"/>
      <c r="X1084" s="3"/>
      <c r="Y1084" s="3" t="s">
        <v>45</v>
      </c>
      <c r="Z1084" s="13">
        <f>SUM(Z1082:Z1083)</f>
        <v>0</v>
      </c>
    </row>
    <row r="1085" spans="1:26">
      <c r="A1085" s="15">
        <v>112</v>
      </c>
      <c r="B1085" s="15">
        <v>1</v>
      </c>
      <c r="C1085" s="15" t="s">
        <v>1290</v>
      </c>
      <c r="D1085" s="15">
        <v>7</v>
      </c>
      <c r="E1085" s="15" t="s">
        <v>317</v>
      </c>
      <c r="F1085" s="15">
        <v>24</v>
      </c>
      <c r="G1085" s="15" t="s">
        <v>1363</v>
      </c>
      <c r="H1085" s="16" t="s">
        <v>1296</v>
      </c>
      <c r="I1085" s="16" t="s">
        <v>1297</v>
      </c>
      <c r="J1085" s="15" t="s">
        <v>1298</v>
      </c>
      <c r="K1085" s="32" cm="1">
        <f t="array" ref="K1085">IF(I1085="","",_xlfn.XLOOKUP(0&amp;A1085&amp;IF(F1085&lt;&gt;"",F1085,LOOKUP(2,1/(F$2:F1085&lt;&gt;""),F$2:F1085))&amp;I1085,Hoja4!G:G,Hoja4!F:F,"",0))</f>
        <v>6890953000</v>
      </c>
      <c r="L1085" s="23"/>
      <c r="M1085" s="15"/>
      <c r="N1085" s="15"/>
      <c r="O1085" s="15"/>
      <c r="P1085" s="15"/>
      <c r="Q1085" s="15"/>
      <c r="R1085" s="15"/>
      <c r="S1085" s="15"/>
      <c r="T1085" s="15"/>
      <c r="U1085" s="35"/>
      <c r="V1085" s="15"/>
      <c r="W1085" s="15"/>
      <c r="X1085" s="15"/>
      <c r="Y1085" s="15"/>
      <c r="Z1085" s="22"/>
    </row>
    <row r="1086" spans="1:26">
      <c r="A1086" s="15">
        <v>112</v>
      </c>
      <c r="B1086" s="15">
        <v>1</v>
      </c>
      <c r="C1086" s="15"/>
      <c r="D1086" s="15"/>
      <c r="E1086" s="15"/>
      <c r="F1086" s="15"/>
      <c r="G1086" s="15"/>
      <c r="H1086" s="16" t="s">
        <v>32</v>
      </c>
      <c r="I1086" s="16" t="s">
        <v>32</v>
      </c>
      <c r="J1086" s="15"/>
      <c r="K1086" s="27" t="str" cm="1">
        <f t="array" ref="K1086">IF(I1086="","",_xlfn.XLOOKUP(0&amp;A1086&amp;IF(F1086&lt;&gt;"",F1086,LOOKUP(2,1/(F$2:F1086&lt;&gt;""),F$2:F1086))&amp;I1086,Hoja4!G:G,Hoja4!F:F,"",0))</f>
        <v/>
      </c>
      <c r="L1086" s="22"/>
      <c r="M1086" s="15">
        <v>23</v>
      </c>
      <c r="N1086" s="15" t="s">
        <v>1364</v>
      </c>
      <c r="O1086" s="15" t="s">
        <v>100</v>
      </c>
      <c r="P1086" s="15" t="s">
        <v>115</v>
      </c>
      <c r="Q1086" s="15" t="s">
        <v>41</v>
      </c>
      <c r="R1086" s="15" t="s">
        <v>37</v>
      </c>
      <c r="S1086" s="15"/>
      <c r="T1086" s="15">
        <v>100</v>
      </c>
      <c r="U1086" s="35">
        <v>100</v>
      </c>
      <c r="V1086" s="33"/>
      <c r="W1086" s="15" t="s">
        <v>43</v>
      </c>
      <c r="X1086" s="15" t="s">
        <v>38</v>
      </c>
      <c r="Y1086" s="15" t="s">
        <v>38</v>
      </c>
      <c r="Z1086" s="23"/>
    </row>
    <row r="1087" spans="1:26">
      <c r="A1087" s="3">
        <v>112</v>
      </c>
      <c r="B1087" s="3">
        <v>1</v>
      </c>
      <c r="C1087" s="3" t="s">
        <v>1290</v>
      </c>
      <c r="D1087" s="3"/>
      <c r="E1087" s="3"/>
      <c r="F1087" s="3">
        <v>24</v>
      </c>
      <c r="G1087" s="3" t="s">
        <v>1363</v>
      </c>
      <c r="H1087" s="4" t="s">
        <v>32</v>
      </c>
      <c r="I1087" s="4" t="s">
        <v>32</v>
      </c>
      <c r="J1087" s="3" t="s">
        <v>44</v>
      </c>
      <c r="K1087" s="28">
        <f>SUM(K1085:K1086)</f>
        <v>6890953000</v>
      </c>
      <c r="L1087" s="13">
        <f>SUM(L1085:L1086)</f>
        <v>0</v>
      </c>
      <c r="M1087" s="3"/>
      <c r="N1087" s="3"/>
      <c r="O1087" s="3"/>
      <c r="P1087" s="3"/>
      <c r="Q1087" s="3"/>
      <c r="R1087" s="3"/>
      <c r="S1087" s="3"/>
      <c r="T1087" s="3"/>
      <c r="U1087" s="36"/>
      <c r="V1087" s="3"/>
      <c r="W1087" s="3"/>
      <c r="X1087" s="3"/>
      <c r="Y1087" s="3" t="s">
        <v>45</v>
      </c>
      <c r="Z1087" s="13">
        <f>SUM(Z1085:Z1086)</f>
        <v>0</v>
      </c>
    </row>
    <row r="1088" spans="1:26">
      <c r="A1088" s="5">
        <v>112</v>
      </c>
      <c r="B1088" s="5">
        <v>1</v>
      </c>
      <c r="C1088" s="5" t="s">
        <v>1290</v>
      </c>
      <c r="D1088" s="5"/>
      <c r="E1088" s="5"/>
      <c r="F1088" s="5"/>
      <c r="G1088" s="5"/>
      <c r="H1088" s="6" t="s">
        <v>32</v>
      </c>
      <c r="I1088" s="6" t="s">
        <v>32</v>
      </c>
      <c r="J1088" s="5" t="s">
        <v>121</v>
      </c>
      <c r="K1088" s="29">
        <f>SUM(K1033,K1036,K1039,K1042,K1045,K1050,K1053,K1060,K1063,K1066,K1069,K1074,K1078,K1081,K1084,K1087)</f>
        <v>7567387205000</v>
      </c>
      <c r="L1088" s="14">
        <f>SUM(L1033,L1036,L1039,L1042,L1045,L1050,L1053,L1060,L1063,L1066,L1069,L1074,L1078,L1081,L1084,L1087)</f>
        <v>0</v>
      </c>
      <c r="M1088" s="5"/>
      <c r="N1088" s="5"/>
      <c r="O1088" s="5"/>
      <c r="P1088" s="5"/>
      <c r="Q1088" s="5"/>
      <c r="R1088" s="5"/>
      <c r="S1088" s="5"/>
      <c r="T1088" s="5"/>
      <c r="U1088" s="37"/>
      <c r="V1088" s="5"/>
      <c r="W1088" s="5"/>
      <c r="X1088" s="5"/>
      <c r="Y1088" s="5" t="s">
        <v>121</v>
      </c>
      <c r="Z1088" s="14">
        <f>SUM(Z1033,Z1036,Z1039,Z1042,Z1045,Z1050,Z1053,Z1060,Z1063,Z1066,Z1069,Z1074,Z1078,Z1081,Z1084,Z1087)</f>
        <v>0</v>
      </c>
    </row>
    <row r="1089" spans="1:26">
      <c r="A1089" s="15">
        <v>219</v>
      </c>
      <c r="B1089" s="15">
        <v>1</v>
      </c>
      <c r="C1089" s="15" t="s">
        <v>1365</v>
      </c>
      <c r="D1089" s="15">
        <v>1</v>
      </c>
      <c r="E1089" s="15" t="s">
        <v>1366</v>
      </c>
      <c r="F1089" s="15">
        <v>1</v>
      </c>
      <c r="G1089" s="15" t="s">
        <v>1367</v>
      </c>
      <c r="H1089" s="16" t="s">
        <v>1368</v>
      </c>
      <c r="I1089" s="16" t="s">
        <v>1369</v>
      </c>
      <c r="J1089" s="15" t="s">
        <v>1370</v>
      </c>
      <c r="K1089" s="32" cm="1">
        <f t="array" ref="K1089">IF(I1089="","",_xlfn.XLOOKUP(0&amp;A1089&amp;IF(F1089&lt;&gt;"",F1089,LOOKUP(2,1/(F$2:F1089&lt;&gt;""),F$2:F1089))&amp;I1089,Hoja4!G:G,Hoja4!F:F,"",0))</f>
        <v>1442904000</v>
      </c>
      <c r="L1089" s="23"/>
      <c r="M1089" s="15"/>
      <c r="N1089" s="15"/>
      <c r="O1089" s="15"/>
      <c r="P1089" s="15"/>
      <c r="Q1089" s="15"/>
      <c r="R1089" s="15"/>
      <c r="S1089" s="15"/>
      <c r="T1089" s="15"/>
      <c r="U1089" s="35"/>
      <c r="V1089" s="15"/>
      <c r="W1089" s="15"/>
      <c r="X1089" s="15"/>
      <c r="Y1089" s="15"/>
      <c r="Z1089" s="22"/>
    </row>
    <row r="1090" spans="1:26">
      <c r="A1090" s="15">
        <v>219</v>
      </c>
      <c r="B1090" s="15">
        <v>1</v>
      </c>
      <c r="C1090" s="15"/>
      <c r="D1090" s="15"/>
      <c r="E1090" s="15"/>
      <c r="F1090" s="15"/>
      <c r="G1090" s="15"/>
      <c r="H1090" s="16" t="s">
        <v>32</v>
      </c>
      <c r="I1090" s="16" t="s">
        <v>32</v>
      </c>
      <c r="J1090" s="15"/>
      <c r="K1090" s="27" t="str" cm="1">
        <f t="array" ref="K1090">IF(I1090="","",_xlfn.XLOOKUP(0&amp;A1090&amp;IF(F1090&lt;&gt;"",F1090,LOOKUP(2,1/(F$2:F1090&lt;&gt;""),F$2:F1090))&amp;I1090,Hoja4!G:G,Hoja4!F:F,"",0))</f>
        <v/>
      </c>
      <c r="L1090" s="22"/>
      <c r="M1090" s="15">
        <v>1</v>
      </c>
      <c r="N1090" s="15" t="s">
        <v>1371</v>
      </c>
      <c r="O1090" s="15" t="s">
        <v>40</v>
      </c>
      <c r="P1090" s="15" t="s">
        <v>131</v>
      </c>
      <c r="Q1090" s="15" t="s">
        <v>36</v>
      </c>
      <c r="R1090" s="15" t="s">
        <v>37</v>
      </c>
      <c r="S1090" s="15">
        <v>7</v>
      </c>
      <c r="T1090" s="15">
        <v>54</v>
      </c>
      <c r="U1090" s="35">
        <v>5</v>
      </c>
      <c r="V1090" s="33"/>
      <c r="W1090" s="15" t="s">
        <v>38</v>
      </c>
      <c r="X1090" s="15" t="s">
        <v>38</v>
      </c>
      <c r="Y1090" s="15" t="s">
        <v>38</v>
      </c>
      <c r="Z1090" s="23"/>
    </row>
    <row r="1091" spans="1:26">
      <c r="A1091" s="3">
        <v>219</v>
      </c>
      <c r="B1091" s="3">
        <v>1</v>
      </c>
      <c r="C1091" s="3" t="s">
        <v>1365</v>
      </c>
      <c r="D1091" s="3"/>
      <c r="E1091" s="3"/>
      <c r="F1091" s="3">
        <v>1</v>
      </c>
      <c r="G1091" s="3" t="s">
        <v>1367</v>
      </c>
      <c r="H1091" s="4" t="s">
        <v>32</v>
      </c>
      <c r="I1091" s="4" t="s">
        <v>32</v>
      </c>
      <c r="J1091" s="3" t="s">
        <v>44</v>
      </c>
      <c r="K1091" s="28">
        <f>SUM(K1089:K1090)</f>
        <v>1442904000</v>
      </c>
      <c r="L1091" s="13">
        <f>SUM(L1089:L1090)</f>
        <v>0</v>
      </c>
      <c r="M1091" s="3"/>
      <c r="N1091" s="3"/>
      <c r="O1091" s="3"/>
      <c r="P1091" s="3"/>
      <c r="Q1091" s="3"/>
      <c r="R1091" s="3"/>
      <c r="S1091" s="3"/>
      <c r="T1091" s="3"/>
      <c r="U1091" s="36"/>
      <c r="V1091" s="3"/>
      <c r="W1091" s="3"/>
      <c r="X1091" s="3"/>
      <c r="Y1091" s="3" t="s">
        <v>45</v>
      </c>
      <c r="Z1091" s="13">
        <f>SUM(Z1088:Z1090)</f>
        <v>0</v>
      </c>
    </row>
    <row r="1092" spans="1:26">
      <c r="A1092" s="15">
        <v>219</v>
      </c>
      <c r="B1092" s="15">
        <v>1</v>
      </c>
      <c r="C1092" s="15" t="s">
        <v>1365</v>
      </c>
      <c r="D1092" s="15">
        <v>1</v>
      </c>
      <c r="E1092" s="15" t="s">
        <v>1366</v>
      </c>
      <c r="F1092" s="15">
        <v>2</v>
      </c>
      <c r="G1092" s="15" t="s">
        <v>1372</v>
      </c>
      <c r="H1092" s="16" t="s">
        <v>1368</v>
      </c>
      <c r="I1092" s="16" t="s">
        <v>1369</v>
      </c>
      <c r="J1092" s="15" t="s">
        <v>1370</v>
      </c>
      <c r="K1092" s="32" cm="1">
        <f t="array" ref="K1092">IF(I1092="","",_xlfn.XLOOKUP(0&amp;A1092&amp;IF(F1092&lt;&gt;"",F1092,LOOKUP(2,1/(F$2:F1092&lt;&gt;""),F$2:F1092))&amp;I1092,Hoja4!G:G,Hoja4!F:F,"",0))</f>
        <v>136514000</v>
      </c>
      <c r="L1092" s="23"/>
      <c r="M1092" s="15"/>
      <c r="N1092" s="15"/>
      <c r="O1092" s="15"/>
      <c r="P1092" s="15"/>
      <c r="Q1092" s="15"/>
      <c r="R1092" s="15"/>
      <c r="S1092" s="15"/>
      <c r="T1092" s="15"/>
      <c r="U1092" s="35"/>
      <c r="V1092" s="15"/>
      <c r="W1092" s="15"/>
      <c r="X1092" s="15"/>
      <c r="Y1092" s="15"/>
      <c r="Z1092" s="22"/>
    </row>
    <row r="1093" spans="1:26">
      <c r="A1093" s="15">
        <v>219</v>
      </c>
      <c r="B1093" s="15">
        <v>1</v>
      </c>
      <c r="C1093" s="15"/>
      <c r="D1093" s="15"/>
      <c r="E1093" s="15"/>
      <c r="F1093" s="15"/>
      <c r="G1093" s="15"/>
      <c r="H1093" s="16" t="s">
        <v>32</v>
      </c>
      <c r="I1093" s="16" t="s">
        <v>32</v>
      </c>
      <c r="J1093" s="15"/>
      <c r="K1093" s="27" t="str" cm="1">
        <f t="array" ref="K1093">IF(I1093="","",_xlfn.XLOOKUP(0&amp;A1093&amp;IF(F1093&lt;&gt;"",F1093,LOOKUP(2,1/(F$2:F1093&lt;&gt;""),F$2:F1093))&amp;I1093,Hoja4!G:G,Hoja4!F:F,"",0))</f>
        <v/>
      </c>
      <c r="L1093" s="22"/>
      <c r="M1093" s="15">
        <v>2</v>
      </c>
      <c r="N1093" s="15" t="s">
        <v>1373</v>
      </c>
      <c r="O1093" s="15" t="s">
        <v>100</v>
      </c>
      <c r="P1093" s="15" t="s">
        <v>131</v>
      </c>
      <c r="Q1093" s="15" t="s">
        <v>36</v>
      </c>
      <c r="R1093" s="15" t="s">
        <v>37</v>
      </c>
      <c r="S1093" s="15">
        <v>1</v>
      </c>
      <c r="T1093" s="15">
        <v>1</v>
      </c>
      <c r="U1093" s="35">
        <v>1</v>
      </c>
      <c r="V1093" s="33"/>
      <c r="W1093" s="15" t="s">
        <v>38</v>
      </c>
      <c r="X1093" s="15" t="s">
        <v>38</v>
      </c>
      <c r="Y1093" s="15" t="s">
        <v>38</v>
      </c>
      <c r="Z1093" s="23"/>
    </row>
    <row r="1094" spans="1:26">
      <c r="A1094" s="3">
        <v>219</v>
      </c>
      <c r="B1094" s="3">
        <v>1</v>
      </c>
      <c r="C1094" s="3" t="s">
        <v>1365</v>
      </c>
      <c r="D1094" s="3"/>
      <c r="E1094" s="3"/>
      <c r="F1094" s="3">
        <v>2</v>
      </c>
      <c r="G1094" s="3" t="s">
        <v>1372</v>
      </c>
      <c r="H1094" s="4" t="s">
        <v>32</v>
      </c>
      <c r="I1094" s="4" t="s">
        <v>32</v>
      </c>
      <c r="J1094" s="3" t="s">
        <v>44</v>
      </c>
      <c r="K1094" s="28">
        <f>SUM(K1092:K1093)</f>
        <v>136514000</v>
      </c>
      <c r="L1094" s="13">
        <f>SUM(L1092:L1093)</f>
        <v>0</v>
      </c>
      <c r="M1094" s="3"/>
      <c r="N1094" s="3"/>
      <c r="O1094" s="3"/>
      <c r="P1094" s="3"/>
      <c r="Q1094" s="3"/>
      <c r="R1094" s="3"/>
      <c r="S1094" s="3"/>
      <c r="T1094" s="3"/>
      <c r="U1094" s="36"/>
      <c r="V1094" s="3"/>
      <c r="W1094" s="3"/>
      <c r="X1094" s="3"/>
      <c r="Y1094" s="3" t="s">
        <v>45</v>
      </c>
      <c r="Z1094" s="13">
        <f>SUM(Z1092:Z1093)</f>
        <v>0</v>
      </c>
    </row>
    <row r="1095" spans="1:26">
      <c r="A1095" s="15">
        <v>219</v>
      </c>
      <c r="B1095" s="15">
        <v>1</v>
      </c>
      <c r="C1095" s="15" t="s">
        <v>1365</v>
      </c>
      <c r="D1095" s="15">
        <v>1</v>
      </c>
      <c r="E1095" s="15" t="s">
        <v>1366</v>
      </c>
      <c r="F1095" s="15">
        <v>3</v>
      </c>
      <c r="G1095" s="15" t="s">
        <v>1374</v>
      </c>
      <c r="H1095" s="16" t="s">
        <v>1368</v>
      </c>
      <c r="I1095" s="16" t="s">
        <v>1369</v>
      </c>
      <c r="J1095" s="15" t="s">
        <v>1370</v>
      </c>
      <c r="K1095" s="32" cm="1">
        <f t="array" ref="K1095">IF(I1095="","",_xlfn.XLOOKUP(0&amp;A1095&amp;IF(F1095&lt;&gt;"",F1095,LOOKUP(2,1/(F$2:F1095&lt;&gt;""),F$2:F1095))&amp;I1095,Hoja4!G:G,Hoja4!F:F,"",0))</f>
        <v>2655293000</v>
      </c>
      <c r="L1095" s="23"/>
      <c r="M1095" s="15"/>
      <c r="N1095" s="15"/>
      <c r="O1095" s="15"/>
      <c r="P1095" s="15"/>
      <c r="Q1095" s="15"/>
      <c r="R1095" s="15"/>
      <c r="S1095" s="15"/>
      <c r="T1095" s="15"/>
      <c r="U1095" s="35"/>
      <c r="V1095" s="15"/>
      <c r="W1095" s="15"/>
      <c r="X1095" s="15"/>
      <c r="Y1095" s="15"/>
      <c r="Z1095" s="22"/>
    </row>
    <row r="1096" spans="1:26">
      <c r="A1096" s="15">
        <v>219</v>
      </c>
      <c r="B1096" s="15">
        <v>1</v>
      </c>
      <c r="C1096" s="15"/>
      <c r="D1096" s="15"/>
      <c r="E1096" s="15"/>
      <c r="F1096" s="15"/>
      <c r="G1096" s="15"/>
      <c r="H1096" s="16" t="s">
        <v>32</v>
      </c>
      <c r="I1096" s="16" t="s">
        <v>32</v>
      </c>
      <c r="J1096" s="15"/>
      <c r="K1096" s="27" t="str" cm="1">
        <f t="array" ref="K1096">IF(I1096="","",_xlfn.XLOOKUP(0&amp;A1096&amp;IF(F1096&lt;&gt;"",F1096,LOOKUP(2,1/(F$2:F1096&lt;&gt;""),F$2:F1096))&amp;I1096,Hoja4!G:G,Hoja4!F:F,"",0))</f>
        <v/>
      </c>
      <c r="L1096" s="22"/>
      <c r="M1096" s="15">
        <v>3</v>
      </c>
      <c r="N1096" s="15" t="s">
        <v>1375</v>
      </c>
      <c r="O1096" s="15" t="s">
        <v>100</v>
      </c>
      <c r="P1096" s="15" t="s">
        <v>131</v>
      </c>
      <c r="Q1096" s="15" t="s">
        <v>36</v>
      </c>
      <c r="R1096" s="15" t="s">
        <v>37</v>
      </c>
      <c r="S1096" s="15">
        <v>1</v>
      </c>
      <c r="T1096" s="15">
        <v>1</v>
      </c>
      <c r="U1096" s="35">
        <v>1</v>
      </c>
      <c r="V1096" s="33"/>
      <c r="W1096" s="15" t="s">
        <v>38</v>
      </c>
      <c r="X1096" s="15" t="s">
        <v>38</v>
      </c>
      <c r="Y1096" s="15" t="s">
        <v>38</v>
      </c>
      <c r="Z1096" s="23"/>
    </row>
    <row r="1097" spans="1:26">
      <c r="A1097" s="3">
        <v>219</v>
      </c>
      <c r="B1097" s="3">
        <v>1</v>
      </c>
      <c r="C1097" s="3" t="s">
        <v>1365</v>
      </c>
      <c r="D1097" s="3"/>
      <c r="E1097" s="3"/>
      <c r="F1097" s="3">
        <v>3</v>
      </c>
      <c r="G1097" s="3" t="s">
        <v>1374</v>
      </c>
      <c r="H1097" s="4" t="s">
        <v>32</v>
      </c>
      <c r="I1097" s="4" t="s">
        <v>32</v>
      </c>
      <c r="J1097" s="3" t="s">
        <v>44</v>
      </c>
      <c r="K1097" s="28">
        <f>SUM(K1095:K1096)</f>
        <v>2655293000</v>
      </c>
      <c r="L1097" s="13">
        <f>SUM(L1095:L1096)</f>
        <v>0</v>
      </c>
      <c r="M1097" s="3"/>
      <c r="N1097" s="3"/>
      <c r="O1097" s="3"/>
      <c r="P1097" s="3"/>
      <c r="Q1097" s="3"/>
      <c r="R1097" s="3"/>
      <c r="S1097" s="3"/>
      <c r="T1097" s="3"/>
      <c r="U1097" s="36"/>
      <c r="V1097" s="3"/>
      <c r="W1097" s="3"/>
      <c r="X1097" s="3"/>
      <c r="Y1097" s="3" t="s">
        <v>45</v>
      </c>
      <c r="Z1097" s="13">
        <f>SUM(Z1095:Z1096)</f>
        <v>0</v>
      </c>
    </row>
    <row r="1098" spans="1:26">
      <c r="A1098" s="15">
        <v>219</v>
      </c>
      <c r="B1098" s="15">
        <v>1</v>
      </c>
      <c r="C1098" s="15" t="s">
        <v>1365</v>
      </c>
      <c r="D1098" s="15">
        <v>1</v>
      </c>
      <c r="E1098" s="15" t="s">
        <v>1366</v>
      </c>
      <c r="F1098" s="15">
        <v>4</v>
      </c>
      <c r="G1098" s="15" t="s">
        <v>1376</v>
      </c>
      <c r="H1098" s="16" t="s">
        <v>1368</v>
      </c>
      <c r="I1098" s="16" t="s">
        <v>1369</v>
      </c>
      <c r="J1098" s="15" t="s">
        <v>1370</v>
      </c>
      <c r="K1098" s="32" cm="1">
        <f t="array" ref="K1098">IF(I1098="","",_xlfn.XLOOKUP(0&amp;A1098&amp;IF(F1098&lt;&gt;"",F1098,LOOKUP(2,1/(F$2:F1098&lt;&gt;""),F$2:F1098))&amp;I1098,Hoja4!G:G,Hoja4!F:F,"",0))</f>
        <v>2115056000</v>
      </c>
      <c r="L1098" s="23"/>
      <c r="M1098" s="15"/>
      <c r="N1098" s="15"/>
      <c r="O1098" s="15"/>
      <c r="P1098" s="15"/>
      <c r="Q1098" s="15"/>
      <c r="R1098" s="15"/>
      <c r="S1098" s="15"/>
      <c r="T1098" s="15"/>
      <c r="U1098" s="35"/>
      <c r="V1098" s="15"/>
      <c r="W1098" s="15"/>
      <c r="X1098" s="15"/>
      <c r="Y1098" s="15"/>
      <c r="Z1098" s="22"/>
    </row>
    <row r="1099" spans="1:26">
      <c r="A1099" s="15">
        <v>219</v>
      </c>
      <c r="B1099" s="15">
        <v>1</v>
      </c>
      <c r="C1099" s="15"/>
      <c r="D1099" s="15"/>
      <c r="E1099" s="15"/>
      <c r="F1099" s="15"/>
      <c r="G1099" s="15"/>
      <c r="H1099" s="16" t="s">
        <v>32</v>
      </c>
      <c r="I1099" s="16" t="s">
        <v>32</v>
      </c>
      <c r="J1099" s="15"/>
      <c r="K1099" s="27" t="str" cm="1">
        <f t="array" ref="K1099">IF(I1099="","",_xlfn.XLOOKUP(0&amp;A1099&amp;IF(F1099&lt;&gt;"",F1099,LOOKUP(2,1/(F$2:F1099&lt;&gt;""),F$2:F1099))&amp;I1099,Hoja4!G:G,Hoja4!F:F,"",0))</f>
        <v/>
      </c>
      <c r="L1099" s="22"/>
      <c r="M1099" s="15">
        <v>4</v>
      </c>
      <c r="N1099" s="15" t="s">
        <v>1377</v>
      </c>
      <c r="O1099" s="15" t="s">
        <v>100</v>
      </c>
      <c r="P1099" s="15" t="s">
        <v>131</v>
      </c>
      <c r="Q1099" s="15" t="s">
        <v>36</v>
      </c>
      <c r="R1099" s="15" t="s">
        <v>37</v>
      </c>
      <c r="S1099" s="15">
        <v>1</v>
      </c>
      <c r="T1099" s="15">
        <v>1</v>
      </c>
      <c r="U1099" s="35">
        <v>1</v>
      </c>
      <c r="V1099" s="33"/>
      <c r="W1099" s="15" t="s">
        <v>43</v>
      </c>
      <c r="X1099" s="15" t="s">
        <v>38</v>
      </c>
      <c r="Y1099" s="15" t="s">
        <v>38</v>
      </c>
      <c r="Z1099" s="23"/>
    </row>
    <row r="1100" spans="1:26">
      <c r="A1100" s="3">
        <v>219</v>
      </c>
      <c r="B1100" s="3">
        <v>1</v>
      </c>
      <c r="C1100" s="3" t="s">
        <v>1365</v>
      </c>
      <c r="D1100" s="3"/>
      <c r="E1100" s="3"/>
      <c r="F1100" s="3">
        <v>4</v>
      </c>
      <c r="G1100" s="3" t="s">
        <v>1376</v>
      </c>
      <c r="H1100" s="4" t="s">
        <v>32</v>
      </c>
      <c r="I1100" s="4" t="s">
        <v>32</v>
      </c>
      <c r="J1100" s="3" t="s">
        <v>44</v>
      </c>
      <c r="K1100" s="28">
        <f>SUM(K1098:K1099)</f>
        <v>2115056000</v>
      </c>
      <c r="L1100" s="13">
        <f>SUM(L1098:L1099)</f>
        <v>0</v>
      </c>
      <c r="M1100" s="3"/>
      <c r="N1100" s="3"/>
      <c r="O1100" s="3"/>
      <c r="P1100" s="3"/>
      <c r="Q1100" s="3"/>
      <c r="R1100" s="3"/>
      <c r="S1100" s="3"/>
      <c r="T1100" s="3"/>
      <c r="U1100" s="36"/>
      <c r="V1100" s="3"/>
      <c r="W1100" s="3"/>
      <c r="X1100" s="3"/>
      <c r="Y1100" s="3" t="s">
        <v>45</v>
      </c>
      <c r="Z1100" s="13">
        <f>SUM(Z1098:Z1099)</f>
        <v>0</v>
      </c>
    </row>
    <row r="1101" spans="1:26">
      <c r="A1101" s="5">
        <v>219</v>
      </c>
      <c r="B1101" s="5">
        <v>1</v>
      </c>
      <c r="C1101" s="5" t="s">
        <v>1365</v>
      </c>
      <c r="D1101" s="5"/>
      <c r="E1101" s="5"/>
      <c r="F1101" s="5"/>
      <c r="G1101" s="5"/>
      <c r="H1101" s="6" t="s">
        <v>32</v>
      </c>
      <c r="I1101" s="6" t="s">
        <v>32</v>
      </c>
      <c r="J1101" s="5" t="s">
        <v>121</v>
      </c>
      <c r="K1101" s="29">
        <f>SUM(K1091,K1094,K1097,K1100)</f>
        <v>6349767000</v>
      </c>
      <c r="L1101" s="14">
        <f>SUM(L1091,L1094,L1097,L1100)</f>
        <v>0</v>
      </c>
      <c r="M1101" s="5"/>
      <c r="N1101" s="5"/>
      <c r="O1101" s="5"/>
      <c r="P1101" s="5"/>
      <c r="Q1101" s="5"/>
      <c r="R1101" s="5"/>
      <c r="S1101" s="5"/>
      <c r="T1101" s="5"/>
      <c r="U1101" s="37"/>
      <c r="V1101" s="5"/>
      <c r="W1101" s="5"/>
      <c r="X1101" s="5"/>
      <c r="Y1101" s="5" t="s">
        <v>121</v>
      </c>
      <c r="Z1101" s="14">
        <f>SUM(Z1091,Z1094,Z1097,Z1100)</f>
        <v>0</v>
      </c>
    </row>
    <row r="1102" spans="1:26">
      <c r="A1102" s="15">
        <v>230</v>
      </c>
      <c r="B1102" s="15">
        <v>1</v>
      </c>
      <c r="C1102" s="15" t="s">
        <v>1378</v>
      </c>
      <c r="D1102" s="15">
        <v>3</v>
      </c>
      <c r="E1102" s="15" t="s">
        <v>1379</v>
      </c>
      <c r="F1102" s="15">
        <v>5</v>
      </c>
      <c r="G1102" s="15" t="s">
        <v>1380</v>
      </c>
      <c r="H1102" s="16" t="s">
        <v>32</v>
      </c>
      <c r="I1102" s="16" t="s">
        <v>32</v>
      </c>
      <c r="J1102" s="15"/>
      <c r="K1102" s="24" t="str" cm="1">
        <f t="array" ref="K1102">IF(I1102="","",_xlfn.XLOOKUP(0&amp;A1102&amp;IF(F1102&lt;&gt;"",F1102,LOOKUP(2,1/(F$2:F1102&lt;&gt;""),F$2:F1102))&amp;I1102,Hoja4!G:G,Hoja4!F:F,"",0))</f>
        <v/>
      </c>
      <c r="L1102" s="22"/>
      <c r="M1102" s="15"/>
      <c r="N1102" s="15"/>
      <c r="O1102" s="15"/>
      <c r="P1102" s="15"/>
      <c r="Q1102" s="15"/>
      <c r="R1102" s="15"/>
      <c r="S1102" s="15"/>
      <c r="T1102" s="15"/>
      <c r="U1102" s="35"/>
      <c r="V1102" s="33"/>
      <c r="W1102" s="15"/>
      <c r="X1102" s="15"/>
      <c r="Y1102" s="15"/>
      <c r="Z1102" s="23"/>
    </row>
    <row r="1103" spans="1:26">
      <c r="A1103" s="15">
        <v>230</v>
      </c>
      <c r="B1103" s="15">
        <v>1</v>
      </c>
      <c r="C1103" s="15"/>
      <c r="D1103" s="15"/>
      <c r="E1103" s="15"/>
      <c r="F1103" s="15"/>
      <c r="G1103" s="15"/>
      <c r="H1103" s="16" t="s">
        <v>32</v>
      </c>
      <c r="I1103" s="16" t="s">
        <v>32</v>
      </c>
      <c r="J1103" s="15"/>
      <c r="K1103" s="27" t="str" cm="1">
        <f t="array" ref="K1103">IF(I1103="","",_xlfn.XLOOKUP(0&amp;A1103&amp;IF(F1103&lt;&gt;"",F1103,LOOKUP(2,1/(F$2:F1103&lt;&gt;""),F$2:F1103))&amp;I1103,Hoja4!G:G,Hoja4!F:F,"",0))</f>
        <v/>
      </c>
      <c r="L1103" s="22"/>
      <c r="M1103" s="15">
        <v>4</v>
      </c>
      <c r="N1103" s="15" t="s">
        <v>1381</v>
      </c>
      <c r="O1103" s="15" t="s">
        <v>40</v>
      </c>
      <c r="P1103" s="15" t="s">
        <v>115</v>
      </c>
      <c r="Q1103" s="15" t="s">
        <v>36</v>
      </c>
      <c r="R1103" s="15" t="s">
        <v>58</v>
      </c>
      <c r="S1103" s="15">
        <v>3750</v>
      </c>
      <c r="T1103" s="15">
        <v>23750</v>
      </c>
      <c r="U1103" s="35">
        <v>2500</v>
      </c>
      <c r="V1103" s="33"/>
      <c r="W1103" s="15" t="s">
        <v>38</v>
      </c>
      <c r="X1103" s="15" t="s">
        <v>38</v>
      </c>
      <c r="Y1103" s="15" t="s">
        <v>38</v>
      </c>
      <c r="Z1103" s="23"/>
    </row>
    <row r="1104" spans="1:26">
      <c r="A1104" s="3">
        <v>230</v>
      </c>
      <c r="B1104" s="3">
        <v>1</v>
      </c>
      <c r="C1104" s="3" t="s">
        <v>1378</v>
      </c>
      <c r="D1104" s="3"/>
      <c r="E1104" s="3"/>
      <c r="F1104" s="3">
        <v>5</v>
      </c>
      <c r="G1104" s="3" t="s">
        <v>1380</v>
      </c>
      <c r="H1104" s="4" t="s">
        <v>32</v>
      </c>
      <c r="I1104" s="4" t="s">
        <v>32</v>
      </c>
      <c r="J1104" s="3" t="s">
        <v>44</v>
      </c>
      <c r="K1104" s="28">
        <f>SUM(K1102:K1103)</f>
        <v>0</v>
      </c>
      <c r="L1104" s="13">
        <f>SUM(L1102:L1103)</f>
        <v>0</v>
      </c>
      <c r="M1104" s="3"/>
      <c r="N1104" s="3"/>
      <c r="O1104" s="3"/>
      <c r="P1104" s="3"/>
      <c r="Q1104" s="3"/>
      <c r="R1104" s="3"/>
      <c r="S1104" s="3"/>
      <c r="T1104" s="3"/>
      <c r="U1104" s="36"/>
      <c r="V1104" s="3"/>
      <c r="W1104" s="3"/>
      <c r="X1104" s="3"/>
      <c r="Y1104" s="3" t="s">
        <v>45</v>
      </c>
      <c r="Z1104" s="13">
        <f>SUM(Z1101:Z1103)</f>
        <v>0</v>
      </c>
    </row>
    <row r="1105" spans="1:26">
      <c r="A1105" s="15">
        <v>230</v>
      </c>
      <c r="B1105" s="15">
        <v>1</v>
      </c>
      <c r="C1105" s="15" t="s">
        <v>1378</v>
      </c>
      <c r="D1105" s="15">
        <v>3</v>
      </c>
      <c r="E1105" s="15" t="s">
        <v>1379</v>
      </c>
      <c r="F1105" s="15">
        <v>6</v>
      </c>
      <c r="G1105" s="15" t="s">
        <v>1382</v>
      </c>
      <c r="H1105" s="16" t="s">
        <v>1383</v>
      </c>
      <c r="I1105" s="16" t="s">
        <v>1384</v>
      </c>
      <c r="J1105" s="15" t="s">
        <v>1385</v>
      </c>
      <c r="K1105" s="32" cm="1">
        <f t="array" ref="K1105">IF(I1105="","",_xlfn.XLOOKUP(0&amp;A1105&amp;IF(F1105&lt;&gt;"",F1105,LOOKUP(2,1/(F$2:F1105&lt;&gt;""),F$2:F1105))&amp;I1105,Hoja4!G:G,Hoja4!F:F,"",0))</f>
        <v>17470664287</v>
      </c>
      <c r="L1105" s="23"/>
      <c r="M1105" s="15"/>
      <c r="N1105" s="15"/>
      <c r="O1105" s="15"/>
      <c r="P1105" s="15"/>
      <c r="Q1105" s="15"/>
      <c r="R1105" s="15"/>
      <c r="S1105" s="15"/>
      <c r="T1105" s="15"/>
      <c r="U1105" s="35"/>
      <c r="V1105" s="15"/>
      <c r="W1105" s="15"/>
      <c r="X1105" s="15"/>
      <c r="Y1105" s="15"/>
      <c r="Z1105" s="22"/>
    </row>
    <row r="1106" spans="1:26">
      <c r="A1106" s="15">
        <v>230</v>
      </c>
      <c r="B1106" s="15">
        <v>1</v>
      </c>
      <c r="C1106" s="15"/>
      <c r="D1106" s="15"/>
      <c r="E1106" s="15"/>
      <c r="F1106" s="15"/>
      <c r="G1106" s="15"/>
      <c r="H1106" s="16" t="s">
        <v>32</v>
      </c>
      <c r="I1106" s="16" t="s">
        <v>32</v>
      </c>
      <c r="J1106" s="15"/>
      <c r="K1106" s="27" t="str" cm="1">
        <f t="array" ref="K1106">IF(I1106="","",_xlfn.XLOOKUP(0&amp;A1106&amp;IF(F1106&lt;&gt;"",F1106,LOOKUP(2,1/(F$2:F1106&lt;&gt;""),F$2:F1106))&amp;I1106,Hoja4!G:G,Hoja4!F:F,"",0))</f>
        <v/>
      </c>
      <c r="L1106" s="22"/>
      <c r="M1106" s="15">
        <v>5</v>
      </c>
      <c r="N1106" s="15" t="s">
        <v>1386</v>
      </c>
      <c r="O1106" s="15" t="s">
        <v>40</v>
      </c>
      <c r="P1106" s="15" t="s">
        <v>115</v>
      </c>
      <c r="Q1106" s="15" t="s">
        <v>36</v>
      </c>
      <c r="R1106" s="15" t="s">
        <v>58</v>
      </c>
      <c r="S1106" s="15">
        <v>3465.78</v>
      </c>
      <c r="T1106" s="15">
        <v>128000</v>
      </c>
      <c r="U1106" s="35">
        <v>12800</v>
      </c>
      <c r="V1106" s="33"/>
      <c r="W1106" s="15" t="s">
        <v>38</v>
      </c>
      <c r="X1106" s="15" t="s">
        <v>38</v>
      </c>
      <c r="Y1106" s="15" t="s">
        <v>38</v>
      </c>
      <c r="Z1106" s="23"/>
    </row>
    <row r="1107" spans="1:26">
      <c r="A1107" s="3">
        <v>230</v>
      </c>
      <c r="B1107" s="3">
        <v>1</v>
      </c>
      <c r="C1107" s="3" t="s">
        <v>1378</v>
      </c>
      <c r="D1107" s="3"/>
      <c r="E1107" s="3"/>
      <c r="F1107" s="3">
        <v>6</v>
      </c>
      <c r="G1107" s="3" t="s">
        <v>1382</v>
      </c>
      <c r="H1107" s="4" t="s">
        <v>32</v>
      </c>
      <c r="I1107" s="4" t="s">
        <v>32</v>
      </c>
      <c r="J1107" s="3" t="s">
        <v>44</v>
      </c>
      <c r="K1107" s="28">
        <f>SUM(K1105:K1106)</f>
        <v>17470664287</v>
      </c>
      <c r="L1107" s="13">
        <f>SUM(L1105:L1106)</f>
        <v>0</v>
      </c>
      <c r="M1107" s="3"/>
      <c r="N1107" s="3"/>
      <c r="O1107" s="3"/>
      <c r="P1107" s="3"/>
      <c r="Q1107" s="3"/>
      <c r="R1107" s="3"/>
      <c r="S1107" s="3"/>
      <c r="T1107" s="3"/>
      <c r="U1107" s="36"/>
      <c r="V1107" s="3"/>
      <c r="W1107" s="3"/>
      <c r="X1107" s="3"/>
      <c r="Y1107" s="3" t="s">
        <v>45</v>
      </c>
      <c r="Z1107" s="13">
        <f>SUM(Z1105:Z1106)</f>
        <v>0</v>
      </c>
    </row>
    <row r="1108" spans="1:26">
      <c r="A1108" s="15">
        <v>230</v>
      </c>
      <c r="B1108" s="15">
        <v>1</v>
      </c>
      <c r="C1108" s="15" t="s">
        <v>1378</v>
      </c>
      <c r="D1108" s="15">
        <v>3</v>
      </c>
      <c r="E1108" s="15" t="s">
        <v>1379</v>
      </c>
      <c r="F1108" s="15">
        <v>7</v>
      </c>
      <c r="G1108" s="15" t="s">
        <v>1387</v>
      </c>
      <c r="H1108" s="16" t="s">
        <v>1388</v>
      </c>
      <c r="I1108" s="16" t="s">
        <v>1389</v>
      </c>
      <c r="J1108" s="15" t="s">
        <v>1390</v>
      </c>
      <c r="K1108" s="32" cm="1">
        <f t="array" ref="K1108">IF(I1108="","",_xlfn.XLOOKUP(0&amp;A1108&amp;IF(F1108&lt;&gt;"",F1108,LOOKUP(2,1/(F$2:F1108&lt;&gt;""),F$2:F1108))&amp;I1108,Hoja4!G:G,Hoja4!F:F,"",0))</f>
        <v>2565693000</v>
      </c>
      <c r="L1108" s="23"/>
      <c r="M1108" s="15"/>
      <c r="N1108" s="15"/>
      <c r="O1108" s="15"/>
      <c r="P1108" s="15"/>
      <c r="Q1108" s="15"/>
      <c r="R1108" s="15"/>
      <c r="S1108" s="15"/>
      <c r="T1108" s="15"/>
      <c r="U1108" s="35"/>
      <c r="V1108" s="15"/>
      <c r="W1108" s="15"/>
      <c r="X1108" s="15"/>
      <c r="Y1108" s="15"/>
      <c r="Z1108" s="22"/>
    </row>
    <row r="1109" spans="1:26">
      <c r="A1109" s="15">
        <v>230</v>
      </c>
      <c r="B1109" s="15">
        <v>1</v>
      </c>
      <c r="C1109" s="15"/>
      <c r="D1109" s="15"/>
      <c r="E1109" s="15"/>
      <c r="F1109" s="15"/>
      <c r="G1109" s="15"/>
      <c r="H1109" s="16" t="s">
        <v>32</v>
      </c>
      <c r="I1109" s="16" t="s">
        <v>32</v>
      </c>
      <c r="J1109" s="15"/>
      <c r="K1109" s="27" t="str" cm="1">
        <f t="array" ref="K1109">IF(I1109="","",_xlfn.XLOOKUP(0&amp;A1109&amp;IF(F1109&lt;&gt;"",F1109,LOOKUP(2,1/(F$2:F1109&lt;&gt;""),F$2:F1109))&amp;I1109,Hoja4!G:G,Hoja4!F:F,"",0))</f>
        <v/>
      </c>
      <c r="L1109" s="22"/>
      <c r="M1109" s="15">
        <v>8</v>
      </c>
      <c r="N1109" s="15" t="s">
        <v>1391</v>
      </c>
      <c r="O1109" s="15" t="s">
        <v>34</v>
      </c>
      <c r="P1109" s="15" t="s">
        <v>95</v>
      </c>
      <c r="Q1109" s="15" t="s">
        <v>36</v>
      </c>
      <c r="R1109" s="15" t="s">
        <v>58</v>
      </c>
      <c r="S1109" s="15">
        <v>28207</v>
      </c>
      <c r="T1109" s="15">
        <v>43490</v>
      </c>
      <c r="U1109" s="35">
        <v>30120</v>
      </c>
      <c r="V1109" s="33"/>
      <c r="W1109" s="15" t="s">
        <v>38</v>
      </c>
      <c r="X1109" s="15" t="s">
        <v>38</v>
      </c>
      <c r="Y1109" s="15" t="s">
        <v>38</v>
      </c>
      <c r="Z1109" s="23"/>
    </row>
    <row r="1110" spans="1:26">
      <c r="A1110" s="3">
        <v>230</v>
      </c>
      <c r="B1110" s="3">
        <v>1</v>
      </c>
      <c r="C1110" s="3" t="s">
        <v>1378</v>
      </c>
      <c r="D1110" s="3"/>
      <c r="E1110" s="3"/>
      <c r="F1110" s="3">
        <v>7</v>
      </c>
      <c r="G1110" s="3" t="s">
        <v>1387</v>
      </c>
      <c r="H1110" s="4" t="s">
        <v>32</v>
      </c>
      <c r="I1110" s="4" t="s">
        <v>32</v>
      </c>
      <c r="J1110" s="3" t="s">
        <v>44</v>
      </c>
      <c r="K1110" s="28">
        <f>SUM(K1108:K1109)</f>
        <v>2565693000</v>
      </c>
      <c r="L1110" s="13">
        <f>SUM(L1108:L1109)</f>
        <v>0</v>
      </c>
      <c r="M1110" s="3"/>
      <c r="N1110" s="3"/>
      <c r="O1110" s="3"/>
      <c r="P1110" s="3"/>
      <c r="Q1110" s="3"/>
      <c r="R1110" s="3"/>
      <c r="S1110" s="3"/>
      <c r="T1110" s="3"/>
      <c r="U1110" s="36"/>
      <c r="V1110" s="3"/>
      <c r="W1110" s="3"/>
      <c r="X1110" s="3"/>
      <c r="Y1110" s="3" t="s">
        <v>45</v>
      </c>
      <c r="Z1110" s="13">
        <f>SUM(Z1108:Z1109)</f>
        <v>0</v>
      </c>
    </row>
    <row r="1111" spans="1:26">
      <c r="A1111" s="15">
        <v>230</v>
      </c>
      <c r="B1111" s="15">
        <v>1</v>
      </c>
      <c r="C1111" s="15" t="s">
        <v>1378</v>
      </c>
      <c r="D1111" s="15">
        <v>3</v>
      </c>
      <c r="E1111" s="15" t="s">
        <v>1379</v>
      </c>
      <c r="F1111" s="15">
        <v>8</v>
      </c>
      <c r="G1111" s="15" t="s">
        <v>1392</v>
      </c>
      <c r="H1111" s="16" t="s">
        <v>1393</v>
      </c>
      <c r="I1111" s="16" t="s">
        <v>1394</v>
      </c>
      <c r="J1111" s="15" t="s">
        <v>1395</v>
      </c>
      <c r="K1111" s="32" cm="1">
        <f t="array" ref="K1111">IF(I1111="","",_xlfn.XLOOKUP(0&amp;A1111&amp;IF(F1111&lt;&gt;"",F1111,LOOKUP(2,1/(F$2:F1111&lt;&gt;""),F$2:F1111))&amp;I1111,Hoja4!G:G,Hoja4!F:F,"",0))</f>
        <v>1724387870</v>
      </c>
      <c r="L1111" s="23"/>
      <c r="M1111" s="15"/>
      <c r="N1111" s="15"/>
      <c r="O1111" s="15"/>
      <c r="P1111" s="15"/>
      <c r="Q1111" s="15"/>
      <c r="R1111" s="15"/>
      <c r="S1111" s="15"/>
      <c r="T1111" s="15"/>
      <c r="U1111" s="35"/>
      <c r="V1111" s="15"/>
      <c r="W1111" s="15"/>
      <c r="X1111" s="15"/>
      <c r="Y1111" s="15"/>
      <c r="Z1111" s="22"/>
    </row>
    <row r="1112" spans="1:26">
      <c r="A1112" s="15">
        <v>230</v>
      </c>
      <c r="B1112" s="15">
        <v>1</v>
      </c>
      <c r="C1112" s="15"/>
      <c r="D1112" s="15"/>
      <c r="E1112" s="15"/>
      <c r="F1112" s="15"/>
      <c r="G1112" s="15"/>
      <c r="H1112" s="16" t="s">
        <v>1396</v>
      </c>
      <c r="I1112" s="16" t="s">
        <v>1397</v>
      </c>
      <c r="J1112" s="15" t="s">
        <v>1398</v>
      </c>
      <c r="K1112" s="32" cm="1">
        <f t="array" ref="K1112">IF(I1112="","",_xlfn.XLOOKUP(0&amp;A1112&amp;IF(F1112&lt;&gt;"",F1112,LOOKUP(2,1/(F$2:F1112&lt;&gt;""),F$2:F1112))&amp;I1112,Hoja4!G:G,Hoja4!F:F,"",0))</f>
        <v>7403973563</v>
      </c>
      <c r="L1112" s="23"/>
      <c r="M1112" s="15"/>
      <c r="N1112" s="15"/>
      <c r="O1112" s="15"/>
      <c r="P1112" s="15"/>
      <c r="Q1112" s="15"/>
      <c r="R1112" s="15"/>
      <c r="S1112" s="15"/>
      <c r="T1112" s="15"/>
      <c r="U1112" s="35"/>
      <c r="V1112" s="15"/>
      <c r="W1112" s="15"/>
      <c r="X1112" s="15"/>
      <c r="Y1112" s="15"/>
      <c r="Z1112" s="22"/>
    </row>
    <row r="1113" spans="1:26">
      <c r="A1113" s="15">
        <v>230</v>
      </c>
      <c r="B1113" s="15">
        <v>1</v>
      </c>
      <c r="C1113" s="15"/>
      <c r="D1113" s="15"/>
      <c r="E1113" s="15"/>
      <c r="F1113" s="15"/>
      <c r="G1113" s="15"/>
      <c r="H1113" s="16" t="s">
        <v>32</v>
      </c>
      <c r="I1113" s="16" t="s">
        <v>32</v>
      </c>
      <c r="J1113" s="15"/>
      <c r="K1113" s="27" t="str" cm="1">
        <f t="array" ref="K1113">IF(I1113="","",_xlfn.XLOOKUP(0&amp;A1113&amp;IF(F1113&lt;&gt;"",F1113,LOOKUP(2,1/(F$2:F1113&lt;&gt;""),F$2:F1113))&amp;I1113,Hoja4!G:G,Hoja4!F:F,"",0))</f>
        <v/>
      </c>
      <c r="L1113" s="22"/>
      <c r="M1113" s="15">
        <v>9</v>
      </c>
      <c r="N1113" s="15" t="s">
        <v>1399</v>
      </c>
      <c r="O1113" s="15" t="s">
        <v>34</v>
      </c>
      <c r="P1113" s="15" t="s">
        <v>35</v>
      </c>
      <c r="Q1113" s="15" t="s">
        <v>36</v>
      </c>
      <c r="R1113" s="15" t="s">
        <v>58</v>
      </c>
      <c r="S1113" s="15"/>
      <c r="T1113" s="15">
        <v>150</v>
      </c>
      <c r="U1113" s="35">
        <v>150</v>
      </c>
      <c r="V1113" s="33"/>
      <c r="W1113" s="15" t="s">
        <v>38</v>
      </c>
      <c r="X1113" s="15" t="s">
        <v>38</v>
      </c>
      <c r="Y1113" s="15" t="s">
        <v>38</v>
      </c>
      <c r="Z1113" s="23"/>
    </row>
    <row r="1114" spans="1:26">
      <c r="A1114" s="15">
        <v>230</v>
      </c>
      <c r="B1114" s="15">
        <v>1</v>
      </c>
      <c r="C1114" s="15"/>
      <c r="D1114" s="15"/>
      <c r="E1114" s="15"/>
      <c r="F1114" s="15"/>
      <c r="G1114" s="15"/>
      <c r="H1114" s="16" t="s">
        <v>32</v>
      </c>
      <c r="I1114" s="16" t="s">
        <v>32</v>
      </c>
      <c r="J1114" s="15"/>
      <c r="K1114" s="27" t="str" cm="1">
        <f t="array" ref="K1114">IF(I1114="","",_xlfn.XLOOKUP(0&amp;A1114&amp;IF(F1114&lt;&gt;"",F1114,LOOKUP(2,1/(F$2:F1114&lt;&gt;""),F$2:F1114))&amp;I1114,Hoja4!G:G,Hoja4!F:F,"",0))</f>
        <v/>
      </c>
      <c r="L1114" s="22"/>
      <c r="M1114" s="15">
        <v>10</v>
      </c>
      <c r="N1114" s="15" t="s">
        <v>1400</v>
      </c>
      <c r="O1114" s="15" t="s">
        <v>40</v>
      </c>
      <c r="P1114" s="15" t="s">
        <v>95</v>
      </c>
      <c r="Q1114" s="15" t="s">
        <v>36</v>
      </c>
      <c r="R1114" s="15" t="s">
        <v>58</v>
      </c>
      <c r="S1114" s="15">
        <v>61548</v>
      </c>
      <c r="T1114" s="15">
        <v>660480</v>
      </c>
      <c r="U1114" s="35">
        <v>24000</v>
      </c>
      <c r="V1114" s="33"/>
      <c r="W1114" s="15" t="s">
        <v>38</v>
      </c>
      <c r="X1114" s="15" t="s">
        <v>38</v>
      </c>
      <c r="Y1114" s="15" t="s">
        <v>38</v>
      </c>
      <c r="Z1114" s="23"/>
    </row>
    <row r="1115" spans="1:26">
      <c r="A1115" s="15">
        <v>230</v>
      </c>
      <c r="B1115" s="15">
        <v>1</v>
      </c>
      <c r="C1115" s="15"/>
      <c r="D1115" s="15"/>
      <c r="E1115" s="15"/>
      <c r="F1115" s="15"/>
      <c r="G1115" s="15"/>
      <c r="H1115" s="16" t="s">
        <v>32</v>
      </c>
      <c r="I1115" s="16" t="s">
        <v>32</v>
      </c>
      <c r="J1115" s="15"/>
      <c r="K1115" s="27" t="str" cm="1">
        <f t="array" ref="K1115">IF(I1115="","",_xlfn.XLOOKUP(0&amp;A1115&amp;IF(F1115&lt;&gt;"",F1115,LOOKUP(2,1/(F$2:F1115&lt;&gt;""),F$2:F1115))&amp;I1115,Hoja4!G:G,Hoja4!F:F,"",0))</f>
        <v/>
      </c>
      <c r="L1115" s="22"/>
      <c r="M1115" s="15">
        <v>11</v>
      </c>
      <c r="N1115" s="15" t="s">
        <v>1401</v>
      </c>
      <c r="O1115" s="15" t="s">
        <v>40</v>
      </c>
      <c r="P1115" s="15" t="s">
        <v>95</v>
      </c>
      <c r="Q1115" s="15" t="s">
        <v>36</v>
      </c>
      <c r="R1115" s="15" t="s">
        <v>58</v>
      </c>
      <c r="S1115" s="15">
        <v>4632</v>
      </c>
      <c r="T1115" s="15">
        <v>57570</v>
      </c>
      <c r="U1115" s="35">
        <v>900</v>
      </c>
      <c r="V1115" s="33"/>
      <c r="W1115" s="15" t="s">
        <v>38</v>
      </c>
      <c r="X1115" s="15" t="s">
        <v>38</v>
      </c>
      <c r="Y1115" s="15" t="s">
        <v>38</v>
      </c>
      <c r="Z1115" s="23"/>
    </row>
    <row r="1116" spans="1:26">
      <c r="A1116" s="3">
        <v>230</v>
      </c>
      <c r="B1116" s="3">
        <v>1</v>
      </c>
      <c r="C1116" s="3" t="s">
        <v>1378</v>
      </c>
      <c r="D1116" s="3"/>
      <c r="E1116" s="3"/>
      <c r="F1116" s="3">
        <v>8</v>
      </c>
      <c r="G1116" s="3" t="s">
        <v>1392</v>
      </c>
      <c r="H1116" s="4" t="s">
        <v>32</v>
      </c>
      <c r="I1116" s="4" t="s">
        <v>32</v>
      </c>
      <c r="J1116" s="3" t="s">
        <v>44</v>
      </c>
      <c r="K1116" s="28">
        <f>SUM(K1111:K1115)</f>
        <v>9128361433</v>
      </c>
      <c r="L1116" s="13">
        <f>SUM(L1111:L1115)</f>
        <v>0</v>
      </c>
      <c r="M1116" s="3"/>
      <c r="N1116" s="3"/>
      <c r="O1116" s="3"/>
      <c r="P1116" s="3"/>
      <c r="Q1116" s="3"/>
      <c r="R1116" s="3"/>
      <c r="S1116" s="3"/>
      <c r="T1116" s="3"/>
      <c r="U1116" s="36"/>
      <c r="V1116" s="3"/>
      <c r="W1116" s="3"/>
      <c r="X1116" s="3"/>
      <c r="Y1116" s="3" t="s">
        <v>45</v>
      </c>
      <c r="Z1116" s="13">
        <f>SUM(Z1111:Z1115)</f>
        <v>0</v>
      </c>
    </row>
    <row r="1117" spans="1:26">
      <c r="A1117" s="15">
        <v>230</v>
      </c>
      <c r="B1117" s="15">
        <v>1</v>
      </c>
      <c r="C1117" s="15" t="s">
        <v>1378</v>
      </c>
      <c r="D1117" s="15">
        <v>4</v>
      </c>
      <c r="E1117" s="15" t="s">
        <v>1402</v>
      </c>
      <c r="F1117" s="15">
        <v>9</v>
      </c>
      <c r="G1117" s="15" t="s">
        <v>1403</v>
      </c>
      <c r="H1117" s="16" t="s">
        <v>1404</v>
      </c>
      <c r="I1117" s="16" t="s">
        <v>1405</v>
      </c>
      <c r="J1117" s="15" t="s">
        <v>1406</v>
      </c>
      <c r="K1117" s="32" cm="1">
        <f t="array" ref="K1117">IF(I1117="","",_xlfn.XLOOKUP(0&amp;A1117&amp;IF(F1117&lt;&gt;"",F1117,LOOKUP(2,1/(F$2:F1117&lt;&gt;""),F$2:F1117))&amp;I1117,Hoja4!G:G,Hoja4!F:F,"",0))</f>
        <v>1114625000</v>
      </c>
      <c r="L1117" s="23"/>
      <c r="M1117" s="15"/>
      <c r="N1117" s="15"/>
      <c r="O1117" s="15"/>
      <c r="P1117" s="15"/>
      <c r="Q1117" s="15"/>
      <c r="R1117" s="15"/>
      <c r="S1117" s="15"/>
      <c r="T1117" s="15"/>
      <c r="U1117" s="35"/>
      <c r="V1117" s="15"/>
      <c r="W1117" s="15"/>
      <c r="X1117" s="15"/>
      <c r="Y1117" s="15"/>
      <c r="Z1117" s="22"/>
    </row>
    <row r="1118" spans="1:26">
      <c r="A1118" s="15">
        <v>230</v>
      </c>
      <c r="B1118" s="15">
        <v>1</v>
      </c>
      <c r="C1118" s="15"/>
      <c r="D1118" s="15"/>
      <c r="E1118" s="15"/>
      <c r="F1118" s="15"/>
      <c r="G1118" s="15"/>
      <c r="H1118" s="16" t="s">
        <v>32</v>
      </c>
      <c r="I1118" s="16" t="s">
        <v>32</v>
      </c>
      <c r="J1118" s="15"/>
      <c r="K1118" s="27" t="str" cm="1">
        <f t="array" ref="K1118">IF(I1118="","",_xlfn.XLOOKUP(0&amp;A1118&amp;IF(F1118&lt;&gt;"",F1118,LOOKUP(2,1/(F$2:F1118&lt;&gt;""),F$2:F1118))&amp;I1118,Hoja4!G:G,Hoja4!F:F,"",0))</f>
        <v/>
      </c>
      <c r="L1118" s="22"/>
      <c r="M1118" s="15">
        <v>12</v>
      </c>
      <c r="N1118" s="15" t="s">
        <v>1407</v>
      </c>
      <c r="O1118" s="15" t="s">
        <v>34</v>
      </c>
      <c r="P1118" s="15" t="s">
        <v>95</v>
      </c>
      <c r="Q1118" s="15" t="s">
        <v>36</v>
      </c>
      <c r="R1118" s="15" t="s">
        <v>58</v>
      </c>
      <c r="S1118" s="15">
        <v>4900</v>
      </c>
      <c r="T1118" s="15">
        <v>9700</v>
      </c>
      <c r="U1118" s="35">
        <v>9000</v>
      </c>
      <c r="V1118" s="33"/>
      <c r="W1118" s="15" t="s">
        <v>38</v>
      </c>
      <c r="X1118" s="15" t="s">
        <v>38</v>
      </c>
      <c r="Y1118" s="15" t="s">
        <v>38</v>
      </c>
      <c r="Z1118" s="23"/>
    </row>
    <row r="1119" spans="1:26">
      <c r="A1119" s="15">
        <v>230</v>
      </c>
      <c r="B1119" s="15">
        <v>1</v>
      </c>
      <c r="C1119" s="15"/>
      <c r="D1119" s="15"/>
      <c r="E1119" s="15"/>
      <c r="F1119" s="15"/>
      <c r="G1119" s="15"/>
      <c r="H1119" s="16" t="s">
        <v>32</v>
      </c>
      <c r="I1119" s="16" t="s">
        <v>32</v>
      </c>
      <c r="J1119" s="15"/>
      <c r="K1119" s="27" t="str" cm="1">
        <f t="array" ref="K1119">IF(I1119="","",_xlfn.XLOOKUP(0&amp;A1119&amp;IF(F1119&lt;&gt;"",F1119,LOOKUP(2,1/(F$2:F1119&lt;&gt;""),F$2:F1119))&amp;I1119,Hoja4!G:G,Hoja4!F:F,"",0))</f>
        <v/>
      </c>
      <c r="L1119" s="22"/>
      <c r="M1119" s="15">
        <v>23</v>
      </c>
      <c r="N1119" s="15" t="s">
        <v>1408</v>
      </c>
      <c r="O1119" s="15" t="s">
        <v>34</v>
      </c>
      <c r="P1119" s="15" t="s">
        <v>95</v>
      </c>
      <c r="Q1119" s="15" t="s">
        <v>36</v>
      </c>
      <c r="R1119" s="15" t="s">
        <v>37</v>
      </c>
      <c r="S1119" s="15"/>
      <c r="T1119" s="15">
        <v>150</v>
      </c>
      <c r="U1119" s="35">
        <v>150</v>
      </c>
      <c r="V1119" s="33"/>
      <c r="W1119" s="15" t="s">
        <v>38</v>
      </c>
      <c r="X1119" s="15" t="s">
        <v>38</v>
      </c>
      <c r="Y1119" s="15" t="s">
        <v>38</v>
      </c>
      <c r="Z1119" s="23"/>
    </row>
    <row r="1120" spans="1:26">
      <c r="A1120" s="3">
        <v>230</v>
      </c>
      <c r="B1120" s="3">
        <v>1</v>
      </c>
      <c r="C1120" s="3" t="s">
        <v>1378</v>
      </c>
      <c r="D1120" s="3"/>
      <c r="E1120" s="3"/>
      <c r="F1120" s="3">
        <v>9</v>
      </c>
      <c r="G1120" s="3" t="s">
        <v>1403</v>
      </c>
      <c r="H1120" s="4" t="s">
        <v>32</v>
      </c>
      <c r="I1120" s="4" t="s">
        <v>32</v>
      </c>
      <c r="J1120" s="3" t="s">
        <v>44</v>
      </c>
      <c r="K1120" s="28">
        <f>SUM(K1117:K1119)</f>
        <v>1114625000</v>
      </c>
      <c r="L1120" s="13">
        <f>SUM(L1117:L1119)</f>
        <v>0</v>
      </c>
      <c r="M1120" s="3"/>
      <c r="N1120" s="3"/>
      <c r="O1120" s="3"/>
      <c r="P1120" s="3"/>
      <c r="Q1120" s="3"/>
      <c r="R1120" s="3"/>
      <c r="S1120" s="3"/>
      <c r="T1120" s="3"/>
      <c r="U1120" s="36"/>
      <c r="V1120" s="3"/>
      <c r="W1120" s="3"/>
      <c r="X1120" s="3"/>
      <c r="Y1120" s="3" t="s">
        <v>45</v>
      </c>
      <c r="Z1120" s="13">
        <f>SUM(Z1117:Z1119)</f>
        <v>0</v>
      </c>
    </row>
    <row r="1121" spans="1:26">
      <c r="A1121" s="15">
        <v>230</v>
      </c>
      <c r="B1121" s="15">
        <v>1</v>
      </c>
      <c r="C1121" s="15" t="s">
        <v>1378</v>
      </c>
      <c r="D1121" s="15">
        <v>4</v>
      </c>
      <c r="E1121" s="15" t="s">
        <v>1402</v>
      </c>
      <c r="F1121" s="15">
        <v>10</v>
      </c>
      <c r="G1121" s="15" t="s">
        <v>1409</v>
      </c>
      <c r="H1121" s="16" t="s">
        <v>1404</v>
      </c>
      <c r="I1121" s="16" t="s">
        <v>1405</v>
      </c>
      <c r="J1121" s="15" t="s">
        <v>1406</v>
      </c>
      <c r="K1121" s="32" cm="1">
        <f t="array" ref="K1121">IF(I1121="","",_xlfn.XLOOKUP(0&amp;A1121&amp;IF(F1121&lt;&gt;"",F1121,LOOKUP(2,1/(F$2:F1121&lt;&gt;""),F$2:F1121))&amp;I1121,Hoja4!G:G,Hoja4!F:F,"",0))</f>
        <v>648108000</v>
      </c>
      <c r="L1121" s="23"/>
      <c r="M1121" s="15"/>
      <c r="N1121" s="15"/>
      <c r="O1121" s="15"/>
      <c r="P1121" s="15"/>
      <c r="Q1121" s="15"/>
      <c r="R1121" s="15"/>
      <c r="S1121" s="15"/>
      <c r="T1121" s="15"/>
      <c r="U1121" s="35"/>
      <c r="V1121" s="15"/>
      <c r="W1121" s="15"/>
      <c r="X1121" s="15"/>
      <c r="Y1121" s="15"/>
      <c r="Z1121" s="22"/>
    </row>
    <row r="1122" spans="1:26">
      <c r="A1122" s="15">
        <v>230</v>
      </c>
      <c r="B1122" s="15">
        <v>1</v>
      </c>
      <c r="C1122" s="15"/>
      <c r="D1122" s="15"/>
      <c r="E1122" s="15"/>
      <c r="F1122" s="15"/>
      <c r="G1122" s="15"/>
      <c r="H1122" s="16" t="s">
        <v>32</v>
      </c>
      <c r="I1122" s="16" t="s">
        <v>32</v>
      </c>
      <c r="J1122" s="15"/>
      <c r="K1122" s="27" t="str" cm="1">
        <f t="array" ref="K1122">IF(I1122="","",_xlfn.XLOOKUP(0&amp;A1122&amp;IF(F1122&lt;&gt;"",F1122,LOOKUP(2,1/(F$2:F1122&lt;&gt;""),F$2:F1122))&amp;I1122,Hoja4!G:G,Hoja4!F:F,"",0))</f>
        <v/>
      </c>
      <c r="L1122" s="22"/>
      <c r="M1122" s="15">
        <v>24</v>
      </c>
      <c r="N1122" s="15" t="s">
        <v>1410</v>
      </c>
      <c r="O1122" s="15" t="s">
        <v>34</v>
      </c>
      <c r="P1122" s="15" t="s">
        <v>95</v>
      </c>
      <c r="Q1122" s="15" t="s">
        <v>36</v>
      </c>
      <c r="R1122" s="15" t="s">
        <v>37</v>
      </c>
      <c r="S1122" s="15">
        <v>5700</v>
      </c>
      <c r="T1122" s="15">
        <v>7100</v>
      </c>
      <c r="U1122" s="35">
        <v>3900</v>
      </c>
      <c r="V1122" s="33"/>
      <c r="W1122" s="15" t="s">
        <v>38</v>
      </c>
      <c r="X1122" s="15" t="s">
        <v>38</v>
      </c>
      <c r="Y1122" s="15" t="s">
        <v>38</v>
      </c>
      <c r="Z1122" s="23"/>
    </row>
    <row r="1123" spans="1:26">
      <c r="A1123" s="3">
        <v>230</v>
      </c>
      <c r="B1123" s="3">
        <v>1</v>
      </c>
      <c r="C1123" s="3" t="s">
        <v>1378</v>
      </c>
      <c r="D1123" s="3"/>
      <c r="E1123" s="3"/>
      <c r="F1123" s="3">
        <v>10</v>
      </c>
      <c r="G1123" s="3" t="s">
        <v>1409</v>
      </c>
      <c r="H1123" s="4" t="s">
        <v>32</v>
      </c>
      <c r="I1123" s="4" t="s">
        <v>32</v>
      </c>
      <c r="J1123" s="3" t="s">
        <v>44</v>
      </c>
      <c r="K1123" s="28">
        <f>SUM(K1121:K1122)</f>
        <v>648108000</v>
      </c>
      <c r="L1123" s="13">
        <f>SUM(L1121:L1122)</f>
        <v>0</v>
      </c>
      <c r="M1123" s="3"/>
      <c r="N1123" s="3"/>
      <c r="O1123" s="3"/>
      <c r="P1123" s="3"/>
      <c r="Q1123" s="3"/>
      <c r="R1123" s="3"/>
      <c r="S1123" s="3"/>
      <c r="T1123" s="3"/>
      <c r="U1123" s="36"/>
      <c r="V1123" s="3"/>
      <c r="W1123" s="3"/>
      <c r="X1123" s="3"/>
      <c r="Y1123" s="3" t="s">
        <v>45</v>
      </c>
      <c r="Z1123" s="13">
        <f>SUM(Z1121:Z1122)</f>
        <v>0</v>
      </c>
    </row>
    <row r="1124" spans="1:26">
      <c r="A1124" s="15">
        <v>230</v>
      </c>
      <c r="B1124" s="15">
        <v>1</v>
      </c>
      <c r="C1124" s="15" t="s">
        <v>1378</v>
      </c>
      <c r="D1124" s="15">
        <v>5</v>
      </c>
      <c r="E1124" s="15" t="s">
        <v>1411</v>
      </c>
      <c r="F1124" s="15">
        <v>11</v>
      </c>
      <c r="G1124" s="15" t="s">
        <v>1412</v>
      </c>
      <c r="H1124" s="16" t="s">
        <v>1413</v>
      </c>
      <c r="I1124" s="16" t="s">
        <v>1414</v>
      </c>
      <c r="J1124" s="15" t="s">
        <v>1415</v>
      </c>
      <c r="K1124" s="32" cm="1">
        <f t="array" ref="K1124">IF(I1124="","",_xlfn.XLOOKUP(0&amp;A1124&amp;IF(F1124&lt;&gt;"",F1124,LOOKUP(2,1/(F$2:F1124&lt;&gt;""),F$2:F1124))&amp;I1124,Hoja4!G:G,Hoja4!F:F,"",0))</f>
        <v>346985635</v>
      </c>
      <c r="L1124" s="23"/>
      <c r="M1124" s="15"/>
      <c r="N1124" s="15"/>
      <c r="O1124" s="15"/>
      <c r="P1124" s="15"/>
      <c r="Q1124" s="15"/>
      <c r="R1124" s="15"/>
      <c r="S1124" s="15"/>
      <c r="T1124" s="15"/>
      <c r="U1124" s="35"/>
      <c r="V1124" s="15"/>
      <c r="W1124" s="15"/>
      <c r="X1124" s="15"/>
      <c r="Y1124" s="15"/>
      <c r="Z1124" s="22"/>
    </row>
    <row r="1125" spans="1:26">
      <c r="A1125" s="15">
        <v>230</v>
      </c>
      <c r="B1125" s="15">
        <v>1</v>
      </c>
      <c r="C1125" s="15"/>
      <c r="D1125" s="15"/>
      <c r="E1125" s="15"/>
      <c r="F1125" s="15"/>
      <c r="G1125" s="15"/>
      <c r="H1125" s="16" t="s">
        <v>1416</v>
      </c>
      <c r="I1125" s="16" t="s">
        <v>1417</v>
      </c>
      <c r="J1125" s="15" t="s">
        <v>1418</v>
      </c>
      <c r="K1125" s="32" cm="1">
        <f t="array" ref="K1125">IF(I1125="","",_xlfn.XLOOKUP(0&amp;A1125&amp;IF(F1125&lt;&gt;"",F1125,LOOKUP(2,1/(F$2:F1125&lt;&gt;""),F$2:F1125))&amp;I1125,Hoja4!G:G,Hoja4!F:F,"",0))</f>
        <v>9250844937</v>
      </c>
      <c r="L1125" s="23"/>
      <c r="M1125" s="15"/>
      <c r="N1125" s="15"/>
      <c r="O1125" s="15"/>
      <c r="P1125" s="15"/>
      <c r="Q1125" s="15"/>
      <c r="R1125" s="15"/>
      <c r="S1125" s="15"/>
      <c r="T1125" s="15"/>
      <c r="U1125" s="35"/>
      <c r="V1125" s="15"/>
      <c r="W1125" s="15"/>
      <c r="X1125" s="15"/>
      <c r="Y1125" s="15"/>
      <c r="Z1125" s="22"/>
    </row>
    <row r="1126" spans="1:26">
      <c r="A1126" s="15">
        <v>230</v>
      </c>
      <c r="B1126" s="15">
        <v>1</v>
      </c>
      <c r="C1126" s="15"/>
      <c r="D1126" s="15"/>
      <c r="E1126" s="15"/>
      <c r="F1126" s="15"/>
      <c r="G1126" s="15"/>
      <c r="H1126" s="16" t="s">
        <v>32</v>
      </c>
      <c r="I1126" s="16" t="s">
        <v>32</v>
      </c>
      <c r="J1126" s="15"/>
      <c r="K1126" s="27" t="str" cm="1">
        <f t="array" ref="K1126">IF(I1126="","",_xlfn.XLOOKUP(0&amp;A1126&amp;IF(F1126&lt;&gt;"",F1126,LOOKUP(2,1/(F$2:F1126&lt;&gt;""),F$2:F1126))&amp;I1126,Hoja4!G:G,Hoja4!F:F,"",0))</f>
        <v/>
      </c>
      <c r="L1126" s="22"/>
      <c r="M1126" s="15">
        <v>25</v>
      </c>
      <c r="N1126" s="15" t="s">
        <v>1419</v>
      </c>
      <c r="O1126" s="15" t="s">
        <v>34</v>
      </c>
      <c r="P1126" s="15" t="s">
        <v>35</v>
      </c>
      <c r="Q1126" s="15" t="s">
        <v>36</v>
      </c>
      <c r="R1126" s="15" t="s">
        <v>37</v>
      </c>
      <c r="S1126" s="15">
        <v>93</v>
      </c>
      <c r="T1126" s="15">
        <v>112</v>
      </c>
      <c r="U1126" s="35">
        <v>95</v>
      </c>
      <c r="V1126" s="33"/>
      <c r="W1126" s="15" t="s">
        <v>38</v>
      </c>
      <c r="X1126" s="15" t="s">
        <v>38</v>
      </c>
      <c r="Y1126" s="15" t="s">
        <v>38</v>
      </c>
      <c r="Z1126" s="23"/>
    </row>
    <row r="1127" spans="1:26">
      <c r="A1127" s="3">
        <v>230</v>
      </c>
      <c r="B1127" s="3">
        <v>1</v>
      </c>
      <c r="C1127" s="3" t="s">
        <v>1378</v>
      </c>
      <c r="D1127" s="3"/>
      <c r="E1127" s="3"/>
      <c r="F1127" s="3">
        <v>11</v>
      </c>
      <c r="G1127" s="3" t="s">
        <v>1412</v>
      </c>
      <c r="H1127" s="4" t="s">
        <v>32</v>
      </c>
      <c r="I1127" s="4" t="s">
        <v>32</v>
      </c>
      <c r="J1127" s="3" t="s">
        <v>44</v>
      </c>
      <c r="K1127" s="28">
        <f>SUM(K1124:K1126)</f>
        <v>9597830572</v>
      </c>
      <c r="L1127" s="13">
        <f>SUM(L1124:L1126)</f>
        <v>0</v>
      </c>
      <c r="M1127" s="3"/>
      <c r="N1127" s="3"/>
      <c r="O1127" s="3"/>
      <c r="P1127" s="3"/>
      <c r="Q1127" s="3"/>
      <c r="R1127" s="3"/>
      <c r="S1127" s="3"/>
      <c r="T1127" s="3"/>
      <c r="U1127" s="36"/>
      <c r="V1127" s="3"/>
      <c r="W1127" s="3"/>
      <c r="X1127" s="3"/>
      <c r="Y1127" s="3" t="s">
        <v>45</v>
      </c>
      <c r="Z1127" s="13">
        <f>SUM(Z1124:Z1126)</f>
        <v>0</v>
      </c>
    </row>
    <row r="1128" spans="1:26">
      <c r="A1128" s="15">
        <v>230</v>
      </c>
      <c r="B1128" s="15">
        <v>1</v>
      </c>
      <c r="C1128" s="15" t="s">
        <v>1378</v>
      </c>
      <c r="D1128" s="15">
        <v>5</v>
      </c>
      <c r="E1128" s="15" t="s">
        <v>1411</v>
      </c>
      <c r="F1128" s="15">
        <v>12</v>
      </c>
      <c r="G1128" s="15" t="s">
        <v>1420</v>
      </c>
      <c r="H1128" s="16" t="s">
        <v>1421</v>
      </c>
      <c r="I1128" s="16" t="s">
        <v>1422</v>
      </c>
      <c r="J1128" s="15" t="s">
        <v>1423</v>
      </c>
      <c r="K1128" s="32" cm="1">
        <f t="array" ref="K1128">IF(I1128="","",_xlfn.XLOOKUP(0&amp;A1128&amp;IF(F1128&lt;&gt;"",F1128,LOOKUP(2,1/(F$2:F1128&lt;&gt;""),F$2:F1128))&amp;I1128,Hoja4!G:G,Hoja4!F:F,"",0))</f>
        <v>6466642000</v>
      </c>
      <c r="L1128" s="23"/>
      <c r="M1128" s="15"/>
      <c r="N1128" s="15"/>
      <c r="O1128" s="15"/>
      <c r="P1128" s="15"/>
      <c r="Q1128" s="15"/>
      <c r="R1128" s="15"/>
      <c r="S1128" s="15"/>
      <c r="T1128" s="15"/>
      <c r="U1128" s="35"/>
      <c r="V1128" s="15"/>
      <c r="W1128" s="15"/>
      <c r="X1128" s="15"/>
      <c r="Y1128" s="15"/>
      <c r="Z1128" s="22"/>
    </row>
    <row r="1129" spans="1:26">
      <c r="A1129" s="15">
        <v>230</v>
      </c>
      <c r="B1129" s="15">
        <v>1</v>
      </c>
      <c r="C1129" s="15"/>
      <c r="D1129" s="15"/>
      <c r="E1129" s="15"/>
      <c r="F1129" s="15"/>
      <c r="G1129" s="15"/>
      <c r="H1129" s="16" t="s">
        <v>1396</v>
      </c>
      <c r="I1129" s="16" t="s">
        <v>1397</v>
      </c>
      <c r="J1129" s="15" t="s">
        <v>1398</v>
      </c>
      <c r="K1129" s="32" cm="1">
        <f t="array" ref="K1129">IF(I1129="","",_xlfn.XLOOKUP(0&amp;A1129&amp;IF(F1129&lt;&gt;"",F1129,LOOKUP(2,1/(F$2:F1129&lt;&gt;""),F$2:F1129))&amp;I1129,Hoja4!G:G,Hoja4!F:F,"",0))</f>
        <v>3479548276</v>
      </c>
      <c r="L1129" s="23"/>
      <c r="M1129" s="15"/>
      <c r="N1129" s="15"/>
      <c r="O1129" s="15"/>
      <c r="P1129" s="15"/>
      <c r="Q1129" s="15"/>
      <c r="R1129" s="15"/>
      <c r="S1129" s="15"/>
      <c r="T1129" s="15"/>
      <c r="U1129" s="35"/>
      <c r="V1129" s="15"/>
      <c r="W1129" s="15"/>
      <c r="X1129" s="15"/>
      <c r="Y1129" s="15"/>
      <c r="Z1129" s="22"/>
    </row>
    <row r="1130" spans="1:26">
      <c r="A1130" s="15">
        <v>230</v>
      </c>
      <c r="B1130" s="15">
        <v>1</v>
      </c>
      <c r="C1130" s="15"/>
      <c r="D1130" s="15"/>
      <c r="E1130" s="15"/>
      <c r="F1130" s="15"/>
      <c r="G1130" s="15"/>
      <c r="H1130" s="16" t="s">
        <v>32</v>
      </c>
      <c r="I1130" s="16" t="s">
        <v>32</v>
      </c>
      <c r="J1130" s="15"/>
      <c r="K1130" s="27" t="str" cm="1">
        <f t="array" ref="K1130">IF(I1130="","",_xlfn.XLOOKUP(0&amp;A1130&amp;IF(F1130&lt;&gt;"",F1130,LOOKUP(2,1/(F$2:F1130&lt;&gt;""),F$2:F1130))&amp;I1130,Hoja4!G:G,Hoja4!F:F,"",0))</f>
        <v/>
      </c>
      <c r="L1130" s="22"/>
      <c r="M1130" s="15">
        <v>26</v>
      </c>
      <c r="N1130" s="15" t="s">
        <v>1424</v>
      </c>
      <c r="O1130" s="15" t="s">
        <v>40</v>
      </c>
      <c r="P1130" s="15" t="s">
        <v>35</v>
      </c>
      <c r="Q1130" s="15" t="s">
        <v>36</v>
      </c>
      <c r="R1130" s="15" t="s">
        <v>37</v>
      </c>
      <c r="S1130" s="15">
        <v>1132</v>
      </c>
      <c r="T1130" s="15">
        <v>2200</v>
      </c>
      <c r="U1130" s="35">
        <v>5</v>
      </c>
      <c r="V1130" s="33"/>
      <c r="W1130" s="15" t="s">
        <v>38</v>
      </c>
      <c r="X1130" s="15" t="s">
        <v>38</v>
      </c>
      <c r="Y1130" s="15" t="s">
        <v>38</v>
      </c>
      <c r="Z1130" s="23"/>
    </row>
    <row r="1131" spans="1:26">
      <c r="A1131" s="15">
        <v>230</v>
      </c>
      <c r="B1131" s="15">
        <v>1</v>
      </c>
      <c r="C1131" s="15"/>
      <c r="D1131" s="15"/>
      <c r="E1131" s="15"/>
      <c r="F1131" s="15"/>
      <c r="G1131" s="15"/>
      <c r="H1131" s="16" t="s">
        <v>32</v>
      </c>
      <c r="I1131" s="16" t="s">
        <v>32</v>
      </c>
      <c r="J1131" s="15"/>
      <c r="K1131" s="27" t="str" cm="1">
        <f t="array" ref="K1131">IF(I1131="","",_xlfn.XLOOKUP(0&amp;A1131&amp;IF(F1131&lt;&gt;"",F1131,LOOKUP(2,1/(F$2:F1131&lt;&gt;""),F$2:F1131))&amp;I1131,Hoja4!G:G,Hoja4!F:F,"",0))</f>
        <v/>
      </c>
      <c r="L1131" s="22"/>
      <c r="M1131" s="15">
        <v>27</v>
      </c>
      <c r="N1131" s="15" t="s">
        <v>1425</v>
      </c>
      <c r="O1131" s="15" t="s">
        <v>40</v>
      </c>
      <c r="P1131" s="15" t="s">
        <v>35</v>
      </c>
      <c r="Q1131" s="15" t="s">
        <v>36</v>
      </c>
      <c r="R1131" s="15" t="s">
        <v>37</v>
      </c>
      <c r="S1131" s="15">
        <v>143</v>
      </c>
      <c r="T1131" s="15">
        <v>500</v>
      </c>
      <c r="U1131" s="35">
        <v>50</v>
      </c>
      <c r="V1131" s="33"/>
      <c r="W1131" s="15" t="s">
        <v>38</v>
      </c>
      <c r="X1131" s="15" t="s">
        <v>38</v>
      </c>
      <c r="Y1131" s="15" t="s">
        <v>38</v>
      </c>
      <c r="Z1131" s="23"/>
    </row>
    <row r="1132" spans="1:26">
      <c r="A1132" s="3">
        <v>230</v>
      </c>
      <c r="B1132" s="3">
        <v>1</v>
      </c>
      <c r="C1132" s="3" t="s">
        <v>1378</v>
      </c>
      <c r="D1132" s="3"/>
      <c r="E1132" s="3"/>
      <c r="F1132" s="3">
        <v>12</v>
      </c>
      <c r="G1132" s="3" t="s">
        <v>1420</v>
      </c>
      <c r="H1132" s="4" t="s">
        <v>32</v>
      </c>
      <c r="I1132" s="4" t="s">
        <v>32</v>
      </c>
      <c r="J1132" s="3" t="s">
        <v>44</v>
      </c>
      <c r="K1132" s="28">
        <f>SUM(K1128:K1131)</f>
        <v>9946190276</v>
      </c>
      <c r="L1132" s="13">
        <f>SUM(L1128:L1131)</f>
        <v>0</v>
      </c>
      <c r="M1132" s="3"/>
      <c r="N1132" s="3"/>
      <c r="O1132" s="3"/>
      <c r="P1132" s="3"/>
      <c r="Q1132" s="3"/>
      <c r="R1132" s="3"/>
      <c r="S1132" s="3"/>
      <c r="T1132" s="3"/>
      <c r="U1132" s="36"/>
      <c r="V1132" s="3"/>
      <c r="W1132" s="3"/>
      <c r="X1132" s="3"/>
      <c r="Y1132" s="3" t="s">
        <v>45</v>
      </c>
      <c r="Z1132" s="13">
        <f>SUM(Z1128:Z1131)</f>
        <v>0</v>
      </c>
    </row>
    <row r="1133" spans="1:26">
      <c r="A1133" s="15">
        <v>230</v>
      </c>
      <c r="B1133" s="15">
        <v>1</v>
      </c>
      <c r="C1133" s="15" t="s">
        <v>1378</v>
      </c>
      <c r="D1133" s="15">
        <v>5</v>
      </c>
      <c r="E1133" s="15" t="s">
        <v>1411</v>
      </c>
      <c r="F1133" s="15">
        <v>13</v>
      </c>
      <c r="G1133" s="15" t="s">
        <v>1426</v>
      </c>
      <c r="H1133" s="16" t="s">
        <v>32</v>
      </c>
      <c r="I1133" s="16" t="s">
        <v>32</v>
      </c>
      <c r="J1133" s="15"/>
      <c r="K1133" s="24" t="str" cm="1">
        <f t="array" ref="K1133">IF(I1133="","",_xlfn.XLOOKUP(0&amp;A1133&amp;IF(F1133&lt;&gt;"",F1133,LOOKUP(2,1/(F$2:F1133&lt;&gt;""),F$2:F1133))&amp;I1133,Hoja4!G:G,Hoja4!F:F,"",0))</f>
        <v/>
      </c>
      <c r="L1133" s="22"/>
      <c r="M1133" s="15"/>
      <c r="N1133" s="15"/>
      <c r="O1133" s="15"/>
      <c r="P1133" s="15"/>
      <c r="Q1133" s="15"/>
      <c r="R1133" s="15"/>
      <c r="S1133" s="15"/>
      <c r="T1133" s="15"/>
      <c r="U1133" s="35"/>
      <c r="V1133" s="33"/>
      <c r="W1133" s="15"/>
      <c r="X1133" s="15"/>
      <c r="Y1133" s="15"/>
      <c r="Z1133" s="23"/>
    </row>
    <row r="1134" spans="1:26">
      <c r="A1134" s="15">
        <v>230</v>
      </c>
      <c r="B1134" s="15">
        <v>1</v>
      </c>
      <c r="C1134" s="15"/>
      <c r="D1134" s="15"/>
      <c r="E1134" s="15"/>
      <c r="F1134" s="15"/>
      <c r="G1134" s="15"/>
      <c r="H1134" s="16" t="s">
        <v>32</v>
      </c>
      <c r="I1134" s="16" t="s">
        <v>32</v>
      </c>
      <c r="J1134" s="15"/>
      <c r="K1134" s="27" t="str" cm="1">
        <f t="array" ref="K1134">IF(I1134="","",_xlfn.XLOOKUP(0&amp;A1134&amp;IF(F1134&lt;&gt;"",F1134,LOOKUP(2,1/(F$2:F1134&lt;&gt;""),F$2:F1134))&amp;I1134,Hoja4!G:G,Hoja4!F:F,"",0))</f>
        <v/>
      </c>
      <c r="L1134" s="22"/>
      <c r="M1134" s="15">
        <v>28</v>
      </c>
      <c r="N1134" s="15" t="s">
        <v>1427</v>
      </c>
      <c r="O1134" s="15" t="s">
        <v>34</v>
      </c>
      <c r="P1134" s="15" t="s">
        <v>115</v>
      </c>
      <c r="Q1134" s="15" t="s">
        <v>36</v>
      </c>
      <c r="R1134" s="15" t="s">
        <v>37</v>
      </c>
      <c r="S1134" s="15">
        <v>237</v>
      </c>
      <c r="T1134" s="15">
        <v>285</v>
      </c>
      <c r="U1134" s="35"/>
      <c r="V1134" s="33"/>
      <c r="W1134" s="15" t="s">
        <v>38</v>
      </c>
      <c r="X1134" s="15" t="s">
        <v>38</v>
      </c>
      <c r="Y1134" s="15" t="s">
        <v>43</v>
      </c>
      <c r="Z1134" s="23"/>
    </row>
    <row r="1135" spans="1:26">
      <c r="A1135" s="15">
        <v>230</v>
      </c>
      <c r="B1135" s="15">
        <v>1</v>
      </c>
      <c r="C1135" s="15"/>
      <c r="D1135" s="15"/>
      <c r="E1135" s="15"/>
      <c r="F1135" s="15"/>
      <c r="G1135" s="15"/>
      <c r="H1135" s="16" t="s">
        <v>32</v>
      </c>
      <c r="I1135" s="16" t="s">
        <v>32</v>
      </c>
      <c r="J1135" s="15"/>
      <c r="K1135" s="27" t="str" cm="1">
        <f t="array" ref="K1135">IF(I1135="","",_xlfn.XLOOKUP(0&amp;A1135&amp;IF(F1135&lt;&gt;"",F1135,LOOKUP(2,1/(F$2:F1135&lt;&gt;""),F$2:F1135))&amp;I1135,Hoja4!G:G,Hoja4!F:F,"",0))</f>
        <v/>
      </c>
      <c r="L1135" s="22"/>
      <c r="M1135" s="15">
        <v>29</v>
      </c>
      <c r="N1135" s="15" t="s">
        <v>1428</v>
      </c>
      <c r="O1135" s="15" t="s">
        <v>34</v>
      </c>
      <c r="P1135" s="15" t="s">
        <v>115</v>
      </c>
      <c r="Q1135" s="15" t="s">
        <v>36</v>
      </c>
      <c r="R1135" s="15" t="s">
        <v>37</v>
      </c>
      <c r="S1135" s="15">
        <v>212</v>
      </c>
      <c r="T1135" s="15">
        <v>224</v>
      </c>
      <c r="U1135" s="35"/>
      <c r="V1135" s="33"/>
      <c r="W1135" s="15" t="s">
        <v>38</v>
      </c>
      <c r="X1135" s="15" t="s">
        <v>38</v>
      </c>
      <c r="Y1135" s="15" t="s">
        <v>43</v>
      </c>
      <c r="Z1135" s="23"/>
    </row>
    <row r="1136" spans="1:26">
      <c r="A1136" s="15">
        <v>230</v>
      </c>
      <c r="B1136" s="15">
        <v>1</v>
      </c>
      <c r="C1136" s="15"/>
      <c r="D1136" s="15"/>
      <c r="E1136" s="15"/>
      <c r="F1136" s="15"/>
      <c r="G1136" s="15"/>
      <c r="H1136" s="16" t="s">
        <v>32</v>
      </c>
      <c r="I1136" s="16" t="s">
        <v>32</v>
      </c>
      <c r="J1136" s="15"/>
      <c r="K1136" s="27" t="str" cm="1">
        <f t="array" ref="K1136">IF(I1136="","",_xlfn.XLOOKUP(0&amp;A1136&amp;IF(F1136&lt;&gt;"",F1136,LOOKUP(2,1/(F$2:F1136&lt;&gt;""),F$2:F1136))&amp;I1136,Hoja4!G:G,Hoja4!F:F,"",0))</f>
        <v/>
      </c>
      <c r="L1136" s="22"/>
      <c r="M1136" s="15">
        <v>30</v>
      </c>
      <c r="N1136" s="15" t="s">
        <v>1429</v>
      </c>
      <c r="O1136" s="15" t="s">
        <v>34</v>
      </c>
      <c r="P1136" s="15" t="s">
        <v>115</v>
      </c>
      <c r="Q1136" s="15" t="s">
        <v>36</v>
      </c>
      <c r="R1136" s="15" t="s">
        <v>37</v>
      </c>
      <c r="S1136" s="15">
        <v>178</v>
      </c>
      <c r="T1136" s="15">
        <v>280</v>
      </c>
      <c r="U1136" s="35">
        <v>23</v>
      </c>
      <c r="V1136" s="33"/>
      <c r="W1136" s="15" t="s">
        <v>38</v>
      </c>
      <c r="X1136" s="15" t="s">
        <v>38</v>
      </c>
      <c r="Y1136" s="15" t="s">
        <v>38</v>
      </c>
      <c r="Z1136" s="23"/>
    </row>
    <row r="1137" spans="1:26">
      <c r="A1137" s="15">
        <v>230</v>
      </c>
      <c r="B1137" s="15">
        <v>1</v>
      </c>
      <c r="C1137" s="15"/>
      <c r="D1137" s="15"/>
      <c r="E1137" s="15"/>
      <c r="F1137" s="15"/>
      <c r="G1137" s="15"/>
      <c r="H1137" s="16" t="s">
        <v>32</v>
      </c>
      <c r="I1137" s="16" t="s">
        <v>32</v>
      </c>
      <c r="J1137" s="15"/>
      <c r="K1137" s="27" t="str" cm="1">
        <f t="array" ref="K1137">IF(I1137="","",_xlfn.XLOOKUP(0&amp;A1137&amp;IF(F1137&lt;&gt;"",F1137,LOOKUP(2,1/(F$2:F1137&lt;&gt;""),F$2:F1137))&amp;I1137,Hoja4!G:G,Hoja4!F:F,"",0))</f>
        <v/>
      </c>
      <c r="L1137" s="22"/>
      <c r="M1137" s="15">
        <v>31</v>
      </c>
      <c r="N1137" s="15" t="s">
        <v>1430</v>
      </c>
      <c r="O1137" s="15" t="s">
        <v>34</v>
      </c>
      <c r="P1137" s="15" t="s">
        <v>115</v>
      </c>
      <c r="Q1137" s="15" t="s">
        <v>36</v>
      </c>
      <c r="R1137" s="15" t="s">
        <v>37</v>
      </c>
      <c r="S1137" s="15">
        <v>127</v>
      </c>
      <c r="T1137" s="15">
        <v>136</v>
      </c>
      <c r="U1137" s="35"/>
      <c r="V1137" s="33"/>
      <c r="W1137" s="15" t="s">
        <v>38</v>
      </c>
      <c r="X1137" s="15" t="s">
        <v>38</v>
      </c>
      <c r="Y1137" s="15" t="s">
        <v>43</v>
      </c>
      <c r="Z1137" s="23"/>
    </row>
    <row r="1138" spans="1:26">
      <c r="A1138" s="3">
        <v>230</v>
      </c>
      <c r="B1138" s="3">
        <v>1</v>
      </c>
      <c r="C1138" s="3" t="s">
        <v>1378</v>
      </c>
      <c r="D1138" s="3"/>
      <c r="E1138" s="3"/>
      <c r="F1138" s="3">
        <v>13</v>
      </c>
      <c r="G1138" s="3" t="s">
        <v>1426</v>
      </c>
      <c r="H1138" s="4" t="s">
        <v>32</v>
      </c>
      <c r="I1138" s="4" t="s">
        <v>32</v>
      </c>
      <c r="J1138" s="3" t="s">
        <v>44</v>
      </c>
      <c r="K1138" s="28">
        <f>SUM(K1133:K1137)</f>
        <v>0</v>
      </c>
      <c r="L1138" s="13">
        <f>SUM(L1133:L1137)</f>
        <v>0</v>
      </c>
      <c r="M1138" s="3"/>
      <c r="N1138" s="3"/>
      <c r="O1138" s="3"/>
      <c r="P1138" s="3"/>
      <c r="Q1138" s="3"/>
      <c r="R1138" s="3"/>
      <c r="S1138" s="3"/>
      <c r="T1138" s="3"/>
      <c r="U1138" s="36"/>
      <c r="V1138" s="3"/>
      <c r="W1138" s="3"/>
      <c r="X1138" s="3"/>
      <c r="Y1138" s="3" t="s">
        <v>45</v>
      </c>
      <c r="Z1138" s="13">
        <f>SUM(Z1133:Z1137)</f>
        <v>0</v>
      </c>
    </row>
    <row r="1139" spans="1:26">
      <c r="A1139" s="15">
        <v>230</v>
      </c>
      <c r="B1139" s="15">
        <v>1</v>
      </c>
      <c r="C1139" s="15" t="s">
        <v>1378</v>
      </c>
      <c r="D1139" s="15">
        <v>5</v>
      </c>
      <c r="E1139" s="15" t="s">
        <v>1411</v>
      </c>
      <c r="F1139" s="15">
        <v>14</v>
      </c>
      <c r="G1139" s="15" t="s">
        <v>1431</v>
      </c>
      <c r="H1139" s="16" t="s">
        <v>1432</v>
      </c>
      <c r="I1139" s="16" t="s">
        <v>1433</v>
      </c>
      <c r="J1139" s="15" t="s">
        <v>1434</v>
      </c>
      <c r="K1139" s="32" cm="1">
        <f t="array" ref="K1139">IF(I1139="","",_xlfn.XLOOKUP(0&amp;A1139&amp;IF(F1139&lt;&gt;"",F1139,LOOKUP(2,1/(F$2:F1139&lt;&gt;""),F$2:F1139))&amp;I1139,Hoja4!G:G,Hoja4!F:F,"",0))</f>
        <v>1984327000</v>
      </c>
      <c r="L1139" s="23"/>
      <c r="M1139" s="15"/>
      <c r="N1139" s="15"/>
      <c r="O1139" s="15"/>
      <c r="P1139" s="15"/>
      <c r="Q1139" s="15"/>
      <c r="R1139" s="15"/>
      <c r="S1139" s="15"/>
      <c r="T1139" s="15"/>
      <c r="U1139" s="35"/>
      <c r="V1139" s="15"/>
      <c r="W1139" s="15"/>
      <c r="X1139" s="15"/>
      <c r="Y1139" s="15"/>
      <c r="Z1139" s="22"/>
    </row>
    <row r="1140" spans="1:26">
      <c r="A1140" s="15">
        <v>230</v>
      </c>
      <c r="B1140" s="15">
        <v>1</v>
      </c>
      <c r="C1140" s="15"/>
      <c r="D1140" s="15"/>
      <c r="E1140" s="15"/>
      <c r="F1140" s="15"/>
      <c r="G1140" s="15"/>
      <c r="H1140" s="16" t="s">
        <v>32</v>
      </c>
      <c r="I1140" s="16" t="s">
        <v>32</v>
      </c>
      <c r="J1140" s="15"/>
      <c r="K1140" s="27" t="str" cm="1">
        <f t="array" ref="K1140">IF(I1140="","",_xlfn.XLOOKUP(0&amp;A1140&amp;IF(F1140&lt;&gt;"",F1140,LOOKUP(2,1/(F$2:F1140&lt;&gt;""),F$2:F1140))&amp;I1140,Hoja4!G:G,Hoja4!F:F,"",0))</f>
        <v/>
      </c>
      <c r="L1140" s="22"/>
      <c r="M1140" s="15">
        <v>32</v>
      </c>
      <c r="N1140" s="15" t="s">
        <v>1435</v>
      </c>
      <c r="O1140" s="15" t="s">
        <v>34</v>
      </c>
      <c r="P1140" s="15" t="s">
        <v>35</v>
      </c>
      <c r="Q1140" s="15" t="s">
        <v>36</v>
      </c>
      <c r="R1140" s="15" t="s">
        <v>37</v>
      </c>
      <c r="S1140" s="15">
        <v>3373</v>
      </c>
      <c r="T1140" s="15">
        <v>4400</v>
      </c>
      <c r="U1140" s="35">
        <v>3700</v>
      </c>
      <c r="V1140" s="33"/>
      <c r="W1140" s="15" t="s">
        <v>38</v>
      </c>
      <c r="X1140" s="15" t="s">
        <v>38</v>
      </c>
      <c r="Y1140" s="15" t="s">
        <v>38</v>
      </c>
      <c r="Z1140" s="23"/>
    </row>
    <row r="1141" spans="1:26">
      <c r="A1141" s="15">
        <v>230</v>
      </c>
      <c r="B1141" s="15">
        <v>1</v>
      </c>
      <c r="C1141" s="15"/>
      <c r="D1141" s="15"/>
      <c r="E1141" s="15"/>
      <c r="F1141" s="15"/>
      <c r="G1141" s="15"/>
      <c r="H1141" s="16" t="s">
        <v>32</v>
      </c>
      <c r="I1141" s="16" t="s">
        <v>32</v>
      </c>
      <c r="J1141" s="15"/>
      <c r="K1141" s="27" t="str" cm="1">
        <f t="array" ref="K1141">IF(I1141="","",_xlfn.XLOOKUP(0&amp;A1141&amp;IF(F1141&lt;&gt;"",F1141,LOOKUP(2,1/(F$2:F1141&lt;&gt;""),F$2:F1141))&amp;I1141,Hoja4!G:G,Hoja4!F:F,"",0))</f>
        <v/>
      </c>
      <c r="L1141" s="22"/>
      <c r="M1141" s="15">
        <v>33</v>
      </c>
      <c r="N1141" s="15" t="s">
        <v>1436</v>
      </c>
      <c r="O1141" s="15" t="s">
        <v>34</v>
      </c>
      <c r="P1141" s="15" t="s">
        <v>35</v>
      </c>
      <c r="Q1141" s="15" t="s">
        <v>36</v>
      </c>
      <c r="R1141" s="15" t="s">
        <v>37</v>
      </c>
      <c r="S1141" s="15">
        <v>45063</v>
      </c>
      <c r="T1141" s="15">
        <v>55000</v>
      </c>
      <c r="U1141" s="35">
        <v>48000</v>
      </c>
      <c r="V1141" s="33"/>
      <c r="W1141" s="15" t="s">
        <v>38</v>
      </c>
      <c r="X1141" s="15" t="s">
        <v>38</v>
      </c>
      <c r="Y1141" s="15" t="s">
        <v>38</v>
      </c>
      <c r="Z1141" s="23"/>
    </row>
    <row r="1142" spans="1:26">
      <c r="A1142" s="3">
        <v>230</v>
      </c>
      <c r="B1142" s="3">
        <v>1</v>
      </c>
      <c r="C1142" s="3" t="s">
        <v>1378</v>
      </c>
      <c r="D1142" s="3"/>
      <c r="E1142" s="3"/>
      <c r="F1142" s="3">
        <v>14</v>
      </c>
      <c r="G1142" s="3" t="s">
        <v>1431</v>
      </c>
      <c r="H1142" s="4" t="s">
        <v>32</v>
      </c>
      <c r="I1142" s="4" t="s">
        <v>32</v>
      </c>
      <c r="J1142" s="3" t="s">
        <v>44</v>
      </c>
      <c r="K1142" s="28">
        <f>SUM(K1139:K1141)</f>
        <v>1984327000</v>
      </c>
      <c r="L1142" s="13">
        <f>SUM(L1139:L1141)</f>
        <v>0</v>
      </c>
      <c r="M1142" s="3"/>
      <c r="N1142" s="3"/>
      <c r="O1142" s="3"/>
      <c r="P1142" s="3"/>
      <c r="Q1142" s="3"/>
      <c r="R1142" s="3"/>
      <c r="S1142" s="3"/>
      <c r="T1142" s="3"/>
      <c r="U1142" s="36"/>
      <c r="V1142" s="3"/>
      <c r="W1142" s="3"/>
      <c r="X1142" s="3"/>
      <c r="Y1142" s="3" t="s">
        <v>45</v>
      </c>
      <c r="Z1142" s="13">
        <f>SUM(Z1139:Z1141)</f>
        <v>0</v>
      </c>
    </row>
    <row r="1143" spans="1:26">
      <c r="A1143" s="5">
        <v>230</v>
      </c>
      <c r="B1143" s="5">
        <v>1</v>
      </c>
      <c r="C1143" s="5" t="s">
        <v>1378</v>
      </c>
      <c r="D1143" s="5"/>
      <c r="E1143" s="5"/>
      <c r="F1143" s="5"/>
      <c r="G1143" s="5"/>
      <c r="H1143" s="6" t="s">
        <v>32</v>
      </c>
      <c r="I1143" s="6" t="s">
        <v>32</v>
      </c>
      <c r="J1143" s="5" t="s">
        <v>121</v>
      </c>
      <c r="K1143" s="29">
        <f>SUM(K1104,K1107,K1110,K1116,K1120,K1123,K1127,K1132,K1138,K1142)</f>
        <v>52455799568</v>
      </c>
      <c r="L1143" s="14">
        <f>SUM(L1104,L1107,L1110,L1116,L1120,L1123,L1127,L1132,L1138,L1142)</f>
        <v>0</v>
      </c>
      <c r="M1143" s="5"/>
      <c r="N1143" s="5"/>
      <c r="O1143" s="5"/>
      <c r="P1143" s="5"/>
      <c r="Q1143" s="5"/>
      <c r="R1143" s="5"/>
      <c r="S1143" s="5"/>
      <c r="T1143" s="5"/>
      <c r="U1143" s="37"/>
      <c r="V1143" s="5"/>
      <c r="W1143" s="5"/>
      <c r="X1143" s="5"/>
      <c r="Y1143" s="5" t="s">
        <v>121</v>
      </c>
      <c r="Z1143" s="14">
        <f>SUM(Z1104,Z1107,Z1110,Z1116,Z1120,Z1123,Z1127,Z1132,Z1138,Z1142)</f>
        <v>0</v>
      </c>
    </row>
    <row r="1144" spans="1:26">
      <c r="A1144" s="15">
        <v>501</v>
      </c>
      <c r="B1144" s="15">
        <v>1</v>
      </c>
      <c r="C1144" s="15" t="s">
        <v>1437</v>
      </c>
      <c r="D1144" s="15">
        <v>1</v>
      </c>
      <c r="E1144" s="15" t="s">
        <v>1438</v>
      </c>
      <c r="F1144" s="15">
        <v>1</v>
      </c>
      <c r="G1144" s="15" t="s">
        <v>1439</v>
      </c>
      <c r="H1144" s="16" t="s">
        <v>1440</v>
      </c>
      <c r="I1144" s="16" t="s">
        <v>1441</v>
      </c>
      <c r="J1144" s="15" t="s">
        <v>1442</v>
      </c>
      <c r="K1144" s="32" cm="1">
        <f t="array" ref="K1144">IF(I1144="","",_xlfn.XLOOKUP(0&amp;A1144&amp;IF(F1144&lt;&gt;"",F1144,LOOKUP(2,1/(F$2:F1144&lt;&gt;""),F$2:F1144))&amp;I1144,Hoja4!G:G,Hoja4!F:F,"",0))</f>
        <v>244109891000</v>
      </c>
      <c r="L1144" s="23"/>
      <c r="M1144" s="15"/>
      <c r="N1144" s="15"/>
      <c r="O1144" s="15"/>
      <c r="P1144" s="15"/>
      <c r="Q1144" s="15"/>
      <c r="R1144" s="15"/>
      <c r="S1144" s="15"/>
      <c r="T1144" s="15"/>
      <c r="U1144" s="35"/>
      <c r="V1144" s="15"/>
      <c r="W1144" s="15"/>
      <c r="X1144" s="15"/>
      <c r="Y1144" s="15"/>
      <c r="Z1144" s="22"/>
    </row>
    <row r="1145" spans="1:26">
      <c r="A1145" s="15">
        <v>501</v>
      </c>
      <c r="B1145" s="15">
        <v>1</v>
      </c>
      <c r="C1145" s="15"/>
      <c r="D1145" s="15"/>
      <c r="E1145" s="15"/>
      <c r="F1145" s="15"/>
      <c r="G1145" s="15"/>
      <c r="H1145" s="16" t="s">
        <v>1443</v>
      </c>
      <c r="I1145" s="16" t="s">
        <v>1444</v>
      </c>
      <c r="J1145" s="15" t="s">
        <v>1445</v>
      </c>
      <c r="K1145" s="32" cm="1">
        <f t="array" ref="K1145">IF(I1145="","",_xlfn.XLOOKUP(0&amp;A1145&amp;IF(F1145&lt;&gt;"",F1145,LOOKUP(2,1/(F$2:F1145&lt;&gt;""),F$2:F1145))&amp;I1145,Hoja4!G:G,Hoja4!F:F,"",0))</f>
        <v>9500000000</v>
      </c>
      <c r="L1145" s="23"/>
      <c r="M1145" s="15"/>
      <c r="N1145" s="15"/>
      <c r="O1145" s="15"/>
      <c r="P1145" s="15"/>
      <c r="Q1145" s="15"/>
      <c r="R1145" s="15"/>
      <c r="S1145" s="15"/>
      <c r="T1145" s="15"/>
      <c r="U1145" s="35"/>
      <c r="V1145" s="15"/>
      <c r="W1145" s="15"/>
      <c r="X1145" s="15"/>
      <c r="Y1145" s="15"/>
      <c r="Z1145" s="22"/>
    </row>
    <row r="1146" spans="1:26">
      <c r="A1146" s="15">
        <v>501</v>
      </c>
      <c r="B1146" s="15">
        <v>1</v>
      </c>
      <c r="C1146" s="15"/>
      <c r="D1146" s="15"/>
      <c r="E1146" s="15"/>
      <c r="F1146" s="15"/>
      <c r="G1146" s="15"/>
      <c r="H1146" s="16" t="s">
        <v>1446</v>
      </c>
      <c r="I1146" s="16" t="s">
        <v>1447</v>
      </c>
      <c r="J1146" s="15" t="s">
        <v>1448</v>
      </c>
      <c r="K1146" s="32" cm="1">
        <f t="array" ref="K1146">IF(I1146="","",_xlfn.XLOOKUP(0&amp;A1146&amp;IF(F1146&lt;&gt;"",F1146,LOOKUP(2,1/(F$2:F1146&lt;&gt;""),F$2:F1146))&amp;I1146,Hoja4!G:G,Hoja4!F:F,"",0))</f>
        <v>241831763113</v>
      </c>
      <c r="L1146" s="23"/>
      <c r="M1146" s="15"/>
      <c r="N1146" s="15"/>
      <c r="O1146" s="15"/>
      <c r="P1146" s="15"/>
      <c r="Q1146" s="15"/>
      <c r="R1146" s="15"/>
      <c r="S1146" s="15"/>
      <c r="T1146" s="15"/>
      <c r="U1146" s="35"/>
      <c r="V1146" s="15"/>
      <c r="W1146" s="15"/>
      <c r="X1146" s="15"/>
      <c r="Y1146" s="15"/>
      <c r="Z1146" s="22"/>
    </row>
    <row r="1147" spans="1:26">
      <c r="A1147" s="15">
        <v>501</v>
      </c>
      <c r="B1147" s="15">
        <v>1</v>
      </c>
      <c r="C1147" s="15"/>
      <c r="D1147" s="15"/>
      <c r="E1147" s="15"/>
      <c r="F1147" s="15"/>
      <c r="G1147" s="15"/>
      <c r="H1147" s="16" t="s">
        <v>32</v>
      </c>
      <c r="I1147" s="16" t="s">
        <v>32</v>
      </c>
      <c r="J1147" s="15"/>
      <c r="K1147" s="27" t="str" cm="1">
        <f t="array" ref="K1147">IF(I1147="","",_xlfn.XLOOKUP(0&amp;A1147&amp;IF(F1147&lt;&gt;"",F1147,LOOKUP(2,1/(F$2:F1147&lt;&gt;""),F$2:F1147))&amp;I1147,Hoja4!G:G,Hoja4!F:F,"",0))</f>
        <v/>
      </c>
      <c r="L1147" s="22"/>
      <c r="M1147" s="15">
        <v>1</v>
      </c>
      <c r="N1147" s="15" t="s">
        <v>1449</v>
      </c>
      <c r="O1147" s="15" t="s">
        <v>40</v>
      </c>
      <c r="P1147" s="15" t="s">
        <v>95</v>
      </c>
      <c r="Q1147" s="15" t="s">
        <v>36</v>
      </c>
      <c r="R1147" s="15" t="s">
        <v>37</v>
      </c>
      <c r="S1147" s="15">
        <v>64558</v>
      </c>
      <c r="T1147" s="15">
        <v>248605</v>
      </c>
      <c r="U1147" s="35">
        <v>39451</v>
      </c>
      <c r="V1147" s="33"/>
      <c r="W1147" s="15" t="s">
        <v>38</v>
      </c>
      <c r="X1147" s="15" t="s">
        <v>38</v>
      </c>
      <c r="Y1147" s="15" t="s">
        <v>38</v>
      </c>
      <c r="Z1147" s="23"/>
    </row>
    <row r="1148" spans="1:26">
      <c r="A1148" s="3">
        <v>501</v>
      </c>
      <c r="B1148" s="3">
        <v>1</v>
      </c>
      <c r="C1148" s="3" t="s">
        <v>1437</v>
      </c>
      <c r="D1148" s="3"/>
      <c r="E1148" s="3"/>
      <c r="F1148" s="3">
        <v>1</v>
      </c>
      <c r="G1148" s="3" t="s">
        <v>1439</v>
      </c>
      <c r="H1148" s="4" t="s">
        <v>32</v>
      </c>
      <c r="I1148" s="4" t="s">
        <v>32</v>
      </c>
      <c r="J1148" s="3" t="s">
        <v>44</v>
      </c>
      <c r="K1148" s="28">
        <f>SUM(K1144:K1147)</f>
        <v>495441654113</v>
      </c>
      <c r="L1148" s="13">
        <f>SUM(L1144:L1147)</f>
        <v>0</v>
      </c>
      <c r="M1148" s="3"/>
      <c r="N1148" s="3"/>
      <c r="O1148" s="3"/>
      <c r="P1148" s="3"/>
      <c r="Q1148" s="3"/>
      <c r="R1148" s="3"/>
      <c r="S1148" s="3"/>
      <c r="T1148" s="3"/>
      <c r="U1148" s="36"/>
      <c r="V1148" s="3"/>
      <c r="W1148" s="3"/>
      <c r="X1148" s="3"/>
      <c r="Y1148" s="3" t="s">
        <v>45</v>
      </c>
      <c r="Z1148" s="13">
        <f>SUM(Z1143:Z1147)</f>
        <v>0</v>
      </c>
    </row>
    <row r="1149" spans="1:26">
      <c r="A1149" s="15">
        <v>501</v>
      </c>
      <c r="B1149" s="15">
        <v>1</v>
      </c>
      <c r="C1149" s="15" t="s">
        <v>1437</v>
      </c>
      <c r="D1149" s="15">
        <v>1</v>
      </c>
      <c r="E1149" s="15" t="s">
        <v>1438</v>
      </c>
      <c r="F1149" s="15">
        <v>2</v>
      </c>
      <c r="G1149" s="15" t="s">
        <v>1450</v>
      </c>
      <c r="H1149" s="16" t="s">
        <v>1446</v>
      </c>
      <c r="I1149" s="16" t="s">
        <v>1447</v>
      </c>
      <c r="J1149" s="15" t="s">
        <v>1448</v>
      </c>
      <c r="K1149" s="32" cm="1">
        <f t="array" ref="K1149">IF(I1149="","",_xlfn.XLOOKUP(0&amp;A1149&amp;IF(F1149&lt;&gt;"",F1149,LOOKUP(2,1/(F$2:F1149&lt;&gt;""),F$2:F1149))&amp;I1149,Hoja4!G:G,Hoja4!F:F,"",0))</f>
        <v>72144913887</v>
      </c>
      <c r="L1149" s="23"/>
      <c r="M1149" s="15"/>
      <c r="N1149" s="15"/>
      <c r="O1149" s="15"/>
      <c r="P1149" s="15"/>
      <c r="Q1149" s="15"/>
      <c r="R1149" s="15"/>
      <c r="S1149" s="15"/>
      <c r="T1149" s="15"/>
      <c r="U1149" s="35"/>
      <c r="V1149" s="15"/>
      <c r="W1149" s="15"/>
      <c r="X1149" s="15"/>
      <c r="Y1149" s="15"/>
      <c r="Z1149" s="22"/>
    </row>
    <row r="1150" spans="1:26">
      <c r="A1150" s="15">
        <v>501</v>
      </c>
      <c r="B1150" s="15">
        <v>1</v>
      </c>
      <c r="C1150" s="15"/>
      <c r="D1150" s="15"/>
      <c r="E1150" s="15"/>
      <c r="F1150" s="15"/>
      <c r="G1150" s="15"/>
      <c r="H1150" s="16" t="s">
        <v>32</v>
      </c>
      <c r="I1150" s="16" t="s">
        <v>32</v>
      </c>
      <c r="J1150" s="15"/>
      <c r="K1150" s="27" t="str" cm="1">
        <f t="array" ref="K1150">IF(I1150="","",_xlfn.XLOOKUP(0&amp;A1150&amp;IF(F1150&lt;&gt;"",F1150,LOOKUP(2,1/(F$2:F1150&lt;&gt;""),F$2:F1150))&amp;I1150,Hoja4!G:G,Hoja4!F:F,"",0))</f>
        <v/>
      </c>
      <c r="L1150" s="22"/>
      <c r="M1150" s="15">
        <v>2</v>
      </c>
      <c r="N1150" s="15" t="s">
        <v>1451</v>
      </c>
      <c r="O1150" s="15" t="s">
        <v>40</v>
      </c>
      <c r="P1150" s="15" t="s">
        <v>95</v>
      </c>
      <c r="Q1150" s="15" t="s">
        <v>36</v>
      </c>
      <c r="R1150" s="15" t="s">
        <v>37</v>
      </c>
      <c r="S1150" s="15">
        <v>33935</v>
      </c>
      <c r="T1150" s="15">
        <v>349444</v>
      </c>
      <c r="U1150" s="35">
        <v>55000</v>
      </c>
      <c r="V1150" s="33"/>
      <c r="W1150" s="15" t="s">
        <v>38</v>
      </c>
      <c r="X1150" s="15" t="s">
        <v>38</v>
      </c>
      <c r="Y1150" s="15" t="s">
        <v>38</v>
      </c>
      <c r="Z1150" s="23"/>
    </row>
    <row r="1151" spans="1:26">
      <c r="A1151" s="3">
        <v>501</v>
      </c>
      <c r="B1151" s="3">
        <v>1</v>
      </c>
      <c r="C1151" s="3" t="s">
        <v>1437</v>
      </c>
      <c r="D1151" s="3"/>
      <c r="E1151" s="3"/>
      <c r="F1151" s="3">
        <v>2</v>
      </c>
      <c r="G1151" s="3" t="s">
        <v>1450</v>
      </c>
      <c r="H1151" s="4" t="s">
        <v>32</v>
      </c>
      <c r="I1151" s="4" t="s">
        <v>32</v>
      </c>
      <c r="J1151" s="3" t="s">
        <v>44</v>
      </c>
      <c r="K1151" s="28">
        <f>SUM(K1149:K1150)</f>
        <v>72144913887</v>
      </c>
      <c r="L1151" s="13">
        <f>SUM(L1149:L1150)</f>
        <v>0</v>
      </c>
      <c r="M1151" s="3"/>
      <c r="N1151" s="3"/>
      <c r="O1151" s="3"/>
      <c r="P1151" s="3"/>
      <c r="Q1151" s="3"/>
      <c r="R1151" s="3"/>
      <c r="S1151" s="3"/>
      <c r="T1151" s="3"/>
      <c r="U1151" s="36"/>
      <c r="V1151" s="3"/>
      <c r="W1151" s="3"/>
      <c r="X1151" s="3"/>
      <c r="Y1151" s="3" t="s">
        <v>45</v>
      </c>
      <c r="Z1151" s="13">
        <f>SUM(Z1149:Z1150)</f>
        <v>0</v>
      </c>
    </row>
    <row r="1152" spans="1:26">
      <c r="A1152" s="15">
        <v>501</v>
      </c>
      <c r="B1152" s="15">
        <v>1</v>
      </c>
      <c r="C1152" s="15" t="s">
        <v>1437</v>
      </c>
      <c r="D1152" s="15">
        <v>2</v>
      </c>
      <c r="E1152" s="15" t="s">
        <v>1452</v>
      </c>
      <c r="F1152" s="15">
        <v>6</v>
      </c>
      <c r="G1152" s="15" t="s">
        <v>1453</v>
      </c>
      <c r="H1152" s="16" t="s">
        <v>1454</v>
      </c>
      <c r="I1152" s="16" t="s">
        <v>1455</v>
      </c>
      <c r="J1152" s="15" t="s">
        <v>1456</v>
      </c>
      <c r="K1152" s="32" cm="1">
        <f t="array" ref="K1152">IF(I1152="","",_xlfn.XLOOKUP(0&amp;A1152&amp;IF(F1152&lt;&gt;"",F1152,LOOKUP(2,1/(F$2:F1152&lt;&gt;""),F$2:F1152))&amp;I1152,Hoja4!G:G,Hoja4!F:F,"",0))</f>
        <v>6310400000</v>
      </c>
      <c r="L1152" s="23"/>
      <c r="M1152" s="15"/>
      <c r="N1152" s="15"/>
      <c r="O1152" s="15"/>
      <c r="P1152" s="15"/>
      <c r="Q1152" s="15"/>
      <c r="R1152" s="15"/>
      <c r="S1152" s="15"/>
      <c r="T1152" s="15"/>
      <c r="U1152" s="35"/>
      <c r="V1152" s="15"/>
      <c r="W1152" s="15"/>
      <c r="X1152" s="15"/>
      <c r="Y1152" s="15"/>
      <c r="Z1152" s="22"/>
    </row>
    <row r="1153" spans="1:26">
      <c r="A1153" s="15">
        <v>501</v>
      </c>
      <c r="B1153" s="15">
        <v>1</v>
      </c>
      <c r="C1153" s="15"/>
      <c r="D1153" s="15"/>
      <c r="E1153" s="15"/>
      <c r="F1153" s="15"/>
      <c r="G1153" s="15"/>
      <c r="H1153" s="16" t="s">
        <v>32</v>
      </c>
      <c r="I1153" s="16" t="s">
        <v>32</v>
      </c>
      <c r="J1153" s="15"/>
      <c r="K1153" s="27" t="str" cm="1">
        <f t="array" ref="K1153">IF(I1153="","",_xlfn.XLOOKUP(0&amp;A1153&amp;IF(F1153&lt;&gt;"",F1153,LOOKUP(2,1/(F$2:F1153&lt;&gt;""),F$2:F1153))&amp;I1153,Hoja4!G:G,Hoja4!F:F,"",0))</f>
        <v/>
      </c>
      <c r="L1153" s="22"/>
      <c r="M1153" s="15">
        <v>6</v>
      </c>
      <c r="N1153" s="15" t="s">
        <v>1457</v>
      </c>
      <c r="O1153" s="15" t="s">
        <v>76</v>
      </c>
      <c r="P1153" s="15" t="s">
        <v>95</v>
      </c>
      <c r="Q1153" s="15" t="s">
        <v>36</v>
      </c>
      <c r="R1153" s="15" t="s">
        <v>37</v>
      </c>
      <c r="S1153" s="15">
        <v>1.5</v>
      </c>
      <c r="T1153" s="15">
        <v>12</v>
      </c>
      <c r="U1153" s="35">
        <v>6</v>
      </c>
      <c r="V1153" s="33"/>
      <c r="W1153" s="15" t="s">
        <v>38</v>
      </c>
      <c r="X1153" s="15" t="s">
        <v>38</v>
      </c>
      <c r="Y1153" s="15" t="s">
        <v>38</v>
      </c>
      <c r="Z1153" s="23"/>
    </row>
    <row r="1154" spans="1:26">
      <c r="A1154" s="3">
        <v>501</v>
      </c>
      <c r="B1154" s="3">
        <v>1</v>
      </c>
      <c r="C1154" s="3" t="s">
        <v>1437</v>
      </c>
      <c r="D1154" s="3"/>
      <c r="E1154" s="3"/>
      <c r="F1154" s="3">
        <v>6</v>
      </c>
      <c r="G1154" s="3" t="s">
        <v>1453</v>
      </c>
      <c r="H1154" s="4" t="s">
        <v>32</v>
      </c>
      <c r="I1154" s="4" t="s">
        <v>32</v>
      </c>
      <c r="J1154" s="3" t="s">
        <v>44</v>
      </c>
      <c r="K1154" s="28">
        <f>SUM(K1152:K1153)</f>
        <v>6310400000</v>
      </c>
      <c r="L1154" s="13">
        <f>SUM(L1152:L1153)</f>
        <v>0</v>
      </c>
      <c r="M1154" s="3"/>
      <c r="N1154" s="3"/>
      <c r="O1154" s="3"/>
      <c r="P1154" s="3"/>
      <c r="Q1154" s="3"/>
      <c r="R1154" s="3"/>
      <c r="S1154" s="3"/>
      <c r="T1154" s="3"/>
      <c r="U1154" s="36"/>
      <c r="V1154" s="3"/>
      <c r="W1154" s="3"/>
      <c r="X1154" s="3"/>
      <c r="Y1154" s="3" t="s">
        <v>45</v>
      </c>
      <c r="Z1154" s="13">
        <f>SUM(Z1152:Z1153)</f>
        <v>0</v>
      </c>
    </row>
    <row r="1155" spans="1:26">
      <c r="A1155" s="15">
        <v>501</v>
      </c>
      <c r="B1155" s="15">
        <v>1</v>
      </c>
      <c r="C1155" s="15" t="s">
        <v>1437</v>
      </c>
      <c r="D1155" s="15">
        <v>2</v>
      </c>
      <c r="E1155" s="15" t="s">
        <v>1452</v>
      </c>
      <c r="F1155" s="15">
        <v>7</v>
      </c>
      <c r="G1155" s="15" t="s">
        <v>1458</v>
      </c>
      <c r="H1155" s="16" t="s">
        <v>1454</v>
      </c>
      <c r="I1155" s="16" t="s">
        <v>1455</v>
      </c>
      <c r="J1155" s="15" t="s">
        <v>1456</v>
      </c>
      <c r="K1155" s="32" cm="1">
        <f t="array" ref="K1155">IF(I1155="","",_xlfn.XLOOKUP(0&amp;A1155&amp;IF(F1155&lt;&gt;"",F1155,LOOKUP(2,1/(F$2:F1155&lt;&gt;""),F$2:F1155))&amp;I1155,Hoja4!G:G,Hoja4!F:F,"",0))</f>
        <v>162597600000</v>
      </c>
      <c r="L1155" s="23"/>
      <c r="M1155" s="15"/>
      <c r="N1155" s="15"/>
      <c r="O1155" s="15"/>
      <c r="P1155" s="15"/>
      <c r="Q1155" s="15"/>
      <c r="R1155" s="15"/>
      <c r="S1155" s="15"/>
      <c r="T1155" s="15"/>
      <c r="U1155" s="35"/>
      <c r="V1155" s="15"/>
      <c r="W1155" s="15"/>
      <c r="X1155" s="15"/>
      <c r="Y1155" s="15"/>
      <c r="Z1155" s="22"/>
    </row>
    <row r="1156" spans="1:26">
      <c r="A1156" s="15">
        <v>501</v>
      </c>
      <c r="B1156" s="15">
        <v>1</v>
      </c>
      <c r="C1156" s="15"/>
      <c r="D1156" s="15"/>
      <c r="E1156" s="15"/>
      <c r="F1156" s="15"/>
      <c r="G1156" s="15"/>
      <c r="H1156" s="16" t="s">
        <v>32</v>
      </c>
      <c r="I1156" s="16" t="s">
        <v>32</v>
      </c>
      <c r="J1156" s="15"/>
      <c r="K1156" s="27" t="str" cm="1">
        <f t="array" ref="K1156">IF(I1156="","",_xlfn.XLOOKUP(0&amp;A1156&amp;IF(F1156&lt;&gt;"",F1156,LOOKUP(2,1/(F$2:F1156&lt;&gt;""),F$2:F1156))&amp;I1156,Hoja4!G:G,Hoja4!F:F,"",0))</f>
        <v/>
      </c>
      <c r="L1156" s="22"/>
      <c r="M1156" s="15">
        <v>7</v>
      </c>
      <c r="N1156" s="15" t="s">
        <v>1459</v>
      </c>
      <c r="O1156" s="15" t="s">
        <v>40</v>
      </c>
      <c r="P1156" s="15" t="s">
        <v>95</v>
      </c>
      <c r="Q1156" s="15" t="s">
        <v>36</v>
      </c>
      <c r="R1156" s="15" t="s">
        <v>37</v>
      </c>
      <c r="S1156" s="15">
        <v>0.7</v>
      </c>
      <c r="T1156" s="15">
        <v>200</v>
      </c>
      <c r="U1156" s="35">
        <v>15</v>
      </c>
      <c r="V1156" s="33"/>
      <c r="W1156" s="15" t="s">
        <v>38</v>
      </c>
      <c r="X1156" s="15" t="s">
        <v>38</v>
      </c>
      <c r="Y1156" s="15" t="s">
        <v>38</v>
      </c>
      <c r="Z1156" s="23"/>
    </row>
    <row r="1157" spans="1:26">
      <c r="A1157" s="3">
        <v>501</v>
      </c>
      <c r="B1157" s="3">
        <v>1</v>
      </c>
      <c r="C1157" s="3" t="s">
        <v>1437</v>
      </c>
      <c r="D1157" s="3"/>
      <c r="E1157" s="3"/>
      <c r="F1157" s="3">
        <v>7</v>
      </c>
      <c r="G1157" s="3" t="s">
        <v>1458</v>
      </c>
      <c r="H1157" s="4" t="s">
        <v>32</v>
      </c>
      <c r="I1157" s="4" t="s">
        <v>32</v>
      </c>
      <c r="J1157" s="3" t="s">
        <v>44</v>
      </c>
      <c r="K1157" s="28">
        <f>SUM(K1155:K1156)</f>
        <v>162597600000</v>
      </c>
      <c r="L1157" s="13">
        <f>SUM(L1155:L1156)</f>
        <v>0</v>
      </c>
      <c r="M1157" s="3"/>
      <c r="N1157" s="3"/>
      <c r="O1157" s="3"/>
      <c r="P1157" s="3"/>
      <c r="Q1157" s="3"/>
      <c r="R1157" s="3"/>
      <c r="S1157" s="3"/>
      <c r="T1157" s="3"/>
      <c r="U1157" s="36"/>
      <c r="V1157" s="3"/>
      <c r="W1157" s="3"/>
      <c r="X1157" s="3"/>
      <c r="Y1157" s="3" t="s">
        <v>45</v>
      </c>
      <c r="Z1157" s="13">
        <f>SUM(Z1155:Z1156)</f>
        <v>0</v>
      </c>
    </row>
    <row r="1158" spans="1:26">
      <c r="A1158" s="15">
        <v>501</v>
      </c>
      <c r="B1158" s="15">
        <v>1</v>
      </c>
      <c r="C1158" s="15" t="s">
        <v>1437</v>
      </c>
      <c r="D1158" s="15">
        <v>3</v>
      </c>
      <c r="E1158" s="15" t="s">
        <v>317</v>
      </c>
      <c r="F1158" s="15">
        <v>8</v>
      </c>
      <c r="G1158" s="15" t="s">
        <v>318</v>
      </c>
      <c r="H1158" s="16" t="s">
        <v>1460</v>
      </c>
      <c r="I1158" s="16" t="s">
        <v>1461</v>
      </c>
      <c r="J1158" s="15" t="s">
        <v>1462</v>
      </c>
      <c r="K1158" s="32" cm="1">
        <f t="array" ref="K1158">IF(I1158="","",_xlfn.XLOOKUP(0&amp;A1158&amp;IF(F1158&lt;&gt;"",F1158,LOOKUP(2,1/(F$2:F1158&lt;&gt;""),F$2:F1158))&amp;I1158,Hoja4!G:G,Hoja4!F:F,"",0))</f>
        <v>16387905100</v>
      </c>
      <c r="L1158" s="23"/>
      <c r="M1158" s="15"/>
      <c r="N1158" s="15"/>
      <c r="O1158" s="15"/>
      <c r="P1158" s="15"/>
      <c r="Q1158" s="15"/>
      <c r="R1158" s="15"/>
      <c r="S1158" s="15"/>
      <c r="T1158" s="15"/>
      <c r="U1158" s="35"/>
      <c r="V1158" s="15"/>
      <c r="W1158" s="15"/>
      <c r="X1158" s="15"/>
      <c r="Y1158" s="15"/>
      <c r="Z1158" s="22"/>
    </row>
    <row r="1159" spans="1:26">
      <c r="A1159" s="15">
        <v>501</v>
      </c>
      <c r="B1159" s="15">
        <v>1</v>
      </c>
      <c r="C1159" s="15"/>
      <c r="D1159" s="15"/>
      <c r="E1159" s="15"/>
      <c r="F1159" s="15"/>
      <c r="G1159" s="15"/>
      <c r="H1159" s="16" t="s">
        <v>32</v>
      </c>
      <c r="I1159" s="16" t="s">
        <v>32</v>
      </c>
      <c r="J1159" s="15"/>
      <c r="K1159" s="27" t="str" cm="1">
        <f t="array" ref="K1159">IF(I1159="","",_xlfn.XLOOKUP(0&amp;A1159&amp;IF(F1159&lt;&gt;"",F1159,LOOKUP(2,1/(F$2:F1159&lt;&gt;""),F$2:F1159))&amp;I1159,Hoja4!G:G,Hoja4!F:F,"",0))</f>
        <v/>
      </c>
      <c r="L1159" s="22"/>
      <c r="M1159" s="15">
        <v>8</v>
      </c>
      <c r="N1159" s="15" t="s">
        <v>1463</v>
      </c>
      <c r="O1159" s="15" t="s">
        <v>40</v>
      </c>
      <c r="P1159" s="15" t="s">
        <v>131</v>
      </c>
      <c r="Q1159" s="15" t="s">
        <v>36</v>
      </c>
      <c r="R1159" s="15" t="s">
        <v>37</v>
      </c>
      <c r="S1159" s="15"/>
      <c r="T1159" s="15">
        <v>267</v>
      </c>
      <c r="U1159" s="35">
        <v>25</v>
      </c>
      <c r="V1159" s="33"/>
      <c r="W1159" s="15" t="s">
        <v>38</v>
      </c>
      <c r="X1159" s="15" t="s">
        <v>38</v>
      </c>
      <c r="Y1159" s="15" t="s">
        <v>38</v>
      </c>
      <c r="Z1159" s="23"/>
    </row>
    <row r="1160" spans="1:26">
      <c r="A1160" s="15">
        <v>501</v>
      </c>
      <c r="B1160" s="15">
        <v>1</v>
      </c>
      <c r="C1160" s="15"/>
      <c r="D1160" s="15"/>
      <c r="E1160" s="15"/>
      <c r="F1160" s="15"/>
      <c r="G1160" s="15"/>
      <c r="H1160" s="16" t="s">
        <v>32</v>
      </c>
      <c r="I1160" s="16" t="s">
        <v>32</v>
      </c>
      <c r="J1160" s="15"/>
      <c r="K1160" s="27" t="str" cm="1">
        <f t="array" ref="K1160">IF(I1160="","",_xlfn.XLOOKUP(0&amp;A1160&amp;IF(F1160&lt;&gt;"",F1160,LOOKUP(2,1/(F$2:F1160&lt;&gt;""),F$2:F1160))&amp;I1160,Hoja4!G:G,Hoja4!F:F,"",0))</f>
        <v/>
      </c>
      <c r="L1160" s="22"/>
      <c r="M1160" s="15">
        <v>9</v>
      </c>
      <c r="N1160" s="15" t="s">
        <v>1464</v>
      </c>
      <c r="O1160" s="15" t="s">
        <v>34</v>
      </c>
      <c r="P1160" s="15" t="s">
        <v>131</v>
      </c>
      <c r="Q1160" s="15" t="s">
        <v>41</v>
      </c>
      <c r="R1160" s="15" t="s">
        <v>37</v>
      </c>
      <c r="S1160" s="15"/>
      <c r="T1160" s="15">
        <v>100</v>
      </c>
      <c r="U1160" s="35">
        <v>100</v>
      </c>
      <c r="V1160" s="33"/>
      <c r="W1160" s="15" t="s">
        <v>38</v>
      </c>
      <c r="X1160" s="15" t="s">
        <v>38</v>
      </c>
      <c r="Y1160" s="15" t="s">
        <v>38</v>
      </c>
      <c r="Z1160" s="23"/>
    </row>
    <row r="1161" spans="1:26">
      <c r="A1161" s="3">
        <v>501</v>
      </c>
      <c r="B1161" s="3">
        <v>1</v>
      </c>
      <c r="C1161" s="3" t="s">
        <v>1437</v>
      </c>
      <c r="D1161" s="3"/>
      <c r="E1161" s="3"/>
      <c r="F1161" s="3">
        <v>8</v>
      </c>
      <c r="G1161" s="3" t="s">
        <v>318</v>
      </c>
      <c r="H1161" s="4" t="s">
        <v>32</v>
      </c>
      <c r="I1161" s="4" t="s">
        <v>32</v>
      </c>
      <c r="J1161" s="3" t="s">
        <v>44</v>
      </c>
      <c r="K1161" s="28">
        <f>SUM(K1158:K1160)</f>
        <v>16387905100</v>
      </c>
      <c r="L1161" s="13">
        <f>SUM(L1158:L1160)</f>
        <v>0</v>
      </c>
      <c r="M1161" s="3"/>
      <c r="N1161" s="3"/>
      <c r="O1161" s="3"/>
      <c r="P1161" s="3"/>
      <c r="Q1161" s="3"/>
      <c r="R1161" s="3"/>
      <c r="S1161" s="3"/>
      <c r="T1161" s="3"/>
      <c r="U1161" s="36"/>
      <c r="V1161" s="3"/>
      <c r="W1161" s="3"/>
      <c r="X1161" s="3"/>
      <c r="Y1161" s="3" t="s">
        <v>45</v>
      </c>
      <c r="Z1161" s="13">
        <f>SUM(Z1158:Z1160)</f>
        <v>0</v>
      </c>
    </row>
    <row r="1162" spans="1:26">
      <c r="A1162" s="15">
        <v>501</v>
      </c>
      <c r="B1162" s="15">
        <v>1</v>
      </c>
      <c r="C1162" s="15" t="s">
        <v>1437</v>
      </c>
      <c r="D1162" s="15">
        <v>3</v>
      </c>
      <c r="E1162" s="15" t="s">
        <v>317</v>
      </c>
      <c r="F1162" s="15">
        <v>9</v>
      </c>
      <c r="G1162" s="15" t="s">
        <v>785</v>
      </c>
      <c r="H1162" s="16" t="s">
        <v>1460</v>
      </c>
      <c r="I1162" s="16" t="s">
        <v>1461</v>
      </c>
      <c r="J1162" s="15" t="s">
        <v>1462</v>
      </c>
      <c r="K1162" s="32" cm="1">
        <f t="array" ref="K1162">IF(I1162="","",_xlfn.XLOOKUP(0&amp;A1162&amp;IF(F1162&lt;&gt;"",F1162,LOOKUP(2,1/(F$2:F1162&lt;&gt;""),F$2:F1162))&amp;I1162,Hoja4!G:G,Hoja4!F:F,"",0))</f>
        <v>3555148900</v>
      </c>
      <c r="L1162" s="23"/>
      <c r="M1162" s="15"/>
      <c r="N1162" s="15"/>
      <c r="O1162" s="15"/>
      <c r="P1162" s="15"/>
      <c r="Q1162" s="15"/>
      <c r="R1162" s="15"/>
      <c r="S1162" s="15"/>
      <c r="T1162" s="15"/>
      <c r="U1162" s="35"/>
      <c r="V1162" s="15"/>
      <c r="W1162" s="15"/>
      <c r="X1162" s="15"/>
      <c r="Y1162" s="15"/>
      <c r="Z1162" s="22"/>
    </row>
    <row r="1163" spans="1:26">
      <c r="A1163" s="15">
        <v>501</v>
      </c>
      <c r="B1163" s="15">
        <v>1</v>
      </c>
      <c r="C1163" s="15"/>
      <c r="D1163" s="15"/>
      <c r="E1163" s="15"/>
      <c r="F1163" s="15"/>
      <c r="G1163" s="15"/>
      <c r="H1163" s="16" t="s">
        <v>32</v>
      </c>
      <c r="I1163" s="16" t="s">
        <v>32</v>
      </c>
      <c r="J1163" s="15"/>
      <c r="K1163" s="27" t="str" cm="1">
        <f t="array" ref="K1163">IF(I1163="","",_xlfn.XLOOKUP(0&amp;A1163&amp;IF(F1163&lt;&gt;"",F1163,LOOKUP(2,1/(F$2:F1163&lt;&gt;""),F$2:F1163))&amp;I1163,Hoja4!G:G,Hoja4!F:F,"",0))</f>
        <v/>
      </c>
      <c r="L1163" s="22"/>
      <c r="M1163" s="15">
        <v>10</v>
      </c>
      <c r="N1163" s="15" t="s">
        <v>1465</v>
      </c>
      <c r="O1163" s="15" t="s">
        <v>76</v>
      </c>
      <c r="P1163" s="15" t="s">
        <v>131</v>
      </c>
      <c r="Q1163" s="15" t="s">
        <v>41</v>
      </c>
      <c r="R1163" s="15" t="s">
        <v>37</v>
      </c>
      <c r="S1163" s="15">
        <v>40</v>
      </c>
      <c r="T1163" s="15">
        <v>90</v>
      </c>
      <c r="U1163" s="35">
        <v>75</v>
      </c>
      <c r="V1163" s="33"/>
      <c r="W1163" s="15" t="s">
        <v>38</v>
      </c>
      <c r="X1163" s="15" t="s">
        <v>38</v>
      </c>
      <c r="Y1163" s="15" t="s">
        <v>38</v>
      </c>
      <c r="Z1163" s="23"/>
    </row>
    <row r="1164" spans="1:26">
      <c r="A1164" s="3">
        <v>501</v>
      </c>
      <c r="B1164" s="3">
        <v>1</v>
      </c>
      <c r="C1164" s="3" t="s">
        <v>1437</v>
      </c>
      <c r="D1164" s="3"/>
      <c r="E1164" s="3"/>
      <c r="F1164" s="3">
        <v>9</v>
      </c>
      <c r="G1164" s="3" t="s">
        <v>785</v>
      </c>
      <c r="H1164" s="4" t="s">
        <v>32</v>
      </c>
      <c r="I1164" s="4" t="s">
        <v>32</v>
      </c>
      <c r="J1164" s="3" t="s">
        <v>44</v>
      </c>
      <c r="K1164" s="28">
        <f>SUM(K1162:K1163)</f>
        <v>3555148900</v>
      </c>
      <c r="L1164" s="13">
        <f>SUM(L1162:L1163)</f>
        <v>0</v>
      </c>
      <c r="M1164" s="3"/>
      <c r="N1164" s="3"/>
      <c r="O1164" s="3"/>
      <c r="P1164" s="3"/>
      <c r="Q1164" s="3"/>
      <c r="R1164" s="3"/>
      <c r="S1164" s="3"/>
      <c r="T1164" s="3"/>
      <c r="U1164" s="36"/>
      <c r="V1164" s="3"/>
      <c r="W1164" s="3"/>
      <c r="X1164" s="3"/>
      <c r="Y1164" s="3" t="s">
        <v>45</v>
      </c>
      <c r="Z1164" s="13">
        <f>SUM(Z1162:Z1163)</f>
        <v>0</v>
      </c>
    </row>
    <row r="1165" spans="1:26">
      <c r="A1165" s="15">
        <v>501</v>
      </c>
      <c r="B1165" s="15">
        <v>1</v>
      </c>
      <c r="C1165" s="15" t="s">
        <v>1437</v>
      </c>
      <c r="D1165" s="15">
        <v>1</v>
      </c>
      <c r="E1165" s="15" t="s">
        <v>1438</v>
      </c>
      <c r="F1165" s="15">
        <v>3</v>
      </c>
      <c r="G1165" s="15" t="s">
        <v>1466</v>
      </c>
      <c r="H1165" s="16" t="s">
        <v>32</v>
      </c>
      <c r="I1165" s="16" t="s">
        <v>32</v>
      </c>
      <c r="J1165" s="15"/>
      <c r="K1165" s="24" t="str" cm="1">
        <f t="array" ref="K1165">IF(I1165="","",_xlfn.XLOOKUP(0&amp;A1165&amp;IF(F1165&lt;&gt;"",F1165,LOOKUP(2,1/(F$2:F1165&lt;&gt;""),F$2:F1165))&amp;I1165,Hoja4!G:G,Hoja4!F:F,"",0))</f>
        <v/>
      </c>
      <c r="L1165" s="22"/>
      <c r="M1165" s="15"/>
      <c r="N1165" s="15"/>
      <c r="O1165" s="15"/>
      <c r="P1165" s="15"/>
      <c r="Q1165" s="15"/>
      <c r="R1165" s="15"/>
      <c r="S1165" s="15"/>
      <c r="T1165" s="15"/>
      <c r="U1165" s="35"/>
      <c r="V1165" s="33"/>
      <c r="W1165" s="15"/>
      <c r="X1165" s="15"/>
      <c r="Y1165" s="15"/>
      <c r="Z1165" s="23"/>
    </row>
    <row r="1166" spans="1:26">
      <c r="A1166" s="15">
        <v>501</v>
      </c>
      <c r="B1166" s="15">
        <v>1</v>
      </c>
      <c r="C1166" s="15"/>
      <c r="D1166" s="15"/>
      <c r="E1166" s="15"/>
      <c r="F1166" s="15"/>
      <c r="G1166" s="15"/>
      <c r="H1166" s="16" t="s">
        <v>32</v>
      </c>
      <c r="I1166" s="16" t="s">
        <v>32</v>
      </c>
      <c r="J1166" s="15"/>
      <c r="K1166" s="27" t="str" cm="1">
        <f t="array" ref="K1166">IF(I1166="","",_xlfn.XLOOKUP(0&amp;A1166&amp;IF(F1166&lt;&gt;"",F1166,LOOKUP(2,1/(F$2:F1166&lt;&gt;""),F$2:F1166))&amp;I1166,Hoja4!G:G,Hoja4!F:F,"",0))</f>
        <v/>
      </c>
      <c r="L1166" s="22"/>
      <c r="M1166" s="15">
        <v>3</v>
      </c>
      <c r="N1166" s="15" t="s">
        <v>1467</v>
      </c>
      <c r="O1166" s="15" t="s">
        <v>40</v>
      </c>
      <c r="P1166" s="15" t="s">
        <v>131</v>
      </c>
      <c r="Q1166" s="15" t="s">
        <v>41</v>
      </c>
      <c r="R1166" s="15" t="s">
        <v>37</v>
      </c>
      <c r="S1166" s="15"/>
      <c r="T1166" s="15">
        <v>0</v>
      </c>
      <c r="U1166" s="35"/>
      <c r="V1166" s="33"/>
      <c r="W1166" s="15" t="s">
        <v>38</v>
      </c>
      <c r="X1166" s="15" t="s">
        <v>43</v>
      </c>
      <c r="Y1166" s="15" t="s">
        <v>43</v>
      </c>
      <c r="Z1166" s="23"/>
    </row>
    <row r="1167" spans="1:26">
      <c r="A1167" s="3">
        <v>501</v>
      </c>
      <c r="B1167" s="3">
        <v>1</v>
      </c>
      <c r="C1167" s="3" t="s">
        <v>1437</v>
      </c>
      <c r="D1167" s="3"/>
      <c r="E1167" s="3"/>
      <c r="F1167" s="3">
        <v>3</v>
      </c>
      <c r="G1167" s="3" t="s">
        <v>1466</v>
      </c>
      <c r="H1167" s="4" t="s">
        <v>32</v>
      </c>
      <c r="I1167" s="4" t="s">
        <v>32</v>
      </c>
      <c r="J1167" s="3" t="s">
        <v>44</v>
      </c>
      <c r="K1167" s="28">
        <f>SUM(K1165:K1166)</f>
        <v>0</v>
      </c>
      <c r="L1167" s="13">
        <f>SUM(L1165:L1166)</f>
        <v>0</v>
      </c>
      <c r="M1167" s="3"/>
      <c r="N1167" s="3"/>
      <c r="O1167" s="3"/>
      <c r="P1167" s="3"/>
      <c r="Q1167" s="3"/>
      <c r="R1167" s="3"/>
      <c r="S1167" s="3"/>
      <c r="T1167" s="3"/>
      <c r="U1167" s="36"/>
      <c r="V1167" s="3"/>
      <c r="W1167" s="3"/>
      <c r="X1167" s="3"/>
      <c r="Y1167" s="3" t="s">
        <v>45</v>
      </c>
      <c r="Z1167" s="13">
        <f>SUM(Z1165:Z1166)</f>
        <v>0</v>
      </c>
    </row>
    <row r="1168" spans="1:26">
      <c r="A1168" s="15">
        <v>501</v>
      </c>
      <c r="B1168" s="15">
        <v>1</v>
      </c>
      <c r="C1168" s="15" t="s">
        <v>1437</v>
      </c>
      <c r="D1168" s="15">
        <v>1</v>
      </c>
      <c r="E1168" s="15" t="s">
        <v>1438</v>
      </c>
      <c r="F1168" s="15">
        <v>4</v>
      </c>
      <c r="G1168" s="15" t="s">
        <v>1468</v>
      </c>
      <c r="H1168" s="16" t="s">
        <v>32</v>
      </c>
      <c r="I1168" s="16" t="s">
        <v>32</v>
      </c>
      <c r="J1168" s="15"/>
      <c r="K1168" s="24" t="str" cm="1">
        <f t="array" ref="K1168">IF(I1168="","",_xlfn.XLOOKUP(0&amp;A1168&amp;IF(F1168&lt;&gt;"",F1168,LOOKUP(2,1/(F$2:F1168&lt;&gt;""),F$2:F1168))&amp;I1168,Hoja4!G:G,Hoja4!F:F,"",0))</f>
        <v/>
      </c>
      <c r="L1168" s="22"/>
      <c r="M1168" s="15"/>
      <c r="N1168" s="15"/>
      <c r="O1168" s="15"/>
      <c r="P1168" s="15"/>
      <c r="Q1168" s="15"/>
      <c r="R1168" s="15"/>
      <c r="S1168" s="15"/>
      <c r="T1168" s="15"/>
      <c r="U1168" s="35"/>
      <c r="V1168" s="33"/>
      <c r="W1168" s="15"/>
      <c r="X1168" s="15"/>
      <c r="Y1168" s="15"/>
      <c r="Z1168" s="23"/>
    </row>
    <row r="1169" spans="1:26">
      <c r="A1169" s="15">
        <v>501</v>
      </c>
      <c r="B1169" s="15">
        <v>1</v>
      </c>
      <c r="C1169" s="15"/>
      <c r="D1169" s="15"/>
      <c r="E1169" s="15"/>
      <c r="F1169" s="15"/>
      <c r="G1169" s="15"/>
      <c r="H1169" s="16" t="s">
        <v>32</v>
      </c>
      <c r="I1169" s="16" t="s">
        <v>32</v>
      </c>
      <c r="J1169" s="15"/>
      <c r="K1169" s="27" t="str" cm="1">
        <f t="array" ref="K1169">IF(I1169="","",_xlfn.XLOOKUP(0&amp;A1169&amp;IF(F1169&lt;&gt;"",F1169,LOOKUP(2,1/(F$2:F1169&lt;&gt;""),F$2:F1169))&amp;I1169,Hoja4!G:G,Hoja4!F:F,"",0))</f>
        <v/>
      </c>
      <c r="L1169" s="22"/>
      <c r="M1169" s="15">
        <v>4</v>
      </c>
      <c r="N1169" s="15" t="s">
        <v>1469</v>
      </c>
      <c r="O1169" s="15" t="s">
        <v>40</v>
      </c>
      <c r="P1169" s="15" t="s">
        <v>131</v>
      </c>
      <c r="Q1169" s="15" t="s">
        <v>41</v>
      </c>
      <c r="R1169" s="15" t="s">
        <v>37</v>
      </c>
      <c r="S1169" s="15"/>
      <c r="T1169" s="15">
        <v>0</v>
      </c>
      <c r="U1169" s="35"/>
      <c r="V1169" s="33"/>
      <c r="W1169" s="15" t="s">
        <v>38</v>
      </c>
      <c r="X1169" s="15" t="s">
        <v>43</v>
      </c>
      <c r="Y1169" s="15" t="s">
        <v>43</v>
      </c>
      <c r="Z1169" s="23"/>
    </row>
    <row r="1170" spans="1:26">
      <c r="A1170" s="3">
        <v>501</v>
      </c>
      <c r="B1170" s="3">
        <v>1</v>
      </c>
      <c r="C1170" s="3" t="s">
        <v>1437</v>
      </c>
      <c r="D1170" s="3"/>
      <c r="E1170" s="3"/>
      <c r="F1170" s="3">
        <v>4</v>
      </c>
      <c r="G1170" s="3" t="s">
        <v>1468</v>
      </c>
      <c r="H1170" s="4" t="s">
        <v>32</v>
      </c>
      <c r="I1170" s="4" t="s">
        <v>32</v>
      </c>
      <c r="J1170" s="3" t="s">
        <v>44</v>
      </c>
      <c r="K1170" s="28">
        <f>SUM(K1168:K1169)</f>
        <v>0</v>
      </c>
      <c r="L1170" s="13">
        <f>SUM(L1168:L1169)</f>
        <v>0</v>
      </c>
      <c r="M1170" s="3"/>
      <c r="N1170" s="3"/>
      <c r="O1170" s="3"/>
      <c r="P1170" s="3"/>
      <c r="Q1170" s="3"/>
      <c r="R1170" s="3"/>
      <c r="S1170" s="3"/>
      <c r="T1170" s="3"/>
      <c r="U1170" s="36"/>
      <c r="V1170" s="3"/>
      <c r="W1170" s="3"/>
      <c r="X1170" s="3"/>
      <c r="Y1170" s="3" t="s">
        <v>45</v>
      </c>
      <c r="Z1170" s="13">
        <f>SUM(Z1168:Z1169)</f>
        <v>0</v>
      </c>
    </row>
    <row r="1171" spans="1:26">
      <c r="A1171" s="15">
        <v>501</v>
      </c>
      <c r="B1171" s="15">
        <v>1</v>
      </c>
      <c r="C1171" s="15" t="s">
        <v>1437</v>
      </c>
      <c r="D1171" s="15">
        <v>2</v>
      </c>
      <c r="E1171" s="15" t="s">
        <v>1452</v>
      </c>
      <c r="F1171" s="15">
        <v>5</v>
      </c>
      <c r="G1171" s="15" t="s">
        <v>1470</v>
      </c>
      <c r="H1171" s="16" t="s">
        <v>32</v>
      </c>
      <c r="I1171" s="16" t="s">
        <v>32</v>
      </c>
      <c r="J1171" s="15"/>
      <c r="K1171" s="24" t="str" cm="1">
        <f t="array" ref="K1171">IF(I1171="","",_xlfn.XLOOKUP(0&amp;A1171&amp;IF(F1171&lt;&gt;"",F1171,LOOKUP(2,1/(F$2:F1171&lt;&gt;""),F$2:F1171))&amp;I1171,Hoja4!G:G,Hoja4!F:F,"",0))</f>
        <v/>
      </c>
      <c r="L1171" s="22"/>
      <c r="M1171" s="15"/>
      <c r="N1171" s="15"/>
      <c r="O1171" s="15"/>
      <c r="P1171" s="15"/>
      <c r="Q1171" s="15"/>
      <c r="R1171" s="15"/>
      <c r="S1171" s="15"/>
      <c r="T1171" s="15"/>
      <c r="U1171" s="35"/>
      <c r="V1171" s="33"/>
      <c r="W1171" s="15"/>
      <c r="X1171" s="15"/>
      <c r="Y1171" s="15"/>
      <c r="Z1171" s="23"/>
    </row>
    <row r="1172" spans="1:26">
      <c r="A1172" s="15">
        <v>501</v>
      </c>
      <c r="B1172" s="15">
        <v>1</v>
      </c>
      <c r="C1172" s="15"/>
      <c r="D1172" s="15"/>
      <c r="E1172" s="15"/>
      <c r="F1172" s="15"/>
      <c r="G1172" s="15"/>
      <c r="H1172" s="16" t="s">
        <v>32</v>
      </c>
      <c r="I1172" s="16" t="s">
        <v>32</v>
      </c>
      <c r="J1172" s="15"/>
      <c r="K1172" s="27" t="str" cm="1">
        <f t="array" ref="K1172">IF(I1172="","",_xlfn.XLOOKUP(0&amp;A1172&amp;IF(F1172&lt;&gt;"",F1172,LOOKUP(2,1/(F$2:F1172&lt;&gt;""),F$2:F1172))&amp;I1172,Hoja4!G:G,Hoja4!F:F,"",0))</f>
        <v/>
      </c>
      <c r="L1172" s="22"/>
      <c r="M1172" s="15">
        <v>5</v>
      </c>
      <c r="N1172" s="15" t="s">
        <v>1471</v>
      </c>
      <c r="O1172" s="15" t="s">
        <v>40</v>
      </c>
      <c r="P1172" s="15" t="s">
        <v>131</v>
      </c>
      <c r="Q1172" s="15" t="s">
        <v>65</v>
      </c>
      <c r="R1172" s="15" t="s">
        <v>37</v>
      </c>
      <c r="S1172" s="15"/>
      <c r="T1172" s="15">
        <v>0</v>
      </c>
      <c r="U1172" s="35"/>
      <c r="V1172" s="33"/>
      <c r="W1172" s="15" t="s">
        <v>38</v>
      </c>
      <c r="X1172" s="15" t="s">
        <v>43</v>
      </c>
      <c r="Y1172" s="15" t="s">
        <v>43</v>
      </c>
      <c r="Z1172" s="23"/>
    </row>
    <row r="1173" spans="1:26">
      <c r="A1173" s="3">
        <v>501</v>
      </c>
      <c r="B1173" s="3">
        <v>1</v>
      </c>
      <c r="C1173" s="3" t="s">
        <v>1437</v>
      </c>
      <c r="D1173" s="3"/>
      <c r="E1173" s="3"/>
      <c r="F1173" s="3">
        <v>5</v>
      </c>
      <c r="G1173" s="3" t="s">
        <v>1470</v>
      </c>
      <c r="H1173" s="4" t="s">
        <v>32</v>
      </c>
      <c r="I1173" s="4" t="s">
        <v>32</v>
      </c>
      <c r="J1173" s="3" t="s">
        <v>44</v>
      </c>
      <c r="K1173" s="28">
        <f>SUM(K1171:K1172)</f>
        <v>0</v>
      </c>
      <c r="L1173" s="13">
        <f>SUM(L1171:L1172)</f>
        <v>0</v>
      </c>
      <c r="M1173" s="3"/>
      <c r="N1173" s="3"/>
      <c r="O1173" s="3"/>
      <c r="P1173" s="3"/>
      <c r="Q1173" s="3"/>
      <c r="R1173" s="3"/>
      <c r="S1173" s="3"/>
      <c r="T1173" s="3"/>
      <c r="U1173" s="36"/>
      <c r="V1173" s="3"/>
      <c r="W1173" s="3"/>
      <c r="X1173" s="3"/>
      <c r="Y1173" s="3" t="s">
        <v>45</v>
      </c>
      <c r="Z1173" s="13">
        <f>SUM(Z1171:Z1172)</f>
        <v>0</v>
      </c>
    </row>
    <row r="1174" spans="1:26">
      <c r="A1174" s="5">
        <v>501</v>
      </c>
      <c r="B1174" s="5">
        <v>1</v>
      </c>
      <c r="C1174" s="5" t="s">
        <v>1437</v>
      </c>
      <c r="D1174" s="5"/>
      <c r="E1174" s="5"/>
      <c r="F1174" s="5"/>
      <c r="G1174" s="5"/>
      <c r="H1174" s="6" t="s">
        <v>32</v>
      </c>
      <c r="I1174" s="6" t="s">
        <v>32</v>
      </c>
      <c r="J1174" s="5" t="s">
        <v>121</v>
      </c>
      <c r="K1174" s="29">
        <f>SUM(K1148,K1151,K1154,K1157,K1161,K1164,K1167,K1170,K1173)</f>
        <v>756437622000</v>
      </c>
      <c r="L1174" s="14">
        <f>SUM(L1148,L1151,L1154,L1157,L1161,L1164,L1167,L1170,L1173)</f>
        <v>0</v>
      </c>
      <c r="M1174" s="5"/>
      <c r="N1174" s="5"/>
      <c r="O1174" s="5"/>
      <c r="P1174" s="5"/>
      <c r="Q1174" s="5"/>
      <c r="R1174" s="5"/>
      <c r="S1174" s="5"/>
      <c r="T1174" s="5"/>
      <c r="U1174" s="37"/>
      <c r="V1174" s="5"/>
      <c r="W1174" s="5"/>
      <c r="X1174" s="5"/>
      <c r="Y1174" s="5" t="s">
        <v>121</v>
      </c>
      <c r="Z1174" s="14">
        <f>SUM(Z1148,Z1151,Z1154,Z1157,Z1161,Z1164,Z1167,Z1170,Z1173)</f>
        <v>0</v>
      </c>
    </row>
    <row r="1175" spans="1:26">
      <c r="A1175" s="15">
        <v>131</v>
      </c>
      <c r="B1175" s="15">
        <v>1</v>
      </c>
      <c r="C1175" s="15" t="s">
        <v>1472</v>
      </c>
      <c r="D1175" s="15">
        <v>1</v>
      </c>
      <c r="E1175" s="15" t="s">
        <v>1473</v>
      </c>
      <c r="F1175" s="15">
        <v>4</v>
      </c>
      <c r="G1175" s="15" t="s">
        <v>1474</v>
      </c>
      <c r="H1175" s="16" t="s">
        <v>1475</v>
      </c>
      <c r="I1175" s="16" t="s">
        <v>1476</v>
      </c>
      <c r="J1175" s="15" t="s">
        <v>1477</v>
      </c>
      <c r="K1175" s="32" cm="1">
        <f t="array" ref="K1175">IF(I1175="","",_xlfn.XLOOKUP(0&amp;A1175&amp;IF(F1175&lt;&gt;"",F1175,LOOKUP(2,1/(F$2:F1175&lt;&gt;""),F$2:F1175))&amp;I1175,Hoja4!G:G,Hoja4!F:F,"",0))</f>
        <v>10455007000</v>
      </c>
      <c r="L1175" s="23"/>
      <c r="M1175" s="15"/>
      <c r="N1175" s="15"/>
      <c r="O1175" s="15"/>
      <c r="P1175" s="15"/>
      <c r="Q1175" s="15"/>
      <c r="R1175" s="15"/>
      <c r="S1175" s="15"/>
      <c r="T1175" s="15"/>
      <c r="U1175" s="35"/>
      <c r="V1175" s="15"/>
      <c r="W1175" s="15"/>
      <c r="X1175" s="15"/>
      <c r="Y1175" s="15"/>
      <c r="Z1175" s="22"/>
    </row>
    <row r="1176" spans="1:26">
      <c r="A1176" s="15">
        <v>131</v>
      </c>
      <c r="B1176" s="15">
        <v>1</v>
      </c>
      <c r="C1176" s="15"/>
      <c r="D1176" s="15"/>
      <c r="E1176" s="15"/>
      <c r="F1176" s="15"/>
      <c r="G1176" s="15"/>
      <c r="H1176" s="16" t="s">
        <v>32</v>
      </c>
      <c r="I1176" s="16" t="s">
        <v>32</v>
      </c>
      <c r="J1176" s="15"/>
      <c r="K1176" s="27" t="str" cm="1">
        <f t="array" ref="K1176">IF(I1176="","",_xlfn.XLOOKUP(0&amp;A1176&amp;IF(F1176&lt;&gt;"",F1176,LOOKUP(2,1/(F$2:F1176&lt;&gt;""),F$2:F1176))&amp;I1176,Hoja4!G:G,Hoja4!F:F,"",0))</f>
        <v/>
      </c>
      <c r="L1176" s="22"/>
      <c r="M1176" s="15">
        <v>2</v>
      </c>
      <c r="N1176" s="15" t="s">
        <v>1478</v>
      </c>
      <c r="O1176" s="15" t="s">
        <v>40</v>
      </c>
      <c r="P1176" s="15" t="s">
        <v>35</v>
      </c>
      <c r="Q1176" s="15" t="s">
        <v>36</v>
      </c>
      <c r="R1176" s="15" t="s">
        <v>58</v>
      </c>
      <c r="S1176" s="15">
        <v>144048</v>
      </c>
      <c r="T1176" s="15">
        <v>420740</v>
      </c>
      <c r="U1176" s="35">
        <v>40144</v>
      </c>
      <c r="V1176" s="33"/>
      <c r="W1176" s="15" t="s">
        <v>38</v>
      </c>
      <c r="X1176" s="15" t="s">
        <v>38</v>
      </c>
      <c r="Y1176" s="15" t="s">
        <v>38</v>
      </c>
      <c r="Z1176" s="23"/>
    </row>
    <row r="1177" spans="1:26">
      <c r="A1177" s="3">
        <v>131</v>
      </c>
      <c r="B1177" s="3">
        <v>1</v>
      </c>
      <c r="C1177" s="3" t="s">
        <v>1472</v>
      </c>
      <c r="D1177" s="3"/>
      <c r="E1177" s="3"/>
      <c r="F1177" s="3">
        <v>4</v>
      </c>
      <c r="G1177" s="3" t="s">
        <v>1474</v>
      </c>
      <c r="H1177" s="4" t="s">
        <v>32</v>
      </c>
      <c r="I1177" s="4" t="s">
        <v>32</v>
      </c>
      <c r="J1177" s="3" t="s">
        <v>44</v>
      </c>
      <c r="K1177" s="28">
        <f>SUM(K1175:K1176)</f>
        <v>10455007000</v>
      </c>
      <c r="L1177" s="13">
        <f>SUM(L1175:L1176)</f>
        <v>0</v>
      </c>
      <c r="M1177" s="3"/>
      <c r="N1177" s="3"/>
      <c r="O1177" s="3"/>
      <c r="P1177" s="3"/>
      <c r="Q1177" s="3"/>
      <c r="R1177" s="3"/>
      <c r="S1177" s="3"/>
      <c r="T1177" s="3"/>
      <c r="U1177" s="36"/>
      <c r="V1177" s="3"/>
      <c r="W1177" s="3"/>
      <c r="X1177" s="3"/>
      <c r="Y1177" s="3" t="s">
        <v>45</v>
      </c>
      <c r="Z1177" s="13">
        <f>SUM(Z1174:Z1176)</f>
        <v>0</v>
      </c>
    </row>
    <row r="1178" spans="1:26">
      <c r="A1178" s="15">
        <v>131</v>
      </c>
      <c r="B1178" s="15">
        <v>1</v>
      </c>
      <c r="C1178" s="15" t="s">
        <v>1472</v>
      </c>
      <c r="D1178" s="15">
        <v>1</v>
      </c>
      <c r="E1178" s="15" t="s">
        <v>1473</v>
      </c>
      <c r="F1178" s="15">
        <v>9</v>
      </c>
      <c r="G1178" s="15" t="s">
        <v>1479</v>
      </c>
      <c r="H1178" s="16" t="s">
        <v>1475</v>
      </c>
      <c r="I1178" s="16" t="s">
        <v>1476</v>
      </c>
      <c r="J1178" s="15" t="s">
        <v>1477</v>
      </c>
      <c r="K1178" s="32" cm="1">
        <f t="array" ref="K1178">IF(I1178="","",_xlfn.XLOOKUP(0&amp;A1178&amp;IF(F1178&lt;&gt;"",F1178,LOOKUP(2,1/(F$2:F1178&lt;&gt;""),F$2:F1178))&amp;I1178,Hoja4!G:G,Hoja4!F:F,"",0))</f>
        <v>8181629000</v>
      </c>
      <c r="L1178" s="23"/>
      <c r="M1178" s="15"/>
      <c r="N1178" s="15"/>
      <c r="O1178" s="15"/>
      <c r="P1178" s="15"/>
      <c r="Q1178" s="15"/>
      <c r="R1178" s="15"/>
      <c r="S1178" s="15"/>
      <c r="T1178" s="15"/>
      <c r="U1178" s="35"/>
      <c r="V1178" s="15"/>
      <c r="W1178" s="15"/>
      <c r="X1178" s="15"/>
      <c r="Y1178" s="15"/>
      <c r="Z1178" s="22"/>
    </row>
    <row r="1179" spans="1:26">
      <c r="A1179" s="15">
        <v>131</v>
      </c>
      <c r="B1179" s="15">
        <v>1</v>
      </c>
      <c r="C1179" s="15"/>
      <c r="D1179" s="15"/>
      <c r="E1179" s="15"/>
      <c r="F1179" s="15"/>
      <c r="G1179" s="15"/>
      <c r="H1179" s="16" t="s">
        <v>32</v>
      </c>
      <c r="I1179" s="16" t="s">
        <v>32</v>
      </c>
      <c r="J1179" s="15"/>
      <c r="K1179" s="27" t="str" cm="1">
        <f t="array" ref="K1179">IF(I1179="","",_xlfn.XLOOKUP(0&amp;A1179&amp;IF(F1179&lt;&gt;"",F1179,LOOKUP(2,1/(F$2:F1179&lt;&gt;""),F$2:F1179))&amp;I1179,Hoja4!G:G,Hoja4!F:F,"",0))</f>
        <v/>
      </c>
      <c r="L1179" s="22"/>
      <c r="M1179" s="15">
        <v>7</v>
      </c>
      <c r="N1179" s="15" t="s">
        <v>1480</v>
      </c>
      <c r="O1179" s="15" t="s">
        <v>100</v>
      </c>
      <c r="P1179" s="15" t="s">
        <v>115</v>
      </c>
      <c r="Q1179" s="15" t="s">
        <v>295</v>
      </c>
      <c r="R1179" s="15" t="s">
        <v>37</v>
      </c>
      <c r="S1179" s="15"/>
      <c r="T1179" s="15">
        <v>0</v>
      </c>
      <c r="U1179" s="35"/>
      <c r="V1179" s="33"/>
      <c r="W1179" s="15" t="s">
        <v>38</v>
      </c>
      <c r="X1179" s="15" t="s">
        <v>43</v>
      </c>
      <c r="Y1179" s="15" t="s">
        <v>43</v>
      </c>
      <c r="Z1179" s="23"/>
    </row>
    <row r="1180" spans="1:26">
      <c r="A1180" s="15">
        <v>131</v>
      </c>
      <c r="B1180" s="15">
        <v>1</v>
      </c>
      <c r="C1180" s="15"/>
      <c r="D1180" s="15"/>
      <c r="E1180" s="15"/>
      <c r="F1180" s="15"/>
      <c r="G1180" s="15"/>
      <c r="H1180" s="16" t="s">
        <v>32</v>
      </c>
      <c r="I1180" s="16" t="s">
        <v>32</v>
      </c>
      <c r="J1180" s="15"/>
      <c r="K1180" s="27" t="str" cm="1">
        <f t="array" ref="K1180">IF(I1180="","",_xlfn.XLOOKUP(0&amp;A1180&amp;IF(F1180&lt;&gt;"",F1180,LOOKUP(2,1/(F$2:F1180&lt;&gt;""),F$2:F1180))&amp;I1180,Hoja4!G:G,Hoja4!F:F,"",0))</f>
        <v/>
      </c>
      <c r="L1180" s="22"/>
      <c r="M1180" s="15">
        <v>8</v>
      </c>
      <c r="N1180" s="15" t="s">
        <v>1481</v>
      </c>
      <c r="O1180" s="15" t="s">
        <v>100</v>
      </c>
      <c r="P1180" s="15" t="s">
        <v>131</v>
      </c>
      <c r="Q1180" s="15" t="s">
        <v>41</v>
      </c>
      <c r="R1180" s="15" t="s">
        <v>37</v>
      </c>
      <c r="S1180" s="15">
        <v>100</v>
      </c>
      <c r="T1180" s="15">
        <v>100</v>
      </c>
      <c r="U1180" s="35">
        <v>100</v>
      </c>
      <c r="V1180" s="33"/>
      <c r="W1180" s="15" t="s">
        <v>38</v>
      </c>
      <c r="X1180" s="15" t="s">
        <v>38</v>
      </c>
      <c r="Y1180" s="15" t="s">
        <v>38</v>
      </c>
      <c r="Z1180" s="23"/>
    </row>
    <row r="1181" spans="1:26">
      <c r="A1181" s="15">
        <v>131</v>
      </c>
      <c r="B1181" s="15">
        <v>1</v>
      </c>
      <c r="C1181" s="15"/>
      <c r="D1181" s="15"/>
      <c r="E1181" s="15"/>
      <c r="F1181" s="15"/>
      <c r="G1181" s="15"/>
      <c r="H1181" s="16" t="s">
        <v>32</v>
      </c>
      <c r="I1181" s="16" t="s">
        <v>32</v>
      </c>
      <c r="J1181" s="15"/>
      <c r="K1181" s="27" t="str" cm="1">
        <f t="array" ref="K1181">IF(I1181="","",_xlfn.XLOOKUP(0&amp;A1181&amp;IF(F1181&lt;&gt;"",F1181,LOOKUP(2,1/(F$2:F1181&lt;&gt;""),F$2:F1181))&amp;I1181,Hoja4!G:G,Hoja4!F:F,"",0))</f>
        <v/>
      </c>
      <c r="L1181" s="22"/>
      <c r="M1181" s="15">
        <v>9</v>
      </c>
      <c r="N1181" s="15" t="s">
        <v>1482</v>
      </c>
      <c r="O1181" s="15" t="s">
        <v>40</v>
      </c>
      <c r="P1181" s="15" t="s">
        <v>131</v>
      </c>
      <c r="Q1181" s="15" t="s">
        <v>295</v>
      </c>
      <c r="R1181" s="15" t="s">
        <v>37</v>
      </c>
      <c r="S1181" s="15"/>
      <c r="T1181" s="15">
        <v>0</v>
      </c>
      <c r="U1181" s="35"/>
      <c r="V1181" s="33"/>
      <c r="W1181" s="15" t="s">
        <v>43</v>
      </c>
      <c r="X1181" s="15" t="s">
        <v>43</v>
      </c>
      <c r="Y1181" s="15" t="s">
        <v>43</v>
      </c>
      <c r="Z1181" s="23"/>
    </row>
    <row r="1182" spans="1:26">
      <c r="A1182" s="15">
        <v>131</v>
      </c>
      <c r="B1182" s="15">
        <v>1</v>
      </c>
      <c r="C1182" s="15"/>
      <c r="D1182" s="15"/>
      <c r="E1182" s="15"/>
      <c r="F1182" s="15"/>
      <c r="G1182" s="15"/>
      <c r="H1182" s="16" t="s">
        <v>32</v>
      </c>
      <c r="I1182" s="16" t="s">
        <v>32</v>
      </c>
      <c r="J1182" s="15"/>
      <c r="K1182" s="27" t="str" cm="1">
        <f t="array" ref="K1182">IF(I1182="","",_xlfn.XLOOKUP(0&amp;A1182&amp;IF(F1182&lt;&gt;"",F1182,LOOKUP(2,1/(F$2:F1182&lt;&gt;""),F$2:F1182))&amp;I1182,Hoja4!G:G,Hoja4!F:F,"",0))</f>
        <v/>
      </c>
      <c r="L1182" s="22"/>
      <c r="M1182" s="15">
        <v>10</v>
      </c>
      <c r="N1182" s="15" t="s">
        <v>1483</v>
      </c>
      <c r="O1182" s="15" t="s">
        <v>40</v>
      </c>
      <c r="P1182" s="15" t="s">
        <v>131</v>
      </c>
      <c r="Q1182" s="15" t="s">
        <v>41</v>
      </c>
      <c r="R1182" s="15" t="s">
        <v>37</v>
      </c>
      <c r="S1182" s="15"/>
      <c r="T1182" s="15">
        <v>0</v>
      </c>
      <c r="U1182" s="35"/>
      <c r="V1182" s="33"/>
      <c r="W1182" s="15" t="s">
        <v>43</v>
      </c>
      <c r="X1182" s="15" t="s">
        <v>43</v>
      </c>
      <c r="Y1182" s="15" t="s">
        <v>43</v>
      </c>
      <c r="Z1182" s="23"/>
    </row>
    <row r="1183" spans="1:26">
      <c r="A1183" s="15">
        <v>131</v>
      </c>
      <c r="B1183" s="15">
        <v>1</v>
      </c>
      <c r="C1183" s="15"/>
      <c r="D1183" s="15"/>
      <c r="E1183" s="15"/>
      <c r="F1183" s="15"/>
      <c r="G1183" s="15"/>
      <c r="H1183" s="16" t="s">
        <v>32</v>
      </c>
      <c r="I1183" s="16" t="s">
        <v>32</v>
      </c>
      <c r="J1183" s="15"/>
      <c r="K1183" s="27" t="str" cm="1">
        <f t="array" ref="K1183">IF(I1183="","",_xlfn.XLOOKUP(0&amp;A1183&amp;IF(F1183&lt;&gt;"",F1183,LOOKUP(2,1/(F$2:F1183&lt;&gt;""),F$2:F1183))&amp;I1183,Hoja4!G:G,Hoja4!F:F,"",0))</f>
        <v/>
      </c>
      <c r="L1183" s="22"/>
      <c r="M1183" s="15">
        <v>16</v>
      </c>
      <c r="N1183" s="15" t="s">
        <v>1484</v>
      </c>
      <c r="O1183" s="15" t="s">
        <v>34</v>
      </c>
      <c r="P1183" s="15" t="s">
        <v>35</v>
      </c>
      <c r="Q1183" s="15" t="s">
        <v>36</v>
      </c>
      <c r="R1183" s="15" t="s">
        <v>37</v>
      </c>
      <c r="S1183" s="15">
        <v>7614</v>
      </c>
      <c r="T1183" s="15">
        <v>2481</v>
      </c>
      <c r="U1183" s="35">
        <v>1800</v>
      </c>
      <c r="V1183" s="33"/>
      <c r="W1183" s="15" t="s">
        <v>38</v>
      </c>
      <c r="X1183" s="15" t="s">
        <v>38</v>
      </c>
      <c r="Y1183" s="15" t="s">
        <v>38</v>
      </c>
      <c r="Z1183" s="23"/>
    </row>
    <row r="1184" spans="1:26">
      <c r="A1184" s="3">
        <v>131</v>
      </c>
      <c r="B1184" s="3">
        <v>1</v>
      </c>
      <c r="C1184" s="3" t="s">
        <v>1472</v>
      </c>
      <c r="D1184" s="3"/>
      <c r="E1184" s="3"/>
      <c r="F1184" s="3">
        <v>9</v>
      </c>
      <c r="G1184" s="3" t="s">
        <v>1479</v>
      </c>
      <c r="H1184" s="4" t="s">
        <v>32</v>
      </c>
      <c r="I1184" s="4" t="s">
        <v>32</v>
      </c>
      <c r="J1184" s="3" t="s">
        <v>44</v>
      </c>
      <c r="K1184" s="28">
        <f>SUM(K1178:K1183)</f>
        <v>8181629000</v>
      </c>
      <c r="L1184" s="13">
        <f>SUM(L1178:L1183)</f>
        <v>0</v>
      </c>
      <c r="M1184" s="3"/>
      <c r="N1184" s="3"/>
      <c r="O1184" s="3"/>
      <c r="P1184" s="3"/>
      <c r="Q1184" s="3"/>
      <c r="R1184" s="3"/>
      <c r="S1184" s="3"/>
      <c r="T1184" s="3"/>
      <c r="U1184" s="36"/>
      <c r="V1184" s="3"/>
      <c r="W1184" s="3"/>
      <c r="X1184" s="3"/>
      <c r="Y1184" s="3" t="s">
        <v>45</v>
      </c>
      <c r="Z1184" s="13">
        <f>SUM(Z1178:Z1183)</f>
        <v>0</v>
      </c>
    </row>
    <row r="1185" spans="1:26">
      <c r="A1185" s="15">
        <v>131</v>
      </c>
      <c r="B1185" s="15">
        <v>1</v>
      </c>
      <c r="C1185" s="15" t="s">
        <v>1472</v>
      </c>
      <c r="D1185" s="15">
        <v>1</v>
      </c>
      <c r="E1185" s="15" t="s">
        <v>1473</v>
      </c>
      <c r="F1185" s="15">
        <v>10</v>
      </c>
      <c r="G1185" s="15" t="s">
        <v>1485</v>
      </c>
      <c r="H1185" s="16" t="s">
        <v>1475</v>
      </c>
      <c r="I1185" s="16" t="s">
        <v>1476</v>
      </c>
      <c r="J1185" s="15" t="s">
        <v>1477</v>
      </c>
      <c r="K1185" s="32" cm="1">
        <f t="array" ref="K1185">IF(I1185="","",_xlfn.XLOOKUP(0&amp;A1185&amp;IF(F1185&lt;&gt;"",F1185,LOOKUP(2,1/(F$2:F1185&lt;&gt;""),F$2:F1185))&amp;I1185,Hoja4!G:G,Hoja4!F:F,"",0))</f>
        <v>784993000</v>
      </c>
      <c r="L1185" s="23"/>
      <c r="M1185" s="15"/>
      <c r="N1185" s="15"/>
      <c r="O1185" s="15"/>
      <c r="P1185" s="15"/>
      <c r="Q1185" s="15"/>
      <c r="R1185" s="15"/>
      <c r="S1185" s="15"/>
      <c r="T1185" s="15"/>
      <c r="U1185" s="35"/>
      <c r="V1185" s="15"/>
      <c r="W1185" s="15"/>
      <c r="X1185" s="15"/>
      <c r="Y1185" s="15"/>
      <c r="Z1185" s="22"/>
    </row>
    <row r="1186" spans="1:26">
      <c r="A1186" s="15">
        <v>131</v>
      </c>
      <c r="B1186" s="15">
        <v>1</v>
      </c>
      <c r="C1186" s="15"/>
      <c r="D1186" s="15"/>
      <c r="E1186" s="15"/>
      <c r="F1186" s="15"/>
      <c r="G1186" s="15"/>
      <c r="H1186" s="16" t="s">
        <v>32</v>
      </c>
      <c r="I1186" s="16" t="s">
        <v>32</v>
      </c>
      <c r="J1186" s="15"/>
      <c r="K1186" s="27" t="str" cm="1">
        <f t="array" ref="K1186">IF(I1186="","",_xlfn.XLOOKUP(0&amp;A1186&amp;IF(F1186&lt;&gt;"",F1186,LOOKUP(2,1/(F$2:F1186&lt;&gt;""),F$2:F1186))&amp;I1186,Hoja4!G:G,Hoja4!F:F,"",0))</f>
        <v/>
      </c>
      <c r="L1186" s="22"/>
      <c r="M1186" s="15">
        <v>11</v>
      </c>
      <c r="N1186" s="15" t="s">
        <v>1486</v>
      </c>
      <c r="O1186" s="15" t="s">
        <v>100</v>
      </c>
      <c r="P1186" s="15" t="s">
        <v>131</v>
      </c>
      <c r="Q1186" s="15" t="s">
        <v>41</v>
      </c>
      <c r="R1186" s="15" t="s">
        <v>37</v>
      </c>
      <c r="S1186" s="15">
        <v>100</v>
      </c>
      <c r="T1186" s="15">
        <v>100</v>
      </c>
      <c r="U1186" s="35">
        <v>100</v>
      </c>
      <c r="V1186" s="33"/>
      <c r="W1186" s="15" t="s">
        <v>38</v>
      </c>
      <c r="X1186" s="15" t="s">
        <v>38</v>
      </c>
      <c r="Y1186" s="15" t="s">
        <v>38</v>
      </c>
      <c r="Z1186" s="23"/>
    </row>
    <row r="1187" spans="1:26">
      <c r="A1187" s="3">
        <v>131</v>
      </c>
      <c r="B1187" s="3">
        <v>1</v>
      </c>
      <c r="C1187" s="3" t="s">
        <v>1472</v>
      </c>
      <c r="D1187" s="3"/>
      <c r="E1187" s="3"/>
      <c r="F1187" s="3">
        <v>10</v>
      </c>
      <c r="G1187" s="3" t="s">
        <v>1485</v>
      </c>
      <c r="H1187" s="4" t="s">
        <v>32</v>
      </c>
      <c r="I1187" s="4" t="s">
        <v>32</v>
      </c>
      <c r="J1187" s="3" t="s">
        <v>44</v>
      </c>
      <c r="K1187" s="28">
        <f>SUM(K1185:K1186)</f>
        <v>784993000</v>
      </c>
      <c r="L1187" s="13">
        <f>SUM(L1185:L1186)</f>
        <v>0</v>
      </c>
      <c r="M1187" s="3"/>
      <c r="N1187" s="3"/>
      <c r="O1187" s="3"/>
      <c r="P1187" s="3"/>
      <c r="Q1187" s="3"/>
      <c r="R1187" s="3"/>
      <c r="S1187" s="3"/>
      <c r="T1187" s="3"/>
      <c r="U1187" s="36"/>
      <c r="V1187" s="3"/>
      <c r="W1187" s="3"/>
      <c r="X1187" s="3"/>
      <c r="Y1187" s="3" t="s">
        <v>45</v>
      </c>
      <c r="Z1187" s="13">
        <f>SUM(Z1185:Z1186)</f>
        <v>0</v>
      </c>
    </row>
    <row r="1188" spans="1:26">
      <c r="A1188" s="15">
        <v>131</v>
      </c>
      <c r="B1188" s="15">
        <v>1</v>
      </c>
      <c r="C1188" s="15" t="s">
        <v>1472</v>
      </c>
      <c r="D1188" s="15">
        <v>1</v>
      </c>
      <c r="E1188" s="15" t="s">
        <v>1473</v>
      </c>
      <c r="F1188" s="15">
        <v>12</v>
      </c>
      <c r="G1188" s="15" t="s">
        <v>1487</v>
      </c>
      <c r="H1188" s="16" t="s">
        <v>1475</v>
      </c>
      <c r="I1188" s="16" t="s">
        <v>1476</v>
      </c>
      <c r="J1188" s="15" t="s">
        <v>1477</v>
      </c>
      <c r="K1188" s="32" cm="1">
        <f t="array" ref="K1188">IF(I1188="","",_xlfn.XLOOKUP(0&amp;A1188&amp;IF(F1188&lt;&gt;"",F1188,LOOKUP(2,1/(F$2:F1188&lt;&gt;""),F$2:F1188))&amp;I1188,Hoja4!G:G,Hoja4!F:F,"",0))</f>
        <v>3001441000</v>
      </c>
      <c r="L1188" s="23"/>
      <c r="M1188" s="15"/>
      <c r="N1188" s="15"/>
      <c r="O1188" s="15"/>
      <c r="P1188" s="15"/>
      <c r="Q1188" s="15"/>
      <c r="R1188" s="15"/>
      <c r="S1188" s="15"/>
      <c r="T1188" s="15"/>
      <c r="U1188" s="35"/>
      <c r="V1188" s="15"/>
      <c r="W1188" s="15"/>
      <c r="X1188" s="15"/>
      <c r="Y1188" s="15"/>
      <c r="Z1188" s="22"/>
    </row>
    <row r="1189" spans="1:26">
      <c r="A1189" s="15">
        <v>131</v>
      </c>
      <c r="B1189" s="15">
        <v>1</v>
      </c>
      <c r="C1189" s="15"/>
      <c r="D1189" s="15"/>
      <c r="E1189" s="15"/>
      <c r="F1189" s="15"/>
      <c r="G1189" s="15"/>
      <c r="H1189" s="16" t="s">
        <v>32</v>
      </c>
      <c r="I1189" s="16" t="s">
        <v>32</v>
      </c>
      <c r="J1189" s="15"/>
      <c r="K1189" s="27" t="str" cm="1">
        <f t="array" ref="K1189">IF(I1189="","",_xlfn.XLOOKUP(0&amp;A1189&amp;IF(F1189&lt;&gt;"",F1189,LOOKUP(2,1/(F$2:F1189&lt;&gt;""),F$2:F1189))&amp;I1189,Hoja4!G:G,Hoja4!F:F,"",0))</f>
        <v/>
      </c>
      <c r="L1189" s="22"/>
      <c r="M1189" s="15">
        <v>13</v>
      </c>
      <c r="N1189" s="15" t="s">
        <v>1488</v>
      </c>
      <c r="O1189" s="15" t="s">
        <v>40</v>
      </c>
      <c r="P1189" s="15" t="s">
        <v>35</v>
      </c>
      <c r="Q1189" s="15" t="s">
        <v>36</v>
      </c>
      <c r="R1189" s="15" t="s">
        <v>58</v>
      </c>
      <c r="S1189" s="15">
        <v>150</v>
      </c>
      <c r="T1189" s="15">
        <v>763</v>
      </c>
      <c r="U1189" s="35">
        <v>73</v>
      </c>
      <c r="V1189" s="33"/>
      <c r="W1189" s="15" t="s">
        <v>38</v>
      </c>
      <c r="X1189" s="15" t="s">
        <v>38</v>
      </c>
      <c r="Y1189" s="15" t="s">
        <v>38</v>
      </c>
      <c r="Z1189" s="23"/>
    </row>
    <row r="1190" spans="1:26">
      <c r="A1190" s="3">
        <v>131</v>
      </c>
      <c r="B1190" s="3">
        <v>1</v>
      </c>
      <c r="C1190" s="3" t="s">
        <v>1472</v>
      </c>
      <c r="D1190" s="3"/>
      <c r="E1190" s="3"/>
      <c r="F1190" s="3">
        <v>12</v>
      </c>
      <c r="G1190" s="3" t="s">
        <v>1487</v>
      </c>
      <c r="H1190" s="4" t="s">
        <v>32</v>
      </c>
      <c r="I1190" s="4" t="s">
        <v>32</v>
      </c>
      <c r="J1190" s="3" t="s">
        <v>44</v>
      </c>
      <c r="K1190" s="28">
        <f>SUM(K1188:K1189)</f>
        <v>3001441000</v>
      </c>
      <c r="L1190" s="13">
        <f>SUM(L1188:L1189)</f>
        <v>0</v>
      </c>
      <c r="M1190" s="3"/>
      <c r="N1190" s="3"/>
      <c r="O1190" s="3"/>
      <c r="P1190" s="3"/>
      <c r="Q1190" s="3"/>
      <c r="R1190" s="3"/>
      <c r="S1190" s="3"/>
      <c r="T1190" s="3"/>
      <c r="U1190" s="36"/>
      <c r="V1190" s="3"/>
      <c r="W1190" s="3"/>
      <c r="X1190" s="3"/>
      <c r="Y1190" s="3" t="s">
        <v>45</v>
      </c>
      <c r="Z1190" s="13">
        <f>SUM(Z1188:Z1189)</f>
        <v>0</v>
      </c>
    </row>
    <row r="1191" spans="1:26">
      <c r="A1191" s="15">
        <v>131</v>
      </c>
      <c r="B1191" s="15">
        <v>1</v>
      </c>
      <c r="C1191" s="15" t="s">
        <v>1472</v>
      </c>
      <c r="D1191" s="15">
        <v>1</v>
      </c>
      <c r="E1191" s="15" t="s">
        <v>1473</v>
      </c>
      <c r="F1191" s="15">
        <v>14</v>
      </c>
      <c r="G1191" s="15" t="s">
        <v>1489</v>
      </c>
      <c r="H1191" s="16" t="s">
        <v>1475</v>
      </c>
      <c r="I1191" s="16" t="s">
        <v>1476</v>
      </c>
      <c r="J1191" s="15" t="s">
        <v>1477</v>
      </c>
      <c r="K1191" s="32" cm="1">
        <f t="array" ref="K1191">IF(I1191="","",_xlfn.XLOOKUP(0&amp;A1191&amp;IF(F1191&lt;&gt;"",F1191,LOOKUP(2,1/(F$2:F1191&lt;&gt;""),F$2:F1191))&amp;I1191,Hoja4!G:G,Hoja4!F:F,"",0))</f>
        <v>12408309463</v>
      </c>
      <c r="L1191" s="23"/>
      <c r="M1191" s="15"/>
      <c r="N1191" s="15"/>
      <c r="O1191" s="15"/>
      <c r="P1191" s="15"/>
      <c r="Q1191" s="15"/>
      <c r="R1191" s="15"/>
      <c r="S1191" s="15"/>
      <c r="T1191" s="15"/>
      <c r="U1191" s="35"/>
      <c r="V1191" s="15"/>
      <c r="W1191" s="15"/>
      <c r="X1191" s="15"/>
      <c r="Y1191" s="15"/>
      <c r="Z1191" s="22"/>
    </row>
    <row r="1192" spans="1:26">
      <c r="A1192" s="15">
        <v>131</v>
      </c>
      <c r="B1192" s="15">
        <v>1</v>
      </c>
      <c r="C1192" s="15"/>
      <c r="D1192" s="15"/>
      <c r="E1192" s="15"/>
      <c r="F1192" s="15"/>
      <c r="G1192" s="15"/>
      <c r="H1192" s="16" t="s">
        <v>32</v>
      </c>
      <c r="I1192" s="16" t="s">
        <v>32</v>
      </c>
      <c r="J1192" s="15"/>
      <c r="K1192" s="27" t="str" cm="1">
        <f t="array" ref="K1192">IF(I1192="","",_xlfn.XLOOKUP(0&amp;A1192&amp;IF(F1192&lt;&gt;"",F1192,LOOKUP(2,1/(F$2:F1192&lt;&gt;""),F$2:F1192))&amp;I1192,Hoja4!G:G,Hoja4!F:F,"",0))</f>
        <v/>
      </c>
      <c r="L1192" s="22"/>
      <c r="M1192" s="15">
        <v>19</v>
      </c>
      <c r="N1192" s="15" t="s">
        <v>1490</v>
      </c>
      <c r="O1192" s="15" t="s">
        <v>34</v>
      </c>
      <c r="P1192" s="15" t="s">
        <v>95</v>
      </c>
      <c r="Q1192" s="15" t="s">
        <v>41</v>
      </c>
      <c r="R1192" s="15" t="s">
        <v>58</v>
      </c>
      <c r="S1192" s="15"/>
      <c r="T1192" s="15">
        <v>100</v>
      </c>
      <c r="U1192" s="35">
        <v>100</v>
      </c>
      <c r="V1192" s="33"/>
      <c r="W1192" s="15" t="s">
        <v>60</v>
      </c>
      <c r="X1192" s="15" t="s">
        <v>60</v>
      </c>
      <c r="Y1192" s="15" t="s">
        <v>38</v>
      </c>
      <c r="Z1192" s="23"/>
    </row>
    <row r="1193" spans="1:26">
      <c r="A1193" s="3">
        <v>131</v>
      </c>
      <c r="B1193" s="3">
        <v>1</v>
      </c>
      <c r="C1193" s="3" t="s">
        <v>1472</v>
      </c>
      <c r="D1193" s="3"/>
      <c r="E1193" s="3"/>
      <c r="F1193" s="3">
        <v>14</v>
      </c>
      <c r="G1193" s="3" t="s">
        <v>1489</v>
      </c>
      <c r="H1193" s="4" t="s">
        <v>32</v>
      </c>
      <c r="I1193" s="4" t="s">
        <v>32</v>
      </c>
      <c r="J1193" s="3" t="s">
        <v>44</v>
      </c>
      <c r="K1193" s="28">
        <f>SUM(K1191:K1192)</f>
        <v>12408309463</v>
      </c>
      <c r="L1193" s="13">
        <f>SUM(L1191:L1192)</f>
        <v>0</v>
      </c>
      <c r="M1193" s="3"/>
      <c r="N1193" s="3"/>
      <c r="O1193" s="3"/>
      <c r="P1193" s="3"/>
      <c r="Q1193" s="3"/>
      <c r="R1193" s="3"/>
      <c r="S1193" s="3"/>
      <c r="T1193" s="3"/>
      <c r="U1193" s="36"/>
      <c r="V1193" s="3"/>
      <c r="W1193" s="3"/>
      <c r="X1193" s="3"/>
      <c r="Y1193" s="3" t="s">
        <v>45</v>
      </c>
      <c r="Z1193" s="13">
        <f>SUM(Z1191:Z1192)</f>
        <v>0</v>
      </c>
    </row>
    <row r="1194" spans="1:26">
      <c r="A1194" s="15">
        <v>131</v>
      </c>
      <c r="B1194" s="15">
        <v>1</v>
      </c>
      <c r="C1194" s="15" t="s">
        <v>1472</v>
      </c>
      <c r="D1194" s="15">
        <v>1</v>
      </c>
      <c r="E1194" s="15" t="s">
        <v>1473</v>
      </c>
      <c r="F1194" s="15">
        <v>15</v>
      </c>
      <c r="G1194" s="15" t="s">
        <v>1491</v>
      </c>
      <c r="H1194" s="16" t="s">
        <v>32</v>
      </c>
      <c r="I1194" s="16" t="s">
        <v>32</v>
      </c>
      <c r="J1194" s="15"/>
      <c r="K1194" s="24" t="str" cm="1">
        <f t="array" ref="K1194">IF(I1194="","",_xlfn.XLOOKUP(0&amp;A1194&amp;IF(F1194&lt;&gt;"",F1194,LOOKUP(2,1/(F$2:F1194&lt;&gt;""),F$2:F1194))&amp;I1194,Hoja4!G:G,Hoja4!F:F,"",0))</f>
        <v/>
      </c>
      <c r="L1194" s="22"/>
      <c r="M1194" s="15"/>
      <c r="N1194" s="15"/>
      <c r="O1194" s="15"/>
      <c r="P1194" s="15"/>
      <c r="Q1194" s="15"/>
      <c r="R1194" s="15"/>
      <c r="S1194" s="15"/>
      <c r="T1194" s="15"/>
      <c r="U1194" s="35"/>
      <c r="V1194" s="33"/>
      <c r="W1194" s="15"/>
      <c r="X1194" s="15"/>
      <c r="Y1194" s="15"/>
      <c r="Z1194" s="23"/>
    </row>
    <row r="1195" spans="1:26">
      <c r="A1195" s="15">
        <v>131</v>
      </c>
      <c r="B1195" s="15">
        <v>1</v>
      </c>
      <c r="C1195" s="15"/>
      <c r="D1195" s="15"/>
      <c r="E1195" s="15"/>
      <c r="F1195" s="15"/>
      <c r="G1195" s="15"/>
      <c r="H1195" s="16" t="s">
        <v>32</v>
      </c>
      <c r="I1195" s="16" t="s">
        <v>32</v>
      </c>
      <c r="J1195" s="15"/>
      <c r="K1195" s="27" t="str" cm="1">
        <f t="array" ref="K1195">IF(I1195="","",_xlfn.XLOOKUP(0&amp;A1195&amp;IF(F1195&lt;&gt;"",F1195,LOOKUP(2,1/(F$2:F1195&lt;&gt;""),F$2:F1195))&amp;I1195,Hoja4!G:G,Hoja4!F:F,"",0))</f>
        <v/>
      </c>
      <c r="L1195" s="22"/>
      <c r="M1195" s="15">
        <v>20</v>
      </c>
      <c r="N1195" s="15" t="s">
        <v>1492</v>
      </c>
      <c r="O1195" s="15" t="s">
        <v>34</v>
      </c>
      <c r="P1195" s="15" t="s">
        <v>131</v>
      </c>
      <c r="Q1195" s="15" t="s">
        <v>41</v>
      </c>
      <c r="R1195" s="15" t="s">
        <v>37</v>
      </c>
      <c r="S1195" s="15"/>
      <c r="T1195" s="15">
        <v>100</v>
      </c>
      <c r="U1195" s="35">
        <v>100</v>
      </c>
      <c r="V1195" s="33"/>
      <c r="W1195" s="15" t="s">
        <v>60</v>
      </c>
      <c r="X1195" s="15" t="s">
        <v>60</v>
      </c>
      <c r="Y1195" s="15" t="s">
        <v>38</v>
      </c>
      <c r="Z1195" s="23"/>
    </row>
    <row r="1196" spans="1:26">
      <c r="A1196" s="3">
        <v>131</v>
      </c>
      <c r="B1196" s="3">
        <v>1</v>
      </c>
      <c r="C1196" s="3" t="s">
        <v>1472</v>
      </c>
      <c r="D1196" s="3"/>
      <c r="E1196" s="3"/>
      <c r="F1196" s="3">
        <v>15</v>
      </c>
      <c r="G1196" s="3" t="s">
        <v>1491</v>
      </c>
      <c r="H1196" s="4" t="s">
        <v>32</v>
      </c>
      <c r="I1196" s="4" t="s">
        <v>32</v>
      </c>
      <c r="J1196" s="3" t="s">
        <v>44</v>
      </c>
      <c r="K1196" s="28">
        <f>SUM(K1194:K1195)</f>
        <v>0</v>
      </c>
      <c r="L1196" s="13">
        <f>SUM(L1194:L1195)</f>
        <v>0</v>
      </c>
      <c r="M1196" s="3"/>
      <c r="N1196" s="3"/>
      <c r="O1196" s="3"/>
      <c r="P1196" s="3"/>
      <c r="Q1196" s="3"/>
      <c r="R1196" s="3"/>
      <c r="S1196" s="3"/>
      <c r="T1196" s="3"/>
      <c r="U1196" s="36"/>
      <c r="V1196" s="3"/>
      <c r="W1196" s="3"/>
      <c r="X1196" s="3"/>
      <c r="Y1196" s="3" t="s">
        <v>45</v>
      </c>
      <c r="Z1196" s="13">
        <f>SUM(Z1194:Z1195)</f>
        <v>0</v>
      </c>
    </row>
    <row r="1197" spans="1:26">
      <c r="A1197" s="15">
        <v>131</v>
      </c>
      <c r="B1197" s="15">
        <v>1</v>
      </c>
      <c r="C1197" s="15" t="s">
        <v>1472</v>
      </c>
      <c r="D1197" s="15">
        <v>3</v>
      </c>
      <c r="E1197" s="15" t="s">
        <v>1493</v>
      </c>
      <c r="F1197" s="15">
        <v>5</v>
      </c>
      <c r="G1197" s="15" t="s">
        <v>1494</v>
      </c>
      <c r="H1197" s="16" t="s">
        <v>1475</v>
      </c>
      <c r="I1197" s="16" t="s">
        <v>1476</v>
      </c>
      <c r="J1197" s="15" t="s">
        <v>1477</v>
      </c>
      <c r="K1197" s="32" cm="1">
        <f t="array" ref="K1197">IF(I1197="","",_xlfn.XLOOKUP(0&amp;A1197&amp;IF(F1197&lt;&gt;"",F1197,LOOKUP(2,1/(F$2:F1197&lt;&gt;""),F$2:F1197))&amp;I1197,Hoja4!G:G,Hoja4!F:F,"",0))</f>
        <v>2509600000</v>
      </c>
      <c r="L1197" s="23"/>
      <c r="M1197" s="15"/>
      <c r="N1197" s="15"/>
      <c r="O1197" s="15"/>
      <c r="P1197" s="15"/>
      <c r="Q1197" s="15"/>
      <c r="R1197" s="15"/>
      <c r="S1197" s="15"/>
      <c r="T1197" s="15"/>
      <c r="U1197" s="35"/>
      <c r="V1197" s="15"/>
      <c r="W1197" s="15"/>
      <c r="X1197" s="15"/>
      <c r="Y1197" s="15"/>
      <c r="Z1197" s="22"/>
    </row>
    <row r="1198" spans="1:26">
      <c r="A1198" s="15">
        <v>131</v>
      </c>
      <c r="B1198" s="15">
        <v>1</v>
      </c>
      <c r="C1198" s="15"/>
      <c r="D1198" s="15"/>
      <c r="E1198" s="15"/>
      <c r="F1198" s="15"/>
      <c r="G1198" s="15"/>
      <c r="H1198" s="16" t="s">
        <v>32</v>
      </c>
      <c r="I1198" s="16" t="s">
        <v>32</v>
      </c>
      <c r="J1198" s="15"/>
      <c r="K1198" s="27" t="str" cm="1">
        <f t="array" ref="K1198">IF(I1198="","",_xlfn.XLOOKUP(0&amp;A1198&amp;IF(F1198&lt;&gt;"",F1198,LOOKUP(2,1/(F$2:F1198&lt;&gt;""),F$2:F1198))&amp;I1198,Hoja4!G:G,Hoja4!F:F,"",0))</f>
        <v/>
      </c>
      <c r="L1198" s="22"/>
      <c r="M1198" s="15">
        <v>3</v>
      </c>
      <c r="N1198" s="15" t="s">
        <v>1495</v>
      </c>
      <c r="O1198" s="15" t="s">
        <v>40</v>
      </c>
      <c r="P1198" s="15" t="s">
        <v>35</v>
      </c>
      <c r="Q1198" s="15" t="s">
        <v>36</v>
      </c>
      <c r="R1198" s="15" t="s">
        <v>37</v>
      </c>
      <c r="S1198" s="15"/>
      <c r="T1198" s="15">
        <v>0</v>
      </c>
      <c r="U1198" s="35"/>
      <c r="V1198" s="33"/>
      <c r="W1198" s="15" t="s">
        <v>43</v>
      </c>
      <c r="X1198" s="15" t="s">
        <v>43</v>
      </c>
      <c r="Y1198" s="15" t="s">
        <v>43</v>
      </c>
      <c r="Z1198" s="23"/>
    </row>
    <row r="1199" spans="1:26">
      <c r="A1199" s="15">
        <v>131</v>
      </c>
      <c r="B1199" s="15">
        <v>1</v>
      </c>
      <c r="C1199" s="15"/>
      <c r="D1199" s="15"/>
      <c r="E1199" s="15"/>
      <c r="F1199" s="15"/>
      <c r="G1199" s="15"/>
      <c r="H1199" s="16" t="s">
        <v>32</v>
      </c>
      <c r="I1199" s="16" t="s">
        <v>32</v>
      </c>
      <c r="J1199" s="15"/>
      <c r="K1199" s="27" t="str" cm="1">
        <f t="array" ref="K1199">IF(I1199="","",_xlfn.XLOOKUP(0&amp;A1199&amp;IF(F1199&lt;&gt;"",F1199,LOOKUP(2,1/(F$2:F1199&lt;&gt;""),F$2:F1199))&amp;I1199,Hoja4!G:G,Hoja4!F:F,"",0))</f>
        <v/>
      </c>
      <c r="L1199" s="22"/>
      <c r="M1199" s="15">
        <v>15</v>
      </c>
      <c r="N1199" s="15" t="s">
        <v>1496</v>
      </c>
      <c r="O1199" s="15" t="s">
        <v>40</v>
      </c>
      <c r="P1199" s="15" t="s">
        <v>35</v>
      </c>
      <c r="Q1199" s="15" t="s">
        <v>36</v>
      </c>
      <c r="R1199" s="15" t="s">
        <v>58</v>
      </c>
      <c r="S1199" s="15">
        <v>25741</v>
      </c>
      <c r="T1199" s="15">
        <v>98100</v>
      </c>
      <c r="U1199" s="35">
        <v>9360</v>
      </c>
      <c r="V1199" s="33"/>
      <c r="W1199" s="15" t="s">
        <v>38</v>
      </c>
      <c r="X1199" s="15" t="s">
        <v>38</v>
      </c>
      <c r="Y1199" s="15" t="s">
        <v>38</v>
      </c>
      <c r="Z1199" s="23"/>
    </row>
    <row r="1200" spans="1:26">
      <c r="A1200" s="3">
        <v>131</v>
      </c>
      <c r="B1200" s="3">
        <v>1</v>
      </c>
      <c r="C1200" s="3" t="s">
        <v>1472</v>
      </c>
      <c r="D1200" s="3"/>
      <c r="E1200" s="3"/>
      <c r="F1200" s="3">
        <v>5</v>
      </c>
      <c r="G1200" s="3" t="s">
        <v>1494</v>
      </c>
      <c r="H1200" s="4" t="s">
        <v>32</v>
      </c>
      <c r="I1200" s="4" t="s">
        <v>32</v>
      </c>
      <c r="J1200" s="3" t="s">
        <v>44</v>
      </c>
      <c r="K1200" s="28">
        <f>SUM(K1197:K1199)</f>
        <v>2509600000</v>
      </c>
      <c r="L1200" s="13">
        <f>SUM(L1197:L1199)</f>
        <v>0</v>
      </c>
      <c r="M1200" s="3"/>
      <c r="N1200" s="3"/>
      <c r="O1200" s="3"/>
      <c r="P1200" s="3"/>
      <c r="Q1200" s="3"/>
      <c r="R1200" s="3"/>
      <c r="S1200" s="3"/>
      <c r="T1200" s="3"/>
      <c r="U1200" s="36"/>
      <c r="V1200" s="3"/>
      <c r="W1200" s="3"/>
      <c r="X1200" s="3"/>
      <c r="Y1200" s="3" t="s">
        <v>45</v>
      </c>
      <c r="Z1200" s="13">
        <f>SUM(Z1197:Z1199)</f>
        <v>0</v>
      </c>
    </row>
    <row r="1201" spans="1:26">
      <c r="A1201" s="15">
        <v>131</v>
      </c>
      <c r="B1201" s="15">
        <v>1</v>
      </c>
      <c r="C1201" s="15" t="s">
        <v>1472</v>
      </c>
      <c r="D1201" s="15">
        <v>3</v>
      </c>
      <c r="E1201" s="15" t="s">
        <v>1493</v>
      </c>
      <c r="F1201" s="15">
        <v>6</v>
      </c>
      <c r="G1201" s="15" t="s">
        <v>1497</v>
      </c>
      <c r="H1201" s="16" t="s">
        <v>1475</v>
      </c>
      <c r="I1201" s="16" t="s">
        <v>1476</v>
      </c>
      <c r="J1201" s="15" t="s">
        <v>1477</v>
      </c>
      <c r="K1201" s="32" cm="1">
        <f t="array" ref="K1201">IF(I1201="","",_xlfn.XLOOKUP(0&amp;A1201&amp;IF(F1201&lt;&gt;"",F1201,LOOKUP(2,1/(F$2:F1201&lt;&gt;""),F$2:F1201))&amp;I1201,Hoja4!G:G,Hoja4!F:F,"",0))</f>
        <v>1097200000</v>
      </c>
      <c r="L1201" s="23"/>
      <c r="M1201" s="15"/>
      <c r="N1201" s="15"/>
      <c r="O1201" s="15"/>
      <c r="P1201" s="15"/>
      <c r="Q1201" s="15"/>
      <c r="R1201" s="15"/>
      <c r="S1201" s="15"/>
      <c r="T1201" s="15"/>
      <c r="U1201" s="35"/>
      <c r="V1201" s="15"/>
      <c r="W1201" s="15"/>
      <c r="X1201" s="15"/>
      <c r="Y1201" s="15"/>
      <c r="Z1201" s="22"/>
    </row>
    <row r="1202" spans="1:26">
      <c r="A1202" s="15">
        <v>131</v>
      </c>
      <c r="B1202" s="15">
        <v>1</v>
      </c>
      <c r="C1202" s="15"/>
      <c r="D1202" s="15"/>
      <c r="E1202" s="15"/>
      <c r="F1202" s="15"/>
      <c r="G1202" s="15"/>
      <c r="H1202" s="16" t="s">
        <v>32</v>
      </c>
      <c r="I1202" s="16" t="s">
        <v>32</v>
      </c>
      <c r="J1202" s="15"/>
      <c r="K1202" s="27" t="str" cm="1">
        <f t="array" ref="K1202">IF(I1202="","",_xlfn.XLOOKUP(0&amp;A1202&amp;IF(F1202&lt;&gt;"",F1202,LOOKUP(2,1/(F$2:F1202&lt;&gt;""),F$2:F1202))&amp;I1202,Hoja4!G:G,Hoja4!F:F,"",0))</f>
        <v/>
      </c>
      <c r="L1202" s="22"/>
      <c r="M1202" s="15">
        <v>4</v>
      </c>
      <c r="N1202" s="15" t="s">
        <v>1498</v>
      </c>
      <c r="O1202" s="15" t="s">
        <v>40</v>
      </c>
      <c r="P1202" s="15" t="s">
        <v>35</v>
      </c>
      <c r="Q1202" s="15" t="s">
        <v>36</v>
      </c>
      <c r="R1202" s="15" t="s">
        <v>58</v>
      </c>
      <c r="S1202" s="15">
        <v>59224</v>
      </c>
      <c r="T1202" s="15">
        <v>190205</v>
      </c>
      <c r="U1202" s="35">
        <v>18148</v>
      </c>
      <c r="V1202" s="33"/>
      <c r="W1202" s="15" t="s">
        <v>38</v>
      </c>
      <c r="X1202" s="15" t="s">
        <v>38</v>
      </c>
      <c r="Y1202" s="15" t="s">
        <v>38</v>
      </c>
      <c r="Z1202" s="23"/>
    </row>
    <row r="1203" spans="1:26">
      <c r="A1203" s="3">
        <v>131</v>
      </c>
      <c r="B1203" s="3">
        <v>1</v>
      </c>
      <c r="C1203" s="3" t="s">
        <v>1472</v>
      </c>
      <c r="D1203" s="3"/>
      <c r="E1203" s="3"/>
      <c r="F1203" s="3">
        <v>6</v>
      </c>
      <c r="G1203" s="3" t="s">
        <v>1497</v>
      </c>
      <c r="H1203" s="4" t="s">
        <v>32</v>
      </c>
      <c r="I1203" s="4" t="s">
        <v>32</v>
      </c>
      <c r="J1203" s="3" t="s">
        <v>44</v>
      </c>
      <c r="K1203" s="28">
        <f>SUM(K1201:K1202)</f>
        <v>1097200000</v>
      </c>
      <c r="L1203" s="13">
        <f>SUM(L1201:L1202)</f>
        <v>0</v>
      </c>
      <c r="M1203" s="3"/>
      <c r="N1203" s="3"/>
      <c r="O1203" s="3"/>
      <c r="P1203" s="3"/>
      <c r="Q1203" s="3"/>
      <c r="R1203" s="3"/>
      <c r="S1203" s="3"/>
      <c r="T1203" s="3"/>
      <c r="U1203" s="36"/>
      <c r="V1203" s="3"/>
      <c r="W1203" s="3"/>
      <c r="X1203" s="3"/>
      <c r="Y1203" s="3" t="s">
        <v>45</v>
      </c>
      <c r="Z1203" s="13">
        <f>SUM(Z1201:Z1202)</f>
        <v>0</v>
      </c>
    </row>
    <row r="1204" spans="1:26">
      <c r="A1204" s="15">
        <v>131</v>
      </c>
      <c r="B1204" s="15">
        <v>1</v>
      </c>
      <c r="C1204" s="15" t="s">
        <v>1472</v>
      </c>
      <c r="D1204" s="15">
        <v>3</v>
      </c>
      <c r="E1204" s="15" t="s">
        <v>1493</v>
      </c>
      <c r="F1204" s="15">
        <v>7</v>
      </c>
      <c r="G1204" s="15" t="s">
        <v>1499</v>
      </c>
      <c r="H1204" s="16" t="s">
        <v>1475</v>
      </c>
      <c r="I1204" s="16" t="s">
        <v>1476</v>
      </c>
      <c r="J1204" s="15" t="s">
        <v>1477</v>
      </c>
      <c r="K1204" s="32" cm="1">
        <f t="array" ref="K1204">IF(I1204="","",_xlfn.XLOOKUP(0&amp;A1204&amp;IF(F1204&lt;&gt;"",F1204,LOOKUP(2,1/(F$2:F1204&lt;&gt;""),F$2:F1204))&amp;I1204,Hoja4!G:G,Hoja4!F:F,"",0))</f>
        <v>3175930000</v>
      </c>
      <c r="L1204" s="23"/>
      <c r="M1204" s="15"/>
      <c r="N1204" s="15"/>
      <c r="O1204" s="15"/>
      <c r="P1204" s="15"/>
      <c r="Q1204" s="15"/>
      <c r="R1204" s="15"/>
      <c r="S1204" s="15"/>
      <c r="T1204" s="15"/>
      <c r="U1204" s="35"/>
      <c r="V1204" s="15"/>
      <c r="W1204" s="15"/>
      <c r="X1204" s="15"/>
      <c r="Y1204" s="15"/>
      <c r="Z1204" s="22"/>
    </row>
    <row r="1205" spans="1:26">
      <c r="A1205" s="15">
        <v>131</v>
      </c>
      <c r="B1205" s="15">
        <v>1</v>
      </c>
      <c r="C1205" s="15"/>
      <c r="D1205" s="15"/>
      <c r="E1205" s="15"/>
      <c r="F1205" s="15"/>
      <c r="G1205" s="15"/>
      <c r="H1205" s="16" t="s">
        <v>32</v>
      </c>
      <c r="I1205" s="16" t="s">
        <v>32</v>
      </c>
      <c r="J1205" s="15"/>
      <c r="K1205" s="27" t="str" cm="1">
        <f t="array" ref="K1205">IF(I1205="","",_xlfn.XLOOKUP(0&amp;A1205&amp;IF(F1205&lt;&gt;"",F1205,LOOKUP(2,1/(F$2:F1205&lt;&gt;""),F$2:F1205))&amp;I1205,Hoja4!G:G,Hoja4!F:F,"",0))</f>
        <v/>
      </c>
      <c r="L1205" s="22"/>
      <c r="M1205" s="15">
        <v>5</v>
      </c>
      <c r="N1205" s="15" t="s">
        <v>1500</v>
      </c>
      <c r="O1205" s="15" t="s">
        <v>40</v>
      </c>
      <c r="P1205" s="15" t="s">
        <v>35</v>
      </c>
      <c r="Q1205" s="15" t="s">
        <v>36</v>
      </c>
      <c r="R1205" s="15" t="s">
        <v>37</v>
      </c>
      <c r="S1205" s="15">
        <v>103</v>
      </c>
      <c r="T1205" s="15">
        <v>174</v>
      </c>
      <c r="U1205" s="35">
        <v>17</v>
      </c>
      <c r="V1205" s="33"/>
      <c r="W1205" s="15" t="s">
        <v>38</v>
      </c>
      <c r="X1205" s="15" t="s">
        <v>38</v>
      </c>
      <c r="Y1205" s="15" t="s">
        <v>38</v>
      </c>
      <c r="Z1205" s="23"/>
    </row>
    <row r="1206" spans="1:26">
      <c r="A1206" s="3">
        <v>131</v>
      </c>
      <c r="B1206" s="3">
        <v>1</v>
      </c>
      <c r="C1206" s="3" t="s">
        <v>1472</v>
      </c>
      <c r="D1206" s="3"/>
      <c r="E1206" s="3"/>
      <c r="F1206" s="3">
        <v>7</v>
      </c>
      <c r="G1206" s="3" t="s">
        <v>1499</v>
      </c>
      <c r="H1206" s="4" t="s">
        <v>32</v>
      </c>
      <c r="I1206" s="4" t="s">
        <v>32</v>
      </c>
      <c r="J1206" s="3" t="s">
        <v>44</v>
      </c>
      <c r="K1206" s="28">
        <f>SUM(K1204:K1205)</f>
        <v>3175930000</v>
      </c>
      <c r="L1206" s="13">
        <f>SUM(L1204:L1205)</f>
        <v>0</v>
      </c>
      <c r="M1206" s="3"/>
      <c r="N1206" s="3"/>
      <c r="O1206" s="3"/>
      <c r="P1206" s="3"/>
      <c r="Q1206" s="3"/>
      <c r="R1206" s="3"/>
      <c r="S1206" s="3"/>
      <c r="T1206" s="3"/>
      <c r="U1206" s="36"/>
      <c r="V1206" s="3"/>
      <c r="W1206" s="3"/>
      <c r="X1206" s="3"/>
      <c r="Y1206" s="3" t="s">
        <v>45</v>
      </c>
      <c r="Z1206" s="13">
        <f>SUM(Z1204:Z1205)</f>
        <v>0</v>
      </c>
    </row>
    <row r="1207" spans="1:26">
      <c r="A1207" s="15">
        <v>131</v>
      </c>
      <c r="B1207" s="15">
        <v>1</v>
      </c>
      <c r="C1207" s="15" t="s">
        <v>1472</v>
      </c>
      <c r="D1207" s="15">
        <v>3</v>
      </c>
      <c r="E1207" s="15" t="s">
        <v>1493</v>
      </c>
      <c r="F1207" s="15">
        <v>16</v>
      </c>
      <c r="G1207" s="15" t="s">
        <v>1501</v>
      </c>
      <c r="H1207" s="16" t="s">
        <v>1475</v>
      </c>
      <c r="I1207" s="16" t="s">
        <v>1476</v>
      </c>
      <c r="J1207" s="15" t="s">
        <v>1477</v>
      </c>
      <c r="K1207" s="32" cm="1">
        <f t="array" ref="K1207">IF(I1207="","",_xlfn.XLOOKUP(0&amp;A1207&amp;IF(F1207&lt;&gt;"",F1207,LOOKUP(2,1/(F$2:F1207&lt;&gt;""),F$2:F1207))&amp;I1207,Hoja4!G:G,Hoja4!F:F,"",0))</f>
        <v>893200000</v>
      </c>
      <c r="L1207" s="23"/>
      <c r="M1207" s="15"/>
      <c r="N1207" s="15"/>
      <c r="O1207" s="15"/>
      <c r="P1207" s="15"/>
      <c r="Q1207" s="15"/>
      <c r="R1207" s="15"/>
      <c r="S1207" s="15"/>
      <c r="T1207" s="15"/>
      <c r="U1207" s="35"/>
      <c r="V1207" s="15"/>
      <c r="W1207" s="15"/>
      <c r="X1207" s="15"/>
      <c r="Y1207" s="15"/>
      <c r="Z1207" s="22"/>
    </row>
    <row r="1208" spans="1:26">
      <c r="A1208" s="15">
        <v>131</v>
      </c>
      <c r="B1208" s="15">
        <v>1</v>
      </c>
      <c r="C1208" s="15"/>
      <c r="D1208" s="15"/>
      <c r="E1208" s="15"/>
      <c r="F1208" s="15"/>
      <c r="G1208" s="15"/>
      <c r="H1208" s="16" t="s">
        <v>32</v>
      </c>
      <c r="I1208" s="16" t="s">
        <v>32</v>
      </c>
      <c r="J1208" s="15"/>
      <c r="K1208" s="27" t="str" cm="1">
        <f t="array" ref="K1208">IF(I1208="","",_xlfn.XLOOKUP(0&amp;A1208&amp;IF(F1208&lt;&gt;"",F1208,LOOKUP(2,1/(F$2:F1208&lt;&gt;""),F$2:F1208))&amp;I1208,Hoja4!G:G,Hoja4!F:F,"",0))</f>
        <v/>
      </c>
      <c r="L1208" s="22"/>
      <c r="M1208" s="15">
        <v>21</v>
      </c>
      <c r="N1208" s="15" t="s">
        <v>1502</v>
      </c>
      <c r="O1208" s="15" t="s">
        <v>40</v>
      </c>
      <c r="P1208" s="15" t="s">
        <v>95</v>
      </c>
      <c r="Q1208" s="15" t="s">
        <v>36</v>
      </c>
      <c r="R1208" s="15" t="s">
        <v>37</v>
      </c>
      <c r="S1208" s="15">
        <v>11</v>
      </c>
      <c r="T1208" s="15">
        <v>80</v>
      </c>
      <c r="U1208" s="35">
        <v>10</v>
      </c>
      <c r="V1208" s="33"/>
      <c r="W1208" s="15" t="s">
        <v>60</v>
      </c>
      <c r="X1208" s="15" t="s">
        <v>60</v>
      </c>
      <c r="Y1208" s="15" t="s">
        <v>38</v>
      </c>
      <c r="Z1208" s="23"/>
    </row>
    <row r="1209" spans="1:26">
      <c r="A1209" s="3">
        <v>131</v>
      </c>
      <c r="B1209" s="3">
        <v>1</v>
      </c>
      <c r="C1209" s="3" t="s">
        <v>1472</v>
      </c>
      <c r="D1209" s="3"/>
      <c r="E1209" s="3"/>
      <c r="F1209" s="3">
        <v>16</v>
      </c>
      <c r="G1209" s="3" t="s">
        <v>1501</v>
      </c>
      <c r="H1209" s="4" t="s">
        <v>32</v>
      </c>
      <c r="I1209" s="4" t="s">
        <v>32</v>
      </c>
      <c r="J1209" s="3" t="s">
        <v>44</v>
      </c>
      <c r="K1209" s="28">
        <f>SUM(K1207:K1208)</f>
        <v>893200000</v>
      </c>
      <c r="L1209" s="13">
        <f>SUM(L1207:L1208)</f>
        <v>0</v>
      </c>
      <c r="M1209" s="3"/>
      <c r="N1209" s="3"/>
      <c r="O1209" s="3"/>
      <c r="P1209" s="3"/>
      <c r="Q1209" s="3"/>
      <c r="R1209" s="3"/>
      <c r="S1209" s="3"/>
      <c r="T1209" s="3"/>
      <c r="U1209" s="36"/>
      <c r="V1209" s="3"/>
      <c r="W1209" s="3"/>
      <c r="X1209" s="3"/>
      <c r="Y1209" s="3" t="s">
        <v>45</v>
      </c>
      <c r="Z1209" s="13">
        <f>SUM(Z1207:Z1208)</f>
        <v>0</v>
      </c>
    </row>
    <row r="1210" spans="1:26">
      <c r="A1210" s="15">
        <v>131</v>
      </c>
      <c r="B1210" s="15">
        <v>1</v>
      </c>
      <c r="C1210" s="15" t="s">
        <v>1472</v>
      </c>
      <c r="D1210" s="15">
        <v>4</v>
      </c>
      <c r="E1210" s="15" t="s">
        <v>1503</v>
      </c>
      <c r="F1210" s="15">
        <v>8</v>
      </c>
      <c r="G1210" s="15" t="s">
        <v>552</v>
      </c>
      <c r="H1210" s="16" t="s">
        <v>1504</v>
      </c>
      <c r="I1210" s="16" t="s">
        <v>1505</v>
      </c>
      <c r="J1210" s="15" t="s">
        <v>1506</v>
      </c>
      <c r="K1210" s="32" cm="1">
        <f t="array" ref="K1210">IF(I1210="","",_xlfn.XLOOKUP(0&amp;A1210&amp;IF(F1210&lt;&gt;"",F1210,LOOKUP(2,1/(F$2:F1210&lt;&gt;""),F$2:F1210))&amp;I1210,Hoja4!G:G,Hoja4!F:F,"",0))</f>
        <v>17230516500</v>
      </c>
      <c r="L1210" s="23"/>
      <c r="M1210" s="15"/>
      <c r="N1210" s="15"/>
      <c r="O1210" s="15"/>
      <c r="P1210" s="15"/>
      <c r="Q1210" s="15"/>
      <c r="R1210" s="15"/>
      <c r="S1210" s="15"/>
      <c r="T1210" s="15"/>
      <c r="U1210" s="35"/>
      <c r="V1210" s="15"/>
      <c r="W1210" s="15"/>
      <c r="X1210" s="15"/>
      <c r="Y1210" s="15"/>
      <c r="Z1210" s="22"/>
    </row>
    <row r="1211" spans="1:26">
      <c r="A1211" s="15">
        <v>131</v>
      </c>
      <c r="B1211" s="15">
        <v>1</v>
      </c>
      <c r="C1211" s="15"/>
      <c r="D1211" s="15"/>
      <c r="E1211" s="15"/>
      <c r="F1211" s="15"/>
      <c r="G1211" s="15"/>
      <c r="H1211" s="16" t="s">
        <v>1475</v>
      </c>
      <c r="I1211" s="16" t="s">
        <v>1476</v>
      </c>
      <c r="J1211" s="15" t="s">
        <v>1477</v>
      </c>
      <c r="K1211" s="32" cm="1">
        <f t="array" ref="K1211">IF(I1211="","",_xlfn.XLOOKUP(0&amp;A1211&amp;IF(F1211&lt;&gt;"",F1211,LOOKUP(2,1/(F$2:F1211&lt;&gt;""),F$2:F1211))&amp;I1211,Hoja4!G:G,Hoja4!F:F,"",0))</f>
        <v>259996537</v>
      </c>
      <c r="L1211" s="23"/>
      <c r="M1211" s="15"/>
      <c r="N1211" s="15"/>
      <c r="O1211" s="15"/>
      <c r="P1211" s="15"/>
      <c r="Q1211" s="15"/>
      <c r="R1211" s="15"/>
      <c r="S1211" s="15"/>
      <c r="T1211" s="15"/>
      <c r="U1211" s="35"/>
      <c r="V1211" s="15"/>
      <c r="W1211" s="15"/>
      <c r="X1211" s="15"/>
      <c r="Y1211" s="15"/>
      <c r="Z1211" s="22"/>
    </row>
    <row r="1212" spans="1:26">
      <c r="A1212" s="15">
        <v>131</v>
      </c>
      <c r="B1212" s="15">
        <v>1</v>
      </c>
      <c r="C1212" s="15"/>
      <c r="D1212" s="15"/>
      <c r="E1212" s="15"/>
      <c r="F1212" s="15"/>
      <c r="G1212" s="15"/>
      <c r="H1212" s="16" t="s">
        <v>32</v>
      </c>
      <c r="I1212" s="16" t="s">
        <v>32</v>
      </c>
      <c r="J1212" s="15"/>
      <c r="K1212" s="27" t="str" cm="1">
        <f t="array" ref="K1212">IF(I1212="","",_xlfn.XLOOKUP(0&amp;A1212&amp;IF(F1212&lt;&gt;"",F1212,LOOKUP(2,1/(F$2:F1212&lt;&gt;""),F$2:F1212))&amp;I1212,Hoja4!G:G,Hoja4!F:F,"",0))</f>
        <v/>
      </c>
      <c r="L1212" s="22"/>
      <c r="M1212" s="15">
        <v>6</v>
      </c>
      <c r="N1212" s="15" t="s">
        <v>1507</v>
      </c>
      <c r="O1212" s="15" t="s">
        <v>34</v>
      </c>
      <c r="P1212" s="15" t="s">
        <v>35</v>
      </c>
      <c r="Q1212" s="15" t="s">
        <v>41</v>
      </c>
      <c r="R1212" s="15" t="s">
        <v>58</v>
      </c>
      <c r="S1212" s="15">
        <v>90</v>
      </c>
      <c r="T1212" s="15">
        <v>94</v>
      </c>
      <c r="U1212" s="35">
        <v>94</v>
      </c>
      <c r="V1212" s="33"/>
      <c r="W1212" s="15" t="s">
        <v>38</v>
      </c>
      <c r="X1212" s="15" t="s">
        <v>38</v>
      </c>
      <c r="Y1212" s="15" t="s">
        <v>38</v>
      </c>
      <c r="Z1212" s="23"/>
    </row>
    <row r="1213" spans="1:26">
      <c r="A1213" s="3">
        <v>131</v>
      </c>
      <c r="B1213" s="3">
        <v>1</v>
      </c>
      <c r="C1213" s="3" t="s">
        <v>1472</v>
      </c>
      <c r="D1213" s="3"/>
      <c r="E1213" s="3"/>
      <c r="F1213" s="3">
        <v>8</v>
      </c>
      <c r="G1213" s="3" t="s">
        <v>552</v>
      </c>
      <c r="H1213" s="4" t="s">
        <v>32</v>
      </c>
      <c r="I1213" s="4" t="s">
        <v>32</v>
      </c>
      <c r="J1213" s="3" t="s">
        <v>44</v>
      </c>
      <c r="K1213" s="28">
        <f>SUM(K1210:K1212)</f>
        <v>17490513037</v>
      </c>
      <c r="L1213" s="13">
        <f>SUM(L1210:L1212)</f>
        <v>0</v>
      </c>
      <c r="M1213" s="3"/>
      <c r="N1213" s="3"/>
      <c r="O1213" s="3"/>
      <c r="P1213" s="3"/>
      <c r="Q1213" s="3"/>
      <c r="R1213" s="3"/>
      <c r="S1213" s="3"/>
      <c r="T1213" s="3"/>
      <c r="U1213" s="36"/>
      <c r="V1213" s="3"/>
      <c r="W1213" s="3"/>
      <c r="X1213" s="3"/>
      <c r="Y1213" s="3" t="s">
        <v>45</v>
      </c>
      <c r="Z1213" s="13">
        <f>SUM(Z1210:Z1212)</f>
        <v>0</v>
      </c>
    </row>
    <row r="1214" spans="1:26">
      <c r="A1214" s="15">
        <v>131</v>
      </c>
      <c r="B1214" s="15">
        <v>1</v>
      </c>
      <c r="C1214" s="15" t="s">
        <v>1472</v>
      </c>
      <c r="D1214" s="15">
        <v>4</v>
      </c>
      <c r="E1214" s="15" t="s">
        <v>1503</v>
      </c>
      <c r="F1214" s="15">
        <v>11</v>
      </c>
      <c r="G1214" s="15" t="s">
        <v>1508</v>
      </c>
      <c r="H1214" s="16" t="s">
        <v>1504</v>
      </c>
      <c r="I1214" s="16" t="s">
        <v>1505</v>
      </c>
      <c r="J1214" s="15" t="s">
        <v>1506</v>
      </c>
      <c r="K1214" s="32" cm="1">
        <f t="array" ref="K1214">IF(I1214="","",_xlfn.XLOOKUP(0&amp;A1214&amp;IF(F1214&lt;&gt;"",F1214,LOOKUP(2,1/(F$2:F1214&lt;&gt;""),F$2:F1214))&amp;I1214,Hoja4!G:G,Hoja4!F:F,"",0))</f>
        <v>5355873914</v>
      </c>
      <c r="L1214" s="23"/>
      <c r="M1214" s="15"/>
      <c r="N1214" s="15"/>
      <c r="O1214" s="15"/>
      <c r="P1214" s="15"/>
      <c r="Q1214" s="15"/>
      <c r="R1214" s="15"/>
      <c r="S1214" s="15"/>
      <c r="T1214" s="15"/>
      <c r="U1214" s="35"/>
      <c r="V1214" s="15"/>
      <c r="W1214" s="15"/>
      <c r="X1214" s="15"/>
      <c r="Y1214" s="15"/>
      <c r="Z1214" s="22"/>
    </row>
    <row r="1215" spans="1:26">
      <c r="A1215" s="15">
        <v>131</v>
      </c>
      <c r="B1215" s="15">
        <v>1</v>
      </c>
      <c r="C1215" s="15"/>
      <c r="D1215" s="15"/>
      <c r="E1215" s="15"/>
      <c r="F1215" s="15"/>
      <c r="G1215" s="15"/>
      <c r="H1215" s="16" t="s">
        <v>32</v>
      </c>
      <c r="I1215" s="16" t="s">
        <v>32</v>
      </c>
      <c r="J1215" s="15"/>
      <c r="K1215" s="27" t="str" cm="1">
        <f t="array" ref="K1215">IF(I1215="","",_xlfn.XLOOKUP(0&amp;A1215&amp;IF(F1215&lt;&gt;"",F1215,LOOKUP(2,1/(F$2:F1215&lt;&gt;""),F$2:F1215))&amp;I1215,Hoja4!G:G,Hoja4!F:F,"",0))</f>
        <v/>
      </c>
      <c r="L1215" s="22"/>
      <c r="M1215" s="15">
        <v>12</v>
      </c>
      <c r="N1215" s="15" t="s">
        <v>320</v>
      </c>
      <c r="O1215" s="15" t="s">
        <v>100</v>
      </c>
      <c r="P1215" s="15" t="s">
        <v>35</v>
      </c>
      <c r="Q1215" s="15" t="s">
        <v>41</v>
      </c>
      <c r="R1215" s="15" t="s">
        <v>37</v>
      </c>
      <c r="S1215" s="15">
        <v>100</v>
      </c>
      <c r="T1215" s="15">
        <v>100</v>
      </c>
      <c r="U1215" s="35">
        <v>100</v>
      </c>
      <c r="V1215" s="33"/>
      <c r="W1215" s="15" t="s">
        <v>38</v>
      </c>
      <c r="X1215" s="15" t="s">
        <v>38</v>
      </c>
      <c r="Y1215" s="15" t="s">
        <v>38</v>
      </c>
      <c r="Z1215" s="23"/>
    </row>
    <row r="1216" spans="1:26">
      <c r="A1216" s="3">
        <v>131</v>
      </c>
      <c r="B1216" s="3">
        <v>1</v>
      </c>
      <c r="C1216" s="3" t="s">
        <v>1472</v>
      </c>
      <c r="D1216" s="3"/>
      <c r="E1216" s="3"/>
      <c r="F1216" s="3">
        <v>11</v>
      </c>
      <c r="G1216" s="3" t="s">
        <v>1508</v>
      </c>
      <c r="H1216" s="4" t="s">
        <v>32</v>
      </c>
      <c r="I1216" s="4" t="s">
        <v>32</v>
      </c>
      <c r="J1216" s="3" t="s">
        <v>44</v>
      </c>
      <c r="K1216" s="28">
        <f>SUM(K1214:K1215)</f>
        <v>5355873914</v>
      </c>
      <c r="L1216" s="13">
        <f>SUM(L1214:L1215)</f>
        <v>0</v>
      </c>
      <c r="M1216" s="3"/>
      <c r="N1216" s="3"/>
      <c r="O1216" s="3"/>
      <c r="P1216" s="3"/>
      <c r="Q1216" s="3"/>
      <c r="R1216" s="3"/>
      <c r="S1216" s="3"/>
      <c r="T1216" s="3"/>
      <c r="U1216" s="36"/>
      <c r="V1216" s="3"/>
      <c r="W1216" s="3"/>
      <c r="X1216" s="3"/>
      <c r="Y1216" s="3" t="s">
        <v>45</v>
      </c>
      <c r="Z1216" s="13">
        <f>SUM(Z1214:Z1215)</f>
        <v>0</v>
      </c>
    </row>
    <row r="1217" spans="1:26">
      <c r="A1217" s="15">
        <v>131</v>
      </c>
      <c r="B1217" s="15">
        <v>1</v>
      </c>
      <c r="C1217" s="15" t="s">
        <v>1472</v>
      </c>
      <c r="D1217" s="15">
        <v>4</v>
      </c>
      <c r="E1217" s="15" t="s">
        <v>1503</v>
      </c>
      <c r="F1217" s="15">
        <v>13</v>
      </c>
      <c r="G1217" s="15" t="s">
        <v>318</v>
      </c>
      <c r="H1217" s="16" t="s">
        <v>1504</v>
      </c>
      <c r="I1217" s="16" t="s">
        <v>1505</v>
      </c>
      <c r="J1217" s="15" t="s">
        <v>1506</v>
      </c>
      <c r="K1217" s="32" cm="1">
        <f t="array" ref="K1217">IF(I1217="","",_xlfn.XLOOKUP(0&amp;A1217&amp;IF(F1217&lt;&gt;"",F1217,LOOKUP(2,1/(F$2:F1217&lt;&gt;""),F$2:F1217))&amp;I1217,Hoja4!G:G,Hoja4!F:F,"",0))</f>
        <v>2581074586</v>
      </c>
      <c r="L1217" s="23"/>
      <c r="M1217" s="15"/>
      <c r="N1217" s="15"/>
      <c r="O1217" s="15"/>
      <c r="P1217" s="15"/>
      <c r="Q1217" s="15"/>
      <c r="R1217" s="15"/>
      <c r="S1217" s="15"/>
      <c r="T1217" s="15"/>
      <c r="U1217" s="35"/>
      <c r="V1217" s="15"/>
      <c r="W1217" s="15"/>
      <c r="X1217" s="15"/>
      <c r="Y1217" s="15"/>
      <c r="Z1217" s="22"/>
    </row>
    <row r="1218" spans="1:26">
      <c r="A1218" s="15">
        <v>131</v>
      </c>
      <c r="B1218" s="15">
        <v>1</v>
      </c>
      <c r="C1218" s="15"/>
      <c r="D1218" s="15"/>
      <c r="E1218" s="15"/>
      <c r="F1218" s="15"/>
      <c r="G1218" s="15"/>
      <c r="H1218" s="16" t="s">
        <v>32</v>
      </c>
      <c r="I1218" s="16" t="s">
        <v>32</v>
      </c>
      <c r="J1218" s="15"/>
      <c r="K1218" s="27" t="str" cm="1">
        <f t="array" ref="K1218">IF(I1218="","",_xlfn.XLOOKUP(0&amp;A1218&amp;IF(F1218&lt;&gt;"",F1218,LOOKUP(2,1/(F$2:F1218&lt;&gt;""),F$2:F1218))&amp;I1218,Hoja4!G:G,Hoja4!F:F,"",0))</f>
        <v/>
      </c>
      <c r="L1218" s="22"/>
      <c r="M1218" s="15">
        <v>14</v>
      </c>
      <c r="N1218" s="15" t="s">
        <v>510</v>
      </c>
      <c r="O1218" s="15" t="s">
        <v>34</v>
      </c>
      <c r="P1218" s="15" t="s">
        <v>35</v>
      </c>
      <c r="Q1218" s="15" t="s">
        <v>41</v>
      </c>
      <c r="R1218" s="15" t="s">
        <v>37</v>
      </c>
      <c r="S1218" s="15">
        <v>80</v>
      </c>
      <c r="T1218" s="15">
        <v>100</v>
      </c>
      <c r="U1218" s="35">
        <v>90.1</v>
      </c>
      <c r="V1218" s="33"/>
      <c r="W1218" s="15" t="s">
        <v>38</v>
      </c>
      <c r="X1218" s="15" t="s">
        <v>38</v>
      </c>
      <c r="Y1218" s="15" t="s">
        <v>38</v>
      </c>
      <c r="Z1218" s="23"/>
    </row>
    <row r="1219" spans="1:26">
      <c r="A1219" s="3">
        <v>131</v>
      </c>
      <c r="B1219" s="3">
        <v>1</v>
      </c>
      <c r="C1219" s="3" t="s">
        <v>1472</v>
      </c>
      <c r="D1219" s="3"/>
      <c r="E1219" s="3"/>
      <c r="F1219" s="3">
        <v>13</v>
      </c>
      <c r="G1219" s="3" t="s">
        <v>318</v>
      </c>
      <c r="H1219" s="4" t="s">
        <v>32</v>
      </c>
      <c r="I1219" s="4" t="s">
        <v>32</v>
      </c>
      <c r="J1219" s="3" t="s">
        <v>44</v>
      </c>
      <c r="K1219" s="28">
        <f>SUM(K1217:K1218)</f>
        <v>2581074586</v>
      </c>
      <c r="L1219" s="13">
        <f>SUM(L1217:L1218)</f>
        <v>0</v>
      </c>
      <c r="M1219" s="3"/>
      <c r="N1219" s="3"/>
      <c r="O1219" s="3"/>
      <c r="P1219" s="3"/>
      <c r="Q1219" s="3"/>
      <c r="R1219" s="3"/>
      <c r="S1219" s="3"/>
      <c r="T1219" s="3"/>
      <c r="U1219" s="36"/>
      <c r="V1219" s="3"/>
      <c r="W1219" s="3"/>
      <c r="X1219" s="3"/>
      <c r="Y1219" s="3" t="s">
        <v>45</v>
      </c>
      <c r="Z1219" s="13">
        <f>SUM(Z1217:Z1218)</f>
        <v>0</v>
      </c>
    </row>
    <row r="1220" spans="1:26">
      <c r="A1220" s="5">
        <v>131</v>
      </c>
      <c r="B1220" s="5">
        <v>1</v>
      </c>
      <c r="C1220" s="5" t="s">
        <v>1472</v>
      </c>
      <c r="D1220" s="5"/>
      <c r="E1220" s="5"/>
      <c r="F1220" s="5"/>
      <c r="G1220" s="5"/>
      <c r="H1220" s="6" t="s">
        <v>32</v>
      </c>
      <c r="I1220" s="6" t="s">
        <v>32</v>
      </c>
      <c r="J1220" s="5" t="s">
        <v>121</v>
      </c>
      <c r="K1220" s="29">
        <f>SUM(K1177,K1184,K1187,K1190,K1193,K1196,K1200,K1203,K1206,K1209,K1213,K1216,K1219)</f>
        <v>67934771000</v>
      </c>
      <c r="L1220" s="14">
        <f>SUM(L1177,L1184,L1187,L1190,L1193,L1196,L1200,L1203,L1206,L1209,L1213,L1216,L1219)</f>
        <v>0</v>
      </c>
      <c r="M1220" s="5"/>
      <c r="N1220" s="5"/>
      <c r="O1220" s="5"/>
      <c r="P1220" s="5"/>
      <c r="Q1220" s="5"/>
      <c r="R1220" s="5"/>
      <c r="S1220" s="5"/>
      <c r="T1220" s="5"/>
      <c r="U1220" s="37"/>
      <c r="V1220" s="5"/>
      <c r="W1220" s="5"/>
      <c r="X1220" s="5"/>
      <c r="Y1220" s="5" t="s">
        <v>121</v>
      </c>
      <c r="Z1220" s="14">
        <f>SUM(Z1177,Z1184,Z1187,Z1190,Z1193,Z1196,Z1200,Z1203,Z1206,Z1209,Z1213,Z1216,Z1219)</f>
        <v>0</v>
      </c>
    </row>
    <row r="1221" spans="1:26">
      <c r="A1221" s="15">
        <v>137</v>
      </c>
      <c r="B1221" s="15">
        <v>1</v>
      </c>
      <c r="C1221" s="15" t="s">
        <v>1509</v>
      </c>
      <c r="D1221" s="15">
        <v>2</v>
      </c>
      <c r="E1221" s="15" t="s">
        <v>1510</v>
      </c>
      <c r="F1221" s="15">
        <v>6</v>
      </c>
      <c r="G1221" s="15" t="s">
        <v>1511</v>
      </c>
      <c r="H1221" s="16" t="s">
        <v>1512</v>
      </c>
      <c r="I1221" s="16" t="s">
        <v>1513</v>
      </c>
      <c r="J1221" s="15" t="s">
        <v>1514</v>
      </c>
      <c r="K1221" s="32" cm="1">
        <f t="array" ref="K1221">IF(I1221="","",_xlfn.XLOOKUP(0&amp;A1221&amp;IF(F1221&lt;&gt;"",F1221,LOOKUP(2,1/(F$2:F1221&lt;&gt;""),F$2:F1221))&amp;I1221,Hoja4!G:G,Hoja4!F:F,"",0))</f>
        <v>4767062000</v>
      </c>
      <c r="L1221" s="23"/>
      <c r="M1221" s="15"/>
      <c r="N1221" s="15"/>
      <c r="O1221" s="15"/>
      <c r="P1221" s="15"/>
      <c r="Q1221" s="15"/>
      <c r="R1221" s="15"/>
      <c r="S1221" s="15"/>
      <c r="T1221" s="15"/>
      <c r="U1221" s="35"/>
      <c r="V1221" s="15"/>
      <c r="W1221" s="15"/>
      <c r="X1221" s="15"/>
      <c r="Y1221" s="15"/>
      <c r="Z1221" s="22"/>
    </row>
    <row r="1222" spans="1:26">
      <c r="A1222" s="15">
        <v>137</v>
      </c>
      <c r="B1222" s="15">
        <v>1</v>
      </c>
      <c r="C1222" s="15"/>
      <c r="D1222" s="15"/>
      <c r="E1222" s="15"/>
      <c r="F1222" s="15"/>
      <c r="G1222" s="15"/>
      <c r="H1222" s="16" t="s">
        <v>1515</v>
      </c>
      <c r="I1222" s="16" t="s">
        <v>1516</v>
      </c>
      <c r="J1222" s="15" t="s">
        <v>1517</v>
      </c>
      <c r="K1222" s="32" cm="1">
        <f t="array" ref="K1222">IF(I1222="","",_xlfn.XLOOKUP(0&amp;A1222&amp;IF(F1222&lt;&gt;"",F1222,LOOKUP(2,1/(F$2:F1222&lt;&gt;""),F$2:F1222))&amp;I1222,Hoja4!G:G,Hoja4!F:F,"",0))</f>
        <v>12124923000</v>
      </c>
      <c r="L1222" s="23"/>
      <c r="M1222" s="15"/>
      <c r="N1222" s="15"/>
      <c r="O1222" s="15"/>
      <c r="P1222" s="15"/>
      <c r="Q1222" s="15"/>
      <c r="R1222" s="15"/>
      <c r="S1222" s="15"/>
      <c r="T1222" s="15"/>
      <c r="U1222" s="35"/>
      <c r="V1222" s="15"/>
      <c r="W1222" s="15"/>
      <c r="X1222" s="15"/>
      <c r="Y1222" s="15"/>
      <c r="Z1222" s="22"/>
    </row>
    <row r="1223" spans="1:26">
      <c r="A1223" s="15">
        <v>137</v>
      </c>
      <c r="B1223" s="15">
        <v>1</v>
      </c>
      <c r="C1223" s="15"/>
      <c r="D1223" s="15"/>
      <c r="E1223" s="15"/>
      <c r="F1223" s="15"/>
      <c r="G1223" s="15"/>
      <c r="H1223" s="16" t="s">
        <v>1518</v>
      </c>
      <c r="I1223" s="16" t="s">
        <v>1519</v>
      </c>
      <c r="J1223" s="15" t="s">
        <v>1520</v>
      </c>
      <c r="K1223" s="32" cm="1">
        <f t="array" ref="K1223">IF(I1223="","",_xlfn.XLOOKUP(0&amp;A1223&amp;IF(F1223&lt;&gt;"",F1223,LOOKUP(2,1/(F$2:F1223&lt;&gt;""),F$2:F1223))&amp;I1223,Hoja4!G:G,Hoja4!F:F,"",0))</f>
        <v>84866130000</v>
      </c>
      <c r="L1223" s="23"/>
      <c r="M1223" s="15"/>
      <c r="N1223" s="15"/>
      <c r="O1223" s="15"/>
      <c r="P1223" s="15"/>
      <c r="Q1223" s="15"/>
      <c r="R1223" s="15"/>
      <c r="S1223" s="15"/>
      <c r="T1223" s="15"/>
      <c r="U1223" s="35"/>
      <c r="V1223" s="15"/>
      <c r="W1223" s="15"/>
      <c r="X1223" s="15"/>
      <c r="Y1223" s="15"/>
      <c r="Z1223" s="22"/>
    </row>
    <row r="1224" spans="1:26">
      <c r="A1224" s="15">
        <v>137</v>
      </c>
      <c r="B1224" s="15">
        <v>1</v>
      </c>
      <c r="C1224" s="15"/>
      <c r="D1224" s="15"/>
      <c r="E1224" s="15"/>
      <c r="F1224" s="15"/>
      <c r="G1224" s="15"/>
      <c r="H1224" s="16" t="s">
        <v>32</v>
      </c>
      <c r="I1224" s="16" t="s">
        <v>32</v>
      </c>
      <c r="J1224" s="15"/>
      <c r="K1224" s="27" t="str" cm="1">
        <f t="array" ref="K1224">IF(I1224="","",_xlfn.XLOOKUP(0&amp;A1224&amp;IF(F1224&lt;&gt;"",F1224,LOOKUP(2,1/(F$2:F1224&lt;&gt;""),F$2:F1224))&amp;I1224,Hoja4!G:G,Hoja4!F:F,"",0))</f>
        <v/>
      </c>
      <c r="L1224" s="22"/>
      <c r="M1224" s="15">
        <v>2</v>
      </c>
      <c r="N1224" s="15" t="s">
        <v>1521</v>
      </c>
      <c r="O1224" s="15" t="s">
        <v>100</v>
      </c>
      <c r="P1224" s="15" t="s">
        <v>131</v>
      </c>
      <c r="Q1224" s="15" t="s">
        <v>36</v>
      </c>
      <c r="R1224" s="15" t="s">
        <v>58</v>
      </c>
      <c r="S1224" s="15">
        <v>19</v>
      </c>
      <c r="T1224" s="15">
        <v>19</v>
      </c>
      <c r="U1224" s="35">
        <v>19</v>
      </c>
      <c r="V1224" s="33"/>
      <c r="W1224" s="15" t="s">
        <v>38</v>
      </c>
      <c r="X1224" s="15" t="s">
        <v>38</v>
      </c>
      <c r="Y1224" s="15" t="s">
        <v>38</v>
      </c>
      <c r="Z1224" s="23"/>
    </row>
    <row r="1225" spans="1:26">
      <c r="A1225" s="15">
        <v>137</v>
      </c>
      <c r="B1225" s="15">
        <v>1</v>
      </c>
      <c r="C1225" s="15"/>
      <c r="D1225" s="15"/>
      <c r="E1225" s="15"/>
      <c r="F1225" s="15"/>
      <c r="G1225" s="15"/>
      <c r="H1225" s="16" t="s">
        <v>32</v>
      </c>
      <c r="I1225" s="16" t="s">
        <v>32</v>
      </c>
      <c r="J1225" s="15"/>
      <c r="K1225" s="27" t="str" cm="1">
        <f t="array" ref="K1225">IF(I1225="","",_xlfn.XLOOKUP(0&amp;A1225&amp;IF(F1225&lt;&gt;"",F1225,LOOKUP(2,1/(F$2:F1225&lt;&gt;""),F$2:F1225))&amp;I1225,Hoja4!G:G,Hoja4!F:F,"",0))</f>
        <v/>
      </c>
      <c r="L1225" s="22"/>
      <c r="M1225" s="15">
        <v>4</v>
      </c>
      <c r="N1225" s="15" t="s">
        <v>1522</v>
      </c>
      <c r="O1225" s="15" t="s">
        <v>100</v>
      </c>
      <c r="P1225" s="15" t="s">
        <v>95</v>
      </c>
      <c r="Q1225" s="15" t="s">
        <v>36</v>
      </c>
      <c r="R1225" s="15" t="s">
        <v>58</v>
      </c>
      <c r="S1225" s="15">
        <v>300</v>
      </c>
      <c r="T1225" s="15">
        <v>300</v>
      </c>
      <c r="U1225" s="35">
        <v>300</v>
      </c>
      <c r="V1225" s="33"/>
      <c r="W1225" s="15" t="s">
        <v>38</v>
      </c>
      <c r="X1225" s="15" t="s">
        <v>38</v>
      </c>
      <c r="Y1225" s="15" t="s">
        <v>38</v>
      </c>
      <c r="Z1225" s="23"/>
    </row>
    <row r="1226" spans="1:26">
      <c r="A1226" s="15">
        <v>137</v>
      </c>
      <c r="B1226" s="15">
        <v>1</v>
      </c>
      <c r="C1226" s="15"/>
      <c r="D1226" s="15"/>
      <c r="E1226" s="15"/>
      <c r="F1226" s="15"/>
      <c r="G1226" s="15"/>
      <c r="H1226" s="16" t="s">
        <v>32</v>
      </c>
      <c r="I1226" s="16" t="s">
        <v>32</v>
      </c>
      <c r="J1226" s="15"/>
      <c r="K1226" s="27" t="str" cm="1">
        <f t="array" ref="K1226">IF(I1226="","",_xlfn.XLOOKUP(0&amp;A1226&amp;IF(F1226&lt;&gt;"",F1226,LOOKUP(2,1/(F$2:F1226&lt;&gt;""),F$2:F1226))&amp;I1226,Hoja4!G:G,Hoja4!F:F,"",0))</f>
        <v/>
      </c>
      <c r="L1226" s="22"/>
      <c r="M1226" s="15">
        <v>14</v>
      </c>
      <c r="N1226" s="15" t="s">
        <v>1523</v>
      </c>
      <c r="O1226" s="15" t="s">
        <v>34</v>
      </c>
      <c r="P1226" s="15" t="s">
        <v>95</v>
      </c>
      <c r="Q1226" s="15" t="s">
        <v>36</v>
      </c>
      <c r="R1226" s="15" t="s">
        <v>37</v>
      </c>
      <c r="S1226" s="15">
        <v>309</v>
      </c>
      <c r="T1226" s="15">
        <v>1000</v>
      </c>
      <c r="U1226" s="35">
        <v>350</v>
      </c>
      <c r="V1226" s="33"/>
      <c r="W1226" s="15" t="s">
        <v>60</v>
      </c>
      <c r="X1226" s="15" t="s">
        <v>60</v>
      </c>
      <c r="Y1226" s="15" t="s">
        <v>38</v>
      </c>
      <c r="Z1226" s="23"/>
    </row>
    <row r="1227" spans="1:26">
      <c r="A1227" s="15">
        <v>137</v>
      </c>
      <c r="B1227" s="15">
        <v>1</v>
      </c>
      <c r="C1227" s="15"/>
      <c r="D1227" s="15"/>
      <c r="E1227" s="15"/>
      <c r="F1227" s="15"/>
      <c r="G1227" s="15"/>
      <c r="H1227" s="16" t="s">
        <v>32</v>
      </c>
      <c r="I1227" s="16" t="s">
        <v>32</v>
      </c>
      <c r="J1227" s="15"/>
      <c r="K1227" s="27" t="str" cm="1">
        <f t="array" ref="K1227">IF(I1227="","",_xlfn.XLOOKUP(0&amp;A1227&amp;IF(F1227&lt;&gt;"",F1227,LOOKUP(2,1/(F$2:F1227&lt;&gt;""),F$2:F1227))&amp;I1227,Hoja4!G:G,Hoja4!F:F,"",0))</f>
        <v/>
      </c>
      <c r="L1227" s="22"/>
      <c r="M1227" s="15">
        <v>15</v>
      </c>
      <c r="N1227" s="15" t="s">
        <v>1524</v>
      </c>
      <c r="O1227" s="15" t="s">
        <v>40</v>
      </c>
      <c r="P1227" s="15" t="s">
        <v>131</v>
      </c>
      <c r="Q1227" s="15" t="s">
        <v>36</v>
      </c>
      <c r="R1227" s="15" t="s">
        <v>37</v>
      </c>
      <c r="S1227" s="15">
        <v>1600</v>
      </c>
      <c r="T1227" s="15">
        <v>3600</v>
      </c>
      <c r="U1227" s="35">
        <v>220</v>
      </c>
      <c r="V1227" s="33"/>
      <c r="W1227" s="15" t="s">
        <v>60</v>
      </c>
      <c r="X1227" s="15" t="s">
        <v>60</v>
      </c>
      <c r="Y1227" s="15" t="s">
        <v>38</v>
      </c>
      <c r="Z1227" s="23"/>
    </row>
    <row r="1228" spans="1:26">
      <c r="A1228" s="15">
        <v>137</v>
      </c>
      <c r="B1228" s="15">
        <v>1</v>
      </c>
      <c r="C1228" s="15"/>
      <c r="D1228" s="15"/>
      <c r="E1228" s="15"/>
      <c r="F1228" s="15"/>
      <c r="G1228" s="15"/>
      <c r="H1228" s="16" t="s">
        <v>32</v>
      </c>
      <c r="I1228" s="16" t="s">
        <v>32</v>
      </c>
      <c r="J1228" s="15"/>
      <c r="K1228" s="27" t="str" cm="1">
        <f t="array" ref="K1228">IF(I1228="","",_xlfn.XLOOKUP(0&amp;A1228&amp;IF(F1228&lt;&gt;"",F1228,LOOKUP(2,1/(F$2:F1228&lt;&gt;""),F$2:F1228))&amp;I1228,Hoja4!G:G,Hoja4!F:F,"",0))</f>
        <v/>
      </c>
      <c r="L1228" s="22"/>
      <c r="M1228" s="15">
        <v>16</v>
      </c>
      <c r="N1228" s="15" t="s">
        <v>1525</v>
      </c>
      <c r="O1228" s="15" t="s">
        <v>76</v>
      </c>
      <c r="P1228" s="15" t="s">
        <v>95</v>
      </c>
      <c r="Q1228" s="15" t="s">
        <v>36</v>
      </c>
      <c r="R1228" s="15" t="s">
        <v>37</v>
      </c>
      <c r="S1228" s="15">
        <v>6000</v>
      </c>
      <c r="T1228" s="15">
        <v>11000</v>
      </c>
      <c r="U1228" s="35">
        <v>6000</v>
      </c>
      <c r="V1228" s="33"/>
      <c r="W1228" s="15" t="s">
        <v>60</v>
      </c>
      <c r="X1228" s="15" t="s">
        <v>60</v>
      </c>
      <c r="Y1228" s="15" t="s">
        <v>38</v>
      </c>
      <c r="Z1228" s="23"/>
    </row>
    <row r="1229" spans="1:26">
      <c r="A1229" s="15">
        <v>137</v>
      </c>
      <c r="B1229" s="15">
        <v>1</v>
      </c>
      <c r="C1229" s="15"/>
      <c r="D1229" s="15"/>
      <c r="E1229" s="15"/>
      <c r="F1229" s="15"/>
      <c r="G1229" s="15"/>
      <c r="H1229" s="16" t="s">
        <v>32</v>
      </c>
      <c r="I1229" s="16" t="s">
        <v>32</v>
      </c>
      <c r="J1229" s="15"/>
      <c r="K1229" s="27" t="str" cm="1">
        <f t="array" ref="K1229">IF(I1229="","",_xlfn.XLOOKUP(0&amp;A1229&amp;IF(F1229&lt;&gt;"",F1229,LOOKUP(2,1/(F$2:F1229&lt;&gt;""),F$2:F1229))&amp;I1229,Hoja4!G:G,Hoja4!F:F,"",0))</f>
        <v/>
      </c>
      <c r="L1229" s="22"/>
      <c r="M1229" s="15">
        <v>17</v>
      </c>
      <c r="N1229" s="15" t="s">
        <v>1526</v>
      </c>
      <c r="O1229" s="15" t="s">
        <v>34</v>
      </c>
      <c r="P1229" s="15" t="s">
        <v>131</v>
      </c>
      <c r="Q1229" s="15" t="s">
        <v>36</v>
      </c>
      <c r="R1229" s="15" t="s">
        <v>37</v>
      </c>
      <c r="S1229" s="15">
        <v>450</v>
      </c>
      <c r="T1229" s="15">
        <v>500</v>
      </c>
      <c r="U1229" s="35">
        <v>300</v>
      </c>
      <c r="V1229" s="33"/>
      <c r="W1229" s="15" t="s">
        <v>60</v>
      </c>
      <c r="X1229" s="15" t="s">
        <v>60</v>
      </c>
      <c r="Y1229" s="15" t="s">
        <v>38</v>
      </c>
      <c r="Z1229" s="23"/>
    </row>
    <row r="1230" spans="1:26">
      <c r="A1230" s="3">
        <v>137</v>
      </c>
      <c r="B1230" s="3">
        <v>1</v>
      </c>
      <c r="C1230" s="3" t="s">
        <v>1509</v>
      </c>
      <c r="D1230" s="3"/>
      <c r="E1230" s="3"/>
      <c r="F1230" s="3">
        <v>6</v>
      </c>
      <c r="G1230" s="3" t="s">
        <v>1511</v>
      </c>
      <c r="H1230" s="4" t="s">
        <v>32</v>
      </c>
      <c r="I1230" s="4" t="s">
        <v>32</v>
      </c>
      <c r="J1230" s="3" t="s">
        <v>44</v>
      </c>
      <c r="K1230" s="28">
        <f>SUM(K1221:K1229)</f>
        <v>101758115000</v>
      </c>
      <c r="L1230" s="13">
        <f>SUM(L1221:L1229)</f>
        <v>0</v>
      </c>
      <c r="M1230" s="3"/>
      <c r="N1230" s="3"/>
      <c r="O1230" s="3"/>
      <c r="P1230" s="3"/>
      <c r="Q1230" s="3"/>
      <c r="R1230" s="3"/>
      <c r="S1230" s="3"/>
      <c r="T1230" s="3"/>
      <c r="U1230" s="36"/>
      <c r="V1230" s="3"/>
      <c r="W1230" s="3"/>
      <c r="X1230" s="3"/>
      <c r="Y1230" s="3" t="s">
        <v>45</v>
      </c>
      <c r="Z1230" s="13">
        <f>SUM(Z1220:Z1229)</f>
        <v>0</v>
      </c>
    </row>
    <row r="1231" spans="1:26">
      <c r="A1231" s="15">
        <v>137</v>
      </c>
      <c r="B1231" s="15">
        <v>1</v>
      </c>
      <c r="C1231" s="15" t="s">
        <v>1509</v>
      </c>
      <c r="D1231" s="15">
        <v>3</v>
      </c>
      <c r="E1231" s="15" t="s">
        <v>1527</v>
      </c>
      <c r="F1231" s="15">
        <v>7</v>
      </c>
      <c r="G1231" s="15" t="s">
        <v>1528</v>
      </c>
      <c r="H1231" s="16" t="s">
        <v>1529</v>
      </c>
      <c r="I1231" s="16" t="s">
        <v>1530</v>
      </c>
      <c r="J1231" s="15" t="s">
        <v>1531</v>
      </c>
      <c r="K1231" s="32" cm="1">
        <f t="array" ref="K1231">IF(I1231="","",_xlfn.XLOOKUP(0&amp;A1231&amp;IF(F1231&lt;&gt;"",F1231,LOOKUP(2,1/(F$2:F1231&lt;&gt;""),F$2:F1231))&amp;I1231,Hoja4!G:G,Hoja4!F:F,"",0))</f>
        <v>24381569000</v>
      </c>
      <c r="L1231" s="23"/>
      <c r="M1231" s="15"/>
      <c r="N1231" s="15"/>
      <c r="O1231" s="15"/>
      <c r="P1231" s="15"/>
      <c r="Q1231" s="15"/>
      <c r="R1231" s="15"/>
      <c r="S1231" s="15"/>
      <c r="T1231" s="15"/>
      <c r="U1231" s="35"/>
      <c r="V1231" s="15"/>
      <c r="W1231" s="15"/>
      <c r="X1231" s="15"/>
      <c r="Y1231" s="15"/>
      <c r="Z1231" s="22"/>
    </row>
    <row r="1232" spans="1:26">
      <c r="A1232" s="15">
        <v>137</v>
      </c>
      <c r="B1232" s="15">
        <v>1</v>
      </c>
      <c r="C1232" s="15"/>
      <c r="D1232" s="15"/>
      <c r="E1232" s="15"/>
      <c r="F1232" s="15"/>
      <c r="G1232" s="15"/>
      <c r="H1232" s="16" t="s">
        <v>32</v>
      </c>
      <c r="I1232" s="16" t="s">
        <v>32</v>
      </c>
      <c r="J1232" s="15"/>
      <c r="K1232" s="27" t="str" cm="1">
        <f t="array" ref="K1232">IF(I1232="","",_xlfn.XLOOKUP(0&amp;A1232&amp;IF(F1232&lt;&gt;"",F1232,LOOKUP(2,1/(F$2:F1232&lt;&gt;""),F$2:F1232))&amp;I1232,Hoja4!G:G,Hoja4!F:F,"",0))</f>
        <v/>
      </c>
      <c r="L1232" s="22"/>
      <c r="M1232" s="15">
        <v>5</v>
      </c>
      <c r="N1232" s="15" t="s">
        <v>1532</v>
      </c>
      <c r="O1232" s="15" t="s">
        <v>34</v>
      </c>
      <c r="P1232" s="15" t="s">
        <v>131</v>
      </c>
      <c r="Q1232" s="15" t="s">
        <v>36</v>
      </c>
      <c r="R1232" s="15" t="s">
        <v>58</v>
      </c>
      <c r="S1232" s="15">
        <v>1632</v>
      </c>
      <c r="T1232" s="15">
        <v>2700</v>
      </c>
      <c r="U1232" s="35">
        <v>1500</v>
      </c>
      <c r="V1232" s="33"/>
      <c r="W1232" s="15" t="s">
        <v>38</v>
      </c>
      <c r="X1232" s="15" t="s">
        <v>38</v>
      </c>
      <c r="Y1232" s="15" t="s">
        <v>38</v>
      </c>
      <c r="Z1232" s="23"/>
    </row>
    <row r="1233" spans="1:26">
      <c r="A1233" s="3">
        <v>137</v>
      </c>
      <c r="B1233" s="3">
        <v>1</v>
      </c>
      <c r="C1233" s="3" t="s">
        <v>1509</v>
      </c>
      <c r="D1233" s="3"/>
      <c r="E1233" s="3"/>
      <c r="F1233" s="3">
        <v>7</v>
      </c>
      <c r="G1233" s="3" t="s">
        <v>1528</v>
      </c>
      <c r="H1233" s="4" t="s">
        <v>32</v>
      </c>
      <c r="I1233" s="4" t="s">
        <v>32</v>
      </c>
      <c r="J1233" s="3" t="s">
        <v>44</v>
      </c>
      <c r="K1233" s="28">
        <f>SUM(K1231:K1232)</f>
        <v>24381569000</v>
      </c>
      <c r="L1233" s="13">
        <f>SUM(L1231:L1232)</f>
        <v>0</v>
      </c>
      <c r="M1233" s="3"/>
      <c r="N1233" s="3"/>
      <c r="O1233" s="3"/>
      <c r="P1233" s="3"/>
      <c r="Q1233" s="3"/>
      <c r="R1233" s="3"/>
      <c r="S1233" s="3"/>
      <c r="T1233" s="3"/>
      <c r="U1233" s="36"/>
      <c r="V1233" s="3"/>
      <c r="W1233" s="3"/>
      <c r="X1233" s="3"/>
      <c r="Y1233" s="3" t="s">
        <v>45</v>
      </c>
      <c r="Z1233" s="13">
        <f>SUM(Z1231:Z1232)</f>
        <v>0</v>
      </c>
    </row>
    <row r="1234" spans="1:26">
      <c r="A1234" s="15">
        <v>137</v>
      </c>
      <c r="B1234" s="15">
        <v>1</v>
      </c>
      <c r="C1234" s="15" t="s">
        <v>1509</v>
      </c>
      <c r="D1234" s="15">
        <v>3</v>
      </c>
      <c r="E1234" s="15" t="s">
        <v>1527</v>
      </c>
      <c r="F1234" s="15">
        <v>8</v>
      </c>
      <c r="G1234" s="15" t="s">
        <v>1533</v>
      </c>
      <c r="H1234" s="16" t="s">
        <v>1534</v>
      </c>
      <c r="I1234" s="16" t="s">
        <v>1535</v>
      </c>
      <c r="J1234" s="15" t="s">
        <v>1536</v>
      </c>
      <c r="K1234" s="32" cm="1">
        <f t="array" ref="K1234">IF(I1234="","",_xlfn.XLOOKUP(0&amp;A1234&amp;IF(F1234&lt;&gt;"",F1234,LOOKUP(2,1/(F$2:F1234&lt;&gt;""),F$2:F1234))&amp;I1234,Hoja4!G:G,Hoja4!F:F,"",0))</f>
        <v>22037462000</v>
      </c>
      <c r="L1234" s="23"/>
      <c r="M1234" s="15"/>
      <c r="N1234" s="15"/>
      <c r="O1234" s="15"/>
      <c r="P1234" s="15"/>
      <c r="Q1234" s="15"/>
      <c r="R1234" s="15"/>
      <c r="S1234" s="15"/>
      <c r="T1234" s="15"/>
      <c r="U1234" s="35"/>
      <c r="V1234" s="15"/>
      <c r="W1234" s="15"/>
      <c r="X1234" s="15"/>
      <c r="Y1234" s="15"/>
      <c r="Z1234" s="22"/>
    </row>
    <row r="1235" spans="1:26">
      <c r="A1235" s="15">
        <v>137</v>
      </c>
      <c r="B1235" s="15">
        <v>1</v>
      </c>
      <c r="C1235" s="15"/>
      <c r="D1235" s="15"/>
      <c r="E1235" s="15"/>
      <c r="F1235" s="15"/>
      <c r="G1235" s="15"/>
      <c r="H1235" s="16" t="s">
        <v>32</v>
      </c>
      <c r="I1235" s="16" t="s">
        <v>32</v>
      </c>
      <c r="J1235" s="15"/>
      <c r="K1235" s="27" t="str" cm="1">
        <f t="array" ref="K1235">IF(I1235="","",_xlfn.XLOOKUP(0&amp;A1235&amp;IF(F1235&lt;&gt;"",F1235,LOOKUP(2,1/(F$2:F1235&lt;&gt;""),F$2:F1235))&amp;I1235,Hoja4!G:G,Hoja4!F:F,"",0))</f>
        <v/>
      </c>
      <c r="L1235" s="22"/>
      <c r="M1235" s="15">
        <v>6</v>
      </c>
      <c r="N1235" s="15" t="s">
        <v>1537</v>
      </c>
      <c r="O1235" s="15" t="s">
        <v>40</v>
      </c>
      <c r="P1235" s="15" t="s">
        <v>131</v>
      </c>
      <c r="Q1235" s="15" t="s">
        <v>36</v>
      </c>
      <c r="R1235" s="15" t="s">
        <v>58</v>
      </c>
      <c r="S1235" s="15">
        <v>139843</v>
      </c>
      <c r="T1235" s="15">
        <v>1571681</v>
      </c>
      <c r="U1235" s="35">
        <v>102249</v>
      </c>
      <c r="V1235" s="33"/>
      <c r="W1235" s="15" t="s">
        <v>38</v>
      </c>
      <c r="X1235" s="15" t="s">
        <v>38</v>
      </c>
      <c r="Y1235" s="15" t="s">
        <v>38</v>
      </c>
      <c r="Z1235" s="23"/>
    </row>
    <row r="1236" spans="1:26">
      <c r="A1236" s="15">
        <v>137</v>
      </c>
      <c r="B1236" s="15">
        <v>1</v>
      </c>
      <c r="C1236" s="15"/>
      <c r="D1236" s="15"/>
      <c r="E1236" s="15"/>
      <c r="F1236" s="15"/>
      <c r="G1236" s="15"/>
      <c r="H1236" s="16" t="s">
        <v>32</v>
      </c>
      <c r="I1236" s="16" t="s">
        <v>32</v>
      </c>
      <c r="J1236" s="15"/>
      <c r="K1236" s="27" t="str" cm="1">
        <f t="array" ref="K1236">IF(I1236="","",_xlfn.XLOOKUP(0&amp;A1236&amp;IF(F1236&lt;&gt;"",F1236,LOOKUP(2,1/(F$2:F1236&lt;&gt;""),F$2:F1236))&amp;I1236,Hoja4!G:G,Hoja4!F:F,"",0))</f>
        <v/>
      </c>
      <c r="L1236" s="22"/>
      <c r="M1236" s="15">
        <v>19</v>
      </c>
      <c r="N1236" s="15" t="s">
        <v>1538</v>
      </c>
      <c r="O1236" s="15" t="s">
        <v>76</v>
      </c>
      <c r="P1236" s="15" t="s">
        <v>95</v>
      </c>
      <c r="Q1236" s="15" t="s">
        <v>36</v>
      </c>
      <c r="R1236" s="15" t="s">
        <v>58</v>
      </c>
      <c r="S1236" s="15"/>
      <c r="T1236" s="15">
        <v>20</v>
      </c>
      <c r="U1236" s="35">
        <v>5</v>
      </c>
      <c r="V1236" s="33"/>
      <c r="W1236" s="15" t="s">
        <v>60</v>
      </c>
      <c r="X1236" s="15" t="s">
        <v>60</v>
      </c>
      <c r="Y1236" s="15" t="s">
        <v>38</v>
      </c>
      <c r="Z1236" s="23"/>
    </row>
    <row r="1237" spans="1:26">
      <c r="A1237" s="3">
        <v>137</v>
      </c>
      <c r="B1237" s="3">
        <v>1</v>
      </c>
      <c r="C1237" s="3" t="s">
        <v>1509</v>
      </c>
      <c r="D1237" s="3"/>
      <c r="E1237" s="3"/>
      <c r="F1237" s="3">
        <v>8</v>
      </c>
      <c r="G1237" s="3" t="s">
        <v>1533</v>
      </c>
      <c r="H1237" s="4" t="s">
        <v>32</v>
      </c>
      <c r="I1237" s="4" t="s">
        <v>32</v>
      </c>
      <c r="J1237" s="3" t="s">
        <v>44</v>
      </c>
      <c r="K1237" s="28">
        <f>SUM(K1234:K1236)</f>
        <v>22037462000</v>
      </c>
      <c r="L1237" s="13">
        <f>SUM(L1234:L1236)</f>
        <v>0</v>
      </c>
      <c r="M1237" s="3"/>
      <c r="N1237" s="3"/>
      <c r="O1237" s="3"/>
      <c r="P1237" s="3"/>
      <c r="Q1237" s="3"/>
      <c r="R1237" s="3"/>
      <c r="S1237" s="3"/>
      <c r="T1237" s="3"/>
      <c r="U1237" s="36"/>
      <c r="V1237" s="3"/>
      <c r="W1237" s="3"/>
      <c r="X1237" s="3"/>
      <c r="Y1237" s="3" t="s">
        <v>45</v>
      </c>
      <c r="Z1237" s="13">
        <f>SUM(Z1234:Z1236)</f>
        <v>0</v>
      </c>
    </row>
    <row r="1238" spans="1:26">
      <c r="A1238" s="15">
        <v>137</v>
      </c>
      <c r="B1238" s="15">
        <v>1</v>
      </c>
      <c r="C1238" s="15" t="s">
        <v>1509</v>
      </c>
      <c r="D1238" s="15">
        <v>3</v>
      </c>
      <c r="E1238" s="15" t="s">
        <v>1527</v>
      </c>
      <c r="F1238" s="15">
        <v>9</v>
      </c>
      <c r="G1238" s="15" t="s">
        <v>1539</v>
      </c>
      <c r="H1238" s="16" t="s">
        <v>1540</v>
      </c>
      <c r="I1238" s="16" t="s">
        <v>1541</v>
      </c>
      <c r="J1238" s="15" t="s">
        <v>1542</v>
      </c>
      <c r="K1238" s="32" cm="1">
        <f t="array" ref="K1238">IF(I1238="","",_xlfn.XLOOKUP(0&amp;A1238&amp;IF(F1238&lt;&gt;"",F1238,LOOKUP(2,1/(F$2:F1238&lt;&gt;""),F$2:F1238))&amp;I1238,Hoja4!G:G,Hoja4!F:F,"",0))</f>
        <v>110107820000</v>
      </c>
      <c r="L1238" s="23"/>
      <c r="M1238" s="15"/>
      <c r="N1238" s="15"/>
      <c r="O1238" s="15"/>
      <c r="P1238" s="15"/>
      <c r="Q1238" s="15"/>
      <c r="R1238" s="15"/>
      <c r="S1238" s="15"/>
      <c r="T1238" s="15"/>
      <c r="U1238" s="35"/>
      <c r="V1238" s="15"/>
      <c r="W1238" s="15"/>
      <c r="X1238" s="15"/>
      <c r="Y1238" s="15"/>
      <c r="Z1238" s="22"/>
    </row>
    <row r="1239" spans="1:26">
      <c r="A1239" s="15">
        <v>137</v>
      </c>
      <c r="B1239" s="15">
        <v>1</v>
      </c>
      <c r="C1239" s="15"/>
      <c r="D1239" s="15"/>
      <c r="E1239" s="15"/>
      <c r="F1239" s="15"/>
      <c r="G1239" s="15"/>
      <c r="H1239" s="16" t="s">
        <v>32</v>
      </c>
      <c r="I1239" s="16" t="s">
        <v>32</v>
      </c>
      <c r="J1239" s="15"/>
      <c r="K1239" s="27" t="str" cm="1">
        <f t="array" ref="K1239">IF(I1239="","",_xlfn.XLOOKUP(0&amp;A1239&amp;IF(F1239&lt;&gt;"",F1239,LOOKUP(2,1/(F$2:F1239&lt;&gt;""),F$2:F1239))&amp;I1239,Hoja4!G:G,Hoja4!F:F,"",0))</f>
        <v/>
      </c>
      <c r="L1239" s="22"/>
      <c r="M1239" s="15">
        <v>7</v>
      </c>
      <c r="N1239" s="15" t="s">
        <v>1543</v>
      </c>
      <c r="O1239" s="15" t="s">
        <v>34</v>
      </c>
      <c r="P1239" s="15" t="s">
        <v>131</v>
      </c>
      <c r="Q1239" s="15" t="s">
        <v>36</v>
      </c>
      <c r="R1239" s="15" t="s">
        <v>37</v>
      </c>
      <c r="S1239" s="15">
        <v>1244</v>
      </c>
      <c r="T1239" s="15">
        <v>4294</v>
      </c>
      <c r="U1239" s="35">
        <v>4294</v>
      </c>
      <c r="V1239" s="33"/>
      <c r="W1239" s="15" t="s">
        <v>38</v>
      </c>
      <c r="X1239" s="15" t="s">
        <v>38</v>
      </c>
      <c r="Y1239" s="15" t="s">
        <v>38</v>
      </c>
      <c r="Z1239" s="23"/>
    </row>
    <row r="1240" spans="1:26">
      <c r="A1240" s="15">
        <v>137</v>
      </c>
      <c r="B1240" s="15">
        <v>1</v>
      </c>
      <c r="C1240" s="15"/>
      <c r="D1240" s="15"/>
      <c r="E1240" s="15"/>
      <c r="F1240" s="15"/>
      <c r="G1240" s="15"/>
      <c r="H1240" s="16" t="s">
        <v>32</v>
      </c>
      <c r="I1240" s="16" t="s">
        <v>32</v>
      </c>
      <c r="J1240" s="15"/>
      <c r="K1240" s="27" t="str" cm="1">
        <f t="array" ref="K1240">IF(I1240="","",_xlfn.XLOOKUP(0&amp;A1240&amp;IF(F1240&lt;&gt;"",F1240,LOOKUP(2,1/(F$2:F1240&lt;&gt;""),F$2:F1240))&amp;I1240,Hoja4!G:G,Hoja4!F:F,"",0))</f>
        <v/>
      </c>
      <c r="L1240" s="22"/>
      <c r="M1240" s="15">
        <v>20</v>
      </c>
      <c r="N1240" s="15" t="s">
        <v>1544</v>
      </c>
      <c r="O1240" s="15" t="s">
        <v>34</v>
      </c>
      <c r="P1240" s="15" t="s">
        <v>131</v>
      </c>
      <c r="Q1240" s="15" t="s">
        <v>36</v>
      </c>
      <c r="R1240" s="15" t="s">
        <v>58</v>
      </c>
      <c r="S1240" s="15">
        <v>700</v>
      </c>
      <c r="T1240" s="15">
        <v>3000</v>
      </c>
      <c r="U1240" s="35">
        <v>1500</v>
      </c>
      <c r="V1240" s="33"/>
      <c r="W1240" s="15" t="s">
        <v>60</v>
      </c>
      <c r="X1240" s="15" t="s">
        <v>60</v>
      </c>
      <c r="Y1240" s="15" t="s">
        <v>38</v>
      </c>
      <c r="Z1240" s="23"/>
    </row>
    <row r="1241" spans="1:26">
      <c r="A1241" s="3">
        <v>137</v>
      </c>
      <c r="B1241" s="3">
        <v>1</v>
      </c>
      <c r="C1241" s="3" t="s">
        <v>1509</v>
      </c>
      <c r="D1241" s="3"/>
      <c r="E1241" s="3"/>
      <c r="F1241" s="3">
        <v>9</v>
      </c>
      <c r="G1241" s="3" t="s">
        <v>1539</v>
      </c>
      <c r="H1241" s="4" t="s">
        <v>32</v>
      </c>
      <c r="I1241" s="4" t="s">
        <v>32</v>
      </c>
      <c r="J1241" s="3" t="s">
        <v>44</v>
      </c>
      <c r="K1241" s="28">
        <f>SUM(K1238:K1240)</f>
        <v>110107820000</v>
      </c>
      <c r="L1241" s="13">
        <f>SUM(L1238:L1240)</f>
        <v>0</v>
      </c>
      <c r="M1241" s="3"/>
      <c r="N1241" s="3"/>
      <c r="O1241" s="3"/>
      <c r="P1241" s="3"/>
      <c r="Q1241" s="3"/>
      <c r="R1241" s="3"/>
      <c r="S1241" s="3"/>
      <c r="T1241" s="3"/>
      <c r="U1241" s="36"/>
      <c r="V1241" s="3"/>
      <c r="W1241" s="3"/>
      <c r="X1241" s="3"/>
      <c r="Y1241" s="3" t="s">
        <v>45</v>
      </c>
      <c r="Z1241" s="13">
        <f>SUM(Z1238:Z1240)</f>
        <v>0</v>
      </c>
    </row>
    <row r="1242" spans="1:26">
      <c r="A1242" s="15">
        <v>137</v>
      </c>
      <c r="B1242" s="15">
        <v>1</v>
      </c>
      <c r="C1242" s="15" t="s">
        <v>1509</v>
      </c>
      <c r="D1242" s="15">
        <v>3</v>
      </c>
      <c r="E1242" s="15" t="s">
        <v>1527</v>
      </c>
      <c r="F1242" s="15">
        <v>10</v>
      </c>
      <c r="G1242" s="15" t="s">
        <v>1545</v>
      </c>
      <c r="H1242" s="16" t="s">
        <v>1546</v>
      </c>
      <c r="I1242" s="16" t="s">
        <v>1547</v>
      </c>
      <c r="J1242" s="15" t="s">
        <v>1548</v>
      </c>
      <c r="K1242" s="32" cm="1">
        <f t="array" ref="K1242">IF(I1242="","",_xlfn.XLOOKUP(0&amp;A1242&amp;IF(F1242&lt;&gt;"",F1242,LOOKUP(2,1/(F$2:F1242&lt;&gt;""),F$2:F1242))&amp;I1242,Hoja4!G:G,Hoja4!F:F,"",0))</f>
        <v>54556450000</v>
      </c>
      <c r="L1242" s="23"/>
      <c r="M1242" s="15"/>
      <c r="N1242" s="15"/>
      <c r="O1242" s="15"/>
      <c r="P1242" s="15"/>
      <c r="Q1242" s="15"/>
      <c r="R1242" s="15"/>
      <c r="S1242" s="15"/>
      <c r="T1242" s="15"/>
      <c r="U1242" s="35"/>
      <c r="V1242" s="15"/>
      <c r="W1242" s="15"/>
      <c r="X1242" s="15"/>
      <c r="Y1242" s="15"/>
      <c r="Z1242" s="22"/>
    </row>
    <row r="1243" spans="1:26">
      <c r="A1243" s="15">
        <v>137</v>
      </c>
      <c r="B1243" s="15">
        <v>1</v>
      </c>
      <c r="C1243" s="15"/>
      <c r="D1243" s="15"/>
      <c r="E1243" s="15"/>
      <c r="F1243" s="15"/>
      <c r="G1243" s="15"/>
      <c r="H1243" s="16" t="s">
        <v>32</v>
      </c>
      <c r="I1243" s="16" t="s">
        <v>32</v>
      </c>
      <c r="J1243" s="15"/>
      <c r="K1243" s="27" t="str" cm="1">
        <f t="array" ref="K1243">IF(I1243="","",_xlfn.XLOOKUP(0&amp;A1243&amp;IF(F1243&lt;&gt;"",F1243,LOOKUP(2,1/(F$2:F1243&lt;&gt;""),F$2:F1243))&amp;I1243,Hoja4!G:G,Hoja4!F:F,"",0))</f>
        <v/>
      </c>
      <c r="L1243" s="22"/>
      <c r="M1243" s="15">
        <v>11</v>
      </c>
      <c r="N1243" s="15" t="s">
        <v>1549</v>
      </c>
      <c r="O1243" s="15" t="s">
        <v>100</v>
      </c>
      <c r="P1243" s="15" t="s">
        <v>131</v>
      </c>
      <c r="Q1243" s="15" t="s">
        <v>41</v>
      </c>
      <c r="R1243" s="15" t="s">
        <v>58</v>
      </c>
      <c r="S1243" s="15">
        <v>100</v>
      </c>
      <c r="T1243" s="15">
        <v>100</v>
      </c>
      <c r="U1243" s="35">
        <v>100</v>
      </c>
      <c r="V1243" s="33"/>
      <c r="W1243" s="15" t="s">
        <v>38</v>
      </c>
      <c r="X1243" s="15" t="s">
        <v>38</v>
      </c>
      <c r="Y1243" s="15" t="s">
        <v>38</v>
      </c>
      <c r="Z1243" s="23"/>
    </row>
    <row r="1244" spans="1:26">
      <c r="A1244" s="15">
        <v>137</v>
      </c>
      <c r="B1244" s="15">
        <v>1</v>
      </c>
      <c r="C1244" s="15"/>
      <c r="D1244" s="15"/>
      <c r="E1244" s="15"/>
      <c r="F1244" s="15"/>
      <c r="G1244" s="15"/>
      <c r="H1244" s="16" t="s">
        <v>32</v>
      </c>
      <c r="I1244" s="16" t="s">
        <v>32</v>
      </c>
      <c r="J1244" s="15"/>
      <c r="K1244" s="27" t="str" cm="1">
        <f t="array" ref="K1244">IF(I1244="","",_xlfn.XLOOKUP(0&amp;A1244&amp;IF(F1244&lt;&gt;"",F1244,LOOKUP(2,1/(F$2:F1244&lt;&gt;""),F$2:F1244))&amp;I1244,Hoja4!G:G,Hoja4!F:F,"",0))</f>
        <v/>
      </c>
      <c r="L1244" s="22"/>
      <c r="M1244" s="15">
        <v>21</v>
      </c>
      <c r="N1244" s="15" t="s">
        <v>1550</v>
      </c>
      <c r="O1244" s="15" t="s">
        <v>76</v>
      </c>
      <c r="P1244" s="15" t="s">
        <v>95</v>
      </c>
      <c r="Q1244" s="15" t="s">
        <v>41</v>
      </c>
      <c r="R1244" s="15" t="s">
        <v>58</v>
      </c>
      <c r="S1244" s="15"/>
      <c r="T1244" s="15">
        <v>100</v>
      </c>
      <c r="U1244" s="35">
        <v>10</v>
      </c>
      <c r="V1244" s="33"/>
      <c r="W1244" s="15" t="s">
        <v>60</v>
      </c>
      <c r="X1244" s="15" t="s">
        <v>60</v>
      </c>
      <c r="Y1244" s="15" t="s">
        <v>38</v>
      </c>
      <c r="Z1244" s="23"/>
    </row>
    <row r="1245" spans="1:26">
      <c r="A1245" s="15">
        <v>137</v>
      </c>
      <c r="B1245" s="15">
        <v>1</v>
      </c>
      <c r="C1245" s="15"/>
      <c r="D1245" s="15"/>
      <c r="E1245" s="15"/>
      <c r="F1245" s="15"/>
      <c r="G1245" s="15"/>
      <c r="H1245" s="16" t="s">
        <v>32</v>
      </c>
      <c r="I1245" s="16" t="s">
        <v>32</v>
      </c>
      <c r="J1245" s="15"/>
      <c r="K1245" s="27" t="str" cm="1">
        <f t="array" ref="K1245">IF(I1245="","",_xlfn.XLOOKUP(0&amp;A1245&amp;IF(F1245&lt;&gt;"",F1245,LOOKUP(2,1/(F$2:F1245&lt;&gt;""),F$2:F1245))&amp;I1245,Hoja4!G:G,Hoja4!F:F,"",0))</f>
        <v/>
      </c>
      <c r="L1245" s="22"/>
      <c r="M1245" s="15">
        <v>22</v>
      </c>
      <c r="N1245" s="15" t="s">
        <v>1551</v>
      </c>
      <c r="O1245" s="15" t="s">
        <v>76</v>
      </c>
      <c r="P1245" s="15" t="s">
        <v>95</v>
      </c>
      <c r="Q1245" s="15" t="s">
        <v>41</v>
      </c>
      <c r="R1245" s="15" t="s">
        <v>37</v>
      </c>
      <c r="S1245" s="15">
        <v>10</v>
      </c>
      <c r="T1245" s="15">
        <v>100</v>
      </c>
      <c r="U1245" s="35">
        <v>30</v>
      </c>
      <c r="V1245" s="33"/>
      <c r="W1245" s="15" t="s">
        <v>60</v>
      </c>
      <c r="X1245" s="15" t="s">
        <v>60</v>
      </c>
      <c r="Y1245" s="15" t="s">
        <v>38</v>
      </c>
      <c r="Z1245" s="23"/>
    </row>
    <row r="1246" spans="1:26">
      <c r="A1246" s="15">
        <v>137</v>
      </c>
      <c r="B1246" s="15">
        <v>1</v>
      </c>
      <c r="C1246" s="15"/>
      <c r="D1246" s="15"/>
      <c r="E1246" s="15"/>
      <c r="F1246" s="15"/>
      <c r="G1246" s="15"/>
      <c r="H1246" s="16" t="s">
        <v>32</v>
      </c>
      <c r="I1246" s="16" t="s">
        <v>32</v>
      </c>
      <c r="J1246" s="15"/>
      <c r="K1246" s="27" t="str" cm="1">
        <f t="array" ref="K1246">IF(I1246="","",_xlfn.XLOOKUP(0&amp;A1246&amp;IF(F1246&lt;&gt;"",F1246,LOOKUP(2,1/(F$2:F1246&lt;&gt;""),F$2:F1246))&amp;I1246,Hoja4!G:G,Hoja4!F:F,"",0))</f>
        <v/>
      </c>
      <c r="L1246" s="22"/>
      <c r="M1246" s="15">
        <v>23</v>
      </c>
      <c r="N1246" s="15" t="s">
        <v>1552</v>
      </c>
      <c r="O1246" s="15" t="s">
        <v>76</v>
      </c>
      <c r="P1246" s="15" t="s">
        <v>95</v>
      </c>
      <c r="Q1246" s="15" t="s">
        <v>41</v>
      </c>
      <c r="R1246" s="15" t="s">
        <v>37</v>
      </c>
      <c r="S1246" s="15"/>
      <c r="T1246" s="15">
        <v>100</v>
      </c>
      <c r="U1246" s="35">
        <v>10</v>
      </c>
      <c r="V1246" s="33"/>
      <c r="W1246" s="15" t="s">
        <v>60</v>
      </c>
      <c r="X1246" s="15" t="s">
        <v>60</v>
      </c>
      <c r="Y1246" s="15" t="s">
        <v>38</v>
      </c>
      <c r="Z1246" s="23"/>
    </row>
    <row r="1247" spans="1:26">
      <c r="A1247" s="3">
        <v>137</v>
      </c>
      <c r="B1247" s="3">
        <v>1</v>
      </c>
      <c r="C1247" s="3" t="s">
        <v>1509</v>
      </c>
      <c r="D1247" s="3"/>
      <c r="E1247" s="3"/>
      <c r="F1247" s="3">
        <v>10</v>
      </c>
      <c r="G1247" s="3" t="s">
        <v>1545</v>
      </c>
      <c r="H1247" s="4" t="s">
        <v>32</v>
      </c>
      <c r="I1247" s="4" t="s">
        <v>32</v>
      </c>
      <c r="J1247" s="3" t="s">
        <v>44</v>
      </c>
      <c r="K1247" s="28">
        <f>SUM(K1242:K1246)</f>
        <v>54556450000</v>
      </c>
      <c r="L1247" s="13">
        <f>SUM(L1242:L1246)</f>
        <v>0</v>
      </c>
      <c r="M1247" s="3"/>
      <c r="N1247" s="3"/>
      <c r="O1247" s="3"/>
      <c r="P1247" s="3"/>
      <c r="Q1247" s="3"/>
      <c r="R1247" s="3"/>
      <c r="S1247" s="3"/>
      <c r="T1247" s="3"/>
      <c r="U1247" s="36"/>
      <c r="V1247" s="3"/>
      <c r="W1247" s="3"/>
      <c r="X1247" s="3"/>
      <c r="Y1247" s="3" t="s">
        <v>45</v>
      </c>
      <c r="Z1247" s="13">
        <f>SUM(Z1242:Z1246)</f>
        <v>0</v>
      </c>
    </row>
    <row r="1248" spans="1:26">
      <c r="A1248" s="15">
        <v>137</v>
      </c>
      <c r="B1248" s="15">
        <v>1</v>
      </c>
      <c r="C1248" s="15" t="s">
        <v>1509</v>
      </c>
      <c r="D1248" s="15">
        <v>4</v>
      </c>
      <c r="E1248" s="15" t="s">
        <v>1553</v>
      </c>
      <c r="F1248" s="15">
        <v>12</v>
      </c>
      <c r="G1248" s="15" t="s">
        <v>1554</v>
      </c>
      <c r="H1248" s="16" t="s">
        <v>1555</v>
      </c>
      <c r="I1248" s="16" t="s">
        <v>1556</v>
      </c>
      <c r="J1248" s="15" t="s">
        <v>1557</v>
      </c>
      <c r="K1248" s="32" cm="1">
        <f t="array" ref="K1248">IF(I1248="","",_xlfn.XLOOKUP(0&amp;A1248&amp;IF(F1248&lt;&gt;"",F1248,LOOKUP(2,1/(F$2:F1248&lt;&gt;""),F$2:F1248))&amp;I1248,Hoja4!G:G,Hoja4!F:F,"",0))</f>
        <v>93748514000</v>
      </c>
      <c r="L1248" s="23"/>
      <c r="M1248" s="15"/>
      <c r="N1248" s="15"/>
      <c r="O1248" s="15"/>
      <c r="P1248" s="15"/>
      <c r="Q1248" s="15"/>
      <c r="R1248" s="15"/>
      <c r="S1248" s="15"/>
      <c r="T1248" s="15"/>
      <c r="U1248" s="35"/>
      <c r="V1248" s="15"/>
      <c r="W1248" s="15"/>
      <c r="X1248" s="15"/>
      <c r="Y1248" s="15"/>
      <c r="Z1248" s="22"/>
    </row>
    <row r="1249" spans="1:26">
      <c r="A1249" s="15">
        <v>137</v>
      </c>
      <c r="B1249" s="15">
        <v>1</v>
      </c>
      <c r="C1249" s="15"/>
      <c r="D1249" s="15"/>
      <c r="E1249" s="15"/>
      <c r="F1249" s="15"/>
      <c r="G1249" s="15"/>
      <c r="H1249" s="16" t="s">
        <v>32</v>
      </c>
      <c r="I1249" s="16" t="s">
        <v>32</v>
      </c>
      <c r="J1249" s="15"/>
      <c r="K1249" s="27" t="str" cm="1">
        <f t="array" ref="K1249">IF(I1249="","",_xlfn.XLOOKUP(0&amp;A1249&amp;IF(F1249&lt;&gt;"",F1249,LOOKUP(2,1/(F$2:F1249&lt;&gt;""),F$2:F1249))&amp;I1249,Hoja4!G:G,Hoja4!F:F,"",0))</f>
        <v/>
      </c>
      <c r="L1249" s="22"/>
      <c r="M1249" s="15">
        <v>34</v>
      </c>
      <c r="N1249" s="15" t="s">
        <v>1558</v>
      </c>
      <c r="O1249" s="15" t="s">
        <v>76</v>
      </c>
      <c r="P1249" s="15" t="s">
        <v>131</v>
      </c>
      <c r="Q1249" s="15" t="s">
        <v>41</v>
      </c>
      <c r="R1249" s="15" t="s">
        <v>37</v>
      </c>
      <c r="S1249" s="15">
        <v>28</v>
      </c>
      <c r="T1249" s="15">
        <v>70</v>
      </c>
      <c r="U1249" s="35">
        <v>36</v>
      </c>
      <c r="V1249" s="33"/>
      <c r="W1249" s="15" t="s">
        <v>60</v>
      </c>
      <c r="X1249" s="15" t="s">
        <v>60</v>
      </c>
      <c r="Y1249" s="15" t="s">
        <v>38</v>
      </c>
      <c r="Z1249" s="23"/>
    </row>
    <row r="1250" spans="1:26">
      <c r="A1250" s="15">
        <v>137</v>
      </c>
      <c r="B1250" s="15">
        <v>1</v>
      </c>
      <c r="C1250" s="15"/>
      <c r="D1250" s="15"/>
      <c r="E1250" s="15"/>
      <c r="F1250" s="15"/>
      <c r="G1250" s="15"/>
      <c r="H1250" s="16" t="s">
        <v>32</v>
      </c>
      <c r="I1250" s="16" t="s">
        <v>32</v>
      </c>
      <c r="J1250" s="15"/>
      <c r="K1250" s="27" t="str" cm="1">
        <f t="array" ref="K1250">IF(I1250="","",_xlfn.XLOOKUP(0&amp;A1250&amp;IF(F1250&lt;&gt;"",F1250,LOOKUP(2,1/(F$2:F1250&lt;&gt;""),F$2:F1250))&amp;I1250,Hoja4!G:G,Hoja4!F:F,"",0))</f>
        <v/>
      </c>
      <c r="L1250" s="22"/>
      <c r="M1250" s="15">
        <v>35</v>
      </c>
      <c r="N1250" s="15" t="s">
        <v>1559</v>
      </c>
      <c r="O1250" s="15" t="s">
        <v>100</v>
      </c>
      <c r="P1250" s="15" t="s">
        <v>95</v>
      </c>
      <c r="Q1250" s="15" t="s">
        <v>36</v>
      </c>
      <c r="R1250" s="15" t="s">
        <v>37</v>
      </c>
      <c r="S1250" s="15">
        <v>3</v>
      </c>
      <c r="T1250" s="15">
        <v>3</v>
      </c>
      <c r="U1250" s="35">
        <v>3</v>
      </c>
      <c r="V1250" s="33"/>
      <c r="W1250" s="15" t="s">
        <v>60</v>
      </c>
      <c r="X1250" s="15" t="s">
        <v>60</v>
      </c>
      <c r="Y1250" s="15" t="s">
        <v>38</v>
      </c>
      <c r="Z1250" s="23"/>
    </row>
    <row r="1251" spans="1:26">
      <c r="A1251" s="3">
        <v>137</v>
      </c>
      <c r="B1251" s="3">
        <v>1</v>
      </c>
      <c r="C1251" s="3" t="s">
        <v>1509</v>
      </c>
      <c r="D1251" s="3"/>
      <c r="E1251" s="3"/>
      <c r="F1251" s="3">
        <v>12</v>
      </c>
      <c r="G1251" s="3" t="s">
        <v>1554</v>
      </c>
      <c r="H1251" s="4" t="s">
        <v>32</v>
      </c>
      <c r="I1251" s="4" t="s">
        <v>32</v>
      </c>
      <c r="J1251" s="3" t="s">
        <v>44</v>
      </c>
      <c r="K1251" s="28">
        <f>SUM(K1248:K1250)</f>
        <v>93748514000</v>
      </c>
      <c r="L1251" s="13">
        <f>SUM(L1248:L1250)</f>
        <v>0</v>
      </c>
      <c r="M1251" s="3"/>
      <c r="N1251" s="3"/>
      <c r="O1251" s="3"/>
      <c r="P1251" s="3"/>
      <c r="Q1251" s="3"/>
      <c r="R1251" s="3"/>
      <c r="S1251" s="3"/>
      <c r="T1251" s="3"/>
      <c r="U1251" s="36"/>
      <c r="V1251" s="3"/>
      <c r="W1251" s="3"/>
      <c r="X1251" s="3"/>
      <c r="Y1251" s="3" t="s">
        <v>45</v>
      </c>
      <c r="Z1251" s="13">
        <f>SUM(Z1248:Z1250)</f>
        <v>0</v>
      </c>
    </row>
    <row r="1252" spans="1:26">
      <c r="A1252" s="15">
        <v>137</v>
      </c>
      <c r="B1252" s="15">
        <v>1</v>
      </c>
      <c r="C1252" s="15" t="s">
        <v>1509</v>
      </c>
      <c r="D1252" s="15">
        <v>5</v>
      </c>
      <c r="E1252" s="15" t="s">
        <v>317</v>
      </c>
      <c r="F1252" s="15">
        <v>13</v>
      </c>
      <c r="G1252" s="15" t="s">
        <v>318</v>
      </c>
      <c r="H1252" s="16" t="s">
        <v>1560</v>
      </c>
      <c r="I1252" s="16" t="s">
        <v>1561</v>
      </c>
      <c r="J1252" s="15" t="s">
        <v>1562</v>
      </c>
      <c r="K1252" s="32" cm="1">
        <f t="array" ref="K1252">IF(I1252="","",_xlfn.XLOOKUP(0&amp;A1252&amp;IF(F1252&lt;&gt;"",F1252,LOOKUP(2,1/(F$2:F1252&lt;&gt;""),F$2:F1252))&amp;I1252,Hoja4!G:G,Hoja4!F:F,"",0))</f>
        <v>78450858000</v>
      </c>
      <c r="L1252" s="23"/>
      <c r="M1252" s="15"/>
      <c r="N1252" s="15"/>
      <c r="O1252" s="15"/>
      <c r="P1252" s="15"/>
      <c r="Q1252" s="15"/>
      <c r="R1252" s="15"/>
      <c r="S1252" s="15"/>
      <c r="T1252" s="15"/>
      <c r="U1252" s="35"/>
      <c r="V1252" s="15"/>
      <c r="W1252" s="15"/>
      <c r="X1252" s="15"/>
      <c r="Y1252" s="15"/>
      <c r="Z1252" s="22"/>
    </row>
    <row r="1253" spans="1:26">
      <c r="A1253" s="15">
        <v>137</v>
      </c>
      <c r="B1253" s="15">
        <v>1</v>
      </c>
      <c r="C1253" s="15"/>
      <c r="D1253" s="15"/>
      <c r="E1253" s="15"/>
      <c r="F1253" s="15"/>
      <c r="G1253" s="15"/>
      <c r="H1253" s="16" t="s">
        <v>1563</v>
      </c>
      <c r="I1253" s="16" t="s">
        <v>1564</v>
      </c>
      <c r="J1253" s="15" t="s">
        <v>1565</v>
      </c>
      <c r="K1253" s="32" cm="1">
        <f t="array" ref="K1253">IF(I1253="","",_xlfn.XLOOKUP(0&amp;A1253&amp;IF(F1253&lt;&gt;"",F1253,LOOKUP(2,1/(F$2:F1253&lt;&gt;""),F$2:F1253))&amp;I1253,Hoja4!G:G,Hoja4!F:F,"",0))</f>
        <v>1070110000</v>
      </c>
      <c r="L1253" s="23"/>
      <c r="M1253" s="15"/>
      <c r="N1253" s="15"/>
      <c r="O1253" s="15"/>
      <c r="P1253" s="15"/>
      <c r="Q1253" s="15"/>
      <c r="R1253" s="15"/>
      <c r="S1253" s="15"/>
      <c r="T1253" s="15"/>
      <c r="U1253" s="35"/>
      <c r="V1253" s="15"/>
      <c r="W1253" s="15"/>
      <c r="X1253" s="15"/>
      <c r="Y1253" s="15"/>
      <c r="Z1253" s="22"/>
    </row>
    <row r="1254" spans="1:26">
      <c r="A1254" s="15">
        <v>137</v>
      </c>
      <c r="B1254" s="15">
        <v>1</v>
      </c>
      <c r="C1254" s="15"/>
      <c r="D1254" s="15"/>
      <c r="E1254" s="15"/>
      <c r="F1254" s="15"/>
      <c r="G1254" s="15"/>
      <c r="H1254" s="16" t="s">
        <v>32</v>
      </c>
      <c r="I1254" s="16" t="s">
        <v>32</v>
      </c>
      <c r="J1254" s="15"/>
      <c r="K1254" s="27" t="str" cm="1">
        <f t="array" ref="K1254">IF(I1254="","",_xlfn.XLOOKUP(0&amp;A1254&amp;IF(F1254&lt;&gt;"",F1254,LOOKUP(2,1/(F$2:F1254&lt;&gt;""),F$2:F1254))&amp;I1254,Hoja4!G:G,Hoja4!F:F,"",0))</f>
        <v/>
      </c>
      <c r="L1254" s="22"/>
      <c r="M1254" s="15">
        <v>12</v>
      </c>
      <c r="N1254" s="15" t="s">
        <v>1566</v>
      </c>
      <c r="O1254" s="15" t="s">
        <v>100</v>
      </c>
      <c r="P1254" s="15" t="s">
        <v>131</v>
      </c>
      <c r="Q1254" s="15" t="s">
        <v>41</v>
      </c>
      <c r="R1254" s="15" t="s">
        <v>37</v>
      </c>
      <c r="S1254" s="15">
        <v>100</v>
      </c>
      <c r="T1254" s="15">
        <v>100</v>
      </c>
      <c r="U1254" s="35">
        <v>100</v>
      </c>
      <c r="V1254" s="33"/>
      <c r="W1254" s="15" t="s">
        <v>60</v>
      </c>
      <c r="X1254" s="15" t="s">
        <v>38</v>
      </c>
      <c r="Y1254" s="15" t="s">
        <v>38</v>
      </c>
      <c r="Z1254" s="23"/>
    </row>
    <row r="1255" spans="1:26">
      <c r="A1255" s="15">
        <v>137</v>
      </c>
      <c r="B1255" s="15">
        <v>1</v>
      </c>
      <c r="C1255" s="15"/>
      <c r="D1255" s="15"/>
      <c r="E1255" s="15"/>
      <c r="F1255" s="15"/>
      <c r="G1255" s="15"/>
      <c r="H1255" s="16" t="s">
        <v>32</v>
      </c>
      <c r="I1255" s="16" t="s">
        <v>32</v>
      </c>
      <c r="J1255" s="15"/>
      <c r="K1255" s="27" t="str" cm="1">
        <f t="array" ref="K1255">IF(I1255="","",_xlfn.XLOOKUP(0&amp;A1255&amp;IF(F1255&lt;&gt;"",F1255,LOOKUP(2,1/(F$2:F1255&lt;&gt;""),F$2:F1255))&amp;I1255,Hoja4!G:G,Hoja4!F:F,"",0))</f>
        <v/>
      </c>
      <c r="L1255" s="22"/>
      <c r="M1255" s="15">
        <v>36</v>
      </c>
      <c r="N1255" s="15" t="s">
        <v>1567</v>
      </c>
      <c r="O1255" s="15" t="s">
        <v>76</v>
      </c>
      <c r="P1255" s="15" t="s">
        <v>131</v>
      </c>
      <c r="Q1255" s="15" t="s">
        <v>41</v>
      </c>
      <c r="R1255" s="15" t="s">
        <v>37</v>
      </c>
      <c r="S1255" s="15">
        <v>20</v>
      </c>
      <c r="T1255" s="15">
        <v>100</v>
      </c>
      <c r="U1255" s="35">
        <v>40</v>
      </c>
      <c r="V1255" s="33"/>
      <c r="W1255" s="15" t="s">
        <v>60</v>
      </c>
      <c r="X1255" s="15" t="s">
        <v>60</v>
      </c>
      <c r="Y1255" s="15" t="s">
        <v>38</v>
      </c>
      <c r="Z1255" s="23"/>
    </row>
    <row r="1256" spans="1:26">
      <c r="A1256" s="3">
        <v>137</v>
      </c>
      <c r="B1256" s="3">
        <v>1</v>
      </c>
      <c r="C1256" s="3" t="s">
        <v>1509</v>
      </c>
      <c r="D1256" s="3"/>
      <c r="E1256" s="3"/>
      <c r="F1256" s="3">
        <v>13</v>
      </c>
      <c r="G1256" s="3" t="s">
        <v>318</v>
      </c>
      <c r="H1256" s="4" t="s">
        <v>32</v>
      </c>
      <c r="I1256" s="4" t="s">
        <v>32</v>
      </c>
      <c r="J1256" s="3" t="s">
        <v>44</v>
      </c>
      <c r="K1256" s="28">
        <f>SUM(K1252:K1255)</f>
        <v>79520968000</v>
      </c>
      <c r="L1256" s="13">
        <f>SUM(L1252:L1255)</f>
        <v>0</v>
      </c>
      <c r="M1256" s="3"/>
      <c r="N1256" s="3"/>
      <c r="O1256" s="3"/>
      <c r="P1256" s="3"/>
      <c r="Q1256" s="3"/>
      <c r="R1256" s="3"/>
      <c r="S1256" s="3"/>
      <c r="T1256" s="3"/>
      <c r="U1256" s="36"/>
      <c r="V1256" s="3"/>
      <c r="W1256" s="3"/>
      <c r="X1256" s="3"/>
      <c r="Y1256" s="3" t="s">
        <v>45</v>
      </c>
      <c r="Z1256" s="13">
        <f>SUM(Z1252:Z1255)</f>
        <v>0</v>
      </c>
    </row>
    <row r="1257" spans="1:26">
      <c r="A1257" s="5">
        <v>137</v>
      </c>
      <c r="B1257" s="5">
        <v>1</v>
      </c>
      <c r="C1257" s="5" t="s">
        <v>1509</v>
      </c>
      <c r="D1257" s="5"/>
      <c r="E1257" s="5"/>
      <c r="F1257" s="5"/>
      <c r="G1257" s="5"/>
      <c r="H1257" s="6" t="s">
        <v>32</v>
      </c>
      <c r="I1257" s="6" t="s">
        <v>32</v>
      </c>
      <c r="J1257" s="5" t="s">
        <v>121</v>
      </c>
      <c r="K1257" s="29">
        <f>SUM(K1230,K1233,K1237,K1241,K1247,K1251,K1256)</f>
        <v>486110898000</v>
      </c>
      <c r="L1257" s="14">
        <f>SUM(L1230,L1233,L1237,L1241,L1247,L1251,L1256)</f>
        <v>0</v>
      </c>
      <c r="M1257" s="5"/>
      <c r="N1257" s="5"/>
      <c r="O1257" s="5"/>
      <c r="P1257" s="5"/>
      <c r="Q1257" s="5"/>
      <c r="R1257" s="5"/>
      <c r="S1257" s="5"/>
      <c r="T1257" s="5"/>
      <c r="U1257" s="37"/>
      <c r="V1257" s="5"/>
      <c r="W1257" s="5"/>
      <c r="X1257" s="5"/>
      <c r="Y1257" s="5" t="s">
        <v>121</v>
      </c>
      <c r="Z1257" s="14">
        <f>SUM(Z1230,Z1233,Z1237,Z1241,Z1247,Z1251,Z1256)</f>
        <v>0</v>
      </c>
    </row>
    <row r="1258" spans="1:26">
      <c r="A1258" s="15">
        <v>137</v>
      </c>
      <c r="B1258" s="15">
        <v>2</v>
      </c>
      <c r="C1258" s="15" t="s">
        <v>1509</v>
      </c>
      <c r="D1258" s="15">
        <v>2</v>
      </c>
      <c r="E1258" s="15" t="s">
        <v>1510</v>
      </c>
      <c r="F1258" s="15">
        <v>6</v>
      </c>
      <c r="G1258" s="15" t="s">
        <v>1511</v>
      </c>
      <c r="H1258" s="16" t="s">
        <v>1568</v>
      </c>
      <c r="I1258" s="16" t="s">
        <v>1569</v>
      </c>
      <c r="J1258" s="15" t="s">
        <v>1570</v>
      </c>
      <c r="K1258" s="32" cm="1">
        <f t="array" ref="K1258">IF(I1258="","",_xlfn.XLOOKUP(0&amp;A1258&amp;IF(F1258&lt;&gt;"",F1258,LOOKUP(2,1/(F$2:F1258&lt;&gt;""),F$2:F1258))&amp;I1258,Hoja4!G:G,Hoja4!F:F,"",0))</f>
        <v>6432800000</v>
      </c>
      <c r="L1258" s="23"/>
      <c r="M1258" s="15"/>
      <c r="N1258" s="15"/>
      <c r="O1258" s="15"/>
      <c r="P1258" s="15"/>
      <c r="Q1258" s="15"/>
      <c r="R1258" s="15"/>
      <c r="S1258" s="15"/>
      <c r="T1258" s="15"/>
      <c r="U1258" s="35"/>
      <c r="V1258" s="15"/>
      <c r="W1258" s="15"/>
      <c r="X1258" s="15"/>
      <c r="Y1258" s="15"/>
      <c r="Z1258" s="22"/>
    </row>
    <row r="1259" spans="1:26">
      <c r="A1259" s="15">
        <v>137</v>
      </c>
      <c r="B1259" s="15">
        <v>2</v>
      </c>
      <c r="C1259" s="15"/>
      <c r="D1259" s="15"/>
      <c r="E1259" s="15"/>
      <c r="F1259" s="15"/>
      <c r="G1259" s="15"/>
      <c r="H1259" s="16" t="s">
        <v>32</v>
      </c>
      <c r="I1259" s="16" t="s">
        <v>32</v>
      </c>
      <c r="J1259" s="15"/>
      <c r="K1259" s="27" t="str" cm="1">
        <f t="array" ref="K1259">IF(I1259="","",_xlfn.XLOOKUP(0&amp;A1259&amp;IF(F1259&lt;&gt;"",F1259,LOOKUP(2,1/(F$2:F1259&lt;&gt;""),F$2:F1259))&amp;I1259,Hoja4!G:G,Hoja4!F:F,"",0))</f>
        <v/>
      </c>
      <c r="L1259" s="22"/>
      <c r="M1259" s="15">
        <v>3</v>
      </c>
      <c r="N1259" s="15" t="s">
        <v>1571</v>
      </c>
      <c r="O1259" s="15" t="s">
        <v>40</v>
      </c>
      <c r="P1259" s="15" t="s">
        <v>131</v>
      </c>
      <c r="Q1259" s="15" t="s">
        <v>36</v>
      </c>
      <c r="R1259" s="15" t="s">
        <v>58</v>
      </c>
      <c r="S1259" s="15">
        <v>0</v>
      </c>
      <c r="T1259" s="15">
        <v>5000</v>
      </c>
      <c r="U1259" s="35">
        <v>500</v>
      </c>
      <c r="V1259" s="33"/>
      <c r="W1259" s="15" t="s">
        <v>38</v>
      </c>
      <c r="X1259" s="15" t="s">
        <v>38</v>
      </c>
      <c r="Y1259" s="15" t="s">
        <v>38</v>
      </c>
      <c r="Z1259" s="23"/>
    </row>
    <row r="1260" spans="1:26">
      <c r="A1260" s="15">
        <v>137</v>
      </c>
      <c r="B1260" s="15">
        <v>2</v>
      </c>
      <c r="C1260" s="15"/>
      <c r="D1260" s="15"/>
      <c r="E1260" s="15"/>
      <c r="F1260" s="15"/>
      <c r="G1260" s="15"/>
      <c r="H1260" s="16" t="s">
        <v>32</v>
      </c>
      <c r="I1260" s="16" t="s">
        <v>32</v>
      </c>
      <c r="J1260" s="15"/>
      <c r="K1260" s="27" t="str" cm="1">
        <f t="array" ref="K1260">IF(I1260="","",_xlfn.XLOOKUP(0&amp;A1260&amp;IF(F1260&lt;&gt;"",F1260,LOOKUP(2,1/(F$2:F1260&lt;&gt;""),F$2:F1260))&amp;I1260,Hoja4!G:G,Hoja4!F:F,"",0))</f>
        <v/>
      </c>
      <c r="L1260" s="22"/>
      <c r="M1260" s="15">
        <v>18</v>
      </c>
      <c r="N1260" s="15" t="s">
        <v>1572</v>
      </c>
      <c r="O1260" s="15" t="s">
        <v>40</v>
      </c>
      <c r="P1260" s="15" t="s">
        <v>131</v>
      </c>
      <c r="Q1260" s="15" t="s">
        <v>36</v>
      </c>
      <c r="R1260" s="15" t="s">
        <v>37</v>
      </c>
      <c r="S1260" s="15">
        <v>300</v>
      </c>
      <c r="T1260" s="15">
        <v>2400</v>
      </c>
      <c r="U1260" s="35">
        <v>300</v>
      </c>
      <c r="V1260" s="33"/>
      <c r="W1260" s="15" t="s">
        <v>60</v>
      </c>
      <c r="X1260" s="15" t="s">
        <v>60</v>
      </c>
      <c r="Y1260" s="15" t="s">
        <v>38</v>
      </c>
      <c r="Z1260" s="23"/>
    </row>
    <row r="1261" spans="1:26">
      <c r="A1261" s="3">
        <v>137</v>
      </c>
      <c r="B1261" s="3">
        <v>2</v>
      </c>
      <c r="C1261" s="3" t="s">
        <v>1509</v>
      </c>
      <c r="D1261" s="3"/>
      <c r="E1261" s="3"/>
      <c r="F1261" s="3">
        <v>6</v>
      </c>
      <c r="G1261" s="3" t="s">
        <v>1511</v>
      </c>
      <c r="H1261" s="4" t="s">
        <v>32</v>
      </c>
      <c r="I1261" s="4" t="s">
        <v>32</v>
      </c>
      <c r="J1261" s="3" t="s">
        <v>44</v>
      </c>
      <c r="K1261" s="28">
        <f>SUM(K1258:K1260)</f>
        <v>6432800000</v>
      </c>
      <c r="L1261" s="13">
        <f>SUM(L1258:L1260)</f>
        <v>0</v>
      </c>
      <c r="M1261" s="3"/>
      <c r="N1261" s="3"/>
      <c r="O1261" s="3"/>
      <c r="P1261" s="3"/>
      <c r="Q1261" s="3"/>
      <c r="R1261" s="3"/>
      <c r="S1261" s="3"/>
      <c r="T1261" s="3"/>
      <c r="U1261" s="36"/>
      <c r="V1261" s="3"/>
      <c r="W1261" s="3"/>
      <c r="X1261" s="3"/>
      <c r="Y1261" s="3" t="s">
        <v>45</v>
      </c>
      <c r="Z1261" s="13">
        <f>SUM(Z1257:Z1260)</f>
        <v>0</v>
      </c>
    </row>
    <row r="1262" spans="1:26">
      <c r="A1262" s="15">
        <v>137</v>
      </c>
      <c r="B1262" s="15">
        <v>2</v>
      </c>
      <c r="C1262" s="15" t="s">
        <v>1509</v>
      </c>
      <c r="D1262" s="15">
        <v>2</v>
      </c>
      <c r="E1262" s="15" t="s">
        <v>1510</v>
      </c>
      <c r="F1262" s="15">
        <v>11</v>
      </c>
      <c r="G1262" s="15" t="s">
        <v>1573</v>
      </c>
      <c r="H1262" s="16" t="s">
        <v>1574</v>
      </c>
      <c r="I1262" s="16" t="s">
        <v>1575</v>
      </c>
      <c r="J1262" s="15" t="s">
        <v>1576</v>
      </c>
      <c r="K1262" s="32" cm="1">
        <f t="array" ref="K1262">IF(I1262="","",_xlfn.XLOOKUP(0&amp;A1262&amp;IF(F1262&lt;&gt;"",F1262,LOOKUP(2,1/(F$2:F1262&lt;&gt;""),F$2:F1262))&amp;I1262,Hoja4!G:G,Hoja4!F:F,"",0))</f>
        <v>256042848000</v>
      </c>
      <c r="L1262" s="23"/>
      <c r="M1262" s="15"/>
      <c r="N1262" s="15"/>
      <c r="O1262" s="15"/>
      <c r="P1262" s="15"/>
      <c r="Q1262" s="15"/>
      <c r="R1262" s="15"/>
      <c r="S1262" s="15"/>
      <c r="T1262" s="15"/>
      <c r="U1262" s="35"/>
      <c r="V1262" s="15"/>
      <c r="W1262" s="15"/>
      <c r="X1262" s="15"/>
      <c r="Y1262" s="15"/>
      <c r="Z1262" s="22"/>
    </row>
    <row r="1263" spans="1:26">
      <c r="A1263" s="15">
        <v>137</v>
      </c>
      <c r="B1263" s="15">
        <v>2</v>
      </c>
      <c r="C1263" s="15"/>
      <c r="D1263" s="15"/>
      <c r="E1263" s="15"/>
      <c r="F1263" s="15"/>
      <c r="G1263" s="15"/>
      <c r="H1263" s="16" t="s">
        <v>32</v>
      </c>
      <c r="I1263" s="16" t="s">
        <v>32</v>
      </c>
      <c r="J1263" s="15"/>
      <c r="K1263" s="27" t="str" cm="1">
        <f t="array" ref="K1263">IF(I1263="","",_xlfn.XLOOKUP(0&amp;A1263&amp;IF(F1263&lt;&gt;"",F1263,LOOKUP(2,1/(F$2:F1263&lt;&gt;""),F$2:F1263))&amp;I1263,Hoja4!G:G,Hoja4!F:F,"",0))</f>
        <v/>
      </c>
      <c r="L1263" s="22"/>
      <c r="M1263" s="15">
        <v>10</v>
      </c>
      <c r="N1263" s="15" t="s">
        <v>1577</v>
      </c>
      <c r="O1263" s="15" t="s">
        <v>100</v>
      </c>
      <c r="P1263" s="15" t="s">
        <v>131</v>
      </c>
      <c r="Q1263" s="15" t="s">
        <v>41</v>
      </c>
      <c r="R1263" s="15" t="s">
        <v>37</v>
      </c>
      <c r="S1263" s="15">
        <v>100</v>
      </c>
      <c r="T1263" s="15">
        <v>100</v>
      </c>
      <c r="U1263" s="35">
        <v>100</v>
      </c>
      <c r="V1263" s="33"/>
      <c r="W1263" s="15" t="s">
        <v>38</v>
      </c>
      <c r="X1263" s="15" t="s">
        <v>38</v>
      </c>
      <c r="Y1263" s="15" t="s">
        <v>38</v>
      </c>
      <c r="Z1263" s="23"/>
    </row>
    <row r="1264" spans="1:26">
      <c r="A1264" s="15">
        <v>137</v>
      </c>
      <c r="B1264" s="15">
        <v>2</v>
      </c>
      <c r="C1264" s="15"/>
      <c r="D1264" s="15"/>
      <c r="E1264" s="15"/>
      <c r="F1264" s="15"/>
      <c r="G1264" s="15"/>
      <c r="H1264" s="16" t="s">
        <v>32</v>
      </c>
      <c r="I1264" s="16" t="s">
        <v>32</v>
      </c>
      <c r="J1264" s="15"/>
      <c r="K1264" s="27" t="str" cm="1">
        <f t="array" ref="K1264">IF(I1264="","",_xlfn.XLOOKUP(0&amp;A1264&amp;IF(F1264&lt;&gt;"",F1264,LOOKUP(2,1/(F$2:F1264&lt;&gt;""),F$2:F1264))&amp;I1264,Hoja4!G:G,Hoja4!F:F,"",0))</f>
        <v/>
      </c>
      <c r="L1264" s="22"/>
      <c r="M1264" s="15">
        <v>9</v>
      </c>
      <c r="N1264" s="15" t="s">
        <v>1578</v>
      </c>
      <c r="O1264" s="15" t="s">
        <v>100</v>
      </c>
      <c r="P1264" s="15" t="s">
        <v>131</v>
      </c>
      <c r="Q1264" s="15" t="s">
        <v>41</v>
      </c>
      <c r="R1264" s="15" t="s">
        <v>58</v>
      </c>
      <c r="S1264" s="15">
        <v>100</v>
      </c>
      <c r="T1264" s="15">
        <v>100</v>
      </c>
      <c r="U1264" s="35">
        <v>100</v>
      </c>
      <c r="V1264" s="33"/>
      <c r="W1264" s="15" t="s">
        <v>43</v>
      </c>
      <c r="X1264" s="15" t="s">
        <v>38</v>
      </c>
      <c r="Y1264" s="15" t="s">
        <v>38</v>
      </c>
      <c r="Z1264" s="23"/>
    </row>
    <row r="1265" spans="1:26">
      <c r="A1265" s="3">
        <v>137</v>
      </c>
      <c r="B1265" s="3">
        <v>2</v>
      </c>
      <c r="C1265" s="3" t="s">
        <v>1509</v>
      </c>
      <c r="D1265" s="3"/>
      <c r="E1265" s="3"/>
      <c r="F1265" s="3">
        <v>11</v>
      </c>
      <c r="G1265" s="3" t="s">
        <v>1573</v>
      </c>
      <c r="H1265" s="4" t="s">
        <v>32</v>
      </c>
      <c r="I1265" s="4" t="s">
        <v>32</v>
      </c>
      <c r="J1265" s="3" t="s">
        <v>44</v>
      </c>
      <c r="K1265" s="28">
        <f>SUM(K1262:K1264)</f>
        <v>256042848000</v>
      </c>
      <c r="L1265" s="13">
        <f>SUM(L1262:L1264)</f>
        <v>0</v>
      </c>
      <c r="M1265" s="3"/>
      <c r="N1265" s="3"/>
      <c r="O1265" s="3"/>
      <c r="P1265" s="3"/>
      <c r="Q1265" s="3"/>
      <c r="R1265" s="3"/>
      <c r="S1265" s="3"/>
      <c r="T1265" s="3"/>
      <c r="U1265" s="36"/>
      <c r="V1265" s="3"/>
      <c r="W1265" s="3"/>
      <c r="X1265" s="3"/>
      <c r="Y1265" s="3" t="s">
        <v>45</v>
      </c>
      <c r="Z1265" s="13">
        <f>SUM(Z1262:Z1264)</f>
        <v>0</v>
      </c>
    </row>
    <row r="1266" spans="1:26">
      <c r="A1266" s="15">
        <v>137</v>
      </c>
      <c r="B1266" s="15">
        <v>2</v>
      </c>
      <c r="C1266" s="15" t="s">
        <v>1509</v>
      </c>
      <c r="D1266" s="15">
        <v>4</v>
      </c>
      <c r="E1266" s="15" t="s">
        <v>1553</v>
      </c>
      <c r="F1266" s="15">
        <v>12</v>
      </c>
      <c r="G1266" s="15" t="s">
        <v>1554</v>
      </c>
      <c r="H1266" s="16" t="s">
        <v>1555</v>
      </c>
      <c r="I1266" s="16" t="s">
        <v>1556</v>
      </c>
      <c r="J1266" s="15" t="s">
        <v>1557</v>
      </c>
      <c r="K1266" s="32"/>
      <c r="L1266" s="23"/>
      <c r="M1266" s="15"/>
      <c r="N1266" s="15"/>
      <c r="O1266" s="15"/>
      <c r="P1266" s="15"/>
      <c r="Q1266" s="15"/>
      <c r="R1266" s="15"/>
      <c r="S1266" s="15"/>
      <c r="T1266" s="15"/>
      <c r="U1266" s="35"/>
      <c r="V1266" s="15"/>
      <c r="W1266" s="15"/>
      <c r="X1266" s="15"/>
      <c r="Y1266" s="15"/>
      <c r="Z1266" s="22"/>
    </row>
    <row r="1267" spans="1:26">
      <c r="A1267" s="15">
        <v>137</v>
      </c>
      <c r="B1267" s="15">
        <v>2</v>
      </c>
      <c r="C1267" s="15"/>
      <c r="D1267" s="15"/>
      <c r="E1267" s="15"/>
      <c r="F1267" s="15"/>
      <c r="G1267" s="15"/>
      <c r="H1267" s="16" t="s">
        <v>32</v>
      </c>
      <c r="I1267" s="16" t="s">
        <v>32</v>
      </c>
      <c r="J1267" s="15"/>
      <c r="K1267" s="27" t="str" cm="1">
        <f t="array" ref="K1267">IF(I1267="","",_xlfn.XLOOKUP(0&amp;A1267&amp;IF(F1267&lt;&gt;"",F1267,LOOKUP(2,1/(F$2:F1267&lt;&gt;""),F$2:F1267))&amp;I1267,Hoja4!G:G,Hoja4!F:F,"",0))</f>
        <v/>
      </c>
      <c r="L1267" s="22"/>
      <c r="M1267" s="15">
        <v>8</v>
      </c>
      <c r="N1267" s="15" t="s">
        <v>1579</v>
      </c>
      <c r="O1267" s="15" t="s">
        <v>76</v>
      </c>
      <c r="P1267" s="15" t="s">
        <v>95</v>
      </c>
      <c r="Q1267" s="15" t="s">
        <v>36</v>
      </c>
      <c r="R1267" s="15" t="s">
        <v>37</v>
      </c>
      <c r="S1267" s="15">
        <v>14</v>
      </c>
      <c r="T1267" s="15">
        <v>18</v>
      </c>
      <c r="U1267" s="35">
        <v>18</v>
      </c>
      <c r="V1267" s="33"/>
      <c r="W1267" s="15" t="s">
        <v>38</v>
      </c>
      <c r="X1267" s="15" t="s">
        <v>38</v>
      </c>
      <c r="Y1267" s="15" t="s">
        <v>38</v>
      </c>
      <c r="Z1267" s="23"/>
    </row>
    <row r="1268" spans="1:26">
      <c r="A1268" s="3">
        <v>137</v>
      </c>
      <c r="B1268" s="3">
        <v>2</v>
      </c>
      <c r="C1268" s="3" t="s">
        <v>1509</v>
      </c>
      <c r="D1268" s="3"/>
      <c r="E1268" s="3"/>
      <c r="F1268" s="3">
        <v>12</v>
      </c>
      <c r="G1268" s="3" t="s">
        <v>1554</v>
      </c>
      <c r="H1268" s="4" t="s">
        <v>32</v>
      </c>
      <c r="I1268" s="4" t="s">
        <v>32</v>
      </c>
      <c r="J1268" s="3" t="s">
        <v>44</v>
      </c>
      <c r="K1268" s="28">
        <f>SUM(K1266:K1267)</f>
        <v>0</v>
      </c>
      <c r="L1268" s="13">
        <f>SUM(L1266:L1267)</f>
        <v>0</v>
      </c>
      <c r="M1268" s="3"/>
      <c r="N1268" s="3"/>
      <c r="O1268" s="3"/>
      <c r="P1268" s="3"/>
      <c r="Q1268" s="3"/>
      <c r="R1268" s="3"/>
      <c r="S1268" s="3"/>
      <c r="T1268" s="3"/>
      <c r="U1268" s="36"/>
      <c r="V1268" s="3"/>
      <c r="W1268" s="3"/>
      <c r="X1268" s="3"/>
      <c r="Y1268" s="3" t="s">
        <v>45</v>
      </c>
      <c r="Z1268" s="13">
        <f>SUM(Z1266:Z1267)</f>
        <v>0</v>
      </c>
    </row>
    <row r="1269" spans="1:26">
      <c r="A1269" s="5">
        <v>137</v>
      </c>
      <c r="B1269" s="5">
        <v>2</v>
      </c>
      <c r="C1269" s="5" t="s">
        <v>1509</v>
      </c>
      <c r="D1269" s="5"/>
      <c r="E1269" s="5"/>
      <c r="F1269" s="5"/>
      <c r="G1269" s="5"/>
      <c r="H1269" s="6" t="s">
        <v>32</v>
      </c>
      <c r="I1269" s="6" t="s">
        <v>32</v>
      </c>
      <c r="J1269" s="5" t="s">
        <v>121</v>
      </c>
      <c r="K1269" s="29">
        <f>SUM(K1261,K1265,K1268)</f>
        <v>262475648000</v>
      </c>
      <c r="L1269" s="14">
        <f>SUM(L1261,L1265,L1268)</f>
        <v>0</v>
      </c>
      <c r="M1269" s="5"/>
      <c r="N1269" s="5"/>
      <c r="O1269" s="5"/>
      <c r="P1269" s="5"/>
      <c r="Q1269" s="5"/>
      <c r="R1269" s="5"/>
      <c r="S1269" s="5"/>
      <c r="T1269" s="5"/>
      <c r="U1269" s="37"/>
      <c r="V1269" s="5"/>
      <c r="W1269" s="5"/>
      <c r="X1269" s="5"/>
      <c r="Y1269" s="5" t="s">
        <v>121</v>
      </c>
      <c r="Z1269" s="14">
        <f>SUM(Z1261,Z1265,Z1268)</f>
        <v>0</v>
      </c>
    </row>
    <row r="1270" spans="1:26">
      <c r="A1270" s="15">
        <v>117</v>
      </c>
      <c r="B1270" s="15">
        <v>1</v>
      </c>
      <c r="C1270" s="15" t="s">
        <v>1580</v>
      </c>
      <c r="D1270" s="15">
        <v>1</v>
      </c>
      <c r="E1270" s="15" t="s">
        <v>1581</v>
      </c>
      <c r="F1270" s="15">
        <v>1</v>
      </c>
      <c r="G1270" s="15" t="s">
        <v>1582</v>
      </c>
      <c r="H1270" s="16" t="s">
        <v>1583</v>
      </c>
      <c r="I1270" s="16" t="s">
        <v>1584</v>
      </c>
      <c r="J1270" s="15" t="s">
        <v>1585</v>
      </c>
      <c r="K1270" s="32" cm="1">
        <f t="array" ref="K1270">IF(I1270="","",_xlfn.XLOOKUP(0&amp;A1270&amp;IF(F1270&lt;&gt;"",F1270,LOOKUP(2,1/(F$2:F1270&lt;&gt;""),F$2:F1270))&amp;I1270,Hoja4!G:G,Hoja4!F:F,"",0))</f>
        <v>48649191000</v>
      </c>
      <c r="L1270" s="23"/>
      <c r="M1270" s="15"/>
      <c r="N1270" s="15"/>
      <c r="O1270" s="15"/>
      <c r="P1270" s="15"/>
      <c r="Q1270" s="15"/>
      <c r="R1270" s="15"/>
      <c r="S1270" s="15"/>
      <c r="T1270" s="15"/>
      <c r="U1270" s="35"/>
      <c r="V1270" s="15"/>
      <c r="W1270" s="15"/>
      <c r="X1270" s="15"/>
      <c r="Y1270" s="15"/>
      <c r="Z1270" s="22"/>
    </row>
    <row r="1271" spans="1:26">
      <c r="A1271" s="15">
        <v>117</v>
      </c>
      <c r="B1271" s="15">
        <v>1</v>
      </c>
      <c r="C1271" s="15"/>
      <c r="D1271" s="15"/>
      <c r="E1271" s="15"/>
      <c r="F1271" s="15"/>
      <c r="G1271" s="15"/>
      <c r="H1271" s="16" t="s">
        <v>32</v>
      </c>
      <c r="I1271" s="16" t="s">
        <v>32</v>
      </c>
      <c r="J1271" s="15"/>
      <c r="K1271" s="27" t="str" cm="1">
        <f t="array" ref="K1271">IF(I1271="","",_xlfn.XLOOKUP(0&amp;A1271&amp;IF(F1271&lt;&gt;"",F1271,LOOKUP(2,1/(F$2:F1271&lt;&gt;""),F$2:F1271))&amp;I1271,Hoja4!G:G,Hoja4!F:F,"",0))</f>
        <v/>
      </c>
      <c r="L1271" s="22"/>
      <c r="M1271" s="15">
        <v>1</v>
      </c>
      <c r="N1271" s="15" t="s">
        <v>1586</v>
      </c>
      <c r="O1271" s="15" t="s">
        <v>40</v>
      </c>
      <c r="P1271" s="15" t="s">
        <v>35</v>
      </c>
      <c r="Q1271" s="15" t="s">
        <v>36</v>
      </c>
      <c r="R1271" s="15" t="s">
        <v>58</v>
      </c>
      <c r="S1271" s="15">
        <v>27428</v>
      </c>
      <c r="T1271" s="15">
        <v>512996</v>
      </c>
      <c r="U1271" s="35">
        <v>48750</v>
      </c>
      <c r="V1271" s="33"/>
      <c r="W1271" s="15" t="s">
        <v>38</v>
      </c>
      <c r="X1271" s="15" t="s">
        <v>38</v>
      </c>
      <c r="Y1271" s="15" t="s">
        <v>38</v>
      </c>
      <c r="Z1271" s="23"/>
    </row>
    <row r="1272" spans="1:26">
      <c r="A1272" s="15">
        <v>117</v>
      </c>
      <c r="B1272" s="15">
        <v>1</v>
      </c>
      <c r="C1272" s="15"/>
      <c r="D1272" s="15"/>
      <c r="E1272" s="15"/>
      <c r="F1272" s="15"/>
      <c r="G1272" s="15"/>
      <c r="H1272" s="16" t="s">
        <v>32</v>
      </c>
      <c r="I1272" s="16" t="s">
        <v>32</v>
      </c>
      <c r="J1272" s="15"/>
      <c r="K1272" s="27" t="str" cm="1">
        <f t="array" ref="K1272">IF(I1272="","",_xlfn.XLOOKUP(0&amp;A1272&amp;IF(F1272&lt;&gt;"",F1272,LOOKUP(2,1/(F$2:F1272&lt;&gt;""),F$2:F1272))&amp;I1272,Hoja4!G:G,Hoja4!F:F,"",0))</f>
        <v/>
      </c>
      <c r="L1272" s="22"/>
      <c r="M1272" s="15">
        <v>2</v>
      </c>
      <c r="N1272" s="15" t="s">
        <v>1587</v>
      </c>
      <c r="O1272" s="15" t="s">
        <v>40</v>
      </c>
      <c r="P1272" s="15" t="s">
        <v>35</v>
      </c>
      <c r="Q1272" s="15" t="s">
        <v>36</v>
      </c>
      <c r="R1272" s="15" t="s">
        <v>58</v>
      </c>
      <c r="S1272" s="15">
        <v>15821</v>
      </c>
      <c r="T1272" s="15">
        <v>193136</v>
      </c>
      <c r="U1272" s="35">
        <v>18059</v>
      </c>
      <c r="V1272" s="33"/>
      <c r="W1272" s="15" t="s">
        <v>38</v>
      </c>
      <c r="X1272" s="15" t="s">
        <v>38</v>
      </c>
      <c r="Y1272" s="15" t="s">
        <v>38</v>
      </c>
      <c r="Z1272" s="23"/>
    </row>
    <row r="1273" spans="1:26">
      <c r="A1273" s="15">
        <v>117</v>
      </c>
      <c r="B1273" s="15">
        <v>1</v>
      </c>
      <c r="C1273" s="15"/>
      <c r="D1273" s="15"/>
      <c r="E1273" s="15"/>
      <c r="F1273" s="15"/>
      <c r="G1273" s="15"/>
      <c r="H1273" s="16" t="s">
        <v>32</v>
      </c>
      <c r="I1273" s="16" t="s">
        <v>32</v>
      </c>
      <c r="J1273" s="15"/>
      <c r="K1273" s="27" t="str" cm="1">
        <f t="array" ref="K1273">IF(I1273="","",_xlfn.XLOOKUP(0&amp;A1273&amp;IF(F1273&lt;&gt;"",F1273,LOOKUP(2,1/(F$2:F1273&lt;&gt;""),F$2:F1273))&amp;I1273,Hoja4!G:G,Hoja4!F:F,"",0))</f>
        <v/>
      </c>
      <c r="L1273" s="22"/>
      <c r="M1273" s="15">
        <v>3</v>
      </c>
      <c r="N1273" s="15" t="s">
        <v>1588</v>
      </c>
      <c r="O1273" s="15" t="s">
        <v>40</v>
      </c>
      <c r="P1273" s="15" t="s">
        <v>35</v>
      </c>
      <c r="Q1273" s="15" t="s">
        <v>36</v>
      </c>
      <c r="R1273" s="15" t="s">
        <v>58</v>
      </c>
      <c r="S1273" s="15">
        <v>54012</v>
      </c>
      <c r="T1273" s="15">
        <v>42388</v>
      </c>
      <c r="U1273" s="35">
        <v>10872</v>
      </c>
      <c r="V1273" s="33"/>
      <c r="W1273" s="15" t="s">
        <v>38</v>
      </c>
      <c r="X1273" s="15" t="s">
        <v>38</v>
      </c>
      <c r="Y1273" s="15" t="s">
        <v>38</v>
      </c>
      <c r="Z1273" s="23"/>
    </row>
    <row r="1274" spans="1:26">
      <c r="A1274" s="3">
        <v>117</v>
      </c>
      <c r="B1274" s="3">
        <v>1</v>
      </c>
      <c r="C1274" s="3" t="s">
        <v>1580</v>
      </c>
      <c r="D1274" s="3"/>
      <c r="E1274" s="3"/>
      <c r="F1274" s="3">
        <v>1</v>
      </c>
      <c r="G1274" s="3" t="s">
        <v>1582</v>
      </c>
      <c r="H1274" s="4" t="s">
        <v>32</v>
      </c>
      <c r="I1274" s="4" t="s">
        <v>32</v>
      </c>
      <c r="J1274" s="3" t="s">
        <v>44</v>
      </c>
      <c r="K1274" s="28">
        <f>SUM(K1270:K1273)</f>
        <v>48649191000</v>
      </c>
      <c r="L1274" s="13">
        <f>SUM(L1270:L1273)</f>
        <v>0</v>
      </c>
      <c r="M1274" s="3"/>
      <c r="N1274" s="3"/>
      <c r="O1274" s="3"/>
      <c r="P1274" s="3"/>
      <c r="Q1274" s="3"/>
      <c r="R1274" s="3"/>
      <c r="S1274" s="3"/>
      <c r="T1274" s="3"/>
      <c r="U1274" s="36"/>
      <c r="V1274" s="3"/>
      <c r="W1274" s="3"/>
      <c r="X1274" s="3"/>
      <c r="Y1274" s="3" t="s">
        <v>45</v>
      </c>
      <c r="Z1274" s="13">
        <f>SUM(Z1269:Z1273)</f>
        <v>0</v>
      </c>
    </row>
    <row r="1275" spans="1:26">
      <c r="A1275" s="15">
        <v>117</v>
      </c>
      <c r="B1275" s="15">
        <v>1</v>
      </c>
      <c r="C1275" s="15" t="s">
        <v>1580</v>
      </c>
      <c r="D1275" s="15">
        <v>2</v>
      </c>
      <c r="E1275" s="15" t="s">
        <v>1589</v>
      </c>
      <c r="F1275" s="15">
        <v>2</v>
      </c>
      <c r="G1275" s="15" t="s">
        <v>1590</v>
      </c>
      <c r="H1275" s="16" t="s">
        <v>1591</v>
      </c>
      <c r="I1275" s="16" t="s">
        <v>1592</v>
      </c>
      <c r="J1275" s="15" t="s">
        <v>1593</v>
      </c>
      <c r="K1275" s="32" cm="1">
        <f t="array" ref="K1275">IF(I1275="","",_xlfn.XLOOKUP(0&amp;A1275&amp;IF(F1275&lt;&gt;"",F1275,LOOKUP(2,1/(F$2:F1275&lt;&gt;""),F$2:F1275))&amp;I1275,Hoja4!G:G,Hoja4!F:F,"",0))</f>
        <v>2517394728</v>
      </c>
      <c r="L1275" s="23"/>
      <c r="M1275" s="15"/>
      <c r="N1275" s="15"/>
      <c r="O1275" s="15"/>
      <c r="P1275" s="15"/>
      <c r="Q1275" s="15"/>
      <c r="R1275" s="15"/>
      <c r="S1275" s="15"/>
      <c r="T1275" s="15"/>
      <c r="U1275" s="35"/>
      <c r="V1275" s="15"/>
      <c r="W1275" s="15"/>
      <c r="X1275" s="15"/>
      <c r="Y1275" s="15"/>
      <c r="Z1275" s="22"/>
    </row>
    <row r="1276" spans="1:26">
      <c r="A1276" s="15">
        <v>117</v>
      </c>
      <c r="B1276" s="15">
        <v>1</v>
      </c>
      <c r="C1276" s="15"/>
      <c r="D1276" s="15"/>
      <c r="E1276" s="15"/>
      <c r="F1276" s="15"/>
      <c r="G1276" s="15"/>
      <c r="H1276" s="16" t="s">
        <v>1594</v>
      </c>
      <c r="I1276" s="16" t="s">
        <v>1595</v>
      </c>
      <c r="J1276" s="15" t="s">
        <v>1596</v>
      </c>
      <c r="K1276" s="32" cm="1">
        <f t="array" ref="K1276">IF(I1276="","",_xlfn.XLOOKUP(0&amp;A1276&amp;IF(F1276&lt;&gt;"",F1276,LOOKUP(2,1/(F$2:F1276&lt;&gt;""),F$2:F1276))&amp;I1276,Hoja4!G:G,Hoja4!F:F,"",0))</f>
        <v>471795000</v>
      </c>
      <c r="L1276" s="23"/>
      <c r="M1276" s="15"/>
      <c r="N1276" s="15"/>
      <c r="O1276" s="15"/>
      <c r="P1276" s="15"/>
      <c r="Q1276" s="15"/>
      <c r="R1276" s="15"/>
      <c r="S1276" s="15"/>
      <c r="T1276" s="15"/>
      <c r="U1276" s="35"/>
      <c r="V1276" s="15"/>
      <c r="W1276" s="15"/>
      <c r="X1276" s="15"/>
      <c r="Y1276" s="15"/>
      <c r="Z1276" s="22"/>
    </row>
    <row r="1277" spans="1:26">
      <c r="A1277" s="15">
        <v>117</v>
      </c>
      <c r="B1277" s="15">
        <v>1</v>
      </c>
      <c r="C1277" s="15"/>
      <c r="D1277" s="15"/>
      <c r="E1277" s="15"/>
      <c r="F1277" s="15"/>
      <c r="G1277" s="15"/>
      <c r="H1277" s="16" t="s">
        <v>1597</v>
      </c>
      <c r="I1277" s="16" t="s">
        <v>1598</v>
      </c>
      <c r="J1277" s="15" t="s">
        <v>1599</v>
      </c>
      <c r="K1277" s="32" cm="1">
        <f t="array" ref="K1277">IF(I1277="","",_xlfn.XLOOKUP(0&amp;A1277&amp;IF(F1277&lt;&gt;"",F1277,LOOKUP(2,1/(F$2:F1277&lt;&gt;""),F$2:F1277))&amp;I1277,Hoja4!G:G,Hoja4!F:F,"",0))</f>
        <v>24802624000</v>
      </c>
      <c r="L1277" s="23"/>
      <c r="M1277" s="15"/>
      <c r="N1277" s="15"/>
      <c r="O1277" s="15"/>
      <c r="P1277" s="15"/>
      <c r="Q1277" s="15"/>
      <c r="R1277" s="15"/>
      <c r="S1277" s="15"/>
      <c r="T1277" s="15"/>
      <c r="U1277" s="35"/>
      <c r="V1277" s="15"/>
      <c r="W1277" s="15"/>
      <c r="X1277" s="15"/>
      <c r="Y1277" s="15"/>
      <c r="Z1277" s="22"/>
    </row>
    <row r="1278" spans="1:26">
      <c r="A1278" s="15">
        <v>117</v>
      </c>
      <c r="B1278" s="15">
        <v>1</v>
      </c>
      <c r="C1278" s="15"/>
      <c r="D1278" s="15"/>
      <c r="E1278" s="15"/>
      <c r="F1278" s="15"/>
      <c r="G1278" s="15"/>
      <c r="H1278" s="16" t="s">
        <v>1600</v>
      </c>
      <c r="I1278" s="16" t="s">
        <v>1601</v>
      </c>
      <c r="J1278" s="15" t="s">
        <v>1602</v>
      </c>
      <c r="K1278" s="32" cm="1">
        <f t="array" ref="K1278">IF(I1278="","",_xlfn.XLOOKUP(0&amp;A1278&amp;IF(F1278&lt;&gt;"",F1278,LOOKUP(2,1/(F$2:F1278&lt;&gt;""),F$2:F1278))&amp;I1278,Hoja4!G:G,Hoja4!F:F,"",0))</f>
        <v>15800061000</v>
      </c>
      <c r="L1278" s="23"/>
      <c r="M1278" s="15"/>
      <c r="N1278" s="15"/>
      <c r="O1278" s="15"/>
      <c r="P1278" s="15"/>
      <c r="Q1278" s="15"/>
      <c r="R1278" s="15"/>
      <c r="S1278" s="15"/>
      <c r="T1278" s="15"/>
      <c r="U1278" s="35"/>
      <c r="V1278" s="15"/>
      <c r="W1278" s="15"/>
      <c r="X1278" s="15"/>
      <c r="Y1278" s="15"/>
      <c r="Z1278" s="22"/>
    </row>
    <row r="1279" spans="1:26">
      <c r="A1279" s="15">
        <v>117</v>
      </c>
      <c r="B1279" s="15">
        <v>1</v>
      </c>
      <c r="C1279" s="15"/>
      <c r="D1279" s="15"/>
      <c r="E1279" s="15"/>
      <c r="F1279" s="15"/>
      <c r="G1279" s="15"/>
      <c r="H1279" s="16" t="s">
        <v>32</v>
      </c>
      <c r="I1279" s="16" t="s">
        <v>32</v>
      </c>
      <c r="J1279" s="15"/>
      <c r="K1279" s="27" t="str" cm="1">
        <f t="array" ref="K1279">IF(I1279="","",_xlfn.XLOOKUP(0&amp;A1279&amp;IF(F1279&lt;&gt;"",F1279,LOOKUP(2,1/(F$2:F1279&lt;&gt;""),F$2:F1279))&amp;I1279,Hoja4!G:G,Hoja4!F:F,"",0))</f>
        <v/>
      </c>
      <c r="L1279" s="22"/>
      <c r="M1279" s="15">
        <v>4</v>
      </c>
      <c r="N1279" s="15" t="s">
        <v>1603</v>
      </c>
      <c r="O1279" s="15" t="s">
        <v>40</v>
      </c>
      <c r="P1279" s="15" t="s">
        <v>35</v>
      </c>
      <c r="Q1279" s="15" t="s">
        <v>36</v>
      </c>
      <c r="R1279" s="15" t="s">
        <v>58</v>
      </c>
      <c r="S1279" s="15">
        <v>8750</v>
      </c>
      <c r="T1279" s="15">
        <v>9319</v>
      </c>
      <c r="U1279" s="35">
        <v>1064</v>
      </c>
      <c r="V1279" s="33"/>
      <c r="W1279" s="15" t="s">
        <v>38</v>
      </c>
      <c r="X1279" s="15" t="s">
        <v>38</v>
      </c>
      <c r="Y1279" s="15" t="s">
        <v>38</v>
      </c>
      <c r="Z1279" s="23"/>
    </row>
    <row r="1280" spans="1:26">
      <c r="A1280" s="3">
        <v>117</v>
      </c>
      <c r="B1280" s="3">
        <v>1</v>
      </c>
      <c r="C1280" s="3" t="s">
        <v>1580</v>
      </c>
      <c r="D1280" s="3"/>
      <c r="E1280" s="3"/>
      <c r="F1280" s="3">
        <v>2</v>
      </c>
      <c r="G1280" s="3" t="s">
        <v>1590</v>
      </c>
      <c r="H1280" s="4" t="s">
        <v>32</v>
      </c>
      <c r="I1280" s="4" t="s">
        <v>32</v>
      </c>
      <c r="J1280" s="3" t="s">
        <v>44</v>
      </c>
      <c r="K1280" s="28">
        <f>SUM(K1275:K1279)</f>
        <v>43591874728</v>
      </c>
      <c r="L1280" s="13">
        <f>SUM(L1275:L1279)</f>
        <v>0</v>
      </c>
      <c r="M1280" s="3"/>
      <c r="N1280" s="3"/>
      <c r="O1280" s="3"/>
      <c r="P1280" s="3"/>
      <c r="Q1280" s="3"/>
      <c r="R1280" s="3"/>
      <c r="S1280" s="3"/>
      <c r="T1280" s="3"/>
      <c r="U1280" s="36"/>
      <c r="V1280" s="3"/>
      <c r="W1280" s="3"/>
      <c r="X1280" s="3"/>
      <c r="Y1280" s="3" t="s">
        <v>45</v>
      </c>
      <c r="Z1280" s="13">
        <f>SUM(Z1275:Z1279)</f>
        <v>0</v>
      </c>
    </row>
    <row r="1281" spans="1:26">
      <c r="A1281" s="15">
        <v>117</v>
      </c>
      <c r="B1281" s="15">
        <v>1</v>
      </c>
      <c r="C1281" s="15" t="s">
        <v>1580</v>
      </c>
      <c r="D1281" s="15">
        <v>2</v>
      </c>
      <c r="E1281" s="15" t="s">
        <v>1589</v>
      </c>
      <c r="F1281" s="15">
        <v>3</v>
      </c>
      <c r="G1281" s="15" t="s">
        <v>1604</v>
      </c>
      <c r="H1281" s="16" t="s">
        <v>1605</v>
      </c>
      <c r="I1281" s="16" t="s">
        <v>1606</v>
      </c>
      <c r="J1281" s="15" t="s">
        <v>1607</v>
      </c>
      <c r="K1281" s="32" cm="1">
        <f t="array" ref="K1281">IF(I1281="","",_xlfn.XLOOKUP(0&amp;A1281&amp;IF(F1281&lt;&gt;"",F1281,LOOKUP(2,1/(F$2:F1281&lt;&gt;""),F$2:F1281))&amp;I1281,Hoja4!G:G,Hoja4!F:F,"",0))</f>
        <v>36961832000</v>
      </c>
      <c r="L1281" s="23"/>
      <c r="M1281" s="15"/>
      <c r="N1281" s="15"/>
      <c r="O1281" s="15"/>
      <c r="P1281" s="15"/>
      <c r="Q1281" s="15"/>
      <c r="R1281" s="15"/>
      <c r="S1281" s="15"/>
      <c r="T1281" s="15"/>
      <c r="U1281" s="35"/>
      <c r="V1281" s="15"/>
      <c r="W1281" s="15"/>
      <c r="X1281" s="15"/>
      <c r="Y1281" s="15"/>
      <c r="Z1281" s="22"/>
    </row>
    <row r="1282" spans="1:26">
      <c r="A1282" s="15">
        <v>117</v>
      </c>
      <c r="B1282" s="15">
        <v>1</v>
      </c>
      <c r="C1282" s="15"/>
      <c r="D1282" s="15"/>
      <c r="E1282" s="15"/>
      <c r="F1282" s="15"/>
      <c r="G1282" s="15"/>
      <c r="H1282" s="16" t="s">
        <v>1591</v>
      </c>
      <c r="I1282" s="16" t="s">
        <v>1592</v>
      </c>
      <c r="J1282" s="15" t="s">
        <v>1593</v>
      </c>
      <c r="K1282" s="32" cm="1">
        <f t="array" ref="K1282">IF(I1282="","",_xlfn.XLOOKUP(0&amp;A1282&amp;IF(F1282&lt;&gt;"",F1282,LOOKUP(2,1/(F$2:F1282&lt;&gt;""),F$2:F1282))&amp;I1282,Hoja4!G:G,Hoja4!F:F,"",0))</f>
        <v>0</v>
      </c>
      <c r="L1282" s="23"/>
      <c r="M1282" s="15"/>
      <c r="N1282" s="15"/>
      <c r="O1282" s="15"/>
      <c r="P1282" s="15"/>
      <c r="Q1282" s="15"/>
      <c r="R1282" s="15"/>
      <c r="S1282" s="15"/>
      <c r="T1282" s="15"/>
      <c r="U1282" s="35"/>
      <c r="V1282" s="15"/>
      <c r="W1282" s="15"/>
      <c r="X1282" s="15"/>
      <c r="Y1282" s="15"/>
      <c r="Z1282" s="22"/>
    </row>
    <row r="1283" spans="1:26">
      <c r="A1283" s="15">
        <v>117</v>
      </c>
      <c r="B1283" s="15">
        <v>1</v>
      </c>
      <c r="C1283" s="15"/>
      <c r="D1283" s="15"/>
      <c r="E1283" s="15"/>
      <c r="F1283" s="15"/>
      <c r="G1283" s="15"/>
      <c r="H1283" s="16" t="s">
        <v>32</v>
      </c>
      <c r="I1283" s="16" t="s">
        <v>32</v>
      </c>
      <c r="J1283" s="15"/>
      <c r="K1283" s="27" t="str" cm="1">
        <f t="array" ref="K1283">IF(I1283="","",_xlfn.XLOOKUP(0&amp;A1283&amp;IF(F1283&lt;&gt;"",F1283,LOOKUP(2,1/(F$2:F1283&lt;&gt;""),F$2:F1283))&amp;I1283,Hoja4!G:G,Hoja4!F:F,"",0))</f>
        <v/>
      </c>
      <c r="L1283" s="22"/>
      <c r="M1283" s="15">
        <v>5</v>
      </c>
      <c r="N1283" s="15" t="s">
        <v>1608</v>
      </c>
      <c r="O1283" s="15" t="s">
        <v>40</v>
      </c>
      <c r="P1283" s="15" t="s">
        <v>35</v>
      </c>
      <c r="Q1283" s="15" t="s">
        <v>36</v>
      </c>
      <c r="R1283" s="15" t="s">
        <v>58</v>
      </c>
      <c r="S1283" s="15">
        <v>70261</v>
      </c>
      <c r="T1283" s="15">
        <v>106920</v>
      </c>
      <c r="U1283" s="35">
        <v>10839</v>
      </c>
      <c r="V1283" s="33"/>
      <c r="W1283" s="15" t="s">
        <v>38</v>
      </c>
      <c r="X1283" s="15" t="s">
        <v>38</v>
      </c>
      <c r="Y1283" s="15" t="s">
        <v>38</v>
      </c>
      <c r="Z1283" s="23"/>
    </row>
    <row r="1284" spans="1:26">
      <c r="A1284" s="15">
        <v>117</v>
      </c>
      <c r="B1284" s="15">
        <v>1</v>
      </c>
      <c r="C1284" s="15"/>
      <c r="D1284" s="15"/>
      <c r="E1284" s="15"/>
      <c r="F1284" s="15"/>
      <c r="G1284" s="15"/>
      <c r="H1284" s="16" t="s">
        <v>32</v>
      </c>
      <c r="I1284" s="16" t="s">
        <v>32</v>
      </c>
      <c r="J1284" s="15"/>
      <c r="K1284" s="27" t="str" cm="1">
        <f t="array" ref="K1284">IF(I1284="","",_xlfn.XLOOKUP(0&amp;A1284&amp;IF(F1284&lt;&gt;"",F1284,LOOKUP(2,1/(F$2:F1284&lt;&gt;""),F$2:F1284))&amp;I1284,Hoja4!G:G,Hoja4!F:F,"",0))</f>
        <v/>
      </c>
      <c r="L1284" s="22"/>
      <c r="M1284" s="15">
        <v>6</v>
      </c>
      <c r="N1284" s="15" t="s">
        <v>1609</v>
      </c>
      <c r="O1284" s="15" t="s">
        <v>40</v>
      </c>
      <c r="P1284" s="15" t="s">
        <v>35</v>
      </c>
      <c r="Q1284" s="15" t="s">
        <v>36</v>
      </c>
      <c r="R1284" s="15" t="s">
        <v>37</v>
      </c>
      <c r="S1284" s="15">
        <v>29</v>
      </c>
      <c r="T1284" s="15">
        <v>14</v>
      </c>
      <c r="U1284" s="35">
        <v>2</v>
      </c>
      <c r="V1284" s="33"/>
      <c r="W1284" s="15" t="s">
        <v>38</v>
      </c>
      <c r="X1284" s="15" t="s">
        <v>38</v>
      </c>
      <c r="Y1284" s="15" t="s">
        <v>38</v>
      </c>
      <c r="Z1284" s="23"/>
    </row>
    <row r="1285" spans="1:26">
      <c r="A1285" s="3">
        <v>117</v>
      </c>
      <c r="B1285" s="3">
        <v>1</v>
      </c>
      <c r="C1285" s="3" t="s">
        <v>1580</v>
      </c>
      <c r="D1285" s="3"/>
      <c r="E1285" s="3"/>
      <c r="F1285" s="3">
        <v>3</v>
      </c>
      <c r="G1285" s="3" t="s">
        <v>1604</v>
      </c>
      <c r="H1285" s="4" t="s">
        <v>32</v>
      </c>
      <c r="I1285" s="4" t="s">
        <v>32</v>
      </c>
      <c r="J1285" s="3" t="s">
        <v>44</v>
      </c>
      <c r="K1285" s="28">
        <f>SUM(K1281:K1284)</f>
        <v>36961832000</v>
      </c>
      <c r="L1285" s="13">
        <f>SUM(L1281:L1284)</f>
        <v>0</v>
      </c>
      <c r="M1285" s="3"/>
      <c r="N1285" s="3"/>
      <c r="O1285" s="3"/>
      <c r="P1285" s="3"/>
      <c r="Q1285" s="3"/>
      <c r="R1285" s="3"/>
      <c r="S1285" s="3"/>
      <c r="T1285" s="3"/>
      <c r="U1285" s="36"/>
      <c r="V1285" s="3"/>
      <c r="W1285" s="3"/>
      <c r="X1285" s="3"/>
      <c r="Y1285" s="3" t="s">
        <v>45</v>
      </c>
      <c r="Z1285" s="13">
        <f>SUM(Z1281:Z1284)</f>
        <v>0</v>
      </c>
    </row>
    <row r="1286" spans="1:26">
      <c r="A1286" s="15">
        <v>117</v>
      </c>
      <c r="B1286" s="15">
        <v>1</v>
      </c>
      <c r="C1286" s="15" t="s">
        <v>1580</v>
      </c>
      <c r="D1286" s="15">
        <v>3</v>
      </c>
      <c r="E1286" s="15" t="s">
        <v>1610</v>
      </c>
      <c r="F1286" s="15">
        <v>4</v>
      </c>
      <c r="G1286" s="15" t="s">
        <v>1611</v>
      </c>
      <c r="H1286" s="16" t="s">
        <v>1612</v>
      </c>
      <c r="I1286" s="16" t="s">
        <v>1613</v>
      </c>
      <c r="J1286" s="15" t="s">
        <v>1614</v>
      </c>
      <c r="K1286" s="32" cm="1">
        <f t="array" ref="K1286">IF(I1286="","",_xlfn.XLOOKUP(0&amp;A1286&amp;IF(F1286&lt;&gt;"",F1286,LOOKUP(2,1/(F$2:F1286&lt;&gt;""),F$2:F1286))&amp;I1286,Hoja4!G:G,Hoja4!F:F,"",0))</f>
        <v>4309313000</v>
      </c>
      <c r="L1286" s="23"/>
      <c r="M1286" s="15"/>
      <c r="N1286" s="15"/>
      <c r="O1286" s="15"/>
      <c r="P1286" s="15"/>
      <c r="Q1286" s="15"/>
      <c r="R1286" s="15"/>
      <c r="S1286" s="15"/>
      <c r="T1286" s="15"/>
      <c r="U1286" s="35"/>
      <c r="V1286" s="15"/>
      <c r="W1286" s="15"/>
      <c r="X1286" s="15"/>
      <c r="Y1286" s="15"/>
      <c r="Z1286" s="22"/>
    </row>
    <row r="1287" spans="1:26">
      <c r="A1287" s="15">
        <v>117</v>
      </c>
      <c r="B1287" s="15">
        <v>1</v>
      </c>
      <c r="C1287" s="15"/>
      <c r="D1287" s="15"/>
      <c r="E1287" s="15"/>
      <c r="F1287" s="15"/>
      <c r="G1287" s="15"/>
      <c r="H1287" s="16" t="s">
        <v>32</v>
      </c>
      <c r="I1287" s="16" t="s">
        <v>32</v>
      </c>
      <c r="J1287" s="15"/>
      <c r="K1287" s="27" t="str" cm="1">
        <f t="array" ref="K1287">IF(I1287="","",_xlfn.XLOOKUP(0&amp;A1287&amp;IF(F1287&lt;&gt;"",F1287,LOOKUP(2,1/(F$2:F1287&lt;&gt;""),F$2:F1287))&amp;I1287,Hoja4!G:G,Hoja4!F:F,"",0))</f>
        <v/>
      </c>
      <c r="L1287" s="22"/>
      <c r="M1287" s="15">
        <v>7</v>
      </c>
      <c r="N1287" s="15" t="s">
        <v>1615</v>
      </c>
      <c r="O1287" s="15" t="s">
        <v>40</v>
      </c>
      <c r="P1287" s="15" t="s">
        <v>35</v>
      </c>
      <c r="Q1287" s="15" t="s">
        <v>36</v>
      </c>
      <c r="R1287" s="15" t="s">
        <v>58</v>
      </c>
      <c r="S1287" s="15">
        <v>70</v>
      </c>
      <c r="T1287" s="15">
        <v>1310</v>
      </c>
      <c r="U1287" s="35">
        <v>330</v>
      </c>
      <c r="V1287" s="33"/>
      <c r="W1287" s="15" t="s">
        <v>38</v>
      </c>
      <c r="X1287" s="15" t="s">
        <v>38</v>
      </c>
      <c r="Y1287" s="15" t="s">
        <v>38</v>
      </c>
      <c r="Z1287" s="23"/>
    </row>
    <row r="1288" spans="1:26">
      <c r="A1288" s="3">
        <v>117</v>
      </c>
      <c r="B1288" s="3">
        <v>1</v>
      </c>
      <c r="C1288" s="3" t="s">
        <v>1580</v>
      </c>
      <c r="D1288" s="3"/>
      <c r="E1288" s="3"/>
      <c r="F1288" s="3">
        <v>4</v>
      </c>
      <c r="G1288" s="3" t="s">
        <v>1611</v>
      </c>
      <c r="H1288" s="4" t="s">
        <v>32</v>
      </c>
      <c r="I1288" s="4" t="s">
        <v>32</v>
      </c>
      <c r="J1288" s="3" t="s">
        <v>44</v>
      </c>
      <c r="K1288" s="28">
        <f>SUM(K1286:K1287)</f>
        <v>4309313000</v>
      </c>
      <c r="L1288" s="13">
        <f>SUM(L1286:L1287)</f>
        <v>0</v>
      </c>
      <c r="M1288" s="3"/>
      <c r="N1288" s="3"/>
      <c r="O1288" s="3"/>
      <c r="P1288" s="3"/>
      <c r="Q1288" s="3"/>
      <c r="R1288" s="3"/>
      <c r="S1288" s="3"/>
      <c r="T1288" s="3"/>
      <c r="U1288" s="36"/>
      <c r="V1288" s="3"/>
      <c r="W1288" s="3"/>
      <c r="X1288" s="3"/>
      <c r="Y1288" s="3" t="s">
        <v>45</v>
      </c>
      <c r="Z1288" s="13">
        <f>SUM(Z1286:Z1287)</f>
        <v>0</v>
      </c>
    </row>
    <row r="1289" spans="1:26">
      <c r="A1289" s="15">
        <v>117</v>
      </c>
      <c r="B1289" s="15">
        <v>1</v>
      </c>
      <c r="C1289" s="15" t="s">
        <v>1580</v>
      </c>
      <c r="D1289" s="15">
        <v>3</v>
      </c>
      <c r="E1289" s="15" t="s">
        <v>1610</v>
      </c>
      <c r="F1289" s="15">
        <v>5</v>
      </c>
      <c r="G1289" s="15" t="s">
        <v>1616</v>
      </c>
      <c r="H1289" s="16" t="s">
        <v>1617</v>
      </c>
      <c r="I1289" s="16" t="s">
        <v>1618</v>
      </c>
      <c r="J1289" s="15" t="s">
        <v>1619</v>
      </c>
      <c r="K1289" s="32" cm="1">
        <f t="array" ref="K1289">IF(I1289="","",_xlfn.XLOOKUP(0&amp;A1289&amp;IF(F1289&lt;&gt;"",F1289,LOOKUP(2,1/(F$2:F1289&lt;&gt;""),F$2:F1289))&amp;I1289,Hoja4!G:G,Hoja4!F:F,"",0))</f>
        <v>7599710000</v>
      </c>
      <c r="L1289" s="23"/>
      <c r="M1289" s="15"/>
      <c r="N1289" s="15"/>
      <c r="O1289" s="15"/>
      <c r="P1289" s="15"/>
      <c r="Q1289" s="15"/>
      <c r="R1289" s="15"/>
      <c r="S1289" s="15"/>
      <c r="T1289" s="15"/>
      <c r="U1289" s="35"/>
      <c r="V1289" s="15"/>
      <c r="W1289" s="15"/>
      <c r="X1289" s="15"/>
      <c r="Y1289" s="15"/>
      <c r="Z1289" s="22"/>
    </row>
    <row r="1290" spans="1:26">
      <c r="A1290" s="15">
        <v>117</v>
      </c>
      <c r="B1290" s="15">
        <v>1</v>
      </c>
      <c r="C1290" s="15"/>
      <c r="D1290" s="15"/>
      <c r="E1290" s="15"/>
      <c r="F1290" s="15"/>
      <c r="G1290" s="15"/>
      <c r="H1290" s="16" t="s">
        <v>32</v>
      </c>
      <c r="I1290" s="16" t="s">
        <v>32</v>
      </c>
      <c r="J1290" s="15"/>
      <c r="K1290" s="27" t="str" cm="1">
        <f t="array" ref="K1290">IF(I1290="","",_xlfn.XLOOKUP(0&amp;A1290&amp;IF(F1290&lt;&gt;"",F1290,LOOKUP(2,1/(F$2:F1290&lt;&gt;""),F$2:F1290))&amp;I1290,Hoja4!G:G,Hoja4!F:F,"",0))</f>
        <v/>
      </c>
      <c r="L1290" s="22"/>
      <c r="M1290" s="15">
        <v>8</v>
      </c>
      <c r="N1290" s="15" t="s">
        <v>1620</v>
      </c>
      <c r="O1290" s="15" t="s">
        <v>40</v>
      </c>
      <c r="P1290" s="15" t="s">
        <v>35</v>
      </c>
      <c r="Q1290" s="15" t="s">
        <v>36</v>
      </c>
      <c r="R1290" s="15" t="s">
        <v>37</v>
      </c>
      <c r="S1290" s="15">
        <v>300</v>
      </c>
      <c r="T1290" s="15">
        <v>11998</v>
      </c>
      <c r="U1290" s="35">
        <v>1641</v>
      </c>
      <c r="V1290" s="33"/>
      <c r="W1290" s="15" t="s">
        <v>38</v>
      </c>
      <c r="X1290" s="15" t="s">
        <v>38</v>
      </c>
      <c r="Y1290" s="15" t="s">
        <v>38</v>
      </c>
      <c r="Z1290" s="23"/>
    </row>
    <row r="1291" spans="1:26">
      <c r="A1291" s="15">
        <v>117</v>
      </c>
      <c r="B1291" s="15">
        <v>1</v>
      </c>
      <c r="C1291" s="15"/>
      <c r="D1291" s="15"/>
      <c r="E1291" s="15"/>
      <c r="F1291" s="15"/>
      <c r="G1291" s="15"/>
      <c r="H1291" s="16" t="s">
        <v>32</v>
      </c>
      <c r="I1291" s="16" t="s">
        <v>32</v>
      </c>
      <c r="J1291" s="15"/>
      <c r="K1291" s="27" t="str" cm="1">
        <f t="array" ref="K1291">IF(I1291="","",_xlfn.XLOOKUP(0&amp;A1291&amp;IF(F1291&lt;&gt;"",F1291,LOOKUP(2,1/(F$2:F1291&lt;&gt;""),F$2:F1291))&amp;I1291,Hoja4!G:G,Hoja4!F:F,"",0))</f>
        <v/>
      </c>
      <c r="L1291" s="22"/>
      <c r="M1291" s="15">
        <v>9</v>
      </c>
      <c r="N1291" s="15" t="s">
        <v>1621</v>
      </c>
      <c r="O1291" s="15" t="s">
        <v>40</v>
      </c>
      <c r="P1291" s="15" t="s">
        <v>35</v>
      </c>
      <c r="Q1291" s="15" t="s">
        <v>36</v>
      </c>
      <c r="R1291" s="15" t="s">
        <v>58</v>
      </c>
      <c r="S1291" s="15">
        <v>11985</v>
      </c>
      <c r="T1291" s="15">
        <v>98969</v>
      </c>
      <c r="U1291" s="35">
        <v>10170</v>
      </c>
      <c r="V1291" s="33"/>
      <c r="W1291" s="15" t="s">
        <v>38</v>
      </c>
      <c r="X1291" s="15" t="s">
        <v>38</v>
      </c>
      <c r="Y1291" s="15" t="s">
        <v>38</v>
      </c>
      <c r="Z1291" s="23"/>
    </row>
    <row r="1292" spans="1:26">
      <c r="A1292" s="3">
        <v>117</v>
      </c>
      <c r="B1292" s="3">
        <v>1</v>
      </c>
      <c r="C1292" s="3" t="s">
        <v>1580</v>
      </c>
      <c r="D1292" s="3"/>
      <c r="E1292" s="3"/>
      <c r="F1292" s="3">
        <v>5</v>
      </c>
      <c r="G1292" s="3" t="s">
        <v>1616</v>
      </c>
      <c r="H1292" s="4" t="s">
        <v>32</v>
      </c>
      <c r="I1292" s="4" t="s">
        <v>32</v>
      </c>
      <c r="J1292" s="3" t="s">
        <v>44</v>
      </c>
      <c r="K1292" s="28">
        <f>SUM(K1289:K1291)</f>
        <v>7599710000</v>
      </c>
      <c r="L1292" s="13">
        <f>SUM(L1289:L1291)</f>
        <v>0</v>
      </c>
      <c r="M1292" s="3"/>
      <c r="N1292" s="3"/>
      <c r="O1292" s="3"/>
      <c r="P1292" s="3"/>
      <c r="Q1292" s="3"/>
      <c r="R1292" s="3"/>
      <c r="S1292" s="3"/>
      <c r="T1292" s="3"/>
      <c r="U1292" s="36"/>
      <c r="V1292" s="3"/>
      <c r="W1292" s="3"/>
      <c r="X1292" s="3"/>
      <c r="Y1292" s="3" t="s">
        <v>45</v>
      </c>
      <c r="Z1292" s="13">
        <f>SUM(Z1289:Z1291)</f>
        <v>0</v>
      </c>
    </row>
    <row r="1293" spans="1:26">
      <c r="A1293" s="15">
        <v>117</v>
      </c>
      <c r="B1293" s="15">
        <v>1</v>
      </c>
      <c r="C1293" s="15" t="s">
        <v>1580</v>
      </c>
      <c r="D1293" s="15">
        <v>4</v>
      </c>
      <c r="E1293" s="15" t="s">
        <v>1622</v>
      </c>
      <c r="F1293" s="15">
        <v>8</v>
      </c>
      <c r="G1293" s="15" t="s">
        <v>552</v>
      </c>
      <c r="H1293" s="16" t="s">
        <v>1623</v>
      </c>
      <c r="I1293" s="16" t="s">
        <v>1624</v>
      </c>
      <c r="J1293" s="15" t="s">
        <v>1625</v>
      </c>
      <c r="K1293" s="32" cm="1">
        <f t="array" ref="K1293">IF(I1293="","",_xlfn.XLOOKUP(0&amp;A1293&amp;IF(F1293&lt;&gt;"",F1293,LOOKUP(2,1/(F$2:F1293&lt;&gt;""),F$2:F1293))&amp;I1293,Hoja4!G:G,Hoja4!F:F,"",0))</f>
        <v>799288000</v>
      </c>
      <c r="L1293" s="23"/>
      <c r="M1293" s="15"/>
      <c r="N1293" s="15"/>
      <c r="O1293" s="15"/>
      <c r="P1293" s="15"/>
      <c r="Q1293" s="15"/>
      <c r="R1293" s="15"/>
      <c r="S1293" s="15"/>
      <c r="T1293" s="15"/>
      <c r="U1293" s="35"/>
      <c r="V1293" s="15"/>
      <c r="W1293" s="15"/>
      <c r="X1293" s="15"/>
      <c r="Y1293" s="15"/>
      <c r="Z1293" s="22"/>
    </row>
    <row r="1294" spans="1:26">
      <c r="A1294" s="15">
        <v>117</v>
      </c>
      <c r="B1294" s="15">
        <v>1</v>
      </c>
      <c r="C1294" s="15"/>
      <c r="D1294" s="15"/>
      <c r="E1294" s="15"/>
      <c r="F1294" s="15"/>
      <c r="G1294" s="15"/>
      <c r="H1294" s="16" t="s">
        <v>32</v>
      </c>
      <c r="I1294" s="16" t="s">
        <v>32</v>
      </c>
      <c r="J1294" s="15"/>
      <c r="K1294" s="27" t="str" cm="1">
        <f t="array" ref="K1294">IF(I1294="","",_xlfn.XLOOKUP(0&amp;A1294&amp;IF(F1294&lt;&gt;"",F1294,LOOKUP(2,1/(F$2:F1294&lt;&gt;""),F$2:F1294))&amp;I1294,Hoja4!G:G,Hoja4!F:F,"",0))</f>
        <v/>
      </c>
      <c r="L1294" s="22"/>
      <c r="M1294" s="15">
        <v>10</v>
      </c>
      <c r="N1294" s="15" t="s">
        <v>1626</v>
      </c>
      <c r="O1294" s="15" t="s">
        <v>76</v>
      </c>
      <c r="P1294" s="15" t="s">
        <v>95</v>
      </c>
      <c r="Q1294" s="15" t="s">
        <v>41</v>
      </c>
      <c r="R1294" s="15" t="s">
        <v>58</v>
      </c>
      <c r="S1294" s="15">
        <v>0</v>
      </c>
      <c r="T1294" s="15">
        <v>100</v>
      </c>
      <c r="U1294" s="35">
        <v>100</v>
      </c>
      <c r="V1294" s="33"/>
      <c r="W1294" s="15" t="s">
        <v>38</v>
      </c>
      <c r="X1294" s="15" t="s">
        <v>38</v>
      </c>
      <c r="Y1294" s="15" t="s">
        <v>38</v>
      </c>
      <c r="Z1294" s="23"/>
    </row>
    <row r="1295" spans="1:26">
      <c r="A1295" s="15">
        <v>117</v>
      </c>
      <c r="B1295" s="15">
        <v>1</v>
      </c>
      <c r="C1295" s="15"/>
      <c r="D1295" s="15"/>
      <c r="E1295" s="15"/>
      <c r="F1295" s="15"/>
      <c r="G1295" s="15"/>
      <c r="H1295" s="16" t="s">
        <v>32</v>
      </c>
      <c r="I1295" s="16" t="s">
        <v>32</v>
      </c>
      <c r="J1295" s="15"/>
      <c r="K1295" s="27" t="str" cm="1">
        <f t="array" ref="K1295">IF(I1295="","",_xlfn.XLOOKUP(0&amp;A1295&amp;IF(F1295&lt;&gt;"",F1295,LOOKUP(2,1/(F$2:F1295&lt;&gt;""),F$2:F1295))&amp;I1295,Hoja4!G:G,Hoja4!F:F,"",0))</f>
        <v/>
      </c>
      <c r="L1295" s="22"/>
      <c r="M1295" s="15">
        <v>15</v>
      </c>
      <c r="N1295" s="15" t="s">
        <v>1627</v>
      </c>
      <c r="O1295" s="15" t="s">
        <v>76</v>
      </c>
      <c r="P1295" s="15" t="s">
        <v>95</v>
      </c>
      <c r="Q1295" s="15" t="s">
        <v>41</v>
      </c>
      <c r="R1295" s="15" t="s">
        <v>37</v>
      </c>
      <c r="S1295" s="15">
        <v>28</v>
      </c>
      <c r="T1295" s="15">
        <v>100</v>
      </c>
      <c r="U1295" s="35">
        <v>42</v>
      </c>
      <c r="V1295" s="33"/>
      <c r="W1295" s="15" t="s">
        <v>60</v>
      </c>
      <c r="X1295" s="15" t="s">
        <v>60</v>
      </c>
      <c r="Y1295" s="15" t="s">
        <v>38</v>
      </c>
      <c r="Z1295" s="25"/>
    </row>
    <row r="1296" spans="1:26">
      <c r="A1296" s="3">
        <v>117</v>
      </c>
      <c r="B1296" s="3">
        <v>1</v>
      </c>
      <c r="C1296" s="3" t="s">
        <v>1580</v>
      </c>
      <c r="D1296" s="3"/>
      <c r="E1296" s="3"/>
      <c r="F1296" s="3">
        <v>8</v>
      </c>
      <c r="G1296" s="3" t="s">
        <v>552</v>
      </c>
      <c r="H1296" s="4" t="s">
        <v>32</v>
      </c>
      <c r="I1296" s="4" t="s">
        <v>32</v>
      </c>
      <c r="J1296" s="3" t="s">
        <v>44</v>
      </c>
      <c r="K1296" s="28">
        <f>SUM(K1293:K1295)</f>
        <v>799288000</v>
      </c>
      <c r="L1296" s="13">
        <f>SUM(L1293:L1295)</f>
        <v>0</v>
      </c>
      <c r="M1296" s="3"/>
      <c r="N1296" s="3"/>
      <c r="O1296" s="3"/>
      <c r="P1296" s="3"/>
      <c r="Q1296" s="3"/>
      <c r="R1296" s="3"/>
      <c r="S1296" s="3"/>
      <c r="T1296" s="3"/>
      <c r="U1296" s="36"/>
      <c r="V1296" s="3"/>
      <c r="W1296" s="3"/>
      <c r="X1296" s="3"/>
      <c r="Y1296" s="3" t="s">
        <v>45</v>
      </c>
      <c r="Z1296" s="13">
        <f>SUM(Z1293:Z1295)</f>
        <v>0</v>
      </c>
    </row>
    <row r="1297" spans="1:26">
      <c r="A1297" s="15">
        <v>117</v>
      </c>
      <c r="B1297" s="15">
        <v>1</v>
      </c>
      <c r="C1297" s="15" t="s">
        <v>1580</v>
      </c>
      <c r="D1297" s="15">
        <v>4</v>
      </c>
      <c r="E1297" s="15" t="s">
        <v>1622</v>
      </c>
      <c r="F1297" s="15">
        <v>9</v>
      </c>
      <c r="G1297" s="15" t="s">
        <v>118</v>
      </c>
      <c r="H1297" s="16" t="s">
        <v>1623</v>
      </c>
      <c r="I1297" s="16" t="s">
        <v>1624</v>
      </c>
      <c r="J1297" s="15" t="s">
        <v>1625</v>
      </c>
      <c r="K1297" s="32" cm="1">
        <f t="array" ref="K1297">IF(I1297="","",_xlfn.XLOOKUP(0&amp;A1297&amp;IF(F1297&lt;&gt;"",F1297,LOOKUP(2,1/(F$2:F1297&lt;&gt;""),F$2:F1297))&amp;I1297,Hoja4!G:G,Hoja4!F:F,"",0))</f>
        <v>5439032000</v>
      </c>
      <c r="L1297" s="23"/>
      <c r="M1297" s="15"/>
      <c r="N1297" s="15"/>
      <c r="O1297" s="15"/>
      <c r="P1297" s="15"/>
      <c r="Q1297" s="15"/>
      <c r="R1297" s="15"/>
      <c r="S1297" s="15"/>
      <c r="T1297" s="15"/>
      <c r="U1297" s="35"/>
      <c r="V1297" s="15"/>
      <c r="W1297" s="15"/>
      <c r="X1297" s="15"/>
      <c r="Y1297" s="15"/>
      <c r="Z1297" s="22"/>
    </row>
    <row r="1298" spans="1:26">
      <c r="A1298" s="15">
        <v>117</v>
      </c>
      <c r="B1298" s="15">
        <v>1</v>
      </c>
      <c r="C1298" s="15"/>
      <c r="D1298" s="15"/>
      <c r="E1298" s="15"/>
      <c r="F1298" s="15"/>
      <c r="G1298" s="15"/>
      <c r="H1298" s="16" t="s">
        <v>32</v>
      </c>
      <c r="I1298" s="16" t="s">
        <v>32</v>
      </c>
      <c r="J1298" s="15"/>
      <c r="K1298" s="27" t="str" cm="1">
        <f t="array" ref="K1298">IF(I1298="","",_xlfn.XLOOKUP(0&amp;A1298&amp;IF(F1298&lt;&gt;"",F1298,LOOKUP(2,1/(F$2:F1298&lt;&gt;""),F$2:F1298))&amp;I1298,Hoja4!G:G,Hoja4!F:F,"",0))</f>
        <v/>
      </c>
      <c r="L1298" s="22"/>
      <c r="M1298" s="15">
        <v>12</v>
      </c>
      <c r="N1298" s="15" t="s">
        <v>320</v>
      </c>
      <c r="O1298" s="15" t="s">
        <v>100</v>
      </c>
      <c r="P1298" s="15" t="s">
        <v>35</v>
      </c>
      <c r="Q1298" s="15" t="s">
        <v>41</v>
      </c>
      <c r="R1298" s="15" t="s">
        <v>37</v>
      </c>
      <c r="S1298" s="15">
        <v>100</v>
      </c>
      <c r="T1298" s="15">
        <v>100</v>
      </c>
      <c r="U1298" s="35">
        <v>100</v>
      </c>
      <c r="V1298" s="33"/>
      <c r="W1298" s="15" t="s">
        <v>38</v>
      </c>
      <c r="X1298" s="15" t="s">
        <v>38</v>
      </c>
      <c r="Y1298" s="15" t="s">
        <v>38</v>
      </c>
      <c r="Z1298" s="23"/>
    </row>
    <row r="1299" spans="1:26">
      <c r="A1299" s="3">
        <v>117</v>
      </c>
      <c r="B1299" s="3">
        <v>1</v>
      </c>
      <c r="C1299" s="3" t="s">
        <v>1580</v>
      </c>
      <c r="D1299" s="3"/>
      <c r="E1299" s="3"/>
      <c r="F1299" s="3">
        <v>9</v>
      </c>
      <c r="G1299" s="3" t="s">
        <v>118</v>
      </c>
      <c r="H1299" s="4" t="s">
        <v>32</v>
      </c>
      <c r="I1299" s="4" t="s">
        <v>32</v>
      </c>
      <c r="J1299" s="3" t="s">
        <v>44</v>
      </c>
      <c r="K1299" s="28">
        <f>SUM(K1297:K1298)</f>
        <v>5439032000</v>
      </c>
      <c r="L1299" s="13">
        <f>SUM(L1297:L1298)</f>
        <v>0</v>
      </c>
      <c r="M1299" s="3"/>
      <c r="N1299" s="3"/>
      <c r="O1299" s="3"/>
      <c r="P1299" s="3"/>
      <c r="Q1299" s="3"/>
      <c r="R1299" s="3"/>
      <c r="S1299" s="3"/>
      <c r="T1299" s="3"/>
      <c r="U1299" s="36"/>
      <c r="V1299" s="3"/>
      <c r="W1299" s="3"/>
      <c r="X1299" s="3"/>
      <c r="Y1299" s="3" t="s">
        <v>45</v>
      </c>
      <c r="Z1299" s="13">
        <f>SUM(Z1297:Z1298)</f>
        <v>0</v>
      </c>
    </row>
    <row r="1300" spans="1:26">
      <c r="A1300" s="15">
        <v>117</v>
      </c>
      <c r="B1300" s="15">
        <v>1</v>
      </c>
      <c r="C1300" s="15" t="s">
        <v>1580</v>
      </c>
      <c r="D1300" s="15">
        <v>4</v>
      </c>
      <c r="E1300" s="15" t="s">
        <v>1622</v>
      </c>
      <c r="F1300" s="15">
        <v>10</v>
      </c>
      <c r="G1300" s="15" t="s">
        <v>402</v>
      </c>
      <c r="H1300" s="16" t="s">
        <v>1628</v>
      </c>
      <c r="I1300" s="16" t="s">
        <v>1629</v>
      </c>
      <c r="J1300" s="15" t="s">
        <v>1630</v>
      </c>
      <c r="K1300" s="32" cm="1">
        <f t="array" ref="K1300">IF(I1300="","",_xlfn.XLOOKUP(0&amp;A1300&amp;IF(F1300&lt;&gt;"",F1300,LOOKUP(2,1/(F$2:F1300&lt;&gt;""),F$2:F1300))&amp;I1300,Hoja4!G:G,Hoja4!F:F,"",0))</f>
        <v>5095267000</v>
      </c>
      <c r="L1300" s="23"/>
      <c r="M1300" s="15"/>
      <c r="N1300" s="15"/>
      <c r="O1300" s="15"/>
      <c r="P1300" s="15"/>
      <c r="Q1300" s="15"/>
      <c r="R1300" s="15"/>
      <c r="S1300" s="15"/>
      <c r="T1300" s="15"/>
      <c r="U1300" s="35"/>
      <c r="V1300" s="15"/>
      <c r="W1300" s="15"/>
      <c r="X1300" s="15"/>
      <c r="Y1300" s="15"/>
      <c r="Z1300" s="22"/>
    </row>
    <row r="1301" spans="1:26">
      <c r="A1301" s="15">
        <v>117</v>
      </c>
      <c r="B1301" s="15">
        <v>1</v>
      </c>
      <c r="C1301" s="15"/>
      <c r="D1301" s="15"/>
      <c r="E1301" s="15"/>
      <c r="F1301" s="15"/>
      <c r="G1301" s="15"/>
      <c r="H1301" s="16" t="s">
        <v>1623</v>
      </c>
      <c r="I1301" s="16" t="s">
        <v>1624</v>
      </c>
      <c r="J1301" s="15" t="s">
        <v>1625</v>
      </c>
      <c r="K1301" s="32" cm="1">
        <f t="array" ref="K1301">IF(I1301="","",_xlfn.XLOOKUP(0&amp;A1301&amp;IF(F1301&lt;&gt;"",F1301,LOOKUP(2,1/(F$2:F1301&lt;&gt;""),F$2:F1301))&amp;I1301,Hoja4!G:G,Hoja4!F:F,"",0))</f>
        <v>14587931000</v>
      </c>
      <c r="L1301" s="23"/>
      <c r="M1301" s="15"/>
      <c r="N1301" s="15"/>
      <c r="O1301" s="15"/>
      <c r="P1301" s="15"/>
      <c r="Q1301" s="15"/>
      <c r="R1301" s="15"/>
      <c r="S1301" s="15"/>
      <c r="T1301" s="15"/>
      <c r="U1301" s="35"/>
      <c r="V1301" s="15"/>
      <c r="W1301" s="15"/>
      <c r="X1301" s="15"/>
      <c r="Y1301" s="15"/>
      <c r="Z1301" s="22"/>
    </row>
    <row r="1302" spans="1:26">
      <c r="A1302" s="15">
        <v>117</v>
      </c>
      <c r="B1302" s="15">
        <v>1</v>
      </c>
      <c r="C1302" s="15"/>
      <c r="D1302" s="15"/>
      <c r="E1302" s="15"/>
      <c r="F1302" s="15"/>
      <c r="G1302" s="15"/>
      <c r="H1302" s="16" t="s">
        <v>32</v>
      </c>
      <c r="I1302" s="16" t="s">
        <v>32</v>
      </c>
      <c r="J1302" s="15"/>
      <c r="K1302" s="27" t="str" cm="1">
        <f t="array" ref="K1302">IF(I1302="","",_xlfn.XLOOKUP(0&amp;A1302&amp;IF(F1302&lt;&gt;"",F1302,LOOKUP(2,1/(F$2:F1302&lt;&gt;""),F$2:F1302))&amp;I1302,Hoja4!G:G,Hoja4!F:F,"",0))</f>
        <v/>
      </c>
      <c r="L1302" s="22"/>
      <c r="M1302" s="15">
        <v>14</v>
      </c>
      <c r="N1302" s="15" t="s">
        <v>1631</v>
      </c>
      <c r="O1302" s="15" t="s">
        <v>34</v>
      </c>
      <c r="P1302" s="15" t="s">
        <v>35</v>
      </c>
      <c r="Q1302" s="15" t="s">
        <v>36</v>
      </c>
      <c r="R1302" s="15" t="s">
        <v>37</v>
      </c>
      <c r="S1302" s="15">
        <v>125</v>
      </c>
      <c r="T1302" s="15">
        <v>220</v>
      </c>
      <c r="U1302" s="35">
        <v>220</v>
      </c>
      <c r="V1302" s="33"/>
      <c r="W1302" s="15" t="s">
        <v>38</v>
      </c>
      <c r="X1302" s="15" t="s">
        <v>38</v>
      </c>
      <c r="Y1302" s="15" t="s">
        <v>38</v>
      </c>
      <c r="Z1302" s="23"/>
    </row>
    <row r="1303" spans="1:26">
      <c r="A1303" s="3">
        <v>117</v>
      </c>
      <c r="B1303" s="3">
        <v>1</v>
      </c>
      <c r="C1303" s="3" t="s">
        <v>1580</v>
      </c>
      <c r="D1303" s="3"/>
      <c r="E1303" s="3"/>
      <c r="F1303" s="3">
        <v>10</v>
      </c>
      <c r="G1303" s="3" t="s">
        <v>402</v>
      </c>
      <c r="H1303" s="4" t="s">
        <v>32</v>
      </c>
      <c r="I1303" s="4" t="s">
        <v>32</v>
      </c>
      <c r="J1303" s="3" t="s">
        <v>44</v>
      </c>
      <c r="K1303" s="28">
        <f>SUM(K1300:K1302)</f>
        <v>19683198000</v>
      </c>
      <c r="L1303" s="13">
        <f>SUM(L1300:L1302)</f>
        <v>0</v>
      </c>
      <c r="M1303" s="3"/>
      <c r="N1303" s="3"/>
      <c r="O1303" s="3"/>
      <c r="P1303" s="3"/>
      <c r="Q1303" s="3"/>
      <c r="R1303" s="3"/>
      <c r="S1303" s="3"/>
      <c r="T1303" s="3"/>
      <c r="U1303" s="36"/>
      <c r="V1303" s="3"/>
      <c r="W1303" s="3"/>
      <c r="X1303" s="3"/>
      <c r="Y1303" s="3" t="s">
        <v>45</v>
      </c>
      <c r="Z1303" s="13">
        <f>SUM(Z1300:Z1302)</f>
        <v>0</v>
      </c>
    </row>
    <row r="1304" spans="1:26">
      <c r="A1304" s="15">
        <v>117</v>
      </c>
      <c r="B1304" s="15">
        <v>1</v>
      </c>
      <c r="C1304" s="15" t="s">
        <v>1580</v>
      </c>
      <c r="D1304" s="15">
        <v>5</v>
      </c>
      <c r="E1304" s="15" t="s">
        <v>1632</v>
      </c>
      <c r="F1304" s="15">
        <v>14</v>
      </c>
      <c r="G1304" s="15" t="s">
        <v>1633</v>
      </c>
      <c r="H1304" s="16" t="s">
        <v>1591</v>
      </c>
      <c r="I1304" s="16" t="s">
        <v>1592</v>
      </c>
      <c r="J1304" s="15" t="s">
        <v>1593</v>
      </c>
      <c r="K1304" s="32" cm="1">
        <f t="array" ref="K1304">IF(I1304="","",_xlfn.XLOOKUP(0&amp;A1304&amp;IF(F1304&lt;&gt;"",F1304,LOOKUP(2,1/(F$2:F1304&lt;&gt;""),F$2:F1304))&amp;I1304,Hoja4!G:G,Hoja4!F:F,"",0))</f>
        <v>4543358272</v>
      </c>
      <c r="L1304" s="23"/>
      <c r="M1304" s="15"/>
      <c r="N1304" s="15"/>
      <c r="O1304" s="15"/>
      <c r="P1304" s="15"/>
      <c r="Q1304" s="15"/>
      <c r="R1304" s="15"/>
      <c r="S1304" s="15"/>
      <c r="T1304" s="15"/>
      <c r="U1304" s="35"/>
      <c r="V1304" s="15"/>
      <c r="W1304" s="15"/>
      <c r="X1304" s="15"/>
      <c r="Y1304" s="15"/>
      <c r="Z1304" s="22"/>
    </row>
    <row r="1305" spans="1:26">
      <c r="A1305" s="15">
        <v>117</v>
      </c>
      <c r="B1305" s="15">
        <v>1</v>
      </c>
      <c r="C1305" s="15"/>
      <c r="D1305" s="15"/>
      <c r="E1305" s="15"/>
      <c r="F1305" s="15"/>
      <c r="G1305" s="15"/>
      <c r="H1305" s="16" t="s">
        <v>32</v>
      </c>
      <c r="I1305" s="16" t="s">
        <v>32</v>
      </c>
      <c r="J1305" s="15"/>
      <c r="K1305" s="27" t="str" cm="1">
        <f t="array" ref="K1305">IF(I1305="","",_xlfn.XLOOKUP(0&amp;A1305&amp;IF(F1305&lt;&gt;"",F1305,LOOKUP(2,1/(F$2:F1305&lt;&gt;""),F$2:F1305))&amp;I1305,Hoja4!G:G,Hoja4!F:F,"",0))</f>
        <v/>
      </c>
      <c r="L1305" s="22"/>
      <c r="M1305" s="15">
        <v>16</v>
      </c>
      <c r="N1305" s="15" t="s">
        <v>1634</v>
      </c>
      <c r="O1305" s="15" t="s">
        <v>34</v>
      </c>
      <c r="P1305" s="15" t="s">
        <v>131</v>
      </c>
      <c r="Q1305" s="15" t="s">
        <v>36</v>
      </c>
      <c r="R1305" s="15" t="s">
        <v>37</v>
      </c>
      <c r="S1305" s="15">
        <v>16</v>
      </c>
      <c r="T1305" s="15">
        <v>50</v>
      </c>
      <c r="U1305" s="35">
        <v>47</v>
      </c>
      <c r="V1305" s="33"/>
      <c r="W1305" s="15" t="s">
        <v>60</v>
      </c>
      <c r="X1305" s="15" t="s">
        <v>60</v>
      </c>
      <c r="Y1305" s="15" t="s">
        <v>38</v>
      </c>
      <c r="Z1305" s="25"/>
    </row>
    <row r="1306" spans="1:26">
      <c r="A1306" s="3">
        <v>117</v>
      </c>
      <c r="B1306" s="3">
        <v>1</v>
      </c>
      <c r="C1306" s="3" t="s">
        <v>1580</v>
      </c>
      <c r="D1306" s="3"/>
      <c r="E1306" s="3"/>
      <c r="F1306" s="3">
        <v>14</v>
      </c>
      <c r="G1306" s="3" t="s">
        <v>1633</v>
      </c>
      <c r="H1306" s="4" t="s">
        <v>32</v>
      </c>
      <c r="I1306" s="4" t="s">
        <v>32</v>
      </c>
      <c r="J1306" s="3" t="s">
        <v>44</v>
      </c>
      <c r="K1306" s="28">
        <f>SUM(K1304:K1305)</f>
        <v>4543358272</v>
      </c>
      <c r="L1306" s="13">
        <f>SUM(L1304:L1305)</f>
        <v>0</v>
      </c>
      <c r="M1306" s="3"/>
      <c r="N1306" s="3"/>
      <c r="O1306" s="3"/>
      <c r="P1306" s="3"/>
      <c r="Q1306" s="3"/>
      <c r="R1306" s="3"/>
      <c r="S1306" s="3"/>
      <c r="T1306" s="3"/>
      <c r="U1306" s="36"/>
      <c r="V1306" s="3"/>
      <c r="W1306" s="3"/>
      <c r="X1306" s="3"/>
      <c r="Y1306" s="3" t="s">
        <v>45</v>
      </c>
      <c r="Z1306" s="13">
        <f>SUM(Z1304:Z1305)</f>
        <v>0</v>
      </c>
    </row>
    <row r="1307" spans="1:26">
      <c r="A1307" s="5">
        <v>117</v>
      </c>
      <c r="B1307" s="5">
        <v>1</v>
      </c>
      <c r="C1307" s="5" t="s">
        <v>1580</v>
      </c>
      <c r="D1307" s="5"/>
      <c r="E1307" s="5"/>
      <c r="F1307" s="5"/>
      <c r="G1307" s="5"/>
      <c r="H1307" s="6" t="s">
        <v>32</v>
      </c>
      <c r="I1307" s="6" t="s">
        <v>32</v>
      </c>
      <c r="J1307" s="5" t="s">
        <v>121</v>
      </c>
      <c r="K1307" s="29">
        <f>SUM(K1274,K1280,K1285,K1288,K1292,K1296,K1299,K1303,K1306)</f>
        <v>171576797000</v>
      </c>
      <c r="L1307" s="14" t="e">
        <f>SUM(L1274,L1280,L1285,#REF!,L1288,L1292,L1296,L1299,L1303,L1306)</f>
        <v>#REF!</v>
      </c>
      <c r="M1307" s="5"/>
      <c r="N1307" s="5"/>
      <c r="O1307" s="5"/>
      <c r="P1307" s="5"/>
      <c r="Q1307" s="5"/>
      <c r="R1307" s="5"/>
      <c r="S1307" s="5"/>
      <c r="T1307" s="5"/>
      <c r="U1307" s="37"/>
      <c r="V1307" s="5"/>
      <c r="W1307" s="5"/>
      <c r="X1307" s="5"/>
      <c r="Y1307" s="5" t="s">
        <v>121</v>
      </c>
      <c r="Z1307" s="14">
        <f>SUM(Z1274,Z1280,Z1285,Z1288,Z1292,Z1296,Z1299,Z1303,Z1306)</f>
        <v>0</v>
      </c>
    </row>
    <row r="1308" spans="1:26">
      <c r="A1308" s="15">
        <v>200</v>
      </c>
      <c r="B1308" s="15">
        <v>1</v>
      </c>
      <c r="C1308" s="15" t="s">
        <v>1635</v>
      </c>
      <c r="D1308" s="15">
        <v>1</v>
      </c>
      <c r="E1308" s="15" t="s">
        <v>1636</v>
      </c>
      <c r="F1308" s="15">
        <v>1</v>
      </c>
      <c r="G1308" s="15" t="s">
        <v>1637</v>
      </c>
      <c r="H1308" s="16" t="s">
        <v>1638</v>
      </c>
      <c r="I1308" s="16" t="s">
        <v>1639</v>
      </c>
      <c r="J1308" s="15" t="s">
        <v>1640</v>
      </c>
      <c r="K1308" s="32" cm="1">
        <f t="array" ref="K1308">IF(I1308="","",_xlfn.XLOOKUP(0&amp;A1308&amp;IF(F1308&lt;&gt;"",F1308,LOOKUP(2,1/(F$2:F1308&lt;&gt;""),F$2:F1308))&amp;I1308,Hoja4!G:G,Hoja4!F:F,"",0))</f>
        <v>12746779000</v>
      </c>
      <c r="L1308" s="23"/>
      <c r="M1308" s="15"/>
      <c r="N1308" s="15"/>
      <c r="O1308" s="15"/>
      <c r="P1308" s="15"/>
      <c r="Q1308" s="15"/>
      <c r="R1308" s="15"/>
      <c r="S1308" s="15"/>
      <c r="T1308" s="15"/>
      <c r="U1308" s="35"/>
      <c r="V1308" s="15"/>
      <c r="W1308" s="15"/>
      <c r="X1308" s="15"/>
      <c r="Y1308" s="15"/>
      <c r="Z1308" s="22"/>
    </row>
    <row r="1309" spans="1:26">
      <c r="A1309" s="15">
        <v>200</v>
      </c>
      <c r="B1309" s="15">
        <v>1</v>
      </c>
      <c r="C1309" s="15"/>
      <c r="D1309" s="15"/>
      <c r="E1309" s="15"/>
      <c r="F1309" s="15"/>
      <c r="G1309" s="15"/>
      <c r="H1309" s="16" t="s">
        <v>32</v>
      </c>
      <c r="I1309" s="16" t="s">
        <v>32</v>
      </c>
      <c r="J1309" s="15"/>
      <c r="K1309" s="27" t="str" cm="1">
        <f t="array" ref="K1309">IF(I1309="","",_xlfn.XLOOKUP(0&amp;A1309&amp;IF(F1309&lt;&gt;"",F1309,LOOKUP(2,1/(F$2:F1309&lt;&gt;""),F$2:F1309))&amp;I1309,Hoja4!G:G,Hoja4!F:F,"",0))</f>
        <v/>
      </c>
      <c r="L1309" s="22"/>
      <c r="M1309" s="15">
        <v>1</v>
      </c>
      <c r="N1309" s="15" t="s">
        <v>1641</v>
      </c>
      <c r="O1309" s="15" t="s">
        <v>34</v>
      </c>
      <c r="P1309" s="15" t="s">
        <v>35</v>
      </c>
      <c r="Q1309" s="15" t="s">
        <v>36</v>
      </c>
      <c r="R1309" s="15" t="s">
        <v>58</v>
      </c>
      <c r="S1309" s="15">
        <v>570</v>
      </c>
      <c r="T1309" s="15">
        <v>660</v>
      </c>
      <c r="U1309" s="35">
        <v>500</v>
      </c>
      <c r="V1309" s="33"/>
      <c r="W1309" s="15" t="s">
        <v>38</v>
      </c>
      <c r="X1309" s="15" t="s">
        <v>38</v>
      </c>
      <c r="Y1309" s="15" t="s">
        <v>38</v>
      </c>
      <c r="Z1309" s="23"/>
    </row>
    <row r="1310" spans="1:26">
      <c r="A1310" s="15">
        <v>200</v>
      </c>
      <c r="B1310" s="15">
        <v>1</v>
      </c>
      <c r="C1310" s="15"/>
      <c r="D1310" s="15"/>
      <c r="E1310" s="15"/>
      <c r="F1310" s="15"/>
      <c r="G1310" s="15"/>
      <c r="H1310" s="16" t="s">
        <v>32</v>
      </c>
      <c r="I1310" s="16" t="s">
        <v>32</v>
      </c>
      <c r="J1310" s="15"/>
      <c r="K1310" s="27" t="str" cm="1">
        <f t="array" ref="K1310">IF(I1310="","",_xlfn.XLOOKUP(0&amp;A1310&amp;IF(F1310&lt;&gt;"",F1310,LOOKUP(2,1/(F$2:F1310&lt;&gt;""),F$2:F1310))&amp;I1310,Hoja4!G:G,Hoja4!F:F,"",0))</f>
        <v/>
      </c>
      <c r="L1310" s="22"/>
      <c r="M1310" s="15">
        <v>19</v>
      </c>
      <c r="N1310" s="15" t="s">
        <v>1642</v>
      </c>
      <c r="O1310" s="15" t="s">
        <v>40</v>
      </c>
      <c r="P1310" s="15" t="s">
        <v>131</v>
      </c>
      <c r="Q1310" s="15" t="s">
        <v>36</v>
      </c>
      <c r="R1310" s="15" t="s">
        <v>37</v>
      </c>
      <c r="S1310" s="15">
        <v>2</v>
      </c>
      <c r="T1310" s="15">
        <v>8</v>
      </c>
      <c r="U1310" s="35">
        <v>1</v>
      </c>
      <c r="V1310" s="33"/>
      <c r="W1310" s="15" t="s">
        <v>60</v>
      </c>
      <c r="X1310" s="15" t="s">
        <v>60</v>
      </c>
      <c r="Y1310" s="15" t="s">
        <v>38</v>
      </c>
      <c r="Z1310" s="23"/>
    </row>
    <row r="1311" spans="1:26">
      <c r="A1311" s="3">
        <v>200</v>
      </c>
      <c r="B1311" s="3">
        <v>1</v>
      </c>
      <c r="C1311" s="3" t="s">
        <v>1635</v>
      </c>
      <c r="D1311" s="3"/>
      <c r="E1311" s="3"/>
      <c r="F1311" s="3">
        <v>1</v>
      </c>
      <c r="G1311" s="3" t="s">
        <v>1637</v>
      </c>
      <c r="H1311" s="4" t="s">
        <v>32</v>
      </c>
      <c r="I1311" s="4" t="s">
        <v>32</v>
      </c>
      <c r="J1311" s="3" t="s">
        <v>44</v>
      </c>
      <c r="K1311" s="28">
        <f>SUM(K1308:K1310)</f>
        <v>12746779000</v>
      </c>
      <c r="L1311" s="13">
        <f>SUM(L1308:L1310)</f>
        <v>0</v>
      </c>
      <c r="M1311" s="3"/>
      <c r="N1311" s="3"/>
      <c r="O1311" s="3"/>
      <c r="P1311" s="3"/>
      <c r="Q1311" s="3"/>
      <c r="R1311" s="3"/>
      <c r="S1311" s="3"/>
      <c r="T1311" s="3"/>
      <c r="U1311" s="36"/>
      <c r="V1311" s="3"/>
      <c r="W1311" s="3"/>
      <c r="X1311" s="3"/>
      <c r="Y1311" s="3" t="s">
        <v>45</v>
      </c>
      <c r="Z1311" s="13">
        <f>SUM(Z1307:Z1310)</f>
        <v>0</v>
      </c>
    </row>
    <row r="1312" spans="1:26">
      <c r="A1312" s="15">
        <v>200</v>
      </c>
      <c r="B1312" s="15">
        <v>1</v>
      </c>
      <c r="C1312" s="15" t="s">
        <v>1635</v>
      </c>
      <c r="D1312" s="15">
        <v>1</v>
      </c>
      <c r="E1312" s="15" t="s">
        <v>1636</v>
      </c>
      <c r="F1312" s="15">
        <v>2</v>
      </c>
      <c r="G1312" s="15" t="s">
        <v>1643</v>
      </c>
      <c r="H1312" s="16" t="s">
        <v>1638</v>
      </c>
      <c r="I1312" s="16" t="s">
        <v>1639</v>
      </c>
      <c r="J1312" s="15" t="s">
        <v>1640</v>
      </c>
      <c r="K1312" s="32" cm="1">
        <f t="array" ref="K1312">IF(I1312="","",_xlfn.XLOOKUP(0&amp;A1312&amp;IF(F1312&lt;&gt;"",F1312,LOOKUP(2,1/(F$2:F1312&lt;&gt;""),F$2:F1312))&amp;I1312,Hoja4!G:G,Hoja4!F:F,"",0))</f>
        <v>4795852667</v>
      </c>
      <c r="L1312" s="23"/>
      <c r="M1312" s="15"/>
      <c r="N1312" s="15"/>
      <c r="O1312" s="15"/>
      <c r="P1312" s="15"/>
      <c r="Q1312" s="15"/>
      <c r="R1312" s="15"/>
      <c r="S1312" s="15"/>
      <c r="T1312" s="15"/>
      <c r="U1312" s="35"/>
      <c r="V1312" s="15"/>
      <c r="W1312" s="15"/>
      <c r="X1312" s="15"/>
      <c r="Y1312" s="15"/>
      <c r="Z1312" s="22"/>
    </row>
    <row r="1313" spans="1:26">
      <c r="A1313" s="15">
        <v>200</v>
      </c>
      <c r="B1313" s="15">
        <v>1</v>
      </c>
      <c r="C1313" s="15"/>
      <c r="D1313" s="15"/>
      <c r="E1313" s="15"/>
      <c r="F1313" s="15"/>
      <c r="G1313" s="15"/>
      <c r="H1313" s="16" t="s">
        <v>32</v>
      </c>
      <c r="I1313" s="16" t="s">
        <v>32</v>
      </c>
      <c r="J1313" s="15"/>
      <c r="K1313" s="27" t="str" cm="1">
        <f t="array" ref="K1313">IF(I1313="","",_xlfn.XLOOKUP(0&amp;A1313&amp;IF(F1313&lt;&gt;"",F1313,LOOKUP(2,1/(F$2:F1313&lt;&gt;""),F$2:F1313))&amp;I1313,Hoja4!G:G,Hoja4!F:F,"",0))</f>
        <v/>
      </c>
      <c r="L1313" s="22"/>
      <c r="M1313" s="15">
        <v>2</v>
      </c>
      <c r="N1313" s="15" t="s">
        <v>1644</v>
      </c>
      <c r="O1313" s="15" t="s">
        <v>100</v>
      </c>
      <c r="P1313" s="15" t="s">
        <v>131</v>
      </c>
      <c r="Q1313" s="15" t="s">
        <v>41</v>
      </c>
      <c r="R1313" s="15" t="s">
        <v>58</v>
      </c>
      <c r="S1313" s="15">
        <v>90</v>
      </c>
      <c r="T1313" s="15">
        <v>90</v>
      </c>
      <c r="U1313" s="35">
        <v>90</v>
      </c>
      <c r="V1313" s="33"/>
      <c r="W1313" s="15" t="s">
        <v>38</v>
      </c>
      <c r="X1313" s="15" t="s">
        <v>38</v>
      </c>
      <c r="Y1313" s="15" t="s">
        <v>38</v>
      </c>
      <c r="Z1313" s="23"/>
    </row>
    <row r="1314" spans="1:26">
      <c r="A1314" s="3">
        <v>200</v>
      </c>
      <c r="B1314" s="3">
        <v>1</v>
      </c>
      <c r="C1314" s="3" t="s">
        <v>1635</v>
      </c>
      <c r="D1314" s="3"/>
      <c r="E1314" s="3"/>
      <c r="F1314" s="3">
        <v>2</v>
      </c>
      <c r="G1314" s="3" t="s">
        <v>1643</v>
      </c>
      <c r="H1314" s="4" t="s">
        <v>32</v>
      </c>
      <c r="I1314" s="4" t="s">
        <v>32</v>
      </c>
      <c r="J1314" s="3" t="s">
        <v>44</v>
      </c>
      <c r="K1314" s="28">
        <f>SUM(K1312:K1313)</f>
        <v>4795852667</v>
      </c>
      <c r="L1314" s="13">
        <f>SUM(L1312:L1313)</f>
        <v>0</v>
      </c>
      <c r="M1314" s="3"/>
      <c r="N1314" s="3"/>
      <c r="O1314" s="3"/>
      <c r="P1314" s="3"/>
      <c r="Q1314" s="3"/>
      <c r="R1314" s="3"/>
      <c r="S1314" s="3"/>
      <c r="T1314" s="3"/>
      <c r="U1314" s="36"/>
      <c r="V1314" s="3"/>
      <c r="W1314" s="3"/>
      <c r="X1314" s="3"/>
      <c r="Y1314" s="3" t="s">
        <v>45</v>
      </c>
      <c r="Z1314" s="13">
        <f>SUM(Z1312:Z1313)</f>
        <v>0</v>
      </c>
    </row>
    <row r="1315" spans="1:26">
      <c r="A1315" s="15">
        <v>200</v>
      </c>
      <c r="B1315" s="15">
        <v>1</v>
      </c>
      <c r="C1315" s="15" t="s">
        <v>1635</v>
      </c>
      <c r="D1315" s="15">
        <v>1</v>
      </c>
      <c r="E1315" s="15" t="s">
        <v>1636</v>
      </c>
      <c r="F1315" s="15">
        <v>3</v>
      </c>
      <c r="G1315" s="15" t="s">
        <v>1645</v>
      </c>
      <c r="H1315" s="16" t="s">
        <v>1646</v>
      </c>
      <c r="I1315" s="16" t="s">
        <v>1647</v>
      </c>
      <c r="J1315" s="15" t="s">
        <v>1648</v>
      </c>
      <c r="K1315" s="32" cm="1">
        <f t="array" ref="K1315">IF(I1315="","",_xlfn.XLOOKUP(0&amp;A1315&amp;IF(F1315&lt;&gt;"",F1315,LOOKUP(2,1/(F$2:F1315&lt;&gt;""),F$2:F1315))&amp;I1315,Hoja4!G:G,Hoja4!F:F,"",0))</f>
        <v>931000000</v>
      </c>
      <c r="L1315" s="23"/>
      <c r="M1315" s="15"/>
      <c r="N1315" s="15"/>
      <c r="O1315" s="15"/>
      <c r="P1315" s="15"/>
      <c r="Q1315" s="15"/>
      <c r="R1315" s="15"/>
      <c r="S1315" s="15"/>
      <c r="T1315" s="15"/>
      <c r="U1315" s="35"/>
      <c r="V1315" s="15"/>
      <c r="W1315" s="15"/>
      <c r="X1315" s="15"/>
      <c r="Y1315" s="15"/>
      <c r="Z1315" s="22"/>
    </row>
    <row r="1316" spans="1:26">
      <c r="A1316" s="15">
        <v>200</v>
      </c>
      <c r="B1316" s="15">
        <v>1</v>
      </c>
      <c r="C1316" s="15"/>
      <c r="D1316" s="15"/>
      <c r="E1316" s="15"/>
      <c r="F1316" s="15"/>
      <c r="G1316" s="15"/>
      <c r="H1316" s="16" t="s">
        <v>32</v>
      </c>
      <c r="I1316" s="16" t="s">
        <v>32</v>
      </c>
      <c r="J1316" s="15"/>
      <c r="K1316" s="27" t="str" cm="1">
        <f t="array" ref="K1316">IF(I1316="","",_xlfn.XLOOKUP(0&amp;A1316&amp;IF(F1316&lt;&gt;"",F1316,LOOKUP(2,1/(F$2:F1316&lt;&gt;""),F$2:F1316))&amp;I1316,Hoja4!G:G,Hoja4!F:F,"",0))</f>
        <v/>
      </c>
      <c r="L1316" s="22"/>
      <c r="M1316" s="15">
        <v>3</v>
      </c>
      <c r="N1316" s="15" t="s">
        <v>1649</v>
      </c>
      <c r="O1316" s="15" t="s">
        <v>40</v>
      </c>
      <c r="P1316" s="15" t="s">
        <v>131</v>
      </c>
      <c r="Q1316" s="15" t="s">
        <v>36</v>
      </c>
      <c r="R1316" s="15" t="s">
        <v>58</v>
      </c>
      <c r="S1316" s="15">
        <v>248</v>
      </c>
      <c r="T1316" s="15">
        <v>475</v>
      </c>
      <c r="U1316" s="35">
        <v>45</v>
      </c>
      <c r="V1316" s="33"/>
      <c r="W1316" s="15" t="s">
        <v>38</v>
      </c>
      <c r="X1316" s="15" t="s">
        <v>38</v>
      </c>
      <c r="Y1316" s="15" t="s">
        <v>38</v>
      </c>
      <c r="Z1316" s="23"/>
    </row>
    <row r="1317" spans="1:26">
      <c r="A1317" s="15">
        <v>200</v>
      </c>
      <c r="B1317" s="15">
        <v>1</v>
      </c>
      <c r="C1317" s="15"/>
      <c r="D1317" s="15"/>
      <c r="E1317" s="15"/>
      <c r="F1317" s="15"/>
      <c r="G1317" s="15"/>
      <c r="H1317" s="16" t="s">
        <v>32</v>
      </c>
      <c r="I1317" s="16" t="s">
        <v>32</v>
      </c>
      <c r="J1317" s="15"/>
      <c r="K1317" s="27" t="str" cm="1">
        <f t="array" ref="K1317">IF(I1317="","",_xlfn.XLOOKUP(0&amp;A1317&amp;IF(F1317&lt;&gt;"",F1317,LOOKUP(2,1/(F$2:F1317&lt;&gt;""),F$2:F1317))&amp;I1317,Hoja4!G:G,Hoja4!F:F,"",0))</f>
        <v/>
      </c>
      <c r="L1317" s="22"/>
      <c r="M1317" s="15">
        <v>4</v>
      </c>
      <c r="N1317" s="15" t="s">
        <v>1650</v>
      </c>
      <c r="O1317" s="15" t="s">
        <v>40</v>
      </c>
      <c r="P1317" s="15" t="s">
        <v>35</v>
      </c>
      <c r="Q1317" s="15" t="s">
        <v>36</v>
      </c>
      <c r="R1317" s="15" t="s">
        <v>58</v>
      </c>
      <c r="S1317" s="15">
        <v>14298</v>
      </c>
      <c r="T1317" s="15">
        <v>26905</v>
      </c>
      <c r="U1317" s="35">
        <v>3200</v>
      </c>
      <c r="V1317" s="33"/>
      <c r="W1317" s="15" t="s">
        <v>38</v>
      </c>
      <c r="X1317" s="15" t="s">
        <v>38</v>
      </c>
      <c r="Y1317" s="15" t="s">
        <v>38</v>
      </c>
      <c r="Z1317" s="23"/>
    </row>
    <row r="1318" spans="1:26">
      <c r="A1318" s="15">
        <v>200</v>
      </c>
      <c r="B1318" s="15">
        <v>1</v>
      </c>
      <c r="C1318" s="15"/>
      <c r="D1318" s="15"/>
      <c r="E1318" s="15"/>
      <c r="F1318" s="15"/>
      <c r="G1318" s="15"/>
      <c r="H1318" s="16" t="s">
        <v>32</v>
      </c>
      <c r="I1318" s="16" t="s">
        <v>32</v>
      </c>
      <c r="J1318" s="15"/>
      <c r="K1318" s="27" t="str" cm="1">
        <f t="array" ref="K1318">IF(I1318="","",_xlfn.XLOOKUP(0&amp;A1318&amp;IF(F1318&lt;&gt;"",F1318,LOOKUP(2,1/(F$2:F1318&lt;&gt;""),F$2:F1318))&amp;I1318,Hoja4!G:G,Hoja4!F:F,"",0))</f>
        <v/>
      </c>
      <c r="L1318" s="22"/>
      <c r="M1318" s="15">
        <v>5</v>
      </c>
      <c r="N1318" s="15" t="s">
        <v>1651</v>
      </c>
      <c r="O1318" s="15" t="s">
        <v>40</v>
      </c>
      <c r="P1318" s="15" t="s">
        <v>131</v>
      </c>
      <c r="Q1318" s="15" t="s">
        <v>36</v>
      </c>
      <c r="R1318" s="15" t="s">
        <v>58</v>
      </c>
      <c r="S1318" s="15">
        <v>1123</v>
      </c>
      <c r="T1318" s="15">
        <v>2820</v>
      </c>
      <c r="U1318" s="35">
        <v>374</v>
      </c>
      <c r="V1318" s="33"/>
      <c r="W1318" s="15" t="s">
        <v>38</v>
      </c>
      <c r="X1318" s="15" t="s">
        <v>38</v>
      </c>
      <c r="Y1318" s="15" t="s">
        <v>38</v>
      </c>
      <c r="Z1318" s="23"/>
    </row>
    <row r="1319" spans="1:26">
      <c r="A1319" s="3">
        <v>200</v>
      </c>
      <c r="B1319" s="3">
        <v>1</v>
      </c>
      <c r="C1319" s="3" t="s">
        <v>1635</v>
      </c>
      <c r="D1319" s="3"/>
      <c r="E1319" s="3"/>
      <c r="F1319" s="3">
        <v>3</v>
      </c>
      <c r="G1319" s="3" t="s">
        <v>1645</v>
      </c>
      <c r="H1319" s="4" t="s">
        <v>32</v>
      </c>
      <c r="I1319" s="4" t="s">
        <v>32</v>
      </c>
      <c r="J1319" s="3" t="s">
        <v>44</v>
      </c>
      <c r="K1319" s="28">
        <f>SUM(K1315:K1318)</f>
        <v>931000000</v>
      </c>
      <c r="L1319" s="13">
        <f>SUM(L1315:L1318)</f>
        <v>0</v>
      </c>
      <c r="M1319" s="3"/>
      <c r="N1319" s="3"/>
      <c r="O1319" s="3"/>
      <c r="P1319" s="3"/>
      <c r="Q1319" s="3"/>
      <c r="R1319" s="3"/>
      <c r="S1319" s="3"/>
      <c r="T1319" s="3"/>
      <c r="U1319" s="36"/>
      <c r="V1319" s="3"/>
      <c r="W1319" s="3"/>
      <c r="X1319" s="3"/>
      <c r="Y1319" s="3" t="s">
        <v>45</v>
      </c>
      <c r="Z1319" s="13">
        <f>SUM(Z1315:Z1318)</f>
        <v>0</v>
      </c>
    </row>
    <row r="1320" spans="1:26">
      <c r="A1320" s="15">
        <v>200</v>
      </c>
      <c r="B1320" s="15">
        <v>1</v>
      </c>
      <c r="C1320" s="15" t="s">
        <v>1635</v>
      </c>
      <c r="D1320" s="15">
        <v>1</v>
      </c>
      <c r="E1320" s="15" t="s">
        <v>1636</v>
      </c>
      <c r="F1320" s="15">
        <v>4</v>
      </c>
      <c r="G1320" s="15" t="s">
        <v>1652</v>
      </c>
      <c r="H1320" s="16" t="s">
        <v>32</v>
      </c>
      <c r="I1320" s="16" t="s">
        <v>32</v>
      </c>
      <c r="J1320" s="15"/>
      <c r="K1320" s="24" t="str" cm="1">
        <f t="array" ref="K1320">IF(I1320="","",_xlfn.XLOOKUP(0&amp;A1320&amp;IF(F1320&lt;&gt;"",F1320,LOOKUP(2,1/(F$2:F1320&lt;&gt;""),F$2:F1320))&amp;I1320,Hoja4!G:G,Hoja4!F:F,"",0))</f>
        <v/>
      </c>
      <c r="L1320" s="22"/>
      <c r="M1320" s="15"/>
      <c r="N1320" s="15"/>
      <c r="O1320" s="15"/>
      <c r="P1320" s="15"/>
      <c r="Q1320" s="15"/>
      <c r="R1320" s="15"/>
      <c r="S1320" s="15"/>
      <c r="T1320" s="15"/>
      <c r="U1320" s="35"/>
      <c r="V1320" s="33"/>
      <c r="W1320" s="15"/>
      <c r="X1320" s="15"/>
      <c r="Y1320" s="15"/>
      <c r="Z1320" s="23"/>
    </row>
    <row r="1321" spans="1:26">
      <c r="A1321" s="15">
        <v>200</v>
      </c>
      <c r="B1321" s="15">
        <v>1</v>
      </c>
      <c r="C1321" s="15"/>
      <c r="D1321" s="15"/>
      <c r="E1321" s="15"/>
      <c r="F1321" s="15"/>
      <c r="G1321" s="15"/>
      <c r="H1321" s="16" t="s">
        <v>32</v>
      </c>
      <c r="I1321" s="16" t="s">
        <v>32</v>
      </c>
      <c r="J1321" s="15"/>
      <c r="K1321" s="27" t="str" cm="1">
        <f t="array" ref="K1321">IF(I1321="","",_xlfn.XLOOKUP(0&amp;A1321&amp;IF(F1321&lt;&gt;"",F1321,LOOKUP(2,1/(F$2:F1321&lt;&gt;""),F$2:F1321))&amp;I1321,Hoja4!G:G,Hoja4!F:F,"",0))</f>
        <v/>
      </c>
      <c r="L1321" s="22"/>
      <c r="M1321" s="15">
        <v>6</v>
      </c>
      <c r="N1321" s="15" t="s">
        <v>1653</v>
      </c>
      <c r="O1321" s="15" t="s">
        <v>40</v>
      </c>
      <c r="P1321" s="15" t="s">
        <v>35</v>
      </c>
      <c r="Q1321" s="15" t="s">
        <v>36</v>
      </c>
      <c r="R1321" s="15" t="s">
        <v>58</v>
      </c>
      <c r="S1321" s="15">
        <v>2245</v>
      </c>
      <c r="T1321" s="15">
        <v>3299</v>
      </c>
      <c r="U1321" s="35"/>
      <c r="V1321" s="33"/>
      <c r="W1321" s="15" t="s">
        <v>38</v>
      </c>
      <c r="X1321" s="15" t="s">
        <v>38</v>
      </c>
      <c r="Y1321" s="15" t="s">
        <v>38</v>
      </c>
      <c r="Z1321" s="23"/>
    </row>
    <row r="1322" spans="1:26">
      <c r="A1322" s="15">
        <v>200</v>
      </c>
      <c r="B1322" s="15">
        <v>1</v>
      </c>
      <c r="C1322" s="15"/>
      <c r="D1322" s="15"/>
      <c r="E1322" s="15"/>
      <c r="F1322" s="15"/>
      <c r="G1322" s="15"/>
      <c r="H1322" s="16" t="s">
        <v>32</v>
      </c>
      <c r="I1322" s="16" t="s">
        <v>32</v>
      </c>
      <c r="J1322" s="15"/>
      <c r="K1322" s="27" t="str" cm="1">
        <f t="array" ref="K1322">IF(I1322="","",_xlfn.XLOOKUP(0&amp;A1322&amp;IF(F1322&lt;&gt;"",F1322,LOOKUP(2,1/(F$2:F1322&lt;&gt;""),F$2:F1322))&amp;I1322,Hoja4!G:G,Hoja4!F:F,"",0))</f>
        <v/>
      </c>
      <c r="L1322" s="22"/>
      <c r="M1322" s="15">
        <v>7</v>
      </c>
      <c r="N1322" s="15" t="s">
        <v>1654</v>
      </c>
      <c r="O1322" s="15" t="s">
        <v>40</v>
      </c>
      <c r="P1322" s="15" t="s">
        <v>131</v>
      </c>
      <c r="Q1322" s="15" t="s">
        <v>36</v>
      </c>
      <c r="R1322" s="15" t="s">
        <v>58</v>
      </c>
      <c r="S1322" s="15">
        <v>303</v>
      </c>
      <c r="T1322" s="15">
        <v>747</v>
      </c>
      <c r="U1322" s="35"/>
      <c r="V1322" s="33"/>
      <c r="W1322" s="15" t="s">
        <v>38</v>
      </c>
      <c r="X1322" s="15" t="s">
        <v>38</v>
      </c>
      <c r="Y1322" s="15" t="s">
        <v>38</v>
      </c>
      <c r="Z1322" s="23"/>
    </row>
    <row r="1323" spans="1:26">
      <c r="A1323" s="3">
        <v>200</v>
      </c>
      <c r="B1323" s="3">
        <v>1</v>
      </c>
      <c r="C1323" s="3" t="s">
        <v>1635</v>
      </c>
      <c r="D1323" s="3"/>
      <c r="E1323" s="3"/>
      <c r="F1323" s="3">
        <v>4</v>
      </c>
      <c r="G1323" s="3" t="s">
        <v>1652</v>
      </c>
      <c r="H1323" s="4" t="s">
        <v>32</v>
      </c>
      <c r="I1323" s="4" t="s">
        <v>32</v>
      </c>
      <c r="J1323" s="3" t="s">
        <v>44</v>
      </c>
      <c r="K1323" s="28">
        <f>SUM(K1320:K1322)</f>
        <v>0</v>
      </c>
      <c r="L1323" s="13">
        <f>SUM(L1320:L1322)</f>
        <v>0</v>
      </c>
      <c r="M1323" s="3"/>
      <c r="N1323" s="3"/>
      <c r="O1323" s="3"/>
      <c r="P1323" s="3"/>
      <c r="Q1323" s="3"/>
      <c r="R1323" s="3"/>
      <c r="S1323" s="3"/>
      <c r="T1323" s="3"/>
      <c r="U1323" s="36"/>
      <c r="V1323" s="3"/>
      <c r="W1323" s="3"/>
      <c r="X1323" s="3"/>
      <c r="Y1323" s="3" t="s">
        <v>45</v>
      </c>
      <c r="Z1323" s="13">
        <f>SUM(Z1320:Z1322)</f>
        <v>0</v>
      </c>
    </row>
    <row r="1324" spans="1:26">
      <c r="A1324" s="15">
        <v>200</v>
      </c>
      <c r="B1324" s="15">
        <v>1</v>
      </c>
      <c r="C1324" s="15" t="s">
        <v>1635</v>
      </c>
      <c r="D1324" s="15">
        <v>1</v>
      </c>
      <c r="E1324" s="15" t="s">
        <v>1636</v>
      </c>
      <c r="F1324" s="15">
        <v>5</v>
      </c>
      <c r="G1324" s="15" t="s">
        <v>1655</v>
      </c>
      <c r="H1324" s="16" t="s">
        <v>1656</v>
      </c>
      <c r="I1324" s="16" t="s">
        <v>1657</v>
      </c>
      <c r="J1324" s="15" t="s">
        <v>1658</v>
      </c>
      <c r="K1324" s="32" cm="1">
        <f t="array" ref="K1324">IF(I1324="","",_xlfn.XLOOKUP(0&amp;A1324&amp;IF(F1324&lt;&gt;"",F1324,LOOKUP(2,1/(F$2:F1324&lt;&gt;""),F$2:F1324))&amp;I1324,Hoja4!G:G,Hoja4!F:F,"",0))</f>
        <v>8196269000</v>
      </c>
      <c r="L1324" s="23"/>
      <c r="M1324" s="15"/>
      <c r="N1324" s="15"/>
      <c r="O1324" s="15"/>
      <c r="P1324" s="15"/>
      <c r="Q1324" s="15"/>
      <c r="R1324" s="15"/>
      <c r="S1324" s="15"/>
      <c r="T1324" s="15"/>
      <c r="U1324" s="35"/>
      <c r="V1324" s="15"/>
      <c r="W1324" s="15"/>
      <c r="X1324" s="15"/>
      <c r="Y1324" s="15"/>
      <c r="Z1324" s="22"/>
    </row>
    <row r="1325" spans="1:26">
      <c r="A1325" s="15">
        <v>200</v>
      </c>
      <c r="B1325" s="15">
        <v>1</v>
      </c>
      <c r="C1325" s="15"/>
      <c r="D1325" s="15"/>
      <c r="E1325" s="15"/>
      <c r="F1325" s="15"/>
      <c r="G1325" s="15"/>
      <c r="H1325" s="16" t="s">
        <v>32</v>
      </c>
      <c r="I1325" s="16" t="s">
        <v>32</v>
      </c>
      <c r="J1325" s="15"/>
      <c r="K1325" s="27" t="str" cm="1">
        <f t="array" ref="K1325">IF(I1325="","",_xlfn.XLOOKUP(0&amp;A1325&amp;IF(F1325&lt;&gt;"",F1325,LOOKUP(2,1/(F$2:F1325&lt;&gt;""),F$2:F1325))&amp;I1325,Hoja4!G:G,Hoja4!F:F,"",0))</f>
        <v/>
      </c>
      <c r="L1325" s="22"/>
      <c r="M1325" s="15">
        <v>8</v>
      </c>
      <c r="N1325" s="15" t="s">
        <v>1659</v>
      </c>
      <c r="O1325" s="15" t="s">
        <v>100</v>
      </c>
      <c r="P1325" s="15" t="s">
        <v>131</v>
      </c>
      <c r="Q1325" s="15" t="s">
        <v>41</v>
      </c>
      <c r="R1325" s="15" t="s">
        <v>58</v>
      </c>
      <c r="S1325" s="15">
        <v>100</v>
      </c>
      <c r="T1325" s="15">
        <v>100</v>
      </c>
      <c r="U1325" s="35">
        <v>100</v>
      </c>
      <c r="V1325" s="33"/>
      <c r="W1325" s="15" t="s">
        <v>38</v>
      </c>
      <c r="X1325" s="15" t="s">
        <v>38</v>
      </c>
      <c r="Y1325" s="15" t="s">
        <v>38</v>
      </c>
      <c r="Z1325" s="23"/>
    </row>
    <row r="1326" spans="1:26">
      <c r="A1326" s="3">
        <v>200</v>
      </c>
      <c r="B1326" s="3">
        <v>1</v>
      </c>
      <c r="C1326" s="3" t="s">
        <v>1635</v>
      </c>
      <c r="D1326" s="3"/>
      <c r="E1326" s="3"/>
      <c r="F1326" s="3">
        <v>5</v>
      </c>
      <c r="G1326" s="3" t="s">
        <v>1655</v>
      </c>
      <c r="H1326" s="4" t="s">
        <v>32</v>
      </c>
      <c r="I1326" s="4" t="s">
        <v>32</v>
      </c>
      <c r="J1326" s="3" t="s">
        <v>44</v>
      </c>
      <c r="K1326" s="28">
        <f>SUM(K1324:K1325)</f>
        <v>8196269000</v>
      </c>
      <c r="L1326" s="13">
        <f>SUM(L1324:L1325)</f>
        <v>0</v>
      </c>
      <c r="M1326" s="3"/>
      <c r="N1326" s="3"/>
      <c r="O1326" s="3"/>
      <c r="P1326" s="3"/>
      <c r="Q1326" s="3"/>
      <c r="R1326" s="3"/>
      <c r="S1326" s="3"/>
      <c r="T1326" s="3"/>
      <c r="U1326" s="36"/>
      <c r="V1326" s="3"/>
      <c r="W1326" s="3"/>
      <c r="X1326" s="3"/>
      <c r="Y1326" s="3" t="s">
        <v>45</v>
      </c>
      <c r="Z1326" s="13">
        <f>SUM(Z1324:Z1325)</f>
        <v>0</v>
      </c>
    </row>
    <row r="1327" spans="1:26">
      <c r="A1327" s="15">
        <v>200</v>
      </c>
      <c r="B1327" s="15">
        <v>1</v>
      </c>
      <c r="C1327" s="15" t="s">
        <v>1635</v>
      </c>
      <c r="D1327" s="15">
        <v>1</v>
      </c>
      <c r="E1327" s="15" t="s">
        <v>1636</v>
      </c>
      <c r="F1327" s="15">
        <v>6</v>
      </c>
      <c r="G1327" s="15" t="s">
        <v>1660</v>
      </c>
      <c r="H1327" s="16" t="s">
        <v>1661</v>
      </c>
      <c r="I1327" s="16" t="s">
        <v>1662</v>
      </c>
      <c r="J1327" s="15" t="s">
        <v>1663</v>
      </c>
      <c r="K1327" s="32" cm="1">
        <f t="array" ref="K1327">IF(I1327="","",_xlfn.XLOOKUP(0&amp;A1327&amp;IF(F1327&lt;&gt;"",F1327,LOOKUP(2,1/(F$2:F1327&lt;&gt;""),F$2:F1327))&amp;I1327,Hoja4!G:G,Hoja4!F:F,"",0))</f>
        <v>1180137000</v>
      </c>
      <c r="L1327" s="23"/>
      <c r="M1327" s="15"/>
      <c r="N1327" s="15"/>
      <c r="O1327" s="15"/>
      <c r="P1327" s="15"/>
      <c r="Q1327" s="15"/>
      <c r="R1327" s="15"/>
      <c r="S1327" s="15"/>
      <c r="T1327" s="15"/>
      <c r="U1327" s="35"/>
      <c r="V1327" s="15"/>
      <c r="W1327" s="15"/>
      <c r="X1327" s="15"/>
      <c r="Y1327" s="15"/>
      <c r="Z1327" s="22"/>
    </row>
    <row r="1328" spans="1:26">
      <c r="A1328" s="15">
        <v>200</v>
      </c>
      <c r="B1328" s="15">
        <v>1</v>
      </c>
      <c r="C1328" s="15"/>
      <c r="D1328" s="15"/>
      <c r="E1328" s="15"/>
      <c r="F1328" s="15"/>
      <c r="G1328" s="15"/>
      <c r="H1328" s="16" t="s">
        <v>32</v>
      </c>
      <c r="I1328" s="16" t="s">
        <v>32</v>
      </c>
      <c r="J1328" s="15"/>
      <c r="K1328" s="27" t="str" cm="1">
        <f t="array" ref="K1328">IF(I1328="","",_xlfn.XLOOKUP(0&amp;A1328&amp;IF(F1328&lt;&gt;"",F1328,LOOKUP(2,1/(F$2:F1328&lt;&gt;""),F$2:F1328))&amp;I1328,Hoja4!G:G,Hoja4!F:F,"",0))</f>
        <v/>
      </c>
      <c r="L1328" s="22"/>
      <c r="M1328" s="15">
        <v>9</v>
      </c>
      <c r="N1328" s="15" t="s">
        <v>1664</v>
      </c>
      <c r="O1328" s="15" t="s">
        <v>40</v>
      </c>
      <c r="P1328" s="15" t="s">
        <v>131</v>
      </c>
      <c r="Q1328" s="15" t="s">
        <v>36</v>
      </c>
      <c r="R1328" s="15" t="s">
        <v>58</v>
      </c>
      <c r="S1328" s="15">
        <v>186</v>
      </c>
      <c r="T1328" s="15">
        <v>499</v>
      </c>
      <c r="U1328" s="35">
        <v>55</v>
      </c>
      <c r="V1328" s="33"/>
      <c r="W1328" s="15" t="s">
        <v>38</v>
      </c>
      <c r="X1328" s="15" t="s">
        <v>38</v>
      </c>
      <c r="Y1328" s="15" t="s">
        <v>38</v>
      </c>
      <c r="Z1328" s="23"/>
    </row>
    <row r="1329" spans="1:26">
      <c r="A1329" s="15">
        <v>200</v>
      </c>
      <c r="B1329" s="15">
        <v>1</v>
      </c>
      <c r="C1329" s="15"/>
      <c r="D1329" s="15"/>
      <c r="E1329" s="15"/>
      <c r="F1329" s="15"/>
      <c r="G1329" s="15"/>
      <c r="H1329" s="16" t="s">
        <v>32</v>
      </c>
      <c r="I1329" s="16" t="s">
        <v>32</v>
      </c>
      <c r="J1329" s="15"/>
      <c r="K1329" s="27" t="str" cm="1">
        <f t="array" ref="K1329">IF(I1329="","",_xlfn.XLOOKUP(0&amp;A1329&amp;IF(F1329&lt;&gt;"",F1329,LOOKUP(2,1/(F$2:F1329&lt;&gt;""),F$2:F1329))&amp;I1329,Hoja4!G:G,Hoja4!F:F,"",0))</f>
        <v/>
      </c>
      <c r="L1329" s="22"/>
      <c r="M1329" s="15">
        <v>10</v>
      </c>
      <c r="N1329" s="15" t="s">
        <v>1665</v>
      </c>
      <c r="O1329" s="15" t="s">
        <v>40</v>
      </c>
      <c r="P1329" s="15" t="s">
        <v>35</v>
      </c>
      <c r="Q1329" s="15" t="s">
        <v>36</v>
      </c>
      <c r="R1329" s="15" t="s">
        <v>58</v>
      </c>
      <c r="S1329" s="15">
        <v>1483</v>
      </c>
      <c r="T1329" s="15">
        <v>2116</v>
      </c>
      <c r="U1329" s="35">
        <v>155</v>
      </c>
      <c r="V1329" s="33"/>
      <c r="W1329" s="15" t="s">
        <v>38</v>
      </c>
      <c r="X1329" s="15" t="s">
        <v>38</v>
      </c>
      <c r="Y1329" s="15" t="s">
        <v>38</v>
      </c>
      <c r="Z1329" s="23"/>
    </row>
    <row r="1330" spans="1:26">
      <c r="A1330" s="15">
        <v>200</v>
      </c>
      <c r="B1330" s="15">
        <v>1</v>
      </c>
      <c r="C1330" s="15"/>
      <c r="D1330" s="15"/>
      <c r="E1330" s="15"/>
      <c r="F1330" s="15"/>
      <c r="G1330" s="15"/>
      <c r="H1330" s="16" t="s">
        <v>32</v>
      </c>
      <c r="I1330" s="16" t="s">
        <v>32</v>
      </c>
      <c r="J1330" s="15"/>
      <c r="K1330" s="27" t="str" cm="1">
        <f t="array" ref="K1330">IF(I1330="","",_xlfn.XLOOKUP(0&amp;A1330&amp;IF(F1330&lt;&gt;"",F1330,LOOKUP(2,1/(F$2:F1330&lt;&gt;""),F$2:F1330))&amp;I1330,Hoja4!G:G,Hoja4!F:F,"",0))</f>
        <v/>
      </c>
      <c r="L1330" s="22"/>
      <c r="M1330" s="15">
        <v>11</v>
      </c>
      <c r="N1330" s="15" t="s">
        <v>1666</v>
      </c>
      <c r="O1330" s="15" t="s">
        <v>40</v>
      </c>
      <c r="P1330" s="15" t="s">
        <v>35</v>
      </c>
      <c r="Q1330" s="15" t="s">
        <v>36</v>
      </c>
      <c r="R1330" s="15" t="s">
        <v>58</v>
      </c>
      <c r="S1330" s="15">
        <v>336</v>
      </c>
      <c r="T1330" s="15">
        <v>498</v>
      </c>
      <c r="U1330" s="35">
        <v>37</v>
      </c>
      <c r="V1330" s="33"/>
      <c r="W1330" s="15" t="s">
        <v>38</v>
      </c>
      <c r="X1330" s="15" t="s">
        <v>38</v>
      </c>
      <c r="Y1330" s="15" t="s">
        <v>38</v>
      </c>
      <c r="Z1330" s="23"/>
    </row>
    <row r="1331" spans="1:26">
      <c r="A1331" s="15">
        <v>200</v>
      </c>
      <c r="B1331" s="15">
        <v>1</v>
      </c>
      <c r="C1331" s="15"/>
      <c r="D1331" s="15"/>
      <c r="E1331" s="15"/>
      <c r="F1331" s="15"/>
      <c r="G1331" s="15"/>
      <c r="H1331" s="16" t="s">
        <v>32</v>
      </c>
      <c r="I1331" s="16" t="s">
        <v>32</v>
      </c>
      <c r="J1331" s="15"/>
      <c r="K1331" s="27" t="str" cm="1">
        <f t="array" ref="K1331">IF(I1331="","",_xlfn.XLOOKUP(0&amp;A1331&amp;IF(F1331&lt;&gt;"",F1331,LOOKUP(2,1/(F$2:F1331&lt;&gt;""),F$2:F1331))&amp;I1331,Hoja4!G:G,Hoja4!F:F,"",0))</f>
        <v/>
      </c>
      <c r="L1331" s="22"/>
      <c r="M1331" s="15">
        <v>12</v>
      </c>
      <c r="N1331" s="15" t="s">
        <v>1667</v>
      </c>
      <c r="O1331" s="15" t="s">
        <v>40</v>
      </c>
      <c r="P1331" s="15" t="s">
        <v>35</v>
      </c>
      <c r="Q1331" s="15" t="s">
        <v>36</v>
      </c>
      <c r="R1331" s="15" t="s">
        <v>58</v>
      </c>
      <c r="S1331" s="15">
        <v>2230</v>
      </c>
      <c r="T1331" s="15">
        <v>4068</v>
      </c>
      <c r="U1331" s="35">
        <v>94</v>
      </c>
      <c r="V1331" s="33"/>
      <c r="W1331" s="15" t="s">
        <v>38</v>
      </c>
      <c r="X1331" s="15" t="s">
        <v>38</v>
      </c>
      <c r="Y1331" s="15" t="s">
        <v>38</v>
      </c>
      <c r="Z1331" s="23"/>
    </row>
    <row r="1332" spans="1:26">
      <c r="A1332" s="3">
        <v>200</v>
      </c>
      <c r="B1332" s="3">
        <v>1</v>
      </c>
      <c r="C1332" s="3" t="s">
        <v>1635</v>
      </c>
      <c r="D1332" s="3"/>
      <c r="E1332" s="3"/>
      <c r="F1332" s="3">
        <v>6</v>
      </c>
      <c r="G1332" s="3" t="s">
        <v>1660</v>
      </c>
      <c r="H1332" s="4" t="s">
        <v>32</v>
      </c>
      <c r="I1332" s="4" t="s">
        <v>32</v>
      </c>
      <c r="J1332" s="3" t="s">
        <v>44</v>
      </c>
      <c r="K1332" s="28">
        <f>SUM(K1327:K1331)</f>
        <v>1180137000</v>
      </c>
      <c r="L1332" s="13">
        <f>SUM(L1327:L1331)</f>
        <v>0</v>
      </c>
      <c r="M1332" s="3"/>
      <c r="N1332" s="3"/>
      <c r="O1332" s="3"/>
      <c r="P1332" s="3"/>
      <c r="Q1332" s="3"/>
      <c r="R1332" s="3"/>
      <c r="S1332" s="3"/>
      <c r="T1332" s="3"/>
      <c r="U1332" s="36"/>
      <c r="V1332" s="3"/>
      <c r="W1332" s="3"/>
      <c r="X1332" s="3"/>
      <c r="Y1332" s="3" t="s">
        <v>45</v>
      </c>
      <c r="Z1332" s="13">
        <f>SUM(Z1327:Z1331)</f>
        <v>0</v>
      </c>
    </row>
    <row r="1333" spans="1:26">
      <c r="A1333" s="15">
        <v>200</v>
      </c>
      <c r="B1333" s="15">
        <v>1</v>
      </c>
      <c r="C1333" s="15" t="s">
        <v>1635</v>
      </c>
      <c r="D1333" s="15">
        <v>2</v>
      </c>
      <c r="E1333" s="15" t="s">
        <v>1668</v>
      </c>
      <c r="F1333" s="15">
        <v>7</v>
      </c>
      <c r="G1333" s="15" t="s">
        <v>1669</v>
      </c>
      <c r="H1333" s="16" t="s">
        <v>1670</v>
      </c>
      <c r="I1333" s="16" t="s">
        <v>1671</v>
      </c>
      <c r="J1333" s="15" t="s">
        <v>1672</v>
      </c>
      <c r="K1333" s="32" cm="1">
        <f t="array" ref="K1333">IF(I1333="","",_xlfn.XLOOKUP(0&amp;A1333&amp;IF(F1333&lt;&gt;"",F1333,LOOKUP(2,1/(F$2:F1333&lt;&gt;""),F$2:F1333))&amp;I1333,Hoja4!G:G,Hoja4!F:F,"",0))</f>
        <v>6126895000</v>
      </c>
      <c r="L1333" s="23"/>
      <c r="M1333" s="15"/>
      <c r="N1333" s="15"/>
      <c r="O1333" s="15"/>
      <c r="P1333" s="15"/>
      <c r="Q1333" s="15"/>
      <c r="R1333" s="15"/>
      <c r="S1333" s="15"/>
      <c r="T1333" s="15"/>
      <c r="U1333" s="35"/>
      <c r="V1333" s="15"/>
      <c r="W1333" s="15"/>
      <c r="X1333" s="15"/>
      <c r="Y1333" s="15"/>
      <c r="Z1333" s="22"/>
    </row>
    <row r="1334" spans="1:26">
      <c r="A1334" s="15">
        <v>200</v>
      </c>
      <c r="B1334" s="15">
        <v>1</v>
      </c>
      <c r="C1334" s="15"/>
      <c r="D1334" s="15"/>
      <c r="E1334" s="15"/>
      <c r="F1334" s="15"/>
      <c r="G1334" s="15"/>
      <c r="H1334" s="16" t="s">
        <v>32</v>
      </c>
      <c r="I1334" s="16" t="s">
        <v>32</v>
      </c>
      <c r="J1334" s="15"/>
      <c r="K1334" s="27" t="str" cm="1">
        <f t="array" ref="K1334">IF(I1334="","",_xlfn.XLOOKUP(0&amp;A1334&amp;IF(F1334&lt;&gt;"",F1334,LOOKUP(2,1/(F$2:F1334&lt;&gt;""),F$2:F1334))&amp;I1334,Hoja4!G:G,Hoja4!F:F,"",0))</f>
        <v/>
      </c>
      <c r="L1334" s="22"/>
      <c r="M1334" s="15">
        <v>13</v>
      </c>
      <c r="N1334" s="15" t="s">
        <v>1673</v>
      </c>
      <c r="O1334" s="15" t="s">
        <v>34</v>
      </c>
      <c r="P1334" s="15" t="s">
        <v>131</v>
      </c>
      <c r="Q1334" s="15" t="s">
        <v>41</v>
      </c>
      <c r="R1334" s="15" t="s">
        <v>58</v>
      </c>
      <c r="S1334" s="15">
        <v>0</v>
      </c>
      <c r="T1334" s="15">
        <v>100</v>
      </c>
      <c r="U1334" s="35">
        <v>100</v>
      </c>
      <c r="V1334" s="33"/>
      <c r="W1334" s="15" t="s">
        <v>38</v>
      </c>
      <c r="X1334" s="15" t="s">
        <v>38</v>
      </c>
      <c r="Y1334" s="15" t="s">
        <v>38</v>
      </c>
      <c r="Z1334" s="23"/>
    </row>
    <row r="1335" spans="1:26">
      <c r="A1335" s="15">
        <v>200</v>
      </c>
      <c r="B1335" s="15">
        <v>1</v>
      </c>
      <c r="C1335" s="15"/>
      <c r="D1335" s="15"/>
      <c r="E1335" s="15"/>
      <c r="F1335" s="15"/>
      <c r="G1335" s="15"/>
      <c r="H1335" s="16" t="s">
        <v>32</v>
      </c>
      <c r="I1335" s="16" t="s">
        <v>32</v>
      </c>
      <c r="J1335" s="15"/>
      <c r="K1335" s="27" t="str" cm="1">
        <f t="array" ref="K1335">IF(I1335="","",_xlfn.XLOOKUP(0&amp;A1335&amp;IF(F1335&lt;&gt;"",F1335,LOOKUP(2,1/(F$2:F1335&lt;&gt;""),F$2:F1335))&amp;I1335,Hoja4!G:G,Hoja4!F:F,"",0))</f>
        <v/>
      </c>
      <c r="L1335" s="22"/>
      <c r="M1335" s="15">
        <v>17</v>
      </c>
      <c r="N1335" s="15" t="s">
        <v>1674</v>
      </c>
      <c r="O1335" s="15" t="s">
        <v>40</v>
      </c>
      <c r="P1335" s="15" t="s">
        <v>131</v>
      </c>
      <c r="Q1335" s="15" t="s">
        <v>36</v>
      </c>
      <c r="R1335" s="15" t="s">
        <v>58</v>
      </c>
      <c r="S1335" s="15">
        <v>92</v>
      </c>
      <c r="T1335" s="15">
        <v>1287</v>
      </c>
      <c r="U1335" s="35">
        <v>100</v>
      </c>
      <c r="V1335" s="33"/>
      <c r="W1335" s="15" t="s">
        <v>38</v>
      </c>
      <c r="X1335" s="15" t="s">
        <v>38</v>
      </c>
      <c r="Y1335" s="15" t="s">
        <v>38</v>
      </c>
      <c r="Z1335" s="23"/>
    </row>
    <row r="1336" spans="1:26">
      <c r="A1336" s="3">
        <v>200</v>
      </c>
      <c r="B1336" s="3">
        <v>1</v>
      </c>
      <c r="C1336" s="3" t="s">
        <v>1635</v>
      </c>
      <c r="D1336" s="3"/>
      <c r="E1336" s="3"/>
      <c r="F1336" s="3">
        <v>7</v>
      </c>
      <c r="G1336" s="3" t="s">
        <v>1669</v>
      </c>
      <c r="H1336" s="4" t="s">
        <v>32</v>
      </c>
      <c r="I1336" s="4" t="s">
        <v>32</v>
      </c>
      <c r="J1336" s="3" t="s">
        <v>44</v>
      </c>
      <c r="K1336" s="28">
        <f>SUM(K1333:K1335)</f>
        <v>6126895000</v>
      </c>
      <c r="L1336" s="13">
        <f>SUM(L1333:L1335)</f>
        <v>0</v>
      </c>
      <c r="M1336" s="3"/>
      <c r="N1336" s="3"/>
      <c r="O1336" s="3"/>
      <c r="P1336" s="3"/>
      <c r="Q1336" s="3"/>
      <c r="R1336" s="3"/>
      <c r="S1336" s="3"/>
      <c r="T1336" s="3"/>
      <c r="U1336" s="36"/>
      <c r="V1336" s="3"/>
      <c r="W1336" s="3"/>
      <c r="X1336" s="3"/>
      <c r="Y1336" s="3" t="s">
        <v>45</v>
      </c>
      <c r="Z1336" s="13">
        <f>SUM(Z1333:Z1335)</f>
        <v>0</v>
      </c>
    </row>
    <row r="1337" spans="1:26">
      <c r="A1337" s="15">
        <v>200</v>
      </c>
      <c r="B1337" s="15">
        <v>1</v>
      </c>
      <c r="C1337" s="15" t="s">
        <v>1635</v>
      </c>
      <c r="D1337" s="15">
        <v>2</v>
      </c>
      <c r="E1337" s="15" t="s">
        <v>1668</v>
      </c>
      <c r="F1337" s="15">
        <v>8</v>
      </c>
      <c r="G1337" s="15" t="s">
        <v>1675</v>
      </c>
      <c r="H1337" s="16" t="s">
        <v>1670</v>
      </c>
      <c r="I1337" s="16" t="s">
        <v>1671</v>
      </c>
      <c r="J1337" s="15" t="s">
        <v>1672</v>
      </c>
      <c r="K1337" s="32" cm="1">
        <f t="array" ref="K1337">IF(I1337="","",_xlfn.XLOOKUP(0&amp;A1337&amp;IF(F1337&lt;&gt;"",F1337,LOOKUP(2,1/(F$2:F1337&lt;&gt;""),F$2:F1337))&amp;I1337,Hoja4!G:G,Hoja4!F:F,"",0))</f>
        <v>865760000</v>
      </c>
      <c r="L1337" s="23"/>
      <c r="M1337" s="15"/>
      <c r="N1337" s="15"/>
      <c r="O1337" s="15"/>
      <c r="P1337" s="15"/>
      <c r="Q1337" s="15"/>
      <c r="R1337" s="15"/>
      <c r="S1337" s="15"/>
      <c r="T1337" s="15"/>
      <c r="U1337" s="35"/>
      <c r="V1337" s="15"/>
      <c r="W1337" s="15"/>
      <c r="X1337" s="15"/>
      <c r="Y1337" s="15"/>
      <c r="Z1337" s="22"/>
    </row>
    <row r="1338" spans="1:26">
      <c r="A1338" s="15">
        <v>200</v>
      </c>
      <c r="B1338" s="15">
        <v>1</v>
      </c>
      <c r="C1338" s="15"/>
      <c r="D1338" s="15"/>
      <c r="E1338" s="15"/>
      <c r="F1338" s="15"/>
      <c r="G1338" s="15"/>
      <c r="H1338" s="16" t="s">
        <v>1676</v>
      </c>
      <c r="I1338" s="16" t="s">
        <v>1677</v>
      </c>
      <c r="J1338" s="15" t="s">
        <v>1678</v>
      </c>
      <c r="K1338" s="32" cm="1">
        <f t="array" ref="K1338">IF(I1338="","",_xlfn.XLOOKUP(0&amp;A1338&amp;IF(F1338&lt;&gt;"",F1338,LOOKUP(2,1/(F$2:F1338&lt;&gt;""),F$2:F1338))&amp;I1338,Hoja4!G:G,Hoja4!F:F,"",0))</f>
        <v>21326651000</v>
      </c>
      <c r="L1338" s="23"/>
      <c r="M1338" s="15"/>
      <c r="N1338" s="15"/>
      <c r="O1338" s="15"/>
      <c r="P1338" s="15"/>
      <c r="Q1338" s="15"/>
      <c r="R1338" s="15"/>
      <c r="S1338" s="15"/>
      <c r="T1338" s="15"/>
      <c r="U1338" s="35"/>
      <c r="V1338" s="15"/>
      <c r="W1338" s="15"/>
      <c r="X1338" s="15"/>
      <c r="Y1338" s="15"/>
      <c r="Z1338" s="22"/>
    </row>
    <row r="1339" spans="1:26">
      <c r="A1339" s="15">
        <v>200</v>
      </c>
      <c r="B1339" s="15">
        <v>1</v>
      </c>
      <c r="C1339" s="15"/>
      <c r="D1339" s="15"/>
      <c r="E1339" s="15"/>
      <c r="F1339" s="15"/>
      <c r="G1339" s="15"/>
      <c r="H1339" s="16" t="s">
        <v>32</v>
      </c>
      <c r="I1339" s="16" t="s">
        <v>32</v>
      </c>
      <c r="J1339" s="15"/>
      <c r="K1339" s="27" t="str" cm="1">
        <f t="array" ref="K1339">IF(I1339="","",_xlfn.XLOOKUP(0&amp;A1339&amp;IF(F1339&lt;&gt;"",F1339,LOOKUP(2,1/(F$2:F1339&lt;&gt;""),F$2:F1339))&amp;I1339,Hoja4!G:G,Hoja4!F:F,"",0))</f>
        <v/>
      </c>
      <c r="L1339" s="22"/>
      <c r="M1339" s="15">
        <v>18</v>
      </c>
      <c r="N1339" s="15" t="s">
        <v>1679</v>
      </c>
      <c r="O1339" s="15" t="s">
        <v>100</v>
      </c>
      <c r="P1339" s="15" t="s">
        <v>131</v>
      </c>
      <c r="Q1339" s="15" t="s">
        <v>41</v>
      </c>
      <c r="R1339" s="15" t="s">
        <v>58</v>
      </c>
      <c r="S1339" s="15">
        <v>100</v>
      </c>
      <c r="T1339" s="15">
        <v>100</v>
      </c>
      <c r="U1339" s="35">
        <v>100</v>
      </c>
      <c r="V1339" s="33"/>
      <c r="W1339" s="15" t="s">
        <v>38</v>
      </c>
      <c r="X1339" s="15" t="s">
        <v>38</v>
      </c>
      <c r="Y1339" s="15" t="s">
        <v>38</v>
      </c>
      <c r="Z1339" s="23"/>
    </row>
    <row r="1340" spans="1:26">
      <c r="A1340" s="3">
        <v>200</v>
      </c>
      <c r="B1340" s="3">
        <v>1</v>
      </c>
      <c r="C1340" s="3" t="s">
        <v>1635</v>
      </c>
      <c r="D1340" s="3"/>
      <c r="E1340" s="3"/>
      <c r="F1340" s="3">
        <v>8</v>
      </c>
      <c r="G1340" s="3" t="s">
        <v>1675</v>
      </c>
      <c r="H1340" s="4" t="s">
        <v>32</v>
      </c>
      <c r="I1340" s="4" t="s">
        <v>32</v>
      </c>
      <c r="J1340" s="3" t="s">
        <v>44</v>
      </c>
      <c r="K1340" s="28">
        <f>SUM(K1337:K1339)</f>
        <v>22192411000</v>
      </c>
      <c r="L1340" s="13">
        <f>SUM(L1337:L1339)</f>
        <v>0</v>
      </c>
      <c r="M1340" s="3"/>
      <c r="N1340" s="3"/>
      <c r="O1340" s="3"/>
      <c r="P1340" s="3"/>
      <c r="Q1340" s="3"/>
      <c r="R1340" s="3"/>
      <c r="S1340" s="3"/>
      <c r="T1340" s="3"/>
      <c r="U1340" s="36"/>
      <c r="V1340" s="3"/>
      <c r="W1340" s="3"/>
      <c r="X1340" s="3"/>
      <c r="Y1340" s="3" t="s">
        <v>45</v>
      </c>
      <c r="Z1340" s="13">
        <f>SUM(Z1337:Z1339)</f>
        <v>0</v>
      </c>
    </row>
    <row r="1341" spans="1:26">
      <c r="A1341" s="15">
        <v>200</v>
      </c>
      <c r="B1341" s="15">
        <v>1</v>
      </c>
      <c r="C1341" s="15" t="s">
        <v>1635</v>
      </c>
      <c r="D1341" s="15">
        <v>3</v>
      </c>
      <c r="E1341" s="15" t="s">
        <v>317</v>
      </c>
      <c r="F1341" s="15">
        <v>9</v>
      </c>
      <c r="G1341" s="15" t="s">
        <v>318</v>
      </c>
      <c r="H1341" s="16" t="s">
        <v>1680</v>
      </c>
      <c r="I1341" s="16" t="s">
        <v>1681</v>
      </c>
      <c r="J1341" s="15" t="s">
        <v>1682</v>
      </c>
      <c r="K1341" s="32" cm="1">
        <f t="array" ref="K1341">IF(I1341="","",_xlfn.XLOOKUP(0&amp;A1341&amp;IF(F1341&lt;&gt;"",F1341,LOOKUP(2,1/(F$2:F1341&lt;&gt;""),F$2:F1341))&amp;I1341,Hoja4!G:G,Hoja4!F:F,"",0))</f>
        <v>8693219000</v>
      </c>
      <c r="L1341" s="23"/>
      <c r="M1341" s="15"/>
      <c r="N1341" s="15"/>
      <c r="O1341" s="15"/>
      <c r="P1341" s="15"/>
      <c r="Q1341" s="15"/>
      <c r="R1341" s="15"/>
      <c r="S1341" s="15"/>
      <c r="T1341" s="15"/>
      <c r="U1341" s="35"/>
      <c r="V1341" s="15"/>
      <c r="W1341" s="15"/>
      <c r="X1341" s="15"/>
      <c r="Y1341" s="15"/>
      <c r="Z1341" s="22"/>
    </row>
    <row r="1342" spans="1:26">
      <c r="A1342" s="15">
        <v>200</v>
      </c>
      <c r="B1342" s="15">
        <v>1</v>
      </c>
      <c r="C1342" s="15"/>
      <c r="D1342" s="15"/>
      <c r="E1342" s="15"/>
      <c r="F1342" s="15"/>
      <c r="G1342" s="15"/>
      <c r="H1342" s="16" t="s">
        <v>32</v>
      </c>
      <c r="I1342" s="16" t="s">
        <v>32</v>
      </c>
      <c r="J1342" s="15"/>
      <c r="K1342" s="27" t="str" cm="1">
        <f t="array" ref="K1342">IF(I1342="","",_xlfn.XLOOKUP(0&amp;A1342&amp;IF(F1342&lt;&gt;"",F1342,LOOKUP(2,1/(F$2:F1342&lt;&gt;""),F$2:F1342))&amp;I1342,Hoja4!G:G,Hoja4!F:F,"",0))</f>
        <v/>
      </c>
      <c r="L1342" s="22"/>
      <c r="M1342" s="15">
        <v>16</v>
      </c>
      <c r="N1342" s="15" t="s">
        <v>319</v>
      </c>
      <c r="O1342" s="15" t="s">
        <v>100</v>
      </c>
      <c r="P1342" s="15" t="s">
        <v>131</v>
      </c>
      <c r="Q1342" s="15" t="s">
        <v>41</v>
      </c>
      <c r="R1342" s="15" t="s">
        <v>37</v>
      </c>
      <c r="S1342" s="15">
        <v>100</v>
      </c>
      <c r="T1342" s="15">
        <v>100</v>
      </c>
      <c r="U1342" s="35">
        <v>100</v>
      </c>
      <c r="V1342" s="33"/>
      <c r="W1342" s="15" t="s">
        <v>38</v>
      </c>
      <c r="X1342" s="15" t="s">
        <v>38</v>
      </c>
      <c r="Y1342" s="15" t="s">
        <v>38</v>
      </c>
      <c r="Z1342" s="23"/>
    </row>
    <row r="1343" spans="1:26">
      <c r="A1343" s="3">
        <v>200</v>
      </c>
      <c r="B1343" s="3">
        <v>1</v>
      </c>
      <c r="C1343" s="3" t="s">
        <v>1635</v>
      </c>
      <c r="D1343" s="3"/>
      <c r="E1343" s="3"/>
      <c r="F1343" s="3">
        <v>9</v>
      </c>
      <c r="G1343" s="3" t="s">
        <v>318</v>
      </c>
      <c r="H1343" s="4" t="s">
        <v>32</v>
      </c>
      <c r="I1343" s="4" t="s">
        <v>32</v>
      </c>
      <c r="J1343" s="3" t="s">
        <v>44</v>
      </c>
      <c r="K1343" s="28">
        <f>SUM(K1341:K1342)</f>
        <v>8693219000</v>
      </c>
      <c r="L1343" s="13">
        <f>SUM(L1341:L1342)</f>
        <v>0</v>
      </c>
      <c r="M1343" s="3"/>
      <c r="N1343" s="3"/>
      <c r="O1343" s="3"/>
      <c r="P1343" s="3"/>
      <c r="Q1343" s="3"/>
      <c r="R1343" s="3"/>
      <c r="S1343" s="3"/>
      <c r="T1343" s="3"/>
      <c r="U1343" s="36"/>
      <c r="V1343" s="3"/>
      <c r="W1343" s="3"/>
      <c r="X1343" s="3"/>
      <c r="Y1343" s="3" t="s">
        <v>45</v>
      </c>
      <c r="Z1343" s="13">
        <f>SUM(Z1341:Z1342)</f>
        <v>0</v>
      </c>
    </row>
    <row r="1344" spans="1:26">
      <c r="A1344" s="15">
        <v>200</v>
      </c>
      <c r="B1344" s="15">
        <v>1</v>
      </c>
      <c r="C1344" s="15" t="s">
        <v>1635</v>
      </c>
      <c r="D1344" s="15">
        <v>3</v>
      </c>
      <c r="E1344" s="15" t="s">
        <v>317</v>
      </c>
      <c r="F1344" s="15">
        <v>20</v>
      </c>
      <c r="G1344" s="15" t="s">
        <v>118</v>
      </c>
      <c r="H1344" s="16" t="s">
        <v>1683</v>
      </c>
      <c r="I1344" s="16" t="s">
        <v>1684</v>
      </c>
      <c r="J1344" s="15" t="s">
        <v>1685</v>
      </c>
      <c r="K1344" s="32" cm="1">
        <f t="array" ref="K1344">IF(I1344="","",_xlfn.XLOOKUP(0&amp;A1344&amp;IF(F1344&lt;&gt;"",F1344,LOOKUP(2,1/(F$2:F1344&lt;&gt;""),F$2:F1344))&amp;I1344,Hoja4!G:G,Hoja4!F:F,"",0))</f>
        <v>2444202000</v>
      </c>
      <c r="L1344" s="23"/>
      <c r="M1344" s="15"/>
      <c r="N1344" s="15"/>
      <c r="O1344" s="15"/>
      <c r="P1344" s="15"/>
      <c r="Q1344" s="15"/>
      <c r="R1344" s="15"/>
      <c r="S1344" s="15"/>
      <c r="T1344" s="15"/>
      <c r="U1344" s="35"/>
      <c r="V1344" s="15"/>
      <c r="W1344" s="15"/>
      <c r="X1344" s="15"/>
      <c r="Y1344" s="15"/>
      <c r="Z1344" s="22"/>
    </row>
    <row r="1345" spans="1:26">
      <c r="A1345" s="15">
        <v>200</v>
      </c>
      <c r="B1345" s="15">
        <v>1</v>
      </c>
      <c r="C1345" s="15"/>
      <c r="D1345" s="15"/>
      <c r="E1345" s="15"/>
      <c r="F1345" s="15"/>
      <c r="G1345" s="15"/>
      <c r="H1345" s="16" t="s">
        <v>32</v>
      </c>
      <c r="I1345" s="16" t="s">
        <v>32</v>
      </c>
      <c r="J1345" s="15"/>
      <c r="K1345" s="27" t="str" cm="1">
        <f t="array" ref="K1345">IF(I1345="","",_xlfn.XLOOKUP(0&amp;A1345&amp;IF(F1345&lt;&gt;"",F1345,LOOKUP(2,1/(F$2:F1345&lt;&gt;""),F$2:F1345))&amp;I1345,Hoja4!G:G,Hoja4!F:F,"",0))</f>
        <v/>
      </c>
      <c r="L1345" s="22"/>
      <c r="M1345" s="15">
        <v>20</v>
      </c>
      <c r="N1345" s="15" t="s">
        <v>1686</v>
      </c>
      <c r="O1345" s="15" t="s">
        <v>34</v>
      </c>
      <c r="P1345" s="15" t="s">
        <v>131</v>
      </c>
      <c r="Q1345" s="15" t="s">
        <v>36</v>
      </c>
      <c r="R1345" s="15" t="s">
        <v>37</v>
      </c>
      <c r="S1345" s="15">
        <v>14</v>
      </c>
      <c r="T1345" s="15">
        <v>17</v>
      </c>
      <c r="U1345" s="35">
        <v>17</v>
      </c>
      <c r="V1345" s="33"/>
      <c r="W1345" s="15" t="s">
        <v>60</v>
      </c>
      <c r="X1345" s="15" t="s">
        <v>60</v>
      </c>
      <c r="Y1345" s="15" t="s">
        <v>38</v>
      </c>
      <c r="Z1345" s="23"/>
    </row>
    <row r="1346" spans="1:26">
      <c r="A1346" s="3">
        <v>200</v>
      </c>
      <c r="B1346" s="3">
        <v>1</v>
      </c>
      <c r="C1346" s="3" t="s">
        <v>1635</v>
      </c>
      <c r="D1346" s="3"/>
      <c r="E1346" s="3"/>
      <c r="F1346" s="3">
        <v>20</v>
      </c>
      <c r="G1346" s="3" t="s">
        <v>118</v>
      </c>
      <c r="H1346" s="4" t="s">
        <v>32</v>
      </c>
      <c r="I1346" s="4" t="s">
        <v>32</v>
      </c>
      <c r="J1346" s="3" t="s">
        <v>44</v>
      </c>
      <c r="K1346" s="28">
        <f>SUM(K1344:K1345)</f>
        <v>2444202000</v>
      </c>
      <c r="L1346" s="13">
        <f>SUM(L1344:L1345)</f>
        <v>0</v>
      </c>
      <c r="M1346" s="3"/>
      <c r="N1346" s="3"/>
      <c r="O1346" s="3"/>
      <c r="P1346" s="3"/>
      <c r="Q1346" s="3"/>
      <c r="R1346" s="3"/>
      <c r="S1346" s="3"/>
      <c r="T1346" s="3"/>
      <c r="U1346" s="36"/>
      <c r="V1346" s="3"/>
      <c r="W1346" s="3"/>
      <c r="X1346" s="3"/>
      <c r="Y1346" s="3" t="s">
        <v>45</v>
      </c>
      <c r="Z1346" s="13">
        <f>SUM(Z1344:Z1345)</f>
        <v>0</v>
      </c>
    </row>
    <row r="1347" spans="1:26">
      <c r="A1347" s="5">
        <v>200</v>
      </c>
      <c r="B1347" s="5">
        <v>1</v>
      </c>
      <c r="C1347" s="5" t="s">
        <v>1635</v>
      </c>
      <c r="D1347" s="5"/>
      <c r="E1347" s="5"/>
      <c r="F1347" s="5"/>
      <c r="G1347" s="5"/>
      <c r="H1347" s="6" t="s">
        <v>32</v>
      </c>
      <c r="I1347" s="6" t="s">
        <v>32</v>
      </c>
      <c r="J1347" s="5" t="s">
        <v>121</v>
      </c>
      <c r="K1347" s="29">
        <f>SUM(K1311,K1314,K1319,K1323,K1326,K1332,K1336,K1340,K1343,K1346)</f>
        <v>67306764667</v>
      </c>
      <c r="L1347" s="14">
        <f>SUM(L1311,L1314,L1319,L1323,L1326,L1332,L1336,L1340,L1343,L1346)</f>
        <v>0</v>
      </c>
      <c r="M1347" s="5"/>
      <c r="N1347" s="5"/>
      <c r="O1347" s="5"/>
      <c r="P1347" s="5"/>
      <c r="Q1347" s="5"/>
      <c r="R1347" s="5"/>
      <c r="S1347" s="5"/>
      <c r="T1347" s="5"/>
      <c r="U1347" s="37"/>
      <c r="V1347" s="5"/>
      <c r="W1347" s="5"/>
      <c r="X1347" s="5"/>
      <c r="Y1347" s="5" t="s">
        <v>121</v>
      </c>
      <c r="Z1347" s="14">
        <f>SUM(Z1311,Z1314,Z1319,Z1323,Z1326,Z1332,Z1336,Z1340,Z1343,Z1346)</f>
        <v>0</v>
      </c>
    </row>
    <row r="1348" spans="1:26">
      <c r="A1348" s="15">
        <v>221</v>
      </c>
      <c r="B1348" s="15">
        <v>1</v>
      </c>
      <c r="C1348" s="15" t="s">
        <v>1687</v>
      </c>
      <c r="D1348" s="15">
        <v>1</v>
      </c>
      <c r="E1348" s="15" t="s">
        <v>1688</v>
      </c>
      <c r="F1348" s="15">
        <v>1</v>
      </c>
      <c r="G1348" s="15" t="s">
        <v>1689</v>
      </c>
      <c r="H1348" s="16" t="s">
        <v>1690</v>
      </c>
      <c r="I1348" s="16" t="s">
        <v>1691</v>
      </c>
      <c r="J1348" s="15" t="s">
        <v>1692</v>
      </c>
      <c r="K1348" s="32" cm="1">
        <f t="array" ref="K1348">IF(I1348="","",_xlfn.XLOOKUP(0&amp;A1348&amp;IF(F1348&lt;&gt;"",F1348,LOOKUP(2,1/(F$2:F1348&lt;&gt;""),F$2:F1348))&amp;I1348,Hoja4!G:G,Hoja4!F:F,"",0))</f>
        <v>100000000</v>
      </c>
      <c r="L1348" s="23"/>
      <c r="M1348" s="15"/>
      <c r="N1348" s="15"/>
      <c r="O1348" s="15"/>
      <c r="P1348" s="15"/>
      <c r="Q1348" s="15"/>
      <c r="R1348" s="15"/>
      <c r="S1348" s="15"/>
      <c r="T1348" s="15"/>
      <c r="U1348" s="35"/>
      <c r="V1348" s="15"/>
      <c r="W1348" s="15"/>
      <c r="X1348" s="15"/>
      <c r="Y1348" s="15"/>
      <c r="Z1348" s="22"/>
    </row>
    <row r="1349" spans="1:26">
      <c r="A1349" s="15">
        <v>221</v>
      </c>
      <c r="B1349" s="15">
        <v>1</v>
      </c>
      <c r="C1349" s="15"/>
      <c r="D1349" s="15"/>
      <c r="E1349" s="15"/>
      <c r="F1349" s="15"/>
      <c r="G1349" s="15"/>
      <c r="H1349" s="16" t="s">
        <v>1693</v>
      </c>
      <c r="I1349" s="16" t="s">
        <v>1694</v>
      </c>
      <c r="J1349" s="15" t="s">
        <v>1695</v>
      </c>
      <c r="K1349" s="32" cm="1">
        <f t="array" ref="K1349">IF(I1349="","",_xlfn.XLOOKUP(0&amp;A1349&amp;IF(F1349&lt;&gt;"",F1349,LOOKUP(2,1/(F$2:F1349&lt;&gt;""),F$2:F1349))&amp;I1349,Hoja4!G:G,Hoja4!F:F,"",0))</f>
        <v>1750000000</v>
      </c>
      <c r="L1349" s="23"/>
      <c r="M1349" s="15"/>
      <c r="N1349" s="15"/>
      <c r="O1349" s="15"/>
      <c r="P1349" s="15"/>
      <c r="Q1349" s="15"/>
      <c r="R1349" s="15"/>
      <c r="S1349" s="15"/>
      <c r="T1349" s="15"/>
      <c r="U1349" s="35"/>
      <c r="V1349" s="15"/>
      <c r="W1349" s="15"/>
      <c r="X1349" s="15"/>
      <c r="Y1349" s="15"/>
      <c r="Z1349" s="22"/>
    </row>
    <row r="1350" spans="1:26">
      <c r="A1350" s="15">
        <v>221</v>
      </c>
      <c r="B1350" s="15">
        <v>1</v>
      </c>
      <c r="C1350" s="15"/>
      <c r="D1350" s="15"/>
      <c r="E1350" s="15"/>
      <c r="F1350" s="15"/>
      <c r="G1350" s="15"/>
      <c r="H1350" s="16" t="s">
        <v>1696</v>
      </c>
      <c r="I1350" s="16" t="s">
        <v>1697</v>
      </c>
      <c r="J1350" s="15" t="s">
        <v>1698</v>
      </c>
      <c r="K1350" s="32" cm="1">
        <f t="array" ref="K1350">IF(I1350="","",_xlfn.XLOOKUP(0&amp;A1350&amp;IF(F1350&lt;&gt;"",F1350,LOOKUP(2,1/(F$2:F1350&lt;&gt;""),F$2:F1350))&amp;I1350,Hoja4!G:G,Hoja4!F:F,"",0))</f>
        <v>1750000000</v>
      </c>
      <c r="L1350" s="23"/>
      <c r="M1350" s="15"/>
      <c r="N1350" s="15"/>
      <c r="O1350" s="15"/>
      <c r="P1350" s="15"/>
      <c r="Q1350" s="15"/>
      <c r="R1350" s="15"/>
      <c r="S1350" s="15"/>
      <c r="T1350" s="15"/>
      <c r="U1350" s="35"/>
      <c r="V1350" s="15"/>
      <c r="W1350" s="15"/>
      <c r="X1350" s="15"/>
      <c r="Y1350" s="15"/>
      <c r="Z1350" s="22"/>
    </row>
    <row r="1351" spans="1:26">
      <c r="A1351" s="15">
        <v>221</v>
      </c>
      <c r="B1351" s="15">
        <v>1</v>
      </c>
      <c r="C1351" s="15"/>
      <c r="D1351" s="15"/>
      <c r="E1351" s="15"/>
      <c r="F1351" s="15"/>
      <c r="G1351" s="15"/>
      <c r="H1351" s="16" t="s">
        <v>32</v>
      </c>
      <c r="I1351" s="16" t="s">
        <v>32</v>
      </c>
      <c r="J1351" s="15"/>
      <c r="K1351" s="27" t="str" cm="1">
        <f t="array" ref="K1351">IF(I1351="","",_xlfn.XLOOKUP(0&amp;A1351&amp;IF(F1351&lt;&gt;"",F1351,LOOKUP(2,1/(F$2:F1351&lt;&gt;""),F$2:F1351))&amp;I1351,Hoja4!G:G,Hoja4!F:F,"",0))</f>
        <v/>
      </c>
      <c r="L1351" s="22"/>
      <c r="M1351" s="15">
        <v>1</v>
      </c>
      <c r="N1351" s="15" t="s">
        <v>1699</v>
      </c>
      <c r="O1351" s="15" t="s">
        <v>40</v>
      </c>
      <c r="P1351" s="15" t="s">
        <v>95</v>
      </c>
      <c r="Q1351" s="15" t="s">
        <v>36</v>
      </c>
      <c r="R1351" s="15" t="s">
        <v>37</v>
      </c>
      <c r="S1351" s="15">
        <v>0</v>
      </c>
      <c r="T1351" s="15">
        <v>1244</v>
      </c>
      <c r="U1351" s="35">
        <v>140</v>
      </c>
      <c r="V1351" s="33"/>
      <c r="W1351" s="15" t="s">
        <v>38</v>
      </c>
      <c r="X1351" s="15" t="s">
        <v>38</v>
      </c>
      <c r="Y1351" s="15" t="s">
        <v>38</v>
      </c>
      <c r="Z1351" s="23"/>
    </row>
    <row r="1352" spans="1:26">
      <c r="A1352" s="15">
        <v>221</v>
      </c>
      <c r="B1352" s="15">
        <v>1</v>
      </c>
      <c r="C1352" s="15"/>
      <c r="D1352" s="15"/>
      <c r="E1352" s="15"/>
      <c r="F1352" s="15"/>
      <c r="G1352" s="15"/>
      <c r="H1352" s="16" t="s">
        <v>32</v>
      </c>
      <c r="I1352" s="16" t="s">
        <v>32</v>
      </c>
      <c r="J1352" s="15"/>
      <c r="K1352" s="27" t="str" cm="1">
        <f t="array" ref="K1352">IF(I1352="","",_xlfn.XLOOKUP(0&amp;A1352&amp;IF(F1352&lt;&gt;"",F1352,LOOKUP(2,1/(F$2:F1352&lt;&gt;""),F$2:F1352))&amp;I1352,Hoja4!G:G,Hoja4!F:F,"",0))</f>
        <v/>
      </c>
      <c r="L1352" s="22"/>
      <c r="M1352" s="15">
        <v>2</v>
      </c>
      <c r="N1352" s="15" t="s">
        <v>1700</v>
      </c>
      <c r="O1352" s="15" t="s">
        <v>76</v>
      </c>
      <c r="P1352" s="15" t="s">
        <v>95</v>
      </c>
      <c r="Q1352" s="15" t="s">
        <v>36</v>
      </c>
      <c r="R1352" s="15" t="s">
        <v>37</v>
      </c>
      <c r="S1352" s="15">
        <v>2.0499999999999998</v>
      </c>
      <c r="T1352" s="15">
        <v>3</v>
      </c>
      <c r="U1352" s="35"/>
      <c r="V1352" s="33"/>
      <c r="W1352" s="15" t="s">
        <v>38</v>
      </c>
      <c r="X1352" s="15" t="s">
        <v>43</v>
      </c>
      <c r="Y1352" s="15" t="s">
        <v>43</v>
      </c>
      <c r="Z1352" s="23"/>
    </row>
    <row r="1353" spans="1:26">
      <c r="A1353" s="15">
        <v>221</v>
      </c>
      <c r="B1353" s="15">
        <v>1</v>
      </c>
      <c r="C1353" s="15"/>
      <c r="D1353" s="15"/>
      <c r="E1353" s="15"/>
      <c r="F1353" s="15"/>
      <c r="G1353" s="15"/>
      <c r="H1353" s="16" t="s">
        <v>32</v>
      </c>
      <c r="I1353" s="16" t="s">
        <v>32</v>
      </c>
      <c r="J1353" s="15"/>
      <c r="K1353" s="27" t="str" cm="1">
        <f t="array" ref="K1353">IF(I1353="","",_xlfn.XLOOKUP(0&amp;A1353&amp;IF(F1353&lt;&gt;"",F1353,LOOKUP(2,1/(F$2:F1353&lt;&gt;""),F$2:F1353))&amp;I1353,Hoja4!G:G,Hoja4!F:F,"",0))</f>
        <v/>
      </c>
      <c r="L1353" s="22"/>
      <c r="M1353" s="15">
        <v>3</v>
      </c>
      <c r="N1353" s="15" t="s">
        <v>1701</v>
      </c>
      <c r="O1353" s="15" t="s">
        <v>40</v>
      </c>
      <c r="P1353" s="15" t="s">
        <v>131</v>
      </c>
      <c r="Q1353" s="15" t="s">
        <v>36</v>
      </c>
      <c r="R1353" s="15" t="s">
        <v>37</v>
      </c>
      <c r="S1353" s="15">
        <v>0</v>
      </c>
      <c r="T1353" s="15">
        <v>959</v>
      </c>
      <c r="U1353" s="35"/>
      <c r="V1353" s="33"/>
      <c r="W1353" s="15" t="s">
        <v>38</v>
      </c>
      <c r="X1353" s="15" t="s">
        <v>38</v>
      </c>
      <c r="Y1353" s="15" t="s">
        <v>43</v>
      </c>
      <c r="Z1353" s="23"/>
    </row>
    <row r="1354" spans="1:26">
      <c r="A1354" s="15">
        <v>221</v>
      </c>
      <c r="B1354" s="15">
        <v>1</v>
      </c>
      <c r="C1354" s="15"/>
      <c r="D1354" s="15"/>
      <c r="E1354" s="15"/>
      <c r="F1354" s="15"/>
      <c r="G1354" s="15"/>
      <c r="H1354" s="16" t="s">
        <v>32</v>
      </c>
      <c r="I1354" s="16" t="s">
        <v>32</v>
      </c>
      <c r="J1354" s="15"/>
      <c r="K1354" s="27" t="str" cm="1">
        <f t="array" ref="K1354">IF(I1354="","",_xlfn.XLOOKUP(0&amp;A1354&amp;IF(F1354&lt;&gt;"",F1354,LOOKUP(2,1/(F$2:F1354&lt;&gt;""),F$2:F1354))&amp;I1354,Hoja4!G:G,Hoja4!F:F,"",0))</f>
        <v/>
      </c>
      <c r="L1354" s="22"/>
      <c r="M1354" s="15">
        <v>4</v>
      </c>
      <c r="N1354" s="15" t="s">
        <v>1702</v>
      </c>
      <c r="O1354" s="15" t="s">
        <v>40</v>
      </c>
      <c r="P1354" s="15" t="s">
        <v>131</v>
      </c>
      <c r="Q1354" s="15" t="s">
        <v>36</v>
      </c>
      <c r="R1354" s="15" t="s">
        <v>37</v>
      </c>
      <c r="S1354" s="15">
        <v>0</v>
      </c>
      <c r="T1354" s="15">
        <v>7415</v>
      </c>
      <c r="U1354" s="35">
        <v>900</v>
      </c>
      <c r="V1354" s="33"/>
      <c r="W1354" s="15" t="s">
        <v>38</v>
      </c>
      <c r="X1354" s="15" t="s">
        <v>38</v>
      </c>
      <c r="Y1354" s="15" t="s">
        <v>38</v>
      </c>
      <c r="Z1354" s="23"/>
    </row>
    <row r="1355" spans="1:26">
      <c r="A1355" s="15">
        <v>221</v>
      </c>
      <c r="B1355" s="15">
        <v>1</v>
      </c>
      <c r="C1355" s="15"/>
      <c r="D1355" s="15"/>
      <c r="E1355" s="15"/>
      <c r="F1355" s="15"/>
      <c r="G1355" s="15"/>
      <c r="H1355" s="16" t="s">
        <v>32</v>
      </c>
      <c r="I1355" s="16" t="s">
        <v>32</v>
      </c>
      <c r="J1355" s="15"/>
      <c r="K1355" s="27" t="str" cm="1">
        <f t="array" ref="K1355">IF(I1355="","",_xlfn.XLOOKUP(0&amp;A1355&amp;IF(F1355&lt;&gt;"",F1355,LOOKUP(2,1/(F$2:F1355&lt;&gt;""),F$2:F1355))&amp;I1355,Hoja4!G:G,Hoja4!F:F,"",0))</f>
        <v/>
      </c>
      <c r="L1355" s="22"/>
      <c r="M1355" s="15">
        <v>5</v>
      </c>
      <c r="N1355" s="15" t="s">
        <v>1703</v>
      </c>
      <c r="O1355" s="15" t="s">
        <v>40</v>
      </c>
      <c r="P1355" s="15" t="s">
        <v>95</v>
      </c>
      <c r="Q1355" s="15" t="s">
        <v>36</v>
      </c>
      <c r="R1355" s="15" t="s">
        <v>37</v>
      </c>
      <c r="S1355" s="15">
        <v>0</v>
      </c>
      <c r="T1355" s="15">
        <v>511</v>
      </c>
      <c r="U1355" s="35">
        <v>50</v>
      </c>
      <c r="V1355" s="33"/>
      <c r="W1355" s="15" t="s">
        <v>38</v>
      </c>
      <c r="X1355" s="15" t="s">
        <v>38</v>
      </c>
      <c r="Y1355" s="15" t="s">
        <v>38</v>
      </c>
      <c r="Z1355" s="23"/>
    </row>
    <row r="1356" spans="1:26">
      <c r="A1356" s="15">
        <v>221</v>
      </c>
      <c r="B1356" s="15">
        <v>1</v>
      </c>
      <c r="C1356" s="15"/>
      <c r="D1356" s="15"/>
      <c r="E1356" s="15"/>
      <c r="F1356" s="15"/>
      <c r="G1356" s="15"/>
      <c r="H1356" s="16" t="s">
        <v>32</v>
      </c>
      <c r="I1356" s="16" t="s">
        <v>32</v>
      </c>
      <c r="J1356" s="15"/>
      <c r="K1356" s="27" t="str" cm="1">
        <f t="array" ref="K1356">IF(I1356="","",_xlfn.XLOOKUP(0&amp;A1356&amp;IF(F1356&lt;&gt;"",F1356,LOOKUP(2,1/(F$2:F1356&lt;&gt;""),F$2:F1356))&amp;I1356,Hoja4!G:G,Hoja4!F:F,"",0))</f>
        <v/>
      </c>
      <c r="L1356" s="22"/>
      <c r="M1356" s="15">
        <v>6</v>
      </c>
      <c r="N1356" s="15" t="s">
        <v>1704</v>
      </c>
      <c r="O1356" s="15" t="s">
        <v>40</v>
      </c>
      <c r="P1356" s="15" t="s">
        <v>95</v>
      </c>
      <c r="Q1356" s="15" t="s">
        <v>36</v>
      </c>
      <c r="R1356" s="15" t="s">
        <v>37</v>
      </c>
      <c r="S1356" s="15">
        <v>97</v>
      </c>
      <c r="T1356" s="15">
        <v>24</v>
      </c>
      <c r="U1356" s="35"/>
      <c r="V1356" s="33"/>
      <c r="W1356" s="15" t="s">
        <v>38</v>
      </c>
      <c r="X1356" s="15" t="s">
        <v>43</v>
      </c>
      <c r="Y1356" s="15" t="s">
        <v>43</v>
      </c>
      <c r="Z1356" s="23"/>
    </row>
    <row r="1357" spans="1:26">
      <c r="A1357" s="15">
        <v>221</v>
      </c>
      <c r="B1357" s="15">
        <v>1</v>
      </c>
      <c r="C1357" s="15"/>
      <c r="D1357" s="15"/>
      <c r="E1357" s="15"/>
      <c r="F1357" s="15"/>
      <c r="G1357" s="15"/>
      <c r="H1357" s="16" t="s">
        <v>32</v>
      </c>
      <c r="I1357" s="16" t="s">
        <v>32</v>
      </c>
      <c r="J1357" s="15"/>
      <c r="K1357" s="27" t="str" cm="1">
        <f t="array" ref="K1357">IF(I1357="","",_xlfn.XLOOKUP(0&amp;A1357&amp;IF(F1357&lt;&gt;"",F1357,LOOKUP(2,1/(F$2:F1357&lt;&gt;""),F$2:F1357))&amp;I1357,Hoja4!G:G,Hoja4!F:F,"",0))</f>
        <v/>
      </c>
      <c r="L1357" s="22"/>
      <c r="M1357" s="15">
        <v>7</v>
      </c>
      <c r="N1357" s="15" t="s">
        <v>1705</v>
      </c>
      <c r="O1357" s="15" t="s">
        <v>40</v>
      </c>
      <c r="P1357" s="15" t="s">
        <v>95</v>
      </c>
      <c r="Q1357" s="15" t="s">
        <v>36</v>
      </c>
      <c r="R1357" s="15" t="s">
        <v>58</v>
      </c>
      <c r="S1357" s="15">
        <v>3</v>
      </c>
      <c r="T1357" s="15">
        <v>0</v>
      </c>
      <c r="U1357" s="35"/>
      <c r="V1357" s="33"/>
      <c r="W1357" s="15" t="s">
        <v>38</v>
      </c>
      <c r="X1357" s="15" t="s">
        <v>43</v>
      </c>
      <c r="Y1357" s="15" t="s">
        <v>43</v>
      </c>
      <c r="Z1357" s="23"/>
    </row>
    <row r="1358" spans="1:26">
      <c r="A1358" s="15">
        <v>221</v>
      </c>
      <c r="B1358" s="15">
        <v>1</v>
      </c>
      <c r="C1358" s="15"/>
      <c r="D1358" s="15"/>
      <c r="E1358" s="15"/>
      <c r="F1358" s="15"/>
      <c r="G1358" s="15"/>
      <c r="H1358" s="16" t="s">
        <v>32</v>
      </c>
      <c r="I1358" s="16" t="s">
        <v>32</v>
      </c>
      <c r="J1358" s="15"/>
      <c r="K1358" s="27" t="str" cm="1">
        <f t="array" ref="K1358">IF(I1358="","",_xlfn.XLOOKUP(0&amp;A1358&amp;IF(F1358&lt;&gt;"",F1358,LOOKUP(2,1/(F$2:F1358&lt;&gt;""),F$2:F1358))&amp;I1358,Hoja4!G:G,Hoja4!F:F,"",0))</f>
        <v/>
      </c>
      <c r="L1358" s="22"/>
      <c r="M1358" s="15">
        <v>8</v>
      </c>
      <c r="N1358" s="15" t="s">
        <v>1706</v>
      </c>
      <c r="O1358" s="15" t="s">
        <v>40</v>
      </c>
      <c r="P1358" s="15" t="s">
        <v>131</v>
      </c>
      <c r="Q1358" s="15" t="s">
        <v>36</v>
      </c>
      <c r="R1358" s="15" t="s">
        <v>58</v>
      </c>
      <c r="S1358" s="15">
        <v>291</v>
      </c>
      <c r="T1358" s="15">
        <v>11</v>
      </c>
      <c r="U1358" s="35"/>
      <c r="V1358" s="33"/>
      <c r="W1358" s="15" t="s">
        <v>38</v>
      </c>
      <c r="X1358" s="15" t="s">
        <v>43</v>
      </c>
      <c r="Y1358" s="15" t="s">
        <v>43</v>
      </c>
      <c r="Z1358" s="23"/>
    </row>
    <row r="1359" spans="1:26">
      <c r="A1359" s="15">
        <v>221</v>
      </c>
      <c r="B1359" s="15">
        <v>1</v>
      </c>
      <c r="C1359" s="15"/>
      <c r="D1359" s="15"/>
      <c r="E1359" s="15"/>
      <c r="F1359" s="15"/>
      <c r="G1359" s="15"/>
      <c r="H1359" s="16" t="s">
        <v>32</v>
      </c>
      <c r="I1359" s="16" t="s">
        <v>32</v>
      </c>
      <c r="J1359" s="15"/>
      <c r="K1359" s="27" t="str" cm="1">
        <f t="array" ref="K1359">IF(I1359="","",_xlfn.XLOOKUP(0&amp;A1359&amp;IF(F1359&lt;&gt;"",F1359,LOOKUP(2,1/(F$2:F1359&lt;&gt;""),F$2:F1359))&amp;I1359,Hoja4!G:G,Hoja4!F:F,"",0))</f>
        <v/>
      </c>
      <c r="L1359" s="22"/>
      <c r="M1359" s="15">
        <v>9</v>
      </c>
      <c r="N1359" s="15" t="s">
        <v>1707</v>
      </c>
      <c r="O1359" s="15" t="s">
        <v>40</v>
      </c>
      <c r="P1359" s="15" t="s">
        <v>95</v>
      </c>
      <c r="Q1359" s="15" t="s">
        <v>41</v>
      </c>
      <c r="R1359" s="15" t="s">
        <v>37</v>
      </c>
      <c r="S1359" s="15">
        <v>0</v>
      </c>
      <c r="T1359" s="15">
        <v>100</v>
      </c>
      <c r="U1359" s="35"/>
      <c r="V1359" s="33"/>
      <c r="W1359" s="15" t="s">
        <v>38</v>
      </c>
      <c r="X1359" s="15" t="s">
        <v>43</v>
      </c>
      <c r="Y1359" s="15" t="s">
        <v>43</v>
      </c>
      <c r="Z1359" s="23"/>
    </row>
    <row r="1360" spans="1:26">
      <c r="A1360" s="15">
        <v>221</v>
      </c>
      <c r="B1360" s="15">
        <v>1</v>
      </c>
      <c r="C1360" s="15"/>
      <c r="D1360" s="15"/>
      <c r="E1360" s="15"/>
      <c r="F1360" s="15"/>
      <c r="G1360" s="15"/>
      <c r="H1360" s="16" t="s">
        <v>32</v>
      </c>
      <c r="I1360" s="16" t="s">
        <v>32</v>
      </c>
      <c r="J1360" s="15"/>
      <c r="K1360" s="27" t="str" cm="1">
        <f t="array" ref="K1360">IF(I1360="","",_xlfn.XLOOKUP(0&amp;A1360&amp;IF(F1360&lt;&gt;"",F1360,LOOKUP(2,1/(F$2:F1360&lt;&gt;""),F$2:F1360))&amp;I1360,Hoja4!G:G,Hoja4!F:F,"",0))</f>
        <v/>
      </c>
      <c r="L1360" s="22"/>
      <c r="M1360" s="15">
        <v>10</v>
      </c>
      <c r="N1360" s="15" t="s">
        <v>1708</v>
      </c>
      <c r="O1360" s="15" t="s">
        <v>40</v>
      </c>
      <c r="P1360" s="15" t="s">
        <v>95</v>
      </c>
      <c r="Q1360" s="15" t="s">
        <v>36</v>
      </c>
      <c r="R1360" s="15" t="s">
        <v>37</v>
      </c>
      <c r="S1360" s="15">
        <v>45</v>
      </c>
      <c r="T1360" s="15">
        <v>158</v>
      </c>
      <c r="U1360" s="35">
        <v>17</v>
      </c>
      <c r="V1360" s="33"/>
      <c r="W1360" s="15" t="s">
        <v>38</v>
      </c>
      <c r="X1360" s="15" t="s">
        <v>38</v>
      </c>
      <c r="Y1360" s="15" t="s">
        <v>38</v>
      </c>
      <c r="Z1360" s="23"/>
    </row>
    <row r="1361" spans="1:26">
      <c r="A1361" s="3">
        <v>221</v>
      </c>
      <c r="B1361" s="3">
        <v>1</v>
      </c>
      <c r="C1361" s="3" t="s">
        <v>1687</v>
      </c>
      <c r="D1361" s="3"/>
      <c r="E1361" s="3"/>
      <c r="F1361" s="3">
        <v>1</v>
      </c>
      <c r="G1361" s="3" t="s">
        <v>1689</v>
      </c>
      <c r="H1361" s="4" t="s">
        <v>32</v>
      </c>
      <c r="I1361" s="4" t="s">
        <v>32</v>
      </c>
      <c r="J1361" s="3" t="s">
        <v>44</v>
      </c>
      <c r="K1361" s="28">
        <f>SUM(K1348:K1360)</f>
        <v>3600000000</v>
      </c>
      <c r="L1361" s="13">
        <f>SUM(L1348:L1360)</f>
        <v>0</v>
      </c>
      <c r="M1361" s="3"/>
      <c r="N1361" s="3"/>
      <c r="O1361" s="3"/>
      <c r="P1361" s="3"/>
      <c r="Q1361" s="3"/>
      <c r="R1361" s="3"/>
      <c r="S1361" s="3"/>
      <c r="T1361" s="3"/>
      <c r="U1361" s="36"/>
      <c r="V1361" s="3"/>
      <c r="W1361" s="3"/>
      <c r="X1361" s="3"/>
      <c r="Y1361" s="3" t="s">
        <v>45</v>
      </c>
      <c r="Z1361" s="13">
        <f>SUM(Z1347:Z1360)</f>
        <v>0</v>
      </c>
    </row>
    <row r="1362" spans="1:26">
      <c r="A1362" s="15">
        <v>221</v>
      </c>
      <c r="B1362" s="15">
        <v>1</v>
      </c>
      <c r="C1362" s="15" t="s">
        <v>1687</v>
      </c>
      <c r="D1362" s="15">
        <v>1</v>
      </c>
      <c r="E1362" s="15" t="s">
        <v>1688</v>
      </c>
      <c r="F1362" s="15">
        <v>2</v>
      </c>
      <c r="G1362" s="15" t="s">
        <v>1709</v>
      </c>
      <c r="H1362" s="16" t="s">
        <v>1710</v>
      </c>
      <c r="I1362" s="16" t="s">
        <v>1711</v>
      </c>
      <c r="J1362" s="15" t="s">
        <v>1712</v>
      </c>
      <c r="K1362" s="32" cm="1">
        <f t="array" ref="K1362">IF(I1362="","",_xlfn.XLOOKUP(0&amp;A1362&amp;IF(F1362&lt;&gt;"",F1362,LOOKUP(2,1/(F$2:F1362&lt;&gt;""),F$2:F1362))&amp;I1362,Hoja4!G:G,Hoja4!F:F,"",0))</f>
        <v>850000000</v>
      </c>
      <c r="L1362" s="23"/>
      <c r="M1362" s="15"/>
      <c r="N1362" s="15"/>
      <c r="O1362" s="15"/>
      <c r="P1362" s="15"/>
      <c r="Q1362" s="15"/>
      <c r="R1362" s="15"/>
      <c r="S1362" s="15"/>
      <c r="T1362" s="15"/>
      <c r="U1362" s="35"/>
      <c r="V1362" s="15"/>
      <c r="W1362" s="15"/>
      <c r="X1362" s="15"/>
      <c r="Y1362" s="15"/>
      <c r="Z1362" s="22"/>
    </row>
    <row r="1363" spans="1:26">
      <c r="A1363" s="15">
        <v>221</v>
      </c>
      <c r="B1363" s="15">
        <v>1</v>
      </c>
      <c r="C1363" s="15"/>
      <c r="D1363" s="15"/>
      <c r="E1363" s="15"/>
      <c r="F1363" s="15"/>
      <c r="G1363" s="15"/>
      <c r="H1363" s="16" t="s">
        <v>32</v>
      </c>
      <c r="I1363" s="16" t="s">
        <v>32</v>
      </c>
      <c r="J1363" s="15"/>
      <c r="K1363" s="27" t="str" cm="1">
        <f t="array" ref="K1363">IF(I1363="","",_xlfn.XLOOKUP(0&amp;A1363&amp;IF(F1363&lt;&gt;"",F1363,LOOKUP(2,1/(F$2:F1363&lt;&gt;""),F$2:F1363))&amp;I1363,Hoja4!G:G,Hoja4!F:F,"",0))</f>
        <v/>
      </c>
      <c r="L1363" s="22"/>
      <c r="M1363" s="15">
        <v>11</v>
      </c>
      <c r="N1363" s="15" t="s">
        <v>1713</v>
      </c>
      <c r="O1363" s="15" t="s">
        <v>40</v>
      </c>
      <c r="P1363" s="15" t="s">
        <v>95</v>
      </c>
      <c r="Q1363" s="15" t="s">
        <v>36</v>
      </c>
      <c r="R1363" s="15" t="s">
        <v>37</v>
      </c>
      <c r="S1363" s="15">
        <v>81</v>
      </c>
      <c r="T1363" s="15">
        <v>791</v>
      </c>
      <c r="U1363" s="35">
        <v>100</v>
      </c>
      <c r="V1363" s="33"/>
      <c r="W1363" s="15" t="s">
        <v>38</v>
      </c>
      <c r="X1363" s="15" t="s">
        <v>38</v>
      </c>
      <c r="Y1363" s="15" t="s">
        <v>38</v>
      </c>
      <c r="Z1363" s="23"/>
    </row>
    <row r="1364" spans="1:26">
      <c r="A1364" s="15">
        <v>221</v>
      </c>
      <c r="B1364" s="15">
        <v>1</v>
      </c>
      <c r="C1364" s="15"/>
      <c r="D1364" s="15"/>
      <c r="E1364" s="15"/>
      <c r="F1364" s="15"/>
      <c r="G1364" s="15"/>
      <c r="H1364" s="16" t="s">
        <v>32</v>
      </c>
      <c r="I1364" s="16" t="s">
        <v>32</v>
      </c>
      <c r="J1364" s="15"/>
      <c r="K1364" s="27" t="str" cm="1">
        <f t="array" ref="K1364">IF(I1364="","",_xlfn.XLOOKUP(0&amp;A1364&amp;IF(F1364&lt;&gt;"",F1364,LOOKUP(2,1/(F$2:F1364&lt;&gt;""),F$2:F1364))&amp;I1364,Hoja4!G:G,Hoja4!F:F,"",0))</f>
        <v/>
      </c>
      <c r="L1364" s="22"/>
      <c r="M1364" s="15">
        <v>12</v>
      </c>
      <c r="N1364" s="15" t="s">
        <v>1714</v>
      </c>
      <c r="O1364" s="15" t="s">
        <v>40</v>
      </c>
      <c r="P1364" s="15" t="s">
        <v>95</v>
      </c>
      <c r="Q1364" s="15" t="s">
        <v>36</v>
      </c>
      <c r="R1364" s="15" t="s">
        <v>37</v>
      </c>
      <c r="S1364" s="15">
        <v>900</v>
      </c>
      <c r="T1364" s="15">
        <v>150</v>
      </c>
      <c r="U1364" s="35"/>
      <c r="V1364" s="33"/>
      <c r="W1364" s="15" t="s">
        <v>38</v>
      </c>
      <c r="X1364" s="15" t="s">
        <v>43</v>
      </c>
      <c r="Y1364" s="15" t="s">
        <v>43</v>
      </c>
      <c r="Z1364" s="23"/>
    </row>
    <row r="1365" spans="1:26">
      <c r="A1365" s="15">
        <v>221</v>
      </c>
      <c r="B1365" s="15">
        <v>1</v>
      </c>
      <c r="C1365" s="15"/>
      <c r="D1365" s="15"/>
      <c r="E1365" s="15"/>
      <c r="F1365" s="15"/>
      <c r="G1365" s="15"/>
      <c r="H1365" s="16" t="s">
        <v>32</v>
      </c>
      <c r="I1365" s="16" t="s">
        <v>32</v>
      </c>
      <c r="J1365" s="15"/>
      <c r="K1365" s="27" t="str" cm="1">
        <f t="array" ref="K1365">IF(I1365="","",_xlfn.XLOOKUP(0&amp;A1365&amp;IF(F1365&lt;&gt;"",F1365,LOOKUP(2,1/(F$2:F1365&lt;&gt;""),F$2:F1365))&amp;I1365,Hoja4!G:G,Hoja4!F:F,"",0))</f>
        <v/>
      </c>
      <c r="L1365" s="22"/>
      <c r="M1365" s="15">
        <v>13</v>
      </c>
      <c r="N1365" s="15" t="s">
        <v>1715</v>
      </c>
      <c r="O1365" s="15" t="s">
        <v>40</v>
      </c>
      <c r="P1365" s="15" t="s">
        <v>95</v>
      </c>
      <c r="Q1365" s="15" t="s">
        <v>36</v>
      </c>
      <c r="R1365" s="15" t="s">
        <v>37</v>
      </c>
      <c r="S1365" s="15">
        <v>2</v>
      </c>
      <c r="T1365" s="15">
        <v>1</v>
      </c>
      <c r="U1365" s="35"/>
      <c r="V1365" s="33"/>
      <c r="W1365" s="15" t="s">
        <v>38</v>
      </c>
      <c r="X1365" s="15" t="s">
        <v>43</v>
      </c>
      <c r="Y1365" s="15" t="s">
        <v>43</v>
      </c>
      <c r="Z1365" s="23"/>
    </row>
    <row r="1366" spans="1:26">
      <c r="A1366" s="3">
        <v>221</v>
      </c>
      <c r="B1366" s="3">
        <v>1</v>
      </c>
      <c r="C1366" s="3" t="s">
        <v>1687</v>
      </c>
      <c r="D1366" s="3"/>
      <c r="E1366" s="3"/>
      <c r="F1366" s="3">
        <v>2</v>
      </c>
      <c r="G1366" s="3" t="s">
        <v>1709</v>
      </c>
      <c r="H1366" s="4" t="s">
        <v>32</v>
      </c>
      <c r="I1366" s="4" t="s">
        <v>32</v>
      </c>
      <c r="J1366" s="3" t="s">
        <v>44</v>
      </c>
      <c r="K1366" s="28">
        <f>SUM(K1362:K1365)</f>
        <v>850000000</v>
      </c>
      <c r="L1366" s="13">
        <f>SUM(L1362:L1365)</f>
        <v>0</v>
      </c>
      <c r="M1366" s="3"/>
      <c r="N1366" s="3"/>
      <c r="O1366" s="3"/>
      <c r="P1366" s="3"/>
      <c r="Q1366" s="3"/>
      <c r="R1366" s="3"/>
      <c r="S1366" s="3"/>
      <c r="T1366" s="3"/>
      <c r="U1366" s="36"/>
      <c r="V1366" s="3"/>
      <c r="W1366" s="3"/>
      <c r="X1366" s="3"/>
      <c r="Y1366" s="3" t="s">
        <v>45</v>
      </c>
      <c r="Z1366" s="13">
        <f>SUM(Z1362:Z1365)</f>
        <v>0</v>
      </c>
    </row>
    <row r="1367" spans="1:26">
      <c r="A1367" s="15">
        <v>221</v>
      </c>
      <c r="B1367" s="15">
        <v>1</v>
      </c>
      <c r="C1367" s="15" t="s">
        <v>1687</v>
      </c>
      <c r="D1367" s="15">
        <v>1</v>
      </c>
      <c r="E1367" s="15" t="s">
        <v>1688</v>
      </c>
      <c r="F1367" s="15">
        <v>12</v>
      </c>
      <c r="G1367" s="15" t="s">
        <v>1716</v>
      </c>
      <c r="H1367" s="16" t="s">
        <v>1717</v>
      </c>
      <c r="I1367" s="16" t="s">
        <v>1718</v>
      </c>
      <c r="J1367" s="15" t="s">
        <v>1719</v>
      </c>
      <c r="K1367" s="32" cm="1">
        <f t="array" ref="K1367">IF(I1367="","",_xlfn.XLOOKUP(0&amp;A1367&amp;IF(F1367&lt;&gt;"",F1367,LOOKUP(2,1/(F$2:F1367&lt;&gt;""),F$2:F1367))&amp;I1367,Hoja4!G:G,Hoja4!F:F,"",0))</f>
        <v>1700000000</v>
      </c>
      <c r="L1367" s="23"/>
      <c r="M1367" s="15"/>
      <c r="N1367" s="15"/>
      <c r="O1367" s="15"/>
      <c r="P1367" s="15"/>
      <c r="Q1367" s="15"/>
      <c r="R1367" s="15"/>
      <c r="S1367" s="15"/>
      <c r="T1367" s="15"/>
      <c r="U1367" s="35"/>
      <c r="V1367" s="15"/>
      <c r="W1367" s="15"/>
      <c r="X1367" s="15"/>
      <c r="Y1367" s="15"/>
      <c r="Z1367" s="22"/>
    </row>
    <row r="1368" spans="1:26">
      <c r="A1368" s="15">
        <v>221</v>
      </c>
      <c r="B1368" s="15">
        <v>1</v>
      </c>
      <c r="C1368" s="15"/>
      <c r="D1368" s="15"/>
      <c r="E1368" s="15"/>
      <c r="F1368" s="15"/>
      <c r="G1368" s="15"/>
      <c r="H1368" s="16" t="s">
        <v>32</v>
      </c>
      <c r="I1368" s="16" t="s">
        <v>32</v>
      </c>
      <c r="J1368" s="15"/>
      <c r="K1368" s="27" t="str" cm="1">
        <f t="array" ref="K1368">IF(I1368="","",_xlfn.XLOOKUP(0&amp;A1368&amp;IF(F1368&lt;&gt;"",F1368,LOOKUP(2,1/(F$2:F1368&lt;&gt;""),F$2:F1368))&amp;I1368,Hoja4!G:G,Hoja4!F:F,"",0))</f>
        <v/>
      </c>
      <c r="L1368" s="22"/>
      <c r="M1368" s="15">
        <v>21</v>
      </c>
      <c r="N1368" s="15" t="s">
        <v>1720</v>
      </c>
      <c r="O1368" s="15" t="s">
        <v>1721</v>
      </c>
      <c r="P1368" s="15" t="s">
        <v>95</v>
      </c>
      <c r="Q1368" s="15" t="s">
        <v>41</v>
      </c>
      <c r="R1368" s="15" t="s">
        <v>37</v>
      </c>
      <c r="S1368" s="15"/>
      <c r="T1368" s="15">
        <v>100</v>
      </c>
      <c r="U1368" s="35">
        <v>100</v>
      </c>
      <c r="V1368" s="33"/>
      <c r="W1368" s="15" t="s">
        <v>60</v>
      </c>
      <c r="X1368" s="15" t="s">
        <v>60</v>
      </c>
      <c r="Y1368" s="15" t="s">
        <v>38</v>
      </c>
      <c r="Z1368" s="23"/>
    </row>
    <row r="1369" spans="1:26">
      <c r="A1369" s="3">
        <v>221</v>
      </c>
      <c r="B1369" s="3">
        <v>1</v>
      </c>
      <c r="C1369" s="3" t="s">
        <v>1687</v>
      </c>
      <c r="D1369" s="3"/>
      <c r="E1369" s="3"/>
      <c r="F1369" s="3">
        <v>12</v>
      </c>
      <c r="G1369" s="3" t="s">
        <v>1716</v>
      </c>
      <c r="H1369" s="4" t="s">
        <v>32</v>
      </c>
      <c r="I1369" s="4" t="s">
        <v>32</v>
      </c>
      <c r="J1369" s="3" t="s">
        <v>44</v>
      </c>
      <c r="K1369" s="28">
        <f>SUM(K1367:K1368)</f>
        <v>1700000000</v>
      </c>
      <c r="L1369" s="13">
        <f>SUM(L1367:L1368)</f>
        <v>0</v>
      </c>
      <c r="M1369" s="3"/>
      <c r="N1369" s="3"/>
      <c r="O1369" s="3"/>
      <c r="P1369" s="3"/>
      <c r="Q1369" s="3"/>
      <c r="R1369" s="3"/>
      <c r="S1369" s="3"/>
      <c r="T1369" s="3"/>
      <c r="U1369" s="36"/>
      <c r="V1369" s="3"/>
      <c r="W1369" s="3"/>
      <c r="X1369" s="3"/>
      <c r="Y1369" s="3" t="s">
        <v>45</v>
      </c>
      <c r="Z1369" s="13">
        <f>SUM(Z1367:Z1368)</f>
        <v>0</v>
      </c>
    </row>
    <row r="1370" spans="1:26">
      <c r="A1370" s="15">
        <v>221</v>
      </c>
      <c r="B1370" s="15">
        <v>1</v>
      </c>
      <c r="C1370" s="15" t="s">
        <v>1687</v>
      </c>
      <c r="D1370" s="15">
        <v>2</v>
      </c>
      <c r="E1370" s="15" t="s">
        <v>1722</v>
      </c>
      <c r="F1370" s="15">
        <v>6</v>
      </c>
      <c r="G1370" s="15" t="s">
        <v>1723</v>
      </c>
      <c r="H1370" s="16" t="s">
        <v>32</v>
      </c>
      <c r="I1370" s="16" t="s">
        <v>32</v>
      </c>
      <c r="J1370" s="15"/>
      <c r="K1370" s="24" t="str" cm="1">
        <f t="array" ref="K1370">IF(I1370="","",_xlfn.XLOOKUP(0&amp;A1370&amp;IF(F1370&lt;&gt;"",F1370,LOOKUP(2,1/(F$2:F1370&lt;&gt;""),F$2:F1370))&amp;I1370,Hoja4!G:G,Hoja4!F:F,"",0))</f>
        <v/>
      </c>
      <c r="L1370" s="22"/>
      <c r="M1370" s="15"/>
      <c r="N1370" s="15"/>
      <c r="O1370" s="15"/>
      <c r="P1370" s="15"/>
      <c r="Q1370" s="15"/>
      <c r="R1370" s="15"/>
      <c r="S1370" s="15"/>
      <c r="T1370" s="15"/>
      <c r="U1370" s="35"/>
      <c r="V1370" s="33"/>
      <c r="W1370" s="15"/>
      <c r="X1370" s="15"/>
      <c r="Y1370" s="15"/>
      <c r="Z1370" s="23"/>
    </row>
    <row r="1371" spans="1:26">
      <c r="A1371" s="15">
        <v>221</v>
      </c>
      <c r="B1371" s="15">
        <v>1</v>
      </c>
      <c r="C1371" s="15"/>
      <c r="D1371" s="15"/>
      <c r="E1371" s="15"/>
      <c r="F1371" s="15"/>
      <c r="G1371" s="15"/>
      <c r="H1371" s="16" t="s">
        <v>32</v>
      </c>
      <c r="I1371" s="16" t="s">
        <v>32</v>
      </c>
      <c r="J1371" s="15"/>
      <c r="K1371" s="27" t="str" cm="1">
        <f t="array" ref="K1371">IF(I1371="","",_xlfn.XLOOKUP(0&amp;A1371&amp;IF(F1371&lt;&gt;"",F1371,LOOKUP(2,1/(F$2:F1371&lt;&gt;""),F$2:F1371))&amp;I1371,Hoja4!G:G,Hoja4!F:F,"",0))</f>
        <v/>
      </c>
      <c r="L1371" s="22"/>
      <c r="M1371" s="15">
        <v>15</v>
      </c>
      <c r="N1371" s="15" t="s">
        <v>1724</v>
      </c>
      <c r="O1371" s="15" t="s">
        <v>40</v>
      </c>
      <c r="P1371" s="15" t="s">
        <v>95</v>
      </c>
      <c r="Q1371" s="15" t="s">
        <v>36</v>
      </c>
      <c r="R1371" s="15" t="s">
        <v>37</v>
      </c>
      <c r="S1371" s="15">
        <v>0</v>
      </c>
      <c r="T1371" s="15">
        <v>17</v>
      </c>
      <c r="U1371" s="35"/>
      <c r="V1371" s="33"/>
      <c r="W1371" s="15" t="s">
        <v>38</v>
      </c>
      <c r="X1371" s="15" t="s">
        <v>38</v>
      </c>
      <c r="Y1371" s="15" t="s">
        <v>43</v>
      </c>
      <c r="Z1371" s="23"/>
    </row>
    <row r="1372" spans="1:26">
      <c r="A1372" s="3">
        <v>221</v>
      </c>
      <c r="B1372" s="3">
        <v>1</v>
      </c>
      <c r="C1372" s="3" t="s">
        <v>1687</v>
      </c>
      <c r="D1372" s="3"/>
      <c r="E1372" s="3"/>
      <c r="F1372" s="3">
        <v>6</v>
      </c>
      <c r="G1372" s="3" t="s">
        <v>1723</v>
      </c>
      <c r="H1372" s="4" t="s">
        <v>32</v>
      </c>
      <c r="I1372" s="4" t="s">
        <v>32</v>
      </c>
      <c r="J1372" s="3" t="s">
        <v>44</v>
      </c>
      <c r="K1372" s="28">
        <f>SUM(K1370:K1371)</f>
        <v>0</v>
      </c>
      <c r="L1372" s="13">
        <f>SUM(L1370:L1371)</f>
        <v>0</v>
      </c>
      <c r="M1372" s="3"/>
      <c r="N1372" s="3"/>
      <c r="O1372" s="3"/>
      <c r="P1372" s="3"/>
      <c r="Q1372" s="3"/>
      <c r="R1372" s="3"/>
      <c r="S1372" s="3"/>
      <c r="T1372" s="3"/>
      <c r="U1372" s="36"/>
      <c r="V1372" s="3"/>
      <c r="W1372" s="3"/>
      <c r="X1372" s="3"/>
      <c r="Y1372" s="3" t="s">
        <v>45</v>
      </c>
      <c r="Z1372" s="13">
        <f>SUM(Z1370:Z1371)</f>
        <v>0</v>
      </c>
    </row>
    <row r="1373" spans="1:26">
      <c r="A1373" s="15">
        <v>221</v>
      </c>
      <c r="B1373" s="15">
        <v>1</v>
      </c>
      <c r="C1373" s="15" t="s">
        <v>1687</v>
      </c>
      <c r="D1373" s="15">
        <v>2</v>
      </c>
      <c r="E1373" s="15" t="s">
        <v>1722</v>
      </c>
      <c r="F1373" s="15">
        <v>7</v>
      </c>
      <c r="G1373" s="15" t="s">
        <v>1725</v>
      </c>
      <c r="H1373" s="16" t="s">
        <v>1693</v>
      </c>
      <c r="I1373" s="16" t="s">
        <v>1694</v>
      </c>
      <c r="J1373" s="15" t="s">
        <v>1695</v>
      </c>
      <c r="K1373" s="32" cm="1">
        <f t="array" ref="K1373">IF(I1373="","",_xlfn.XLOOKUP(0&amp;A1373&amp;IF(F1373&lt;&gt;"",F1373,LOOKUP(2,1/(F$2:F1373&lt;&gt;""),F$2:F1373))&amp;I1373,Hoja4!G:G,Hoja4!F:F,"",0))</f>
        <v>1100000000</v>
      </c>
      <c r="L1373" s="23"/>
      <c r="M1373" s="15"/>
      <c r="N1373" s="15"/>
      <c r="O1373" s="15"/>
      <c r="P1373" s="15"/>
      <c r="Q1373" s="15"/>
      <c r="R1373" s="15"/>
      <c r="S1373" s="15"/>
      <c r="T1373" s="15"/>
      <c r="U1373" s="35"/>
      <c r="V1373" s="15"/>
      <c r="W1373" s="15"/>
      <c r="X1373" s="15"/>
      <c r="Y1373" s="15"/>
      <c r="Z1373" s="22"/>
    </row>
    <row r="1374" spans="1:26">
      <c r="A1374" s="15">
        <v>221</v>
      </c>
      <c r="B1374" s="15">
        <v>1</v>
      </c>
      <c r="C1374" s="15"/>
      <c r="D1374" s="15"/>
      <c r="E1374" s="15"/>
      <c r="F1374" s="15"/>
      <c r="G1374" s="15"/>
      <c r="H1374" s="16" t="s">
        <v>32</v>
      </c>
      <c r="I1374" s="16" t="s">
        <v>32</v>
      </c>
      <c r="J1374" s="15"/>
      <c r="K1374" s="27" t="str" cm="1">
        <f t="array" ref="K1374">IF(I1374="","",_xlfn.XLOOKUP(0&amp;A1374&amp;IF(F1374&lt;&gt;"",F1374,LOOKUP(2,1/(F$2:F1374&lt;&gt;""),F$2:F1374))&amp;I1374,Hoja4!G:G,Hoja4!F:F,"",0))</f>
        <v/>
      </c>
      <c r="L1374" s="22"/>
      <c r="M1374" s="15">
        <v>16</v>
      </c>
      <c r="N1374" s="15" t="s">
        <v>1726</v>
      </c>
      <c r="O1374" s="15" t="s">
        <v>40</v>
      </c>
      <c r="P1374" s="15" t="s">
        <v>35</v>
      </c>
      <c r="Q1374" s="15" t="s">
        <v>36</v>
      </c>
      <c r="R1374" s="15" t="s">
        <v>58</v>
      </c>
      <c r="S1374" s="15">
        <v>748204</v>
      </c>
      <c r="T1374" s="15">
        <v>443979</v>
      </c>
      <c r="U1374" s="35">
        <v>54000</v>
      </c>
      <c r="V1374" s="33"/>
      <c r="W1374" s="15" t="s">
        <v>38</v>
      </c>
      <c r="X1374" s="15" t="s">
        <v>38</v>
      </c>
      <c r="Y1374" s="15" t="s">
        <v>38</v>
      </c>
      <c r="Z1374" s="23"/>
    </row>
    <row r="1375" spans="1:26">
      <c r="A1375" s="15">
        <v>221</v>
      </c>
      <c r="B1375" s="15">
        <v>1</v>
      </c>
      <c r="C1375" s="15"/>
      <c r="D1375" s="15"/>
      <c r="E1375" s="15"/>
      <c r="F1375" s="15"/>
      <c r="G1375" s="15"/>
      <c r="H1375" s="16" t="s">
        <v>32</v>
      </c>
      <c r="I1375" s="16" t="s">
        <v>32</v>
      </c>
      <c r="J1375" s="15"/>
      <c r="K1375" s="27" t="str" cm="1">
        <f t="array" ref="K1375">IF(I1375="","",_xlfn.XLOOKUP(0&amp;A1375&amp;IF(F1375&lt;&gt;"",F1375,LOOKUP(2,1/(F$2:F1375&lt;&gt;""),F$2:F1375))&amp;I1375,Hoja4!G:G,Hoja4!F:F,"",0))</f>
        <v/>
      </c>
      <c r="L1375" s="22"/>
      <c r="M1375" s="15">
        <v>22</v>
      </c>
      <c r="N1375" s="15" t="s">
        <v>1727</v>
      </c>
      <c r="O1375" s="15" t="s">
        <v>40</v>
      </c>
      <c r="P1375" s="15" t="s">
        <v>95</v>
      </c>
      <c r="Q1375" s="15" t="s">
        <v>36</v>
      </c>
      <c r="R1375" s="15" t="s">
        <v>37</v>
      </c>
      <c r="S1375" s="15"/>
      <c r="T1375" s="15">
        <v>8</v>
      </c>
      <c r="U1375" s="35">
        <v>1</v>
      </c>
      <c r="V1375" s="33"/>
      <c r="W1375" s="15" t="s">
        <v>60</v>
      </c>
      <c r="X1375" s="15" t="s">
        <v>60</v>
      </c>
      <c r="Y1375" s="15" t="s">
        <v>38</v>
      </c>
      <c r="Z1375" s="23"/>
    </row>
    <row r="1376" spans="1:26">
      <c r="A1376" s="3">
        <v>221</v>
      </c>
      <c r="B1376" s="3">
        <v>1</v>
      </c>
      <c r="C1376" s="3" t="s">
        <v>1687</v>
      </c>
      <c r="D1376" s="3"/>
      <c r="E1376" s="3"/>
      <c r="F1376" s="3">
        <v>7</v>
      </c>
      <c r="G1376" s="3" t="s">
        <v>1725</v>
      </c>
      <c r="H1376" s="4" t="s">
        <v>32</v>
      </c>
      <c r="I1376" s="4" t="s">
        <v>32</v>
      </c>
      <c r="J1376" s="3" t="s">
        <v>44</v>
      </c>
      <c r="K1376" s="28">
        <f>SUM(K1373:K1375)</f>
        <v>1100000000</v>
      </c>
      <c r="L1376" s="13">
        <f>SUM(L1373:L1375)</f>
        <v>0</v>
      </c>
      <c r="M1376" s="3"/>
      <c r="N1376" s="3"/>
      <c r="O1376" s="3"/>
      <c r="P1376" s="3"/>
      <c r="Q1376" s="3"/>
      <c r="R1376" s="3"/>
      <c r="S1376" s="3"/>
      <c r="T1376" s="3"/>
      <c r="U1376" s="36"/>
      <c r="V1376" s="3"/>
      <c r="W1376" s="3"/>
      <c r="X1376" s="3"/>
      <c r="Y1376" s="3" t="s">
        <v>45</v>
      </c>
      <c r="Z1376" s="13">
        <f>SUM(Z1373:Z1375)</f>
        <v>0</v>
      </c>
    </row>
    <row r="1377" spans="1:26">
      <c r="A1377" s="15">
        <v>221</v>
      </c>
      <c r="B1377" s="15">
        <v>1</v>
      </c>
      <c r="C1377" s="15" t="s">
        <v>1687</v>
      </c>
      <c r="D1377" s="15">
        <v>2</v>
      </c>
      <c r="E1377" s="15" t="s">
        <v>1722</v>
      </c>
      <c r="F1377" s="15">
        <v>8</v>
      </c>
      <c r="G1377" s="15" t="s">
        <v>1728</v>
      </c>
      <c r="H1377" s="16" t="s">
        <v>1729</v>
      </c>
      <c r="I1377" s="16" t="s">
        <v>1730</v>
      </c>
      <c r="J1377" s="15" t="s">
        <v>1731</v>
      </c>
      <c r="K1377" s="32" cm="1">
        <f t="array" ref="K1377">IF(I1377="","",_xlfn.XLOOKUP(0&amp;A1377&amp;IF(F1377&lt;&gt;"",F1377,LOOKUP(2,1/(F$2:F1377&lt;&gt;""),F$2:F1377))&amp;I1377,Hoja4!G:G,Hoja4!F:F,"",0))</f>
        <v>3040000000</v>
      </c>
      <c r="L1377" s="23"/>
      <c r="M1377" s="15"/>
      <c r="N1377" s="15"/>
      <c r="O1377" s="15"/>
      <c r="P1377" s="15"/>
      <c r="Q1377" s="15"/>
      <c r="R1377" s="15"/>
      <c r="S1377" s="15"/>
      <c r="T1377" s="15"/>
      <c r="U1377" s="35"/>
      <c r="V1377" s="15"/>
      <c r="W1377" s="15"/>
      <c r="X1377" s="15"/>
      <c r="Y1377" s="15"/>
      <c r="Z1377" s="22"/>
    </row>
    <row r="1378" spans="1:26">
      <c r="A1378" s="15">
        <v>221</v>
      </c>
      <c r="B1378" s="15">
        <v>1</v>
      </c>
      <c r="C1378" s="15"/>
      <c r="D1378" s="15"/>
      <c r="E1378" s="15"/>
      <c r="F1378" s="15"/>
      <c r="G1378" s="15"/>
      <c r="H1378" s="16" t="s">
        <v>1690</v>
      </c>
      <c r="I1378" s="16" t="s">
        <v>1691</v>
      </c>
      <c r="J1378" s="15" t="s">
        <v>1692</v>
      </c>
      <c r="K1378" s="32" cm="1">
        <f t="array" ref="K1378">IF(I1378="","",_xlfn.XLOOKUP(0&amp;A1378&amp;IF(F1378&lt;&gt;"",F1378,LOOKUP(2,1/(F$2:F1378&lt;&gt;""),F$2:F1378))&amp;I1378,Hoja4!G:G,Hoja4!F:F,"",0))</f>
        <v>450000000</v>
      </c>
      <c r="L1378" s="23"/>
      <c r="M1378" s="15"/>
      <c r="N1378" s="15"/>
      <c r="O1378" s="15"/>
      <c r="P1378" s="15"/>
      <c r="Q1378" s="15"/>
      <c r="R1378" s="15"/>
      <c r="S1378" s="15"/>
      <c r="T1378" s="15"/>
      <c r="U1378" s="35"/>
      <c r="V1378" s="15"/>
      <c r="W1378" s="15"/>
      <c r="X1378" s="15"/>
      <c r="Y1378" s="15"/>
      <c r="Z1378" s="22"/>
    </row>
    <row r="1379" spans="1:26">
      <c r="A1379" s="15">
        <v>221</v>
      </c>
      <c r="B1379" s="15">
        <v>1</v>
      </c>
      <c r="C1379" s="15"/>
      <c r="D1379" s="15"/>
      <c r="E1379" s="15"/>
      <c r="F1379" s="15"/>
      <c r="G1379" s="15"/>
      <c r="H1379" s="16" t="s">
        <v>32</v>
      </c>
      <c r="I1379" s="16" t="s">
        <v>32</v>
      </c>
      <c r="J1379" s="15"/>
      <c r="K1379" s="27" t="str" cm="1">
        <f t="array" ref="K1379">IF(I1379="","",_xlfn.XLOOKUP(0&amp;A1379&amp;IF(F1379&lt;&gt;"",F1379,LOOKUP(2,1/(F$2:F1379&lt;&gt;""),F$2:F1379))&amp;I1379,Hoja4!G:G,Hoja4!F:F,"",0))</f>
        <v/>
      </c>
      <c r="L1379" s="22"/>
      <c r="M1379" s="15">
        <v>17</v>
      </c>
      <c r="N1379" s="15" t="s">
        <v>1732</v>
      </c>
      <c r="O1379" s="15" t="s">
        <v>40</v>
      </c>
      <c r="P1379" s="15" t="s">
        <v>131</v>
      </c>
      <c r="Q1379" s="15" t="s">
        <v>36</v>
      </c>
      <c r="R1379" s="15" t="s">
        <v>37</v>
      </c>
      <c r="S1379" s="15">
        <v>1874876</v>
      </c>
      <c r="T1379" s="15">
        <v>1213434</v>
      </c>
      <c r="U1379" s="35">
        <v>597000</v>
      </c>
      <c r="V1379" s="33"/>
      <c r="W1379" s="15" t="s">
        <v>38</v>
      </c>
      <c r="X1379" s="15" t="s">
        <v>38</v>
      </c>
      <c r="Y1379" s="15" t="s">
        <v>38</v>
      </c>
      <c r="Z1379" s="23"/>
    </row>
    <row r="1380" spans="1:26">
      <c r="A1380" s="3">
        <v>221</v>
      </c>
      <c r="B1380" s="3">
        <v>1</v>
      </c>
      <c r="C1380" s="3" t="s">
        <v>1687</v>
      </c>
      <c r="D1380" s="3"/>
      <c r="E1380" s="3"/>
      <c r="F1380" s="3">
        <v>8</v>
      </c>
      <c r="G1380" s="3" t="s">
        <v>1728</v>
      </c>
      <c r="H1380" s="4" t="s">
        <v>32</v>
      </c>
      <c r="I1380" s="4" t="s">
        <v>32</v>
      </c>
      <c r="J1380" s="3" t="s">
        <v>44</v>
      </c>
      <c r="K1380" s="28">
        <f>SUM(K1377:K1379)</f>
        <v>3490000000</v>
      </c>
      <c r="L1380" s="13">
        <f>SUM(L1377:L1379)</f>
        <v>0</v>
      </c>
      <c r="M1380" s="3"/>
      <c r="N1380" s="3"/>
      <c r="O1380" s="3"/>
      <c r="P1380" s="3"/>
      <c r="Q1380" s="3"/>
      <c r="R1380" s="3"/>
      <c r="S1380" s="3"/>
      <c r="T1380" s="3"/>
      <c r="U1380" s="36"/>
      <c r="V1380" s="3"/>
      <c r="W1380" s="3"/>
      <c r="X1380" s="3"/>
      <c r="Y1380" s="3" t="s">
        <v>45</v>
      </c>
      <c r="Z1380" s="13">
        <f>SUM(Z1377:Z1379)</f>
        <v>0</v>
      </c>
    </row>
    <row r="1381" spans="1:26">
      <c r="A1381" s="15">
        <v>221</v>
      </c>
      <c r="B1381" s="15">
        <v>1</v>
      </c>
      <c r="C1381" s="15" t="s">
        <v>1687</v>
      </c>
      <c r="D1381" s="15">
        <v>2</v>
      </c>
      <c r="E1381" s="15" t="s">
        <v>1722</v>
      </c>
      <c r="F1381" s="15">
        <v>9</v>
      </c>
      <c r="G1381" s="15" t="s">
        <v>1733</v>
      </c>
      <c r="H1381" s="16" t="s">
        <v>32</v>
      </c>
      <c r="I1381" s="16" t="s">
        <v>32</v>
      </c>
      <c r="J1381" s="15"/>
      <c r="K1381" s="24" t="str" cm="1">
        <f t="array" ref="K1381">IF(I1381="","",_xlfn.XLOOKUP(0&amp;A1381&amp;IF(F1381&lt;&gt;"",F1381,LOOKUP(2,1/(F$2:F1381&lt;&gt;""),F$2:F1381))&amp;I1381,Hoja4!G:G,Hoja4!F:F,"",0))</f>
        <v/>
      </c>
      <c r="L1381" s="22"/>
      <c r="M1381" s="15"/>
      <c r="N1381" s="15"/>
      <c r="O1381" s="15"/>
      <c r="P1381" s="15"/>
      <c r="Q1381" s="15"/>
      <c r="R1381" s="15"/>
      <c r="S1381" s="15"/>
      <c r="T1381" s="15"/>
      <c r="U1381" s="35"/>
      <c r="V1381" s="33"/>
      <c r="W1381" s="15"/>
      <c r="X1381" s="15"/>
      <c r="Y1381" s="15"/>
      <c r="Z1381" s="23"/>
    </row>
    <row r="1382" spans="1:26">
      <c r="A1382" s="15">
        <v>221</v>
      </c>
      <c r="B1382" s="15">
        <v>1</v>
      </c>
      <c r="C1382" s="15"/>
      <c r="D1382" s="15"/>
      <c r="E1382" s="15"/>
      <c r="F1382" s="15"/>
      <c r="G1382" s="15"/>
      <c r="H1382" s="16" t="s">
        <v>32</v>
      </c>
      <c r="I1382" s="16" t="s">
        <v>32</v>
      </c>
      <c r="J1382" s="15"/>
      <c r="K1382" s="27" t="str" cm="1">
        <f t="array" ref="K1382">IF(I1382="","",_xlfn.XLOOKUP(0&amp;A1382&amp;IF(F1382&lt;&gt;"",F1382,LOOKUP(2,1/(F$2:F1382&lt;&gt;""),F$2:F1382))&amp;I1382,Hoja4!G:G,Hoja4!F:F,"",0))</f>
        <v/>
      </c>
      <c r="L1382" s="22"/>
      <c r="M1382" s="15">
        <v>18</v>
      </c>
      <c r="N1382" s="15" t="s">
        <v>1734</v>
      </c>
      <c r="O1382" s="15" t="s">
        <v>40</v>
      </c>
      <c r="P1382" s="15" t="s">
        <v>131</v>
      </c>
      <c r="Q1382" s="15" t="s">
        <v>36</v>
      </c>
      <c r="R1382" s="15" t="s">
        <v>37</v>
      </c>
      <c r="S1382" s="15">
        <v>12643</v>
      </c>
      <c r="T1382" s="15">
        <v>4902</v>
      </c>
      <c r="U1382" s="35"/>
      <c r="V1382" s="33"/>
      <c r="W1382" s="15" t="s">
        <v>38</v>
      </c>
      <c r="X1382" s="15" t="s">
        <v>38</v>
      </c>
      <c r="Y1382" s="15" t="s">
        <v>43</v>
      </c>
      <c r="Z1382" s="23"/>
    </row>
    <row r="1383" spans="1:26">
      <c r="A1383" s="3">
        <v>221</v>
      </c>
      <c r="B1383" s="3">
        <v>1</v>
      </c>
      <c r="C1383" s="3" t="s">
        <v>1687</v>
      </c>
      <c r="D1383" s="3"/>
      <c r="E1383" s="3"/>
      <c r="F1383" s="3">
        <v>9</v>
      </c>
      <c r="G1383" s="3" t="s">
        <v>1733</v>
      </c>
      <c r="H1383" s="4" t="s">
        <v>32</v>
      </c>
      <c r="I1383" s="4" t="s">
        <v>32</v>
      </c>
      <c r="J1383" s="3" t="s">
        <v>44</v>
      </c>
      <c r="K1383" s="28">
        <f>SUM(K1381:K1382)</f>
        <v>0</v>
      </c>
      <c r="L1383" s="13">
        <f>SUM(L1381:L1382)</f>
        <v>0</v>
      </c>
      <c r="M1383" s="3"/>
      <c r="N1383" s="3"/>
      <c r="O1383" s="3"/>
      <c r="P1383" s="3"/>
      <c r="Q1383" s="3"/>
      <c r="R1383" s="3"/>
      <c r="S1383" s="3"/>
      <c r="T1383" s="3"/>
      <c r="U1383" s="36"/>
      <c r="V1383" s="3"/>
      <c r="W1383" s="3"/>
      <c r="X1383" s="3"/>
      <c r="Y1383" s="3" t="s">
        <v>45</v>
      </c>
      <c r="Z1383" s="13">
        <f>SUM(Z1381:Z1382)</f>
        <v>0</v>
      </c>
    </row>
    <row r="1384" spans="1:26">
      <c r="A1384" s="15">
        <v>221</v>
      </c>
      <c r="B1384" s="15">
        <v>1</v>
      </c>
      <c r="C1384" s="15" t="s">
        <v>1687</v>
      </c>
      <c r="D1384" s="15">
        <v>2</v>
      </c>
      <c r="E1384" s="15" t="s">
        <v>1722</v>
      </c>
      <c r="F1384" s="15">
        <v>10</v>
      </c>
      <c r="G1384" s="15" t="s">
        <v>1735</v>
      </c>
      <c r="H1384" s="16" t="s">
        <v>32</v>
      </c>
      <c r="I1384" s="16" t="s">
        <v>32</v>
      </c>
      <c r="J1384" s="15"/>
      <c r="K1384" s="24" t="str" cm="1">
        <f t="array" ref="K1384">IF(I1384="","",_xlfn.XLOOKUP(0&amp;A1384&amp;IF(F1384&lt;&gt;"",F1384,LOOKUP(2,1/(F$2:F1384&lt;&gt;""),F$2:F1384))&amp;I1384,Hoja4!G:G,Hoja4!F:F,"",0))</f>
        <v/>
      </c>
      <c r="L1384" s="22"/>
      <c r="M1384" s="15"/>
      <c r="N1384" s="15"/>
      <c r="O1384" s="15"/>
      <c r="P1384" s="15"/>
      <c r="Q1384" s="15"/>
      <c r="R1384" s="15"/>
      <c r="S1384" s="15"/>
      <c r="T1384" s="15"/>
      <c r="U1384" s="35"/>
      <c r="V1384" s="33"/>
      <c r="W1384" s="15"/>
      <c r="X1384" s="15"/>
      <c r="Y1384" s="15"/>
      <c r="Z1384" s="23"/>
    </row>
    <row r="1385" spans="1:26">
      <c r="A1385" s="15">
        <v>221</v>
      </c>
      <c r="B1385" s="15">
        <v>1</v>
      </c>
      <c r="C1385" s="15"/>
      <c r="D1385" s="15"/>
      <c r="E1385" s="15"/>
      <c r="F1385" s="15"/>
      <c r="G1385" s="15"/>
      <c r="H1385" s="16" t="s">
        <v>32</v>
      </c>
      <c r="I1385" s="16" t="s">
        <v>32</v>
      </c>
      <c r="J1385" s="15"/>
      <c r="K1385" s="27" t="str" cm="1">
        <f t="array" ref="K1385">IF(I1385="","",_xlfn.XLOOKUP(0&amp;A1385&amp;IF(F1385&lt;&gt;"",F1385,LOOKUP(2,1/(F$2:F1385&lt;&gt;""),F$2:F1385))&amp;I1385,Hoja4!G:G,Hoja4!F:F,"",0))</f>
        <v/>
      </c>
      <c r="L1385" s="22"/>
      <c r="M1385" s="15">
        <v>19</v>
      </c>
      <c r="N1385" s="15" t="s">
        <v>1736</v>
      </c>
      <c r="O1385" s="15" t="s">
        <v>40</v>
      </c>
      <c r="P1385" s="15" t="s">
        <v>131</v>
      </c>
      <c r="Q1385" s="15" t="s">
        <v>36</v>
      </c>
      <c r="R1385" s="15" t="s">
        <v>37</v>
      </c>
      <c r="S1385" s="15">
        <v>0</v>
      </c>
      <c r="T1385" s="15">
        <v>7294209</v>
      </c>
      <c r="U1385" s="35">
        <v>514000</v>
      </c>
      <c r="V1385" s="33"/>
      <c r="W1385" s="15" t="s">
        <v>38</v>
      </c>
      <c r="X1385" s="15" t="s">
        <v>38</v>
      </c>
      <c r="Y1385" s="15" t="s">
        <v>38</v>
      </c>
      <c r="Z1385" s="23"/>
    </row>
    <row r="1386" spans="1:26">
      <c r="A1386" s="3">
        <v>221</v>
      </c>
      <c r="B1386" s="3">
        <v>1</v>
      </c>
      <c r="C1386" s="3" t="s">
        <v>1687</v>
      </c>
      <c r="D1386" s="3"/>
      <c r="E1386" s="3"/>
      <c r="F1386" s="3">
        <v>10</v>
      </c>
      <c r="G1386" s="3" t="s">
        <v>1735</v>
      </c>
      <c r="H1386" s="4" t="s">
        <v>32</v>
      </c>
      <c r="I1386" s="4" t="s">
        <v>32</v>
      </c>
      <c r="J1386" s="3" t="s">
        <v>44</v>
      </c>
      <c r="K1386" s="28">
        <f>SUM(K1384:K1385)</f>
        <v>0</v>
      </c>
      <c r="L1386" s="13">
        <f>SUM(L1384:L1385)</f>
        <v>0</v>
      </c>
      <c r="M1386" s="3"/>
      <c r="N1386" s="3"/>
      <c r="O1386" s="3"/>
      <c r="P1386" s="3"/>
      <c r="Q1386" s="3"/>
      <c r="R1386" s="3"/>
      <c r="S1386" s="3"/>
      <c r="T1386" s="3"/>
      <c r="U1386" s="36"/>
      <c r="V1386" s="3"/>
      <c r="W1386" s="3"/>
      <c r="X1386" s="3"/>
      <c r="Y1386" s="3" t="s">
        <v>45</v>
      </c>
      <c r="Z1386" s="13">
        <f>SUM(Z1384:Z1385)</f>
        <v>0</v>
      </c>
    </row>
    <row r="1387" spans="1:26">
      <c r="A1387" s="15">
        <v>221</v>
      </c>
      <c r="B1387" s="15">
        <v>1</v>
      </c>
      <c r="C1387" s="15" t="s">
        <v>1687</v>
      </c>
      <c r="D1387" s="15">
        <v>3</v>
      </c>
      <c r="E1387" s="15" t="s">
        <v>317</v>
      </c>
      <c r="F1387" s="15">
        <v>11</v>
      </c>
      <c r="G1387" s="15" t="s">
        <v>1737</v>
      </c>
      <c r="H1387" s="16" t="s">
        <v>1738</v>
      </c>
      <c r="I1387" s="16" t="s">
        <v>1739</v>
      </c>
      <c r="J1387" s="15" t="s">
        <v>1740</v>
      </c>
      <c r="K1387" s="32" cm="1">
        <f t="array" ref="K1387">IF(I1387="","",_xlfn.XLOOKUP(0&amp;A1387&amp;IF(F1387&lt;&gt;"",F1387,LOOKUP(2,1/(F$2:F1387&lt;&gt;""),F$2:F1387))&amp;I1387,Hoja4!G:G,Hoja4!F:F,"",0))</f>
        <v>2199706728</v>
      </c>
      <c r="L1387" s="23"/>
      <c r="M1387" s="15"/>
      <c r="N1387" s="15"/>
      <c r="O1387" s="15"/>
      <c r="P1387" s="15"/>
      <c r="Q1387" s="15"/>
      <c r="R1387" s="15"/>
      <c r="S1387" s="15"/>
      <c r="T1387" s="15"/>
      <c r="U1387" s="35"/>
      <c r="V1387" s="15"/>
      <c r="W1387" s="15"/>
      <c r="X1387" s="15"/>
      <c r="Y1387" s="15"/>
      <c r="Z1387" s="22"/>
    </row>
    <row r="1388" spans="1:26">
      <c r="A1388" s="15">
        <v>221</v>
      </c>
      <c r="B1388" s="15">
        <v>1</v>
      </c>
      <c r="C1388" s="15"/>
      <c r="D1388" s="15"/>
      <c r="E1388" s="15"/>
      <c r="F1388" s="15"/>
      <c r="G1388" s="15"/>
      <c r="H1388" s="16" t="s">
        <v>32</v>
      </c>
      <c r="I1388" s="16" t="s">
        <v>32</v>
      </c>
      <c r="J1388" s="15"/>
      <c r="K1388" s="27" t="str" cm="1">
        <f t="array" ref="K1388">IF(I1388="","",_xlfn.XLOOKUP(0&amp;A1388&amp;IF(F1388&lt;&gt;"",F1388,LOOKUP(2,1/(F$2:F1388&lt;&gt;""),F$2:F1388))&amp;I1388,Hoja4!G:G,Hoja4!F:F,"",0))</f>
        <v/>
      </c>
      <c r="L1388" s="22"/>
      <c r="M1388" s="15">
        <v>20</v>
      </c>
      <c r="N1388" s="15" t="s">
        <v>1741</v>
      </c>
      <c r="O1388" s="15" t="s">
        <v>1078</v>
      </c>
      <c r="P1388" s="15" t="s">
        <v>95</v>
      </c>
      <c r="Q1388" s="15" t="s">
        <v>36</v>
      </c>
      <c r="R1388" s="15" t="s">
        <v>37</v>
      </c>
      <c r="S1388" s="15">
        <v>272</v>
      </c>
      <c r="T1388" s="15">
        <v>220</v>
      </c>
      <c r="U1388" s="35">
        <v>70</v>
      </c>
      <c r="V1388" s="33"/>
      <c r="W1388" s="15" t="s">
        <v>43</v>
      </c>
      <c r="X1388" s="15" t="s">
        <v>38</v>
      </c>
      <c r="Y1388" s="15" t="s">
        <v>38</v>
      </c>
      <c r="Z1388" s="23"/>
    </row>
    <row r="1389" spans="1:26">
      <c r="A1389" s="3">
        <v>221</v>
      </c>
      <c r="B1389" s="3">
        <v>1</v>
      </c>
      <c r="C1389" s="3" t="s">
        <v>1687</v>
      </c>
      <c r="D1389" s="3"/>
      <c r="E1389" s="3"/>
      <c r="F1389" s="3">
        <v>11</v>
      </c>
      <c r="G1389" s="3" t="s">
        <v>1737</v>
      </c>
      <c r="H1389" s="4" t="s">
        <v>32</v>
      </c>
      <c r="I1389" s="4" t="s">
        <v>32</v>
      </c>
      <c r="J1389" s="3" t="s">
        <v>44</v>
      </c>
      <c r="K1389" s="28">
        <f>SUM(K1387:K1388)</f>
        <v>2199706728</v>
      </c>
      <c r="L1389" s="13">
        <f>SUM(L1387:L1388)</f>
        <v>0</v>
      </c>
      <c r="M1389" s="3"/>
      <c r="N1389" s="3"/>
      <c r="O1389" s="3"/>
      <c r="P1389" s="3"/>
      <c r="Q1389" s="3"/>
      <c r="R1389" s="3"/>
      <c r="S1389" s="3"/>
      <c r="T1389" s="3"/>
      <c r="U1389" s="36"/>
      <c r="V1389" s="3"/>
      <c r="W1389" s="3"/>
      <c r="X1389" s="3"/>
      <c r="Y1389" s="3" t="s">
        <v>45</v>
      </c>
      <c r="Z1389" s="13">
        <f>SUM(Z1387:Z1388)</f>
        <v>0</v>
      </c>
    </row>
    <row r="1390" spans="1:26">
      <c r="A1390" s="15">
        <v>221</v>
      </c>
      <c r="B1390" s="15">
        <v>1</v>
      </c>
      <c r="C1390" s="15" t="s">
        <v>1687</v>
      </c>
      <c r="D1390" s="15">
        <v>3</v>
      </c>
      <c r="E1390" s="15" t="s">
        <v>317</v>
      </c>
      <c r="F1390" s="15">
        <v>13</v>
      </c>
      <c r="G1390" s="15" t="s">
        <v>118</v>
      </c>
      <c r="H1390" s="16" t="s">
        <v>1738</v>
      </c>
      <c r="I1390" s="16" t="s">
        <v>1739</v>
      </c>
      <c r="J1390" s="15" t="s">
        <v>1740</v>
      </c>
      <c r="K1390" s="32" cm="1">
        <f t="array" ref="K1390">IF(I1390="","",_xlfn.XLOOKUP(0&amp;A1390&amp;IF(F1390&lt;&gt;"",F1390,LOOKUP(2,1/(F$2:F1390&lt;&gt;""),F$2:F1390))&amp;I1390,Hoja4!G:G,Hoja4!F:F,"",0))</f>
        <v>1624990800</v>
      </c>
      <c r="L1390" s="23"/>
      <c r="M1390" s="15"/>
      <c r="N1390" s="15"/>
      <c r="O1390" s="15"/>
      <c r="P1390" s="15"/>
      <c r="Q1390" s="15"/>
      <c r="R1390" s="15"/>
      <c r="S1390" s="15"/>
      <c r="T1390" s="15"/>
      <c r="U1390" s="35"/>
      <c r="V1390" s="15"/>
      <c r="W1390" s="15"/>
      <c r="X1390" s="15"/>
      <c r="Y1390" s="15"/>
      <c r="Z1390" s="22"/>
    </row>
    <row r="1391" spans="1:26">
      <c r="A1391" s="15">
        <v>221</v>
      </c>
      <c r="B1391" s="15">
        <v>1</v>
      </c>
      <c r="C1391" s="15"/>
      <c r="D1391" s="15"/>
      <c r="E1391" s="15"/>
      <c r="F1391" s="15"/>
      <c r="G1391" s="15"/>
      <c r="H1391" s="16" t="s">
        <v>32</v>
      </c>
      <c r="I1391" s="16" t="s">
        <v>32</v>
      </c>
      <c r="J1391" s="15"/>
      <c r="K1391" s="27" t="str" cm="1">
        <f t="array" ref="K1391">IF(I1391="","",_xlfn.XLOOKUP(0&amp;A1391&amp;IF(F1391&lt;&gt;"",F1391,LOOKUP(2,1/(F$2:F1391&lt;&gt;""),F$2:F1391))&amp;I1391,Hoja4!G:G,Hoja4!F:F,"",0))</f>
        <v/>
      </c>
      <c r="L1391" s="22"/>
      <c r="M1391" s="15">
        <v>23</v>
      </c>
      <c r="N1391" s="15" t="s">
        <v>1742</v>
      </c>
      <c r="O1391" s="15" t="s">
        <v>1743</v>
      </c>
      <c r="P1391" s="15" t="s">
        <v>131</v>
      </c>
      <c r="Q1391" s="15" t="s">
        <v>41</v>
      </c>
      <c r="R1391" s="15" t="s">
        <v>37</v>
      </c>
      <c r="S1391" s="15"/>
      <c r="T1391" s="15">
        <v>100</v>
      </c>
      <c r="U1391" s="35">
        <v>100</v>
      </c>
      <c r="V1391" s="33"/>
      <c r="W1391" s="15" t="s">
        <v>60</v>
      </c>
      <c r="X1391" s="15" t="s">
        <v>60</v>
      </c>
      <c r="Y1391" s="15" t="s">
        <v>38</v>
      </c>
      <c r="Z1391" s="23"/>
    </row>
    <row r="1392" spans="1:26">
      <c r="A1392" s="3">
        <v>221</v>
      </c>
      <c r="B1392" s="3">
        <v>1</v>
      </c>
      <c r="C1392" s="3" t="s">
        <v>1687</v>
      </c>
      <c r="D1392" s="3"/>
      <c r="E1392" s="3"/>
      <c r="F1392" s="3">
        <v>13</v>
      </c>
      <c r="G1392" s="3" t="s">
        <v>118</v>
      </c>
      <c r="H1392" s="4" t="s">
        <v>32</v>
      </c>
      <c r="I1392" s="4" t="s">
        <v>32</v>
      </c>
      <c r="J1392" s="3" t="s">
        <v>44</v>
      </c>
      <c r="K1392" s="28">
        <f>SUM(K1390:K1391)</f>
        <v>1624990800</v>
      </c>
      <c r="L1392" s="13">
        <f>SUM(L1390:L1391)</f>
        <v>0</v>
      </c>
      <c r="M1392" s="3"/>
      <c r="N1392" s="3"/>
      <c r="O1392" s="3"/>
      <c r="P1392" s="3"/>
      <c r="Q1392" s="3"/>
      <c r="R1392" s="3"/>
      <c r="S1392" s="3"/>
      <c r="T1392" s="3"/>
      <c r="U1392" s="36"/>
      <c r="V1392" s="3"/>
      <c r="W1392" s="3"/>
      <c r="X1392" s="3"/>
      <c r="Y1392" s="3" t="s">
        <v>45</v>
      </c>
      <c r="Z1392" s="13">
        <f>SUM(Z1390:Z1391)</f>
        <v>0</v>
      </c>
    </row>
    <row r="1393" spans="1:26">
      <c r="A1393" s="15">
        <v>221</v>
      </c>
      <c r="B1393" s="15">
        <v>1</v>
      </c>
      <c r="C1393" s="15" t="s">
        <v>1687</v>
      </c>
      <c r="D1393" s="15">
        <v>3</v>
      </c>
      <c r="E1393" s="15" t="s">
        <v>317</v>
      </c>
      <c r="F1393" s="15">
        <v>14</v>
      </c>
      <c r="G1393" s="15" t="s">
        <v>1744</v>
      </c>
      <c r="H1393" s="16" t="s">
        <v>1738</v>
      </c>
      <c r="I1393" s="16" t="s">
        <v>1739</v>
      </c>
      <c r="J1393" s="15" t="s">
        <v>1740</v>
      </c>
      <c r="K1393" s="32" cm="1">
        <f t="array" ref="K1393">IF(I1393="","",_xlfn.XLOOKUP(0&amp;A1393&amp;IF(F1393&lt;&gt;"",F1393,LOOKUP(2,1/(F$2:F1393&lt;&gt;""),F$2:F1393))&amp;I1393,Hoja4!G:G,Hoja4!F:F,"",0))</f>
        <v>163778472</v>
      </c>
      <c r="L1393" s="23"/>
      <c r="M1393" s="15"/>
      <c r="N1393" s="15"/>
      <c r="O1393" s="15"/>
      <c r="P1393" s="15"/>
      <c r="Q1393" s="15"/>
      <c r="R1393" s="15"/>
      <c r="S1393" s="15"/>
      <c r="T1393" s="15"/>
      <c r="U1393" s="35"/>
      <c r="V1393" s="15"/>
      <c r="W1393" s="15"/>
      <c r="X1393" s="15"/>
      <c r="Y1393" s="15"/>
      <c r="Z1393" s="22"/>
    </row>
    <row r="1394" spans="1:26">
      <c r="A1394" s="15">
        <v>221</v>
      </c>
      <c r="B1394" s="15">
        <v>1</v>
      </c>
      <c r="C1394" s="15"/>
      <c r="D1394" s="15"/>
      <c r="E1394" s="15"/>
      <c r="F1394" s="15"/>
      <c r="G1394" s="15"/>
      <c r="H1394" s="16" t="s">
        <v>32</v>
      </c>
      <c r="I1394" s="16" t="s">
        <v>32</v>
      </c>
      <c r="J1394" s="15"/>
      <c r="K1394" s="27" t="str" cm="1">
        <f t="array" ref="K1394">IF(I1394="","",_xlfn.XLOOKUP(0&amp;A1394&amp;IF(F1394&lt;&gt;"",F1394,LOOKUP(2,1/(F$2:F1394&lt;&gt;""),F$2:F1394))&amp;I1394,Hoja4!G:G,Hoja4!F:F,"",0))</f>
        <v/>
      </c>
      <c r="L1394" s="22"/>
      <c r="M1394" s="15">
        <v>24</v>
      </c>
      <c r="N1394" s="15" t="s">
        <v>1745</v>
      </c>
      <c r="O1394" s="15" t="s">
        <v>1743</v>
      </c>
      <c r="P1394" s="15" t="s">
        <v>131</v>
      </c>
      <c r="Q1394" s="15" t="s">
        <v>41</v>
      </c>
      <c r="R1394" s="15" t="s">
        <v>37</v>
      </c>
      <c r="S1394" s="15"/>
      <c r="T1394" s="15">
        <v>100</v>
      </c>
      <c r="U1394" s="35">
        <v>100</v>
      </c>
      <c r="V1394" s="33"/>
      <c r="W1394" s="15" t="s">
        <v>60</v>
      </c>
      <c r="X1394" s="15" t="s">
        <v>60</v>
      </c>
      <c r="Y1394" s="15" t="s">
        <v>38</v>
      </c>
      <c r="Z1394" s="23"/>
    </row>
    <row r="1395" spans="1:26">
      <c r="A1395" s="3">
        <v>221</v>
      </c>
      <c r="B1395" s="3">
        <v>1</v>
      </c>
      <c r="C1395" s="3" t="s">
        <v>1687</v>
      </c>
      <c r="D1395" s="3"/>
      <c r="E1395" s="3"/>
      <c r="F1395" s="3">
        <v>14</v>
      </c>
      <c r="G1395" s="3" t="s">
        <v>1744</v>
      </c>
      <c r="H1395" s="4" t="s">
        <v>32</v>
      </c>
      <c r="I1395" s="4" t="s">
        <v>32</v>
      </c>
      <c r="J1395" s="3" t="s">
        <v>44</v>
      </c>
      <c r="K1395" s="28">
        <f>SUM(K1393:K1394)</f>
        <v>163778472</v>
      </c>
      <c r="L1395" s="13">
        <f>SUM(L1393:L1394)</f>
        <v>0</v>
      </c>
      <c r="M1395" s="3"/>
      <c r="N1395" s="3"/>
      <c r="O1395" s="3"/>
      <c r="P1395" s="3"/>
      <c r="Q1395" s="3"/>
      <c r="R1395" s="3"/>
      <c r="S1395" s="3"/>
      <c r="T1395" s="3"/>
      <c r="U1395" s="36"/>
      <c r="V1395" s="3"/>
      <c r="W1395" s="3"/>
      <c r="X1395" s="3"/>
      <c r="Y1395" s="3" t="s">
        <v>45</v>
      </c>
      <c r="Z1395" s="13">
        <f>SUM(Z1393:Z1394)</f>
        <v>0</v>
      </c>
    </row>
    <row r="1396" spans="1:26">
      <c r="A1396" s="5">
        <v>221</v>
      </c>
      <c r="B1396" s="5">
        <v>1</v>
      </c>
      <c r="C1396" s="5" t="s">
        <v>1687</v>
      </c>
      <c r="D1396" s="5"/>
      <c r="E1396" s="5"/>
      <c r="F1396" s="5"/>
      <c r="G1396" s="5"/>
      <c r="H1396" s="6" t="s">
        <v>32</v>
      </c>
      <c r="I1396" s="6" t="s">
        <v>32</v>
      </c>
      <c r="J1396" s="5" t="s">
        <v>121</v>
      </c>
      <c r="K1396" s="29">
        <f>SUM(K1361,K1366,K1369,K1372,K1376,K1380,K1383,K1386,K1389,K1392,K1395)</f>
        <v>14728476000</v>
      </c>
      <c r="L1396" s="14">
        <f>SUM(L1361,L1366,L1369,L1372,L1376,L1380,L1383,L1386,L1389,L1392,L1395)</f>
        <v>0</v>
      </c>
      <c r="M1396" s="5"/>
      <c r="N1396" s="5"/>
      <c r="O1396" s="5"/>
      <c r="P1396" s="5"/>
      <c r="Q1396" s="5"/>
      <c r="R1396" s="5"/>
      <c r="S1396" s="5"/>
      <c r="T1396" s="5"/>
      <c r="U1396" s="37"/>
      <c r="V1396" s="5"/>
      <c r="W1396" s="5"/>
      <c r="X1396" s="5"/>
      <c r="Y1396" s="5" t="s">
        <v>121</v>
      </c>
      <c r="Z1396" s="14">
        <f>SUM(Z1361,Z1366,Z1369,Z1372,Z1376,Z1380,Z1383,Z1386,Z1389,Z1392,Z1395)</f>
        <v>0</v>
      </c>
    </row>
    <row r="1397" spans="1:26">
      <c r="A1397" s="15">
        <v>113</v>
      </c>
      <c r="B1397" s="15">
        <v>2</v>
      </c>
      <c r="C1397" s="15" t="s">
        <v>1746</v>
      </c>
      <c r="D1397" s="15">
        <v>5</v>
      </c>
      <c r="E1397" s="15" t="s">
        <v>1747</v>
      </c>
      <c r="F1397" s="15">
        <v>4</v>
      </c>
      <c r="G1397" s="15" t="s">
        <v>1748</v>
      </c>
      <c r="H1397" s="16" t="s">
        <v>1749</v>
      </c>
      <c r="I1397" s="16" t="s">
        <v>1750</v>
      </c>
      <c r="J1397" s="15" t="s">
        <v>1751</v>
      </c>
      <c r="K1397" s="32" cm="1">
        <f t="array" ref="K1397">IF(I1397="","",_xlfn.XLOOKUP(0&amp;A1397&amp;IF(F1397&lt;&gt;"",F1397,LOOKUP(2,1/(F$2:F1397&lt;&gt;""),F$2:F1397))&amp;I1397,Hoja4!G:G,Hoja4!F:F,"",0))</f>
        <v>40075186000</v>
      </c>
      <c r="L1397" s="23"/>
      <c r="M1397" s="15"/>
      <c r="N1397" s="15"/>
      <c r="O1397" s="15"/>
      <c r="P1397" s="15"/>
      <c r="Q1397" s="15"/>
      <c r="R1397" s="15"/>
      <c r="S1397" s="15"/>
      <c r="T1397" s="15"/>
      <c r="U1397" s="35"/>
      <c r="V1397" s="15"/>
      <c r="W1397" s="15"/>
      <c r="X1397" s="15"/>
      <c r="Y1397" s="15"/>
      <c r="Z1397" s="22"/>
    </row>
    <row r="1398" spans="1:26">
      <c r="A1398" s="15">
        <v>113</v>
      </c>
      <c r="B1398" s="15">
        <v>2</v>
      </c>
      <c r="C1398" s="15"/>
      <c r="D1398" s="15"/>
      <c r="E1398" s="15"/>
      <c r="F1398" s="15"/>
      <c r="G1398" s="15"/>
      <c r="H1398" s="16" t="s">
        <v>1752</v>
      </c>
      <c r="I1398" s="16" t="s">
        <v>1753</v>
      </c>
      <c r="J1398" s="15" t="s">
        <v>1754</v>
      </c>
      <c r="K1398" s="32" cm="1">
        <f t="array" ref="K1398">IF(I1398="","",_xlfn.XLOOKUP(0&amp;A1398&amp;IF(F1398&lt;&gt;"",F1398,LOOKUP(2,1/(F$2:F1398&lt;&gt;""),F$2:F1398))&amp;I1398,Hoja4!G:G,Hoja4!F:F,"",0))</f>
        <v>25561813000</v>
      </c>
      <c r="L1398" s="23"/>
      <c r="M1398" s="15"/>
      <c r="N1398" s="15"/>
      <c r="O1398" s="15"/>
      <c r="P1398" s="15"/>
      <c r="Q1398" s="15"/>
      <c r="R1398" s="15"/>
      <c r="S1398" s="15"/>
      <c r="T1398" s="15"/>
      <c r="U1398" s="35"/>
      <c r="V1398" s="15"/>
      <c r="W1398" s="15"/>
      <c r="X1398" s="15"/>
      <c r="Y1398" s="15"/>
      <c r="Z1398" s="22"/>
    </row>
    <row r="1399" spans="1:26">
      <c r="A1399" s="15">
        <v>113</v>
      </c>
      <c r="B1399" s="15">
        <v>2</v>
      </c>
      <c r="C1399" s="15"/>
      <c r="D1399" s="15"/>
      <c r="E1399" s="15"/>
      <c r="F1399" s="15"/>
      <c r="G1399" s="15"/>
      <c r="H1399" s="16" t="s">
        <v>1755</v>
      </c>
      <c r="I1399" s="16" t="s">
        <v>1756</v>
      </c>
      <c r="J1399" s="15" t="s">
        <v>1757</v>
      </c>
      <c r="K1399" s="32" cm="1">
        <f t="array" ref="K1399">IF(I1399="","",_xlfn.XLOOKUP(0&amp;A1399&amp;IF(F1399&lt;&gt;"",F1399,LOOKUP(2,1/(F$2:F1399&lt;&gt;""),F$2:F1399))&amp;I1399,Hoja4!G:G,Hoja4!F:F,"",0))</f>
        <v>74727831000</v>
      </c>
      <c r="L1399" s="23"/>
      <c r="M1399" s="15"/>
      <c r="N1399" s="15"/>
      <c r="O1399" s="15"/>
      <c r="P1399" s="15"/>
      <c r="Q1399" s="15"/>
      <c r="R1399" s="15"/>
      <c r="S1399" s="15"/>
      <c r="T1399" s="15"/>
      <c r="U1399" s="35"/>
      <c r="V1399" s="15"/>
      <c r="W1399" s="15"/>
      <c r="X1399" s="15"/>
      <c r="Y1399" s="15"/>
      <c r="Z1399" s="22"/>
    </row>
    <row r="1400" spans="1:26">
      <c r="A1400" s="15">
        <v>113</v>
      </c>
      <c r="B1400" s="15">
        <v>2</v>
      </c>
      <c r="C1400" s="15"/>
      <c r="D1400" s="15"/>
      <c r="E1400" s="15"/>
      <c r="F1400" s="15"/>
      <c r="G1400" s="15"/>
      <c r="H1400" s="16" t="s">
        <v>32</v>
      </c>
      <c r="I1400" s="16" t="s">
        <v>32</v>
      </c>
      <c r="J1400" s="15"/>
      <c r="K1400" s="27" t="str" cm="1">
        <f t="array" ref="K1400">IF(I1400="","",_xlfn.XLOOKUP(0&amp;A1400&amp;IF(F1400&lt;&gt;"",F1400,LOOKUP(2,1/(F$2:F1400&lt;&gt;""),F$2:F1400))&amp;I1400,Hoja4!G:G,Hoja4!F:F,"",0))</f>
        <v/>
      </c>
      <c r="L1400" s="22"/>
      <c r="M1400" s="15">
        <v>1</v>
      </c>
      <c r="N1400" s="15" t="s">
        <v>1758</v>
      </c>
      <c r="O1400" s="15" t="s">
        <v>40</v>
      </c>
      <c r="P1400" s="15" t="s">
        <v>131</v>
      </c>
      <c r="Q1400" s="15" t="s">
        <v>36</v>
      </c>
      <c r="R1400" s="15" t="s">
        <v>37</v>
      </c>
      <c r="S1400" s="15">
        <v>92975</v>
      </c>
      <c r="T1400" s="15">
        <v>169714</v>
      </c>
      <c r="U1400" s="35">
        <v>21875</v>
      </c>
      <c r="V1400" s="33"/>
      <c r="W1400" s="15" t="s">
        <v>38</v>
      </c>
      <c r="X1400" s="15" t="s">
        <v>38</v>
      </c>
      <c r="Y1400" s="15" t="s">
        <v>38</v>
      </c>
      <c r="Z1400" s="23"/>
    </row>
    <row r="1401" spans="1:26">
      <c r="A1401" s="3">
        <v>113</v>
      </c>
      <c r="B1401" s="3">
        <v>2</v>
      </c>
      <c r="C1401" s="3" t="s">
        <v>1746</v>
      </c>
      <c r="D1401" s="3"/>
      <c r="E1401" s="3"/>
      <c r="F1401" s="3">
        <v>4</v>
      </c>
      <c r="G1401" s="3" t="s">
        <v>1748</v>
      </c>
      <c r="H1401" s="4" t="s">
        <v>32</v>
      </c>
      <c r="I1401" s="4" t="s">
        <v>32</v>
      </c>
      <c r="J1401" s="3" t="s">
        <v>44</v>
      </c>
      <c r="K1401" s="28">
        <f>SUM(K1397:K1400)</f>
        <v>140364830000</v>
      </c>
      <c r="L1401" s="13">
        <f>SUM(L1397:L1400)</f>
        <v>0</v>
      </c>
      <c r="M1401" s="3"/>
      <c r="N1401" s="3"/>
      <c r="O1401" s="3"/>
      <c r="P1401" s="3"/>
      <c r="Q1401" s="3"/>
      <c r="R1401" s="3"/>
      <c r="S1401" s="3"/>
      <c r="T1401" s="3"/>
      <c r="U1401" s="36"/>
      <c r="V1401" s="3"/>
      <c r="W1401" s="3"/>
      <c r="X1401" s="3"/>
      <c r="Y1401" s="3" t="s">
        <v>45</v>
      </c>
      <c r="Z1401" s="13">
        <f>SUM(Z1396:Z1400)</f>
        <v>0</v>
      </c>
    </row>
    <row r="1402" spans="1:26">
      <c r="A1402" s="15">
        <v>113</v>
      </c>
      <c r="B1402" s="15">
        <v>2</v>
      </c>
      <c r="C1402" s="15" t="s">
        <v>1746</v>
      </c>
      <c r="D1402" s="15">
        <v>5</v>
      </c>
      <c r="E1402" s="15" t="s">
        <v>1747</v>
      </c>
      <c r="F1402" s="15">
        <v>5</v>
      </c>
      <c r="G1402" s="15" t="s">
        <v>1759</v>
      </c>
      <c r="H1402" s="16" t="s">
        <v>1760</v>
      </c>
      <c r="I1402" s="16" t="s">
        <v>1761</v>
      </c>
      <c r="J1402" s="15" t="s">
        <v>1762</v>
      </c>
      <c r="K1402" s="32" cm="1">
        <f t="array" ref="K1402">IF(I1402="","",_xlfn.XLOOKUP(0&amp;A1402&amp;IF(F1402&lt;&gt;"",F1402,LOOKUP(2,1/(F$2:F1402&lt;&gt;""),F$2:F1402))&amp;I1402,Hoja4!G:G,Hoja4!F:F,"",0))</f>
        <v>2861714535</v>
      </c>
      <c r="L1402" s="23"/>
      <c r="M1402" s="15"/>
      <c r="N1402" s="15"/>
      <c r="O1402" s="15"/>
      <c r="P1402" s="15"/>
      <c r="Q1402" s="15"/>
      <c r="R1402" s="15"/>
      <c r="S1402" s="15"/>
      <c r="T1402" s="15"/>
      <c r="U1402" s="35"/>
      <c r="V1402" s="15"/>
      <c r="W1402" s="15"/>
      <c r="X1402" s="15"/>
      <c r="Y1402" s="15"/>
      <c r="Z1402" s="22"/>
    </row>
    <row r="1403" spans="1:26">
      <c r="A1403" s="15">
        <v>113</v>
      </c>
      <c r="B1403" s="15">
        <v>2</v>
      </c>
      <c r="C1403" s="15"/>
      <c r="D1403" s="15"/>
      <c r="E1403" s="15"/>
      <c r="F1403" s="15"/>
      <c r="G1403" s="15"/>
      <c r="H1403" s="16" t="s">
        <v>1763</v>
      </c>
      <c r="I1403" s="16" t="s">
        <v>1764</v>
      </c>
      <c r="J1403" s="15" t="s">
        <v>1765</v>
      </c>
      <c r="K1403" s="32" cm="1">
        <f t="array" ref="K1403">IF(I1403="","",_xlfn.XLOOKUP(0&amp;A1403&amp;IF(F1403&lt;&gt;"",F1403,LOOKUP(2,1/(F$2:F1403&lt;&gt;""),F$2:F1403))&amp;I1403,Hoja4!G:G,Hoja4!F:F,"",0))</f>
        <v>6010536000</v>
      </c>
      <c r="L1403" s="23"/>
      <c r="M1403" s="15"/>
      <c r="N1403" s="15"/>
      <c r="O1403" s="15"/>
      <c r="P1403" s="15"/>
      <c r="Q1403" s="15"/>
      <c r="R1403" s="15"/>
      <c r="S1403" s="15"/>
      <c r="T1403" s="15"/>
      <c r="U1403" s="35"/>
      <c r="V1403" s="15"/>
      <c r="W1403" s="15"/>
      <c r="X1403" s="15"/>
      <c r="Y1403" s="15"/>
      <c r="Z1403" s="22"/>
    </row>
    <row r="1404" spans="1:26">
      <c r="A1404" s="15">
        <v>113</v>
      </c>
      <c r="B1404" s="15">
        <v>2</v>
      </c>
      <c r="C1404" s="15"/>
      <c r="D1404" s="15"/>
      <c r="E1404" s="15"/>
      <c r="F1404" s="15"/>
      <c r="G1404" s="15"/>
      <c r="H1404" s="16" t="s">
        <v>1766</v>
      </c>
      <c r="I1404" s="16" t="s">
        <v>1767</v>
      </c>
      <c r="J1404" s="15" t="s">
        <v>1768</v>
      </c>
      <c r="K1404" s="32" cm="1">
        <f t="array" ref="K1404">IF(I1404="","",_xlfn.XLOOKUP(0&amp;A1404&amp;IF(F1404&lt;&gt;"",F1404,LOOKUP(2,1/(F$2:F1404&lt;&gt;""),F$2:F1404))&amp;I1404,Hoja4!G:G,Hoja4!F:F,"",0))</f>
        <v>2105948000</v>
      </c>
      <c r="L1404" s="23"/>
      <c r="M1404" s="15"/>
      <c r="N1404" s="15"/>
      <c r="O1404" s="15"/>
      <c r="P1404" s="15"/>
      <c r="Q1404" s="15"/>
      <c r="R1404" s="15"/>
      <c r="S1404" s="15"/>
      <c r="T1404" s="15"/>
      <c r="U1404" s="35"/>
      <c r="V1404" s="15"/>
      <c r="W1404" s="15"/>
      <c r="X1404" s="15"/>
      <c r="Y1404" s="15"/>
      <c r="Z1404" s="22"/>
    </row>
    <row r="1405" spans="1:26">
      <c r="A1405" s="15">
        <v>113</v>
      </c>
      <c r="B1405" s="15">
        <v>2</v>
      </c>
      <c r="C1405" s="15"/>
      <c r="D1405" s="15"/>
      <c r="E1405" s="15"/>
      <c r="F1405" s="15"/>
      <c r="G1405" s="15"/>
      <c r="H1405" s="16" t="s">
        <v>1769</v>
      </c>
      <c r="I1405" s="16" t="s">
        <v>1770</v>
      </c>
      <c r="J1405" s="15" t="s">
        <v>1771</v>
      </c>
      <c r="K1405" s="32" cm="1">
        <f t="array" ref="K1405">IF(I1405="","",_xlfn.XLOOKUP(0&amp;A1405&amp;IF(F1405&lt;&gt;"",F1405,LOOKUP(2,1/(F$2:F1405&lt;&gt;""),F$2:F1405))&amp;I1405,Hoja4!G:G,Hoja4!F:F,"",0))</f>
        <v>104408880000</v>
      </c>
      <c r="L1405" s="23"/>
      <c r="M1405" s="15"/>
      <c r="N1405" s="15"/>
      <c r="O1405" s="15"/>
      <c r="P1405" s="15"/>
      <c r="Q1405" s="15"/>
      <c r="R1405" s="15"/>
      <c r="S1405" s="15"/>
      <c r="T1405" s="15"/>
      <c r="U1405" s="35"/>
      <c r="V1405" s="15"/>
      <c r="W1405" s="15"/>
      <c r="X1405" s="15"/>
      <c r="Y1405" s="15"/>
      <c r="Z1405" s="22"/>
    </row>
    <row r="1406" spans="1:26">
      <c r="A1406" s="15">
        <v>113</v>
      </c>
      <c r="B1406" s="15">
        <v>2</v>
      </c>
      <c r="C1406" s="15"/>
      <c r="D1406" s="15"/>
      <c r="E1406" s="15"/>
      <c r="F1406" s="15"/>
      <c r="G1406" s="15"/>
      <c r="H1406" s="16" t="s">
        <v>32</v>
      </c>
      <c r="I1406" s="16" t="s">
        <v>32</v>
      </c>
      <c r="J1406" s="15"/>
      <c r="K1406" s="27" t="str" cm="1">
        <f t="array" ref="K1406">IF(I1406="","",_xlfn.XLOOKUP(0&amp;A1406&amp;IF(F1406&lt;&gt;"",F1406,LOOKUP(2,1/(F$2:F1406&lt;&gt;""),F$2:F1406))&amp;I1406,Hoja4!G:G,Hoja4!F:F,"",0))</f>
        <v/>
      </c>
      <c r="L1406" s="22"/>
      <c r="M1406" s="15">
        <v>2</v>
      </c>
      <c r="N1406" s="15" t="s">
        <v>1772</v>
      </c>
      <c r="O1406" s="15" t="s">
        <v>40</v>
      </c>
      <c r="P1406" s="15" t="s">
        <v>131</v>
      </c>
      <c r="Q1406" s="15" t="s">
        <v>36</v>
      </c>
      <c r="R1406" s="15" t="s">
        <v>58</v>
      </c>
      <c r="S1406" s="15">
        <v>11019</v>
      </c>
      <c r="T1406" s="15">
        <v>30600</v>
      </c>
      <c r="U1406" s="35">
        <v>3300</v>
      </c>
      <c r="V1406" s="33"/>
      <c r="W1406" s="15" t="s">
        <v>38</v>
      </c>
      <c r="X1406" s="15" t="s">
        <v>38</v>
      </c>
      <c r="Y1406" s="15" t="s">
        <v>38</v>
      </c>
      <c r="Z1406" s="23"/>
    </row>
    <row r="1407" spans="1:26">
      <c r="A1407" s="15">
        <v>113</v>
      </c>
      <c r="B1407" s="15">
        <v>2</v>
      </c>
      <c r="C1407" s="15"/>
      <c r="D1407" s="15"/>
      <c r="E1407" s="15"/>
      <c r="F1407" s="15"/>
      <c r="G1407" s="15"/>
      <c r="H1407" s="16" t="s">
        <v>32</v>
      </c>
      <c r="I1407" s="16" t="s">
        <v>32</v>
      </c>
      <c r="J1407" s="15"/>
      <c r="K1407" s="27" t="str" cm="1">
        <f t="array" ref="K1407">IF(I1407="","",_xlfn.XLOOKUP(0&amp;A1407&amp;IF(F1407&lt;&gt;"",F1407,LOOKUP(2,1/(F$2:F1407&lt;&gt;""),F$2:F1407))&amp;I1407,Hoja4!G:G,Hoja4!F:F,"",0))</f>
        <v/>
      </c>
      <c r="L1407" s="22"/>
      <c r="M1407" s="15">
        <v>3</v>
      </c>
      <c r="N1407" s="15" t="s">
        <v>1773</v>
      </c>
      <c r="O1407" s="15" t="s">
        <v>40</v>
      </c>
      <c r="P1407" s="15" t="s">
        <v>131</v>
      </c>
      <c r="Q1407" s="15" t="s">
        <v>36</v>
      </c>
      <c r="R1407" s="15" t="s">
        <v>58</v>
      </c>
      <c r="S1407" s="15">
        <v>63136</v>
      </c>
      <c r="T1407" s="15">
        <v>166550</v>
      </c>
      <c r="U1407" s="35">
        <v>18000</v>
      </c>
      <c r="V1407" s="33"/>
      <c r="W1407" s="15" t="s">
        <v>38</v>
      </c>
      <c r="X1407" s="15" t="s">
        <v>38</v>
      </c>
      <c r="Y1407" s="15" t="s">
        <v>38</v>
      </c>
      <c r="Z1407" s="23"/>
    </row>
    <row r="1408" spans="1:26">
      <c r="A1408" s="15">
        <v>113</v>
      </c>
      <c r="B1408" s="15">
        <v>2</v>
      </c>
      <c r="C1408" s="15"/>
      <c r="D1408" s="15"/>
      <c r="E1408" s="15"/>
      <c r="F1408" s="15"/>
      <c r="G1408" s="15"/>
      <c r="H1408" s="16" t="s">
        <v>32</v>
      </c>
      <c r="I1408" s="16" t="s">
        <v>32</v>
      </c>
      <c r="J1408" s="15"/>
      <c r="K1408" s="27" t="str" cm="1">
        <f t="array" ref="K1408">IF(I1408="","",_xlfn.XLOOKUP(0&amp;A1408&amp;IF(F1408&lt;&gt;"",F1408,LOOKUP(2,1/(F$2:F1408&lt;&gt;""),F$2:F1408))&amp;I1408,Hoja4!G:G,Hoja4!F:F,"",0))</f>
        <v/>
      </c>
      <c r="L1408" s="22"/>
      <c r="M1408" s="15">
        <v>4</v>
      </c>
      <c r="N1408" s="15" t="s">
        <v>1774</v>
      </c>
      <c r="O1408" s="15" t="s">
        <v>40</v>
      </c>
      <c r="P1408" s="15" t="s">
        <v>131</v>
      </c>
      <c r="Q1408" s="15" t="s">
        <v>36</v>
      </c>
      <c r="R1408" s="15" t="s">
        <v>58</v>
      </c>
      <c r="S1408" s="15">
        <v>374</v>
      </c>
      <c r="T1408" s="15">
        <v>946</v>
      </c>
      <c r="U1408" s="35">
        <v>100</v>
      </c>
      <c r="V1408" s="33"/>
      <c r="W1408" s="15" t="s">
        <v>38</v>
      </c>
      <c r="X1408" s="15" t="s">
        <v>38</v>
      </c>
      <c r="Y1408" s="15" t="s">
        <v>38</v>
      </c>
      <c r="Z1408" s="23"/>
    </row>
    <row r="1409" spans="1:26">
      <c r="A1409" s="15">
        <v>113</v>
      </c>
      <c r="B1409" s="15">
        <v>2</v>
      </c>
      <c r="C1409" s="15"/>
      <c r="D1409" s="15"/>
      <c r="E1409" s="15"/>
      <c r="F1409" s="15"/>
      <c r="G1409" s="15"/>
      <c r="H1409" s="16" t="s">
        <v>32</v>
      </c>
      <c r="I1409" s="16" t="s">
        <v>32</v>
      </c>
      <c r="J1409" s="15"/>
      <c r="K1409" s="27" t="str" cm="1">
        <f t="array" ref="K1409">IF(I1409="","",_xlfn.XLOOKUP(0&amp;A1409&amp;IF(F1409&lt;&gt;"",F1409,LOOKUP(2,1/(F$2:F1409&lt;&gt;""),F$2:F1409))&amp;I1409,Hoja4!G:G,Hoja4!F:F,"",0))</f>
        <v/>
      </c>
      <c r="L1409" s="22"/>
      <c r="M1409" s="15">
        <v>5</v>
      </c>
      <c r="N1409" s="15" t="s">
        <v>1775</v>
      </c>
      <c r="O1409" s="15" t="s">
        <v>100</v>
      </c>
      <c r="P1409" s="15" t="s">
        <v>131</v>
      </c>
      <c r="Q1409" s="15" t="s">
        <v>41</v>
      </c>
      <c r="R1409" s="15" t="s">
        <v>37</v>
      </c>
      <c r="S1409" s="15">
        <v>100</v>
      </c>
      <c r="T1409" s="15">
        <v>100</v>
      </c>
      <c r="U1409" s="35">
        <v>100</v>
      </c>
      <c r="V1409" s="33"/>
      <c r="W1409" s="15" t="s">
        <v>38</v>
      </c>
      <c r="X1409" s="15" t="s">
        <v>38</v>
      </c>
      <c r="Y1409" s="15" t="s">
        <v>38</v>
      </c>
      <c r="Z1409" s="23"/>
    </row>
    <row r="1410" spans="1:26">
      <c r="A1410" s="15">
        <v>113</v>
      </c>
      <c r="B1410" s="15">
        <v>2</v>
      </c>
      <c r="C1410" s="15"/>
      <c r="D1410" s="15"/>
      <c r="E1410" s="15"/>
      <c r="F1410" s="15"/>
      <c r="G1410" s="15"/>
      <c r="H1410" s="16" t="s">
        <v>32</v>
      </c>
      <c r="I1410" s="16" t="s">
        <v>32</v>
      </c>
      <c r="J1410" s="15"/>
      <c r="K1410" s="27" t="str" cm="1">
        <f t="array" ref="K1410">IF(I1410="","",_xlfn.XLOOKUP(0&amp;A1410&amp;IF(F1410&lt;&gt;"",F1410,LOOKUP(2,1/(F$2:F1410&lt;&gt;""),F$2:F1410))&amp;I1410,Hoja4!G:G,Hoja4!F:F,"",0))</f>
        <v/>
      </c>
      <c r="L1410" s="22"/>
      <c r="M1410" s="15">
        <v>6</v>
      </c>
      <c r="N1410" s="15" t="s">
        <v>1776</v>
      </c>
      <c r="O1410" s="15" t="s">
        <v>1078</v>
      </c>
      <c r="P1410" s="15" t="s">
        <v>115</v>
      </c>
      <c r="Q1410" s="15" t="s">
        <v>36</v>
      </c>
      <c r="R1410" s="15" t="s">
        <v>37</v>
      </c>
      <c r="S1410" s="15">
        <v>184</v>
      </c>
      <c r="T1410" s="15">
        <v>122</v>
      </c>
      <c r="U1410" s="35">
        <v>160</v>
      </c>
      <c r="V1410" s="33"/>
      <c r="W1410" s="15" t="s">
        <v>38</v>
      </c>
      <c r="X1410" s="15" t="s">
        <v>38</v>
      </c>
      <c r="Y1410" s="15" t="s">
        <v>38</v>
      </c>
      <c r="Z1410" s="23"/>
    </row>
    <row r="1411" spans="1:26">
      <c r="A1411" s="3">
        <v>113</v>
      </c>
      <c r="B1411" s="3">
        <v>2</v>
      </c>
      <c r="C1411" s="3" t="s">
        <v>1746</v>
      </c>
      <c r="D1411" s="3"/>
      <c r="E1411" s="3"/>
      <c r="F1411" s="3">
        <v>5</v>
      </c>
      <c r="G1411" s="3" t="s">
        <v>1759</v>
      </c>
      <c r="H1411" s="4" t="s">
        <v>32</v>
      </c>
      <c r="I1411" s="4" t="s">
        <v>32</v>
      </c>
      <c r="J1411" s="3" t="s">
        <v>44</v>
      </c>
      <c r="K1411" s="28">
        <f>SUM(K1402:K1410)</f>
        <v>115387078535</v>
      </c>
      <c r="L1411" s="13">
        <f>SUM(L1402:L1410)</f>
        <v>0</v>
      </c>
      <c r="M1411" s="3"/>
      <c r="N1411" s="3"/>
      <c r="O1411" s="3"/>
      <c r="P1411" s="3"/>
      <c r="Q1411" s="3"/>
      <c r="R1411" s="3"/>
      <c r="S1411" s="3"/>
      <c r="T1411" s="3"/>
      <c r="U1411" s="36"/>
      <c r="V1411" s="3"/>
      <c r="W1411" s="3"/>
      <c r="X1411" s="3"/>
      <c r="Y1411" s="3" t="s">
        <v>45</v>
      </c>
      <c r="Z1411" s="13">
        <f>SUM(Z1402:Z1410)</f>
        <v>0</v>
      </c>
    </row>
    <row r="1412" spans="1:26">
      <c r="A1412" s="15">
        <v>113</v>
      </c>
      <c r="B1412" s="15">
        <v>2</v>
      </c>
      <c r="C1412" s="15" t="s">
        <v>1746</v>
      </c>
      <c r="D1412" s="15">
        <v>5</v>
      </c>
      <c r="E1412" s="15" t="s">
        <v>1747</v>
      </c>
      <c r="F1412" s="15">
        <v>6</v>
      </c>
      <c r="G1412" s="15" t="s">
        <v>1777</v>
      </c>
      <c r="H1412" s="16" t="s">
        <v>1778</v>
      </c>
      <c r="I1412" s="16" t="s">
        <v>1779</v>
      </c>
      <c r="J1412" s="15" t="s">
        <v>1780</v>
      </c>
      <c r="K1412" s="32" cm="1">
        <f t="array" ref="K1412">IF(I1412="","",_xlfn.XLOOKUP(0&amp;A1412&amp;IF(F1412&lt;&gt;"",F1412,LOOKUP(2,1/(F$2:F1412&lt;&gt;""),F$2:F1412))&amp;I1412,Hoja4!G:G,Hoja4!F:F,"",0))</f>
        <v>8602671000</v>
      </c>
      <c r="L1412" s="23"/>
      <c r="M1412" s="15"/>
      <c r="N1412" s="15"/>
      <c r="O1412" s="15"/>
      <c r="P1412" s="15"/>
      <c r="Q1412" s="15"/>
      <c r="R1412" s="15"/>
      <c r="S1412" s="15"/>
      <c r="T1412" s="15"/>
      <c r="U1412" s="35"/>
      <c r="V1412" s="15"/>
      <c r="W1412" s="15"/>
      <c r="X1412" s="15"/>
      <c r="Y1412" s="15"/>
      <c r="Z1412" s="22"/>
    </row>
    <row r="1413" spans="1:26">
      <c r="A1413" s="15">
        <v>113</v>
      </c>
      <c r="B1413" s="15">
        <v>2</v>
      </c>
      <c r="C1413" s="15"/>
      <c r="D1413" s="15"/>
      <c r="E1413" s="15"/>
      <c r="F1413" s="15"/>
      <c r="G1413" s="15"/>
      <c r="H1413" s="16" t="s">
        <v>32</v>
      </c>
      <c r="I1413" s="16" t="s">
        <v>32</v>
      </c>
      <c r="J1413" s="15"/>
      <c r="K1413" s="27" t="str" cm="1">
        <f t="array" ref="K1413">IF(I1413="","",_xlfn.XLOOKUP(0&amp;A1413&amp;IF(F1413&lt;&gt;"",F1413,LOOKUP(2,1/(F$2:F1413&lt;&gt;""),F$2:F1413))&amp;I1413,Hoja4!G:G,Hoja4!F:F,"",0))</f>
        <v/>
      </c>
      <c r="L1413" s="22"/>
      <c r="M1413" s="15">
        <v>7</v>
      </c>
      <c r="N1413" s="15" t="s">
        <v>1781</v>
      </c>
      <c r="O1413" s="15" t="s">
        <v>100</v>
      </c>
      <c r="P1413" s="15" t="s">
        <v>131</v>
      </c>
      <c r="Q1413" s="15" t="s">
        <v>41</v>
      </c>
      <c r="R1413" s="15" t="s">
        <v>37</v>
      </c>
      <c r="S1413" s="15">
        <v>100</v>
      </c>
      <c r="T1413" s="15">
        <v>100</v>
      </c>
      <c r="U1413" s="35">
        <v>100</v>
      </c>
      <c r="V1413" s="33"/>
      <c r="W1413" s="15" t="s">
        <v>38</v>
      </c>
      <c r="X1413" s="15" t="s">
        <v>38</v>
      </c>
      <c r="Y1413" s="15" t="s">
        <v>38</v>
      </c>
      <c r="Z1413" s="23"/>
    </row>
    <row r="1414" spans="1:26">
      <c r="A1414" s="3">
        <v>113</v>
      </c>
      <c r="B1414" s="3">
        <v>2</v>
      </c>
      <c r="C1414" s="3" t="s">
        <v>1746</v>
      </c>
      <c r="D1414" s="3"/>
      <c r="E1414" s="3"/>
      <c r="F1414" s="3">
        <v>6</v>
      </c>
      <c r="G1414" s="3" t="s">
        <v>1777</v>
      </c>
      <c r="H1414" s="4" t="s">
        <v>32</v>
      </c>
      <c r="I1414" s="4" t="s">
        <v>32</v>
      </c>
      <c r="J1414" s="3" t="s">
        <v>44</v>
      </c>
      <c r="K1414" s="28">
        <f>SUM(K1412:K1413)</f>
        <v>8602671000</v>
      </c>
      <c r="L1414" s="13">
        <f>SUM(L1412:L1413)</f>
        <v>0</v>
      </c>
      <c r="M1414" s="3"/>
      <c r="N1414" s="3"/>
      <c r="O1414" s="3"/>
      <c r="P1414" s="3"/>
      <c r="Q1414" s="3"/>
      <c r="R1414" s="3"/>
      <c r="S1414" s="3"/>
      <c r="T1414" s="3"/>
      <c r="U1414" s="36"/>
      <c r="V1414" s="3"/>
      <c r="W1414" s="3"/>
      <c r="X1414" s="3"/>
      <c r="Y1414" s="3" t="s">
        <v>45</v>
      </c>
      <c r="Z1414" s="13">
        <f>SUM(Z1412:Z1413)</f>
        <v>0</v>
      </c>
    </row>
    <row r="1415" spans="1:26">
      <c r="A1415" s="15">
        <v>113</v>
      </c>
      <c r="B1415" s="15">
        <v>2</v>
      </c>
      <c r="C1415" s="15" t="s">
        <v>1746</v>
      </c>
      <c r="D1415" s="15">
        <v>7</v>
      </c>
      <c r="E1415" s="15" t="s">
        <v>1782</v>
      </c>
      <c r="F1415" s="15">
        <v>8</v>
      </c>
      <c r="G1415" s="15" t="s">
        <v>1783</v>
      </c>
      <c r="H1415" s="16" t="s">
        <v>1784</v>
      </c>
      <c r="I1415" s="16" t="s">
        <v>1785</v>
      </c>
      <c r="J1415" s="15" t="s">
        <v>1786</v>
      </c>
      <c r="K1415" s="32" cm="1">
        <f t="array" ref="K1415">IF(I1415="","",_xlfn.XLOOKUP(0&amp;A1415&amp;IF(F1415&lt;&gt;"",F1415,LOOKUP(2,1/(F$2:F1415&lt;&gt;""),F$2:F1415))&amp;I1415,Hoja4!G:G,Hoja4!F:F,"",0))</f>
        <v>44515194000</v>
      </c>
      <c r="L1415" s="23"/>
      <c r="M1415" s="15"/>
      <c r="N1415" s="15"/>
      <c r="O1415" s="15"/>
      <c r="P1415" s="15"/>
      <c r="Q1415" s="15"/>
      <c r="R1415" s="15"/>
      <c r="S1415" s="15"/>
      <c r="T1415" s="15"/>
      <c r="U1415" s="35"/>
      <c r="V1415" s="15"/>
      <c r="W1415" s="15"/>
      <c r="X1415" s="15"/>
      <c r="Y1415" s="15"/>
      <c r="Z1415" s="22"/>
    </row>
    <row r="1416" spans="1:26">
      <c r="A1416" s="15">
        <v>113</v>
      </c>
      <c r="B1416" s="15">
        <v>2</v>
      </c>
      <c r="C1416" s="15"/>
      <c r="D1416" s="15"/>
      <c r="E1416" s="15"/>
      <c r="F1416" s="15"/>
      <c r="G1416" s="15"/>
      <c r="H1416" s="16" t="s">
        <v>1787</v>
      </c>
      <c r="I1416" s="16" t="s">
        <v>1788</v>
      </c>
      <c r="J1416" s="15" t="s">
        <v>1789</v>
      </c>
      <c r="K1416" s="32" cm="1">
        <f t="array" ref="K1416">IF(I1416="","",_xlfn.XLOOKUP(0&amp;A1416&amp;IF(F1416&lt;&gt;"",F1416,LOOKUP(2,1/(F$2:F1416&lt;&gt;""),F$2:F1416))&amp;I1416,Hoja4!G:G,Hoja4!F:F,"",0))</f>
        <v>176572911000</v>
      </c>
      <c r="L1416" s="23"/>
      <c r="M1416" s="15"/>
      <c r="N1416" s="15"/>
      <c r="O1416" s="15"/>
      <c r="P1416" s="15"/>
      <c r="Q1416" s="15"/>
      <c r="R1416" s="15"/>
      <c r="S1416" s="15"/>
      <c r="T1416" s="15"/>
      <c r="U1416" s="35"/>
      <c r="V1416" s="15"/>
      <c r="W1416" s="15"/>
      <c r="X1416" s="15"/>
      <c r="Y1416" s="15"/>
      <c r="Z1416" s="22"/>
    </row>
    <row r="1417" spans="1:26">
      <c r="A1417" s="15">
        <v>113</v>
      </c>
      <c r="B1417" s="15">
        <v>2</v>
      </c>
      <c r="C1417" s="15"/>
      <c r="D1417" s="15"/>
      <c r="E1417" s="15"/>
      <c r="F1417" s="15"/>
      <c r="G1417" s="15"/>
      <c r="H1417" s="16" t="s">
        <v>32</v>
      </c>
      <c r="I1417" s="16" t="s">
        <v>32</v>
      </c>
      <c r="J1417" s="15"/>
      <c r="K1417" s="27" t="str" cm="1">
        <f t="array" ref="K1417">IF(I1417="","",_xlfn.XLOOKUP(0&amp;A1417&amp;IF(F1417&lt;&gt;"",F1417,LOOKUP(2,1/(F$2:F1417&lt;&gt;""),F$2:F1417))&amp;I1417,Hoja4!G:G,Hoja4!F:F,"",0))</f>
        <v/>
      </c>
      <c r="L1417" s="22"/>
      <c r="M1417" s="15">
        <v>8</v>
      </c>
      <c r="N1417" s="15" t="s">
        <v>1790</v>
      </c>
      <c r="O1417" s="15" t="s">
        <v>1078</v>
      </c>
      <c r="P1417" s="15" t="s">
        <v>131</v>
      </c>
      <c r="Q1417" s="15" t="s">
        <v>41</v>
      </c>
      <c r="R1417" s="15" t="s">
        <v>37</v>
      </c>
      <c r="S1417" s="15">
        <v>30</v>
      </c>
      <c r="T1417" s="15">
        <v>29</v>
      </c>
      <c r="U1417" s="35"/>
      <c r="V1417" s="33"/>
      <c r="W1417" s="15" t="s">
        <v>38</v>
      </c>
      <c r="X1417" s="15" t="s">
        <v>43</v>
      </c>
      <c r="Y1417" s="15" t="s">
        <v>43</v>
      </c>
      <c r="Z1417" s="23"/>
    </row>
    <row r="1418" spans="1:26">
      <c r="A1418" s="15">
        <v>113</v>
      </c>
      <c r="B1418" s="15">
        <v>2</v>
      </c>
      <c r="C1418" s="15"/>
      <c r="D1418" s="15"/>
      <c r="E1418" s="15"/>
      <c r="F1418" s="15"/>
      <c r="G1418" s="15"/>
      <c r="H1418" s="16" t="s">
        <v>32</v>
      </c>
      <c r="I1418" s="16" t="s">
        <v>32</v>
      </c>
      <c r="J1418" s="15"/>
      <c r="K1418" s="27" t="str" cm="1">
        <f t="array" ref="K1418">IF(I1418="","",_xlfn.XLOOKUP(0&amp;A1418&amp;IF(F1418&lt;&gt;"",F1418,LOOKUP(2,1/(F$2:F1418&lt;&gt;""),F$2:F1418))&amp;I1418,Hoja4!G:G,Hoja4!F:F,"",0))</f>
        <v/>
      </c>
      <c r="L1418" s="22"/>
      <c r="M1418" s="15">
        <v>9</v>
      </c>
      <c r="N1418" s="15" t="s">
        <v>1791</v>
      </c>
      <c r="O1418" s="15" t="s">
        <v>40</v>
      </c>
      <c r="P1418" s="15" t="s">
        <v>131</v>
      </c>
      <c r="Q1418" s="15" t="s">
        <v>36</v>
      </c>
      <c r="R1418" s="15" t="s">
        <v>37</v>
      </c>
      <c r="S1418" s="15">
        <v>83</v>
      </c>
      <c r="T1418" s="15">
        <v>240</v>
      </c>
      <c r="U1418" s="35">
        <v>25</v>
      </c>
      <c r="V1418" s="33"/>
      <c r="W1418" s="15" t="s">
        <v>38</v>
      </c>
      <c r="X1418" s="15" t="s">
        <v>38</v>
      </c>
      <c r="Y1418" s="15" t="s">
        <v>38</v>
      </c>
      <c r="Z1418" s="23"/>
    </row>
    <row r="1419" spans="1:26">
      <c r="A1419" s="15">
        <v>113</v>
      </c>
      <c r="B1419" s="15">
        <v>2</v>
      </c>
      <c r="C1419" s="15"/>
      <c r="D1419" s="15"/>
      <c r="E1419" s="15"/>
      <c r="F1419" s="15"/>
      <c r="G1419" s="15"/>
      <c r="H1419" s="16" t="s">
        <v>32</v>
      </c>
      <c r="I1419" s="16" t="s">
        <v>32</v>
      </c>
      <c r="J1419" s="15"/>
      <c r="K1419" s="27" t="str" cm="1">
        <f t="array" ref="K1419">IF(I1419="","",_xlfn.XLOOKUP(0&amp;A1419&amp;IF(F1419&lt;&gt;"",F1419,LOOKUP(2,1/(F$2:F1419&lt;&gt;""),F$2:F1419))&amp;I1419,Hoja4!G:G,Hoja4!F:F,"",0))</f>
        <v/>
      </c>
      <c r="L1419" s="22"/>
      <c r="M1419" s="15">
        <v>10</v>
      </c>
      <c r="N1419" s="15" t="s">
        <v>1792</v>
      </c>
      <c r="O1419" s="15" t="s">
        <v>40</v>
      </c>
      <c r="P1419" s="15" t="s">
        <v>131</v>
      </c>
      <c r="Q1419" s="15" t="s">
        <v>41</v>
      </c>
      <c r="R1419" s="15" t="s">
        <v>37</v>
      </c>
      <c r="S1419" s="15">
        <v>95</v>
      </c>
      <c r="T1419" s="15">
        <v>100</v>
      </c>
      <c r="U1419" s="35">
        <v>35</v>
      </c>
      <c r="V1419" s="33"/>
      <c r="W1419" s="15" t="s">
        <v>38</v>
      </c>
      <c r="X1419" s="15" t="s">
        <v>38</v>
      </c>
      <c r="Y1419" s="15" t="s">
        <v>38</v>
      </c>
      <c r="Z1419" s="23"/>
    </row>
    <row r="1420" spans="1:26">
      <c r="A1420" s="15">
        <v>113</v>
      </c>
      <c r="B1420" s="15">
        <v>2</v>
      </c>
      <c r="C1420" s="15"/>
      <c r="D1420" s="15"/>
      <c r="E1420" s="15"/>
      <c r="F1420" s="15"/>
      <c r="G1420" s="15"/>
      <c r="H1420" s="16" t="s">
        <v>32</v>
      </c>
      <c r="I1420" s="16" t="s">
        <v>32</v>
      </c>
      <c r="J1420" s="15"/>
      <c r="K1420" s="27" t="str" cm="1">
        <f t="array" ref="K1420">IF(I1420="","",_xlfn.XLOOKUP(0&amp;A1420&amp;IF(F1420&lt;&gt;"",F1420,LOOKUP(2,1/(F$2:F1420&lt;&gt;""),F$2:F1420))&amp;I1420,Hoja4!G:G,Hoja4!F:F,"",0))</f>
        <v/>
      </c>
      <c r="L1420" s="22"/>
      <c r="M1420" s="15">
        <v>11</v>
      </c>
      <c r="N1420" s="15" t="s">
        <v>1793</v>
      </c>
      <c r="O1420" s="15" t="s">
        <v>76</v>
      </c>
      <c r="P1420" s="15" t="s">
        <v>131</v>
      </c>
      <c r="Q1420" s="15" t="s">
        <v>36</v>
      </c>
      <c r="R1420" s="15" t="s">
        <v>37</v>
      </c>
      <c r="S1420" s="15">
        <v>54</v>
      </c>
      <c r="T1420" s="15">
        <v>59</v>
      </c>
      <c r="U1420" s="35"/>
      <c r="V1420" s="33"/>
      <c r="W1420" s="15" t="s">
        <v>43</v>
      </c>
      <c r="X1420" s="15" t="s">
        <v>43</v>
      </c>
      <c r="Y1420" s="15" t="s">
        <v>43</v>
      </c>
      <c r="Z1420" s="23"/>
    </row>
    <row r="1421" spans="1:26">
      <c r="A1421" s="3">
        <v>113</v>
      </c>
      <c r="B1421" s="3">
        <v>2</v>
      </c>
      <c r="C1421" s="3" t="s">
        <v>1746</v>
      </c>
      <c r="D1421" s="3"/>
      <c r="E1421" s="3"/>
      <c r="F1421" s="3">
        <v>8</v>
      </c>
      <c r="G1421" s="3" t="s">
        <v>1783</v>
      </c>
      <c r="H1421" s="4" t="s">
        <v>32</v>
      </c>
      <c r="I1421" s="4" t="s">
        <v>32</v>
      </c>
      <c r="J1421" s="3" t="s">
        <v>44</v>
      </c>
      <c r="K1421" s="28">
        <f>SUM(K1415:K1420)</f>
        <v>221088105000</v>
      </c>
      <c r="L1421" s="13">
        <f>SUM(L1415:L1420)</f>
        <v>0</v>
      </c>
      <c r="M1421" s="3"/>
      <c r="N1421" s="3"/>
      <c r="O1421" s="3"/>
      <c r="P1421" s="3"/>
      <c r="Q1421" s="3"/>
      <c r="R1421" s="3"/>
      <c r="S1421" s="3"/>
      <c r="T1421" s="3"/>
      <c r="U1421" s="36"/>
      <c r="V1421" s="3"/>
      <c r="W1421" s="3"/>
      <c r="X1421" s="3"/>
      <c r="Y1421" s="3" t="s">
        <v>45</v>
      </c>
      <c r="Z1421" s="13">
        <f>SUM(Z1415:Z1420)</f>
        <v>0</v>
      </c>
    </row>
    <row r="1422" spans="1:26">
      <c r="A1422" s="15">
        <v>113</v>
      </c>
      <c r="B1422" s="15">
        <v>2</v>
      </c>
      <c r="C1422" s="15" t="s">
        <v>1746</v>
      </c>
      <c r="D1422" s="15">
        <v>8</v>
      </c>
      <c r="E1422" s="15" t="s">
        <v>1794</v>
      </c>
      <c r="F1422" s="15">
        <v>9</v>
      </c>
      <c r="G1422" s="15" t="s">
        <v>1795</v>
      </c>
      <c r="H1422" s="16" t="s">
        <v>1784</v>
      </c>
      <c r="I1422" s="16" t="s">
        <v>1785</v>
      </c>
      <c r="J1422" s="15" t="s">
        <v>1786</v>
      </c>
      <c r="K1422" s="32" cm="1">
        <f t="array" ref="K1422">IF(I1422="","",_xlfn.XLOOKUP(0&amp;A1422&amp;IF(F1422&lt;&gt;"",F1422,LOOKUP(2,1/(F$2:F1422&lt;&gt;""),F$2:F1422))&amp;I1422,Hoja4!G:G,Hoja4!F:F,"",0))</f>
        <v>4234801000</v>
      </c>
      <c r="L1422" s="23"/>
      <c r="M1422" s="15"/>
      <c r="N1422" s="15"/>
      <c r="O1422" s="15"/>
      <c r="P1422" s="15"/>
      <c r="Q1422" s="15"/>
      <c r="R1422" s="15"/>
      <c r="S1422" s="15"/>
      <c r="T1422" s="15"/>
      <c r="U1422" s="35"/>
      <c r="V1422" s="15"/>
      <c r="W1422" s="15"/>
      <c r="X1422" s="15"/>
      <c r="Y1422" s="15"/>
      <c r="Z1422" s="22"/>
    </row>
    <row r="1423" spans="1:26">
      <c r="A1423" s="15">
        <v>113</v>
      </c>
      <c r="B1423" s="15">
        <v>2</v>
      </c>
      <c r="C1423" s="15"/>
      <c r="D1423" s="15"/>
      <c r="E1423" s="15"/>
      <c r="F1423" s="15"/>
      <c r="G1423" s="15"/>
      <c r="H1423" s="16" t="s">
        <v>32</v>
      </c>
      <c r="I1423" s="16" t="s">
        <v>32</v>
      </c>
      <c r="J1423" s="15"/>
      <c r="K1423" s="27" t="str" cm="1">
        <f t="array" ref="K1423">IF(I1423="","",_xlfn.XLOOKUP(0&amp;A1423&amp;IF(F1423&lt;&gt;"",F1423,LOOKUP(2,1/(F$2:F1423&lt;&gt;""),F$2:F1423))&amp;I1423,Hoja4!G:G,Hoja4!F:F,"",0))</f>
        <v/>
      </c>
      <c r="L1423" s="22"/>
      <c r="M1423" s="15">
        <v>13</v>
      </c>
      <c r="N1423" s="15" t="s">
        <v>1796</v>
      </c>
      <c r="O1423" s="15" t="s">
        <v>40</v>
      </c>
      <c r="P1423" s="15" t="s">
        <v>131</v>
      </c>
      <c r="Q1423" s="15" t="s">
        <v>36</v>
      </c>
      <c r="R1423" s="15" t="s">
        <v>37</v>
      </c>
      <c r="S1423" s="15">
        <v>6.6980000000000004</v>
      </c>
      <c r="T1423" s="15">
        <v>0</v>
      </c>
      <c r="U1423" s="35"/>
      <c r="V1423" s="33"/>
      <c r="W1423" s="15" t="s">
        <v>43</v>
      </c>
      <c r="X1423" s="15" t="s">
        <v>43</v>
      </c>
      <c r="Y1423" s="15" t="s">
        <v>43</v>
      </c>
      <c r="Z1423" s="23"/>
    </row>
    <row r="1424" spans="1:26">
      <c r="A1424" s="15">
        <v>113</v>
      </c>
      <c r="B1424" s="15">
        <v>2</v>
      </c>
      <c r="C1424" s="15"/>
      <c r="D1424" s="15"/>
      <c r="E1424" s="15"/>
      <c r="F1424" s="15"/>
      <c r="G1424" s="15"/>
      <c r="H1424" s="16" t="s">
        <v>32</v>
      </c>
      <c r="I1424" s="16" t="s">
        <v>32</v>
      </c>
      <c r="J1424" s="15"/>
      <c r="K1424" s="27" t="str" cm="1">
        <f t="array" ref="K1424">IF(I1424="","",_xlfn.XLOOKUP(0&amp;A1424&amp;IF(F1424&lt;&gt;"",F1424,LOOKUP(2,1/(F$2:F1424&lt;&gt;""),F$2:F1424))&amp;I1424,Hoja4!G:G,Hoja4!F:F,"",0))</f>
        <v/>
      </c>
      <c r="L1424" s="22"/>
      <c r="M1424" s="15">
        <v>14</v>
      </c>
      <c r="N1424" s="15" t="s">
        <v>1797</v>
      </c>
      <c r="O1424" s="15" t="s">
        <v>40</v>
      </c>
      <c r="P1424" s="15" t="s">
        <v>131</v>
      </c>
      <c r="Q1424" s="15" t="s">
        <v>36</v>
      </c>
      <c r="R1424" s="15" t="s">
        <v>37</v>
      </c>
      <c r="S1424" s="15">
        <v>8708</v>
      </c>
      <c r="T1424" s="15">
        <v>900</v>
      </c>
      <c r="U1424" s="35"/>
      <c r="V1424" s="33"/>
      <c r="W1424" s="15" t="s">
        <v>38</v>
      </c>
      <c r="X1424" s="15" t="s">
        <v>43</v>
      </c>
      <c r="Y1424" s="15" t="s">
        <v>43</v>
      </c>
      <c r="Z1424" s="23"/>
    </row>
    <row r="1425" spans="1:26">
      <c r="A1425" s="15">
        <v>113</v>
      </c>
      <c r="B1425" s="15">
        <v>2</v>
      </c>
      <c r="C1425" s="15"/>
      <c r="D1425" s="15"/>
      <c r="E1425" s="15"/>
      <c r="F1425" s="15"/>
      <c r="G1425" s="15"/>
      <c r="H1425" s="16" t="s">
        <v>32</v>
      </c>
      <c r="I1425" s="16" t="s">
        <v>32</v>
      </c>
      <c r="J1425" s="15"/>
      <c r="K1425" s="27" t="str" cm="1">
        <f t="array" ref="K1425">IF(I1425="","",_xlfn.XLOOKUP(0&amp;A1425&amp;IF(F1425&lt;&gt;"",F1425,LOOKUP(2,1/(F$2:F1425&lt;&gt;""),F$2:F1425))&amp;I1425,Hoja4!G:G,Hoja4!F:F,"",0))</f>
        <v/>
      </c>
      <c r="L1425" s="22"/>
      <c r="M1425" s="15">
        <v>19</v>
      </c>
      <c r="N1425" s="15" t="s">
        <v>1798</v>
      </c>
      <c r="O1425" s="15" t="s">
        <v>76</v>
      </c>
      <c r="P1425" s="15" t="s">
        <v>131</v>
      </c>
      <c r="Q1425" s="15" t="s">
        <v>41</v>
      </c>
      <c r="R1425" s="15" t="s">
        <v>37</v>
      </c>
      <c r="S1425" s="15" t="s">
        <v>1799</v>
      </c>
      <c r="T1425" s="15" t="s">
        <v>1800</v>
      </c>
      <c r="U1425" s="35"/>
      <c r="V1425" s="33"/>
      <c r="W1425" s="15" t="s">
        <v>38</v>
      </c>
      <c r="X1425" s="15" t="s">
        <v>43</v>
      </c>
      <c r="Y1425" s="15" t="s">
        <v>43</v>
      </c>
      <c r="Z1425" s="23"/>
    </row>
    <row r="1426" spans="1:26">
      <c r="A1426" s="15">
        <v>113</v>
      </c>
      <c r="B1426" s="15">
        <v>2</v>
      </c>
      <c r="C1426" s="15"/>
      <c r="D1426" s="15"/>
      <c r="E1426" s="15"/>
      <c r="F1426" s="15"/>
      <c r="G1426" s="15"/>
      <c r="H1426" s="16" t="s">
        <v>32</v>
      </c>
      <c r="I1426" s="16" t="s">
        <v>32</v>
      </c>
      <c r="J1426" s="15"/>
      <c r="K1426" s="27" t="str" cm="1">
        <f t="array" ref="K1426">IF(I1426="","",_xlfn.XLOOKUP(0&amp;A1426&amp;IF(F1426&lt;&gt;"",F1426,LOOKUP(2,1/(F$2:F1426&lt;&gt;""),F$2:F1426))&amp;I1426,Hoja4!G:G,Hoja4!F:F,"",0))</f>
        <v/>
      </c>
      <c r="L1426" s="22"/>
      <c r="M1426" s="15">
        <v>20</v>
      </c>
      <c r="N1426" s="15" t="s">
        <v>1801</v>
      </c>
      <c r="O1426" s="15" t="s">
        <v>40</v>
      </c>
      <c r="P1426" s="15" t="s">
        <v>131</v>
      </c>
      <c r="Q1426" s="15" t="s">
        <v>36</v>
      </c>
      <c r="R1426" s="15" t="s">
        <v>37</v>
      </c>
      <c r="S1426" s="15">
        <v>69130</v>
      </c>
      <c r="T1426" s="15">
        <v>90956</v>
      </c>
      <c r="U1426" s="35">
        <v>11000</v>
      </c>
      <c r="V1426" s="33"/>
      <c r="W1426" s="15" t="s">
        <v>38</v>
      </c>
      <c r="X1426" s="15" t="s">
        <v>38</v>
      </c>
      <c r="Y1426" s="15" t="s">
        <v>38</v>
      </c>
      <c r="Z1426" s="23"/>
    </row>
    <row r="1427" spans="1:26">
      <c r="A1427" s="3">
        <v>113</v>
      </c>
      <c r="B1427" s="3">
        <v>2</v>
      </c>
      <c r="C1427" s="3" t="s">
        <v>1746</v>
      </c>
      <c r="D1427" s="3"/>
      <c r="E1427" s="3"/>
      <c r="F1427" s="3">
        <v>9</v>
      </c>
      <c r="G1427" s="3" t="s">
        <v>1795</v>
      </c>
      <c r="H1427" s="4" t="s">
        <v>32</v>
      </c>
      <c r="I1427" s="4" t="s">
        <v>32</v>
      </c>
      <c r="J1427" s="3" t="s">
        <v>44</v>
      </c>
      <c r="K1427" s="28">
        <f>SUM(K1422:K1426)</f>
        <v>4234801000</v>
      </c>
      <c r="L1427" s="13">
        <f>SUM(L1422:L1426)</f>
        <v>0</v>
      </c>
      <c r="M1427" s="3"/>
      <c r="N1427" s="3"/>
      <c r="O1427" s="3"/>
      <c r="P1427" s="3"/>
      <c r="Q1427" s="3"/>
      <c r="R1427" s="3"/>
      <c r="S1427" s="3"/>
      <c r="T1427" s="3"/>
      <c r="U1427" s="36"/>
      <c r="V1427" s="3"/>
      <c r="W1427" s="3"/>
      <c r="X1427" s="3"/>
      <c r="Y1427" s="3" t="s">
        <v>45</v>
      </c>
      <c r="Z1427" s="13">
        <f>SUM(Z1422:Z1426)</f>
        <v>0</v>
      </c>
    </row>
    <row r="1428" spans="1:26">
      <c r="A1428" s="15">
        <v>113</v>
      </c>
      <c r="B1428" s="15">
        <v>2</v>
      </c>
      <c r="C1428" s="15" t="s">
        <v>1746</v>
      </c>
      <c r="D1428" s="15">
        <v>9</v>
      </c>
      <c r="E1428" s="15" t="s">
        <v>1802</v>
      </c>
      <c r="F1428" s="15">
        <v>12</v>
      </c>
      <c r="G1428" s="15" t="s">
        <v>1803</v>
      </c>
      <c r="H1428" s="16" t="s">
        <v>1760</v>
      </c>
      <c r="I1428" s="16" t="s">
        <v>1761</v>
      </c>
      <c r="J1428" s="15" t="s">
        <v>1762</v>
      </c>
      <c r="K1428" s="32" cm="1">
        <f t="array" ref="K1428">IF(I1428="","",_xlfn.XLOOKUP(0&amp;A1428&amp;IF(F1428&lt;&gt;"",F1428,LOOKUP(2,1/(F$2:F1428&lt;&gt;""),F$2:F1428))&amp;I1428,Hoja4!G:G,Hoja4!F:F,"",0))</f>
        <v>41916351465</v>
      </c>
      <c r="L1428" s="23"/>
      <c r="M1428" s="15"/>
      <c r="N1428" s="15"/>
      <c r="O1428" s="15"/>
      <c r="P1428" s="15"/>
      <c r="Q1428" s="15"/>
      <c r="R1428" s="15"/>
      <c r="S1428" s="15"/>
      <c r="T1428" s="15"/>
      <c r="U1428" s="35"/>
      <c r="V1428" s="15"/>
      <c r="W1428" s="15"/>
      <c r="X1428" s="15"/>
      <c r="Y1428" s="15"/>
      <c r="Z1428" s="22"/>
    </row>
    <row r="1429" spans="1:26">
      <c r="A1429" s="15">
        <v>113</v>
      </c>
      <c r="B1429" s="15">
        <v>2</v>
      </c>
      <c r="C1429" s="15"/>
      <c r="D1429" s="15"/>
      <c r="E1429" s="15"/>
      <c r="F1429" s="15"/>
      <c r="G1429" s="15"/>
      <c r="H1429" s="16" t="s">
        <v>1804</v>
      </c>
      <c r="I1429" s="16" t="s">
        <v>1805</v>
      </c>
      <c r="J1429" s="15" t="s">
        <v>1806</v>
      </c>
      <c r="K1429" s="32" cm="1">
        <f t="array" ref="K1429">IF(I1429="","",_xlfn.XLOOKUP(0&amp;A1429&amp;IF(F1429&lt;&gt;"",F1429,LOOKUP(2,1/(F$2:F1429&lt;&gt;""),F$2:F1429))&amp;I1429,Hoja4!G:G,Hoja4!F:F,"",0))</f>
        <v>4520205000</v>
      </c>
      <c r="L1429" s="23"/>
      <c r="M1429" s="15"/>
      <c r="N1429" s="15"/>
      <c r="O1429" s="15"/>
      <c r="P1429" s="15"/>
      <c r="Q1429" s="15"/>
      <c r="R1429" s="15"/>
      <c r="S1429" s="15"/>
      <c r="T1429" s="15"/>
      <c r="U1429" s="35"/>
      <c r="V1429" s="15"/>
      <c r="W1429" s="15"/>
      <c r="X1429" s="15"/>
      <c r="Y1429" s="15"/>
      <c r="Z1429" s="22"/>
    </row>
    <row r="1430" spans="1:26">
      <c r="A1430" s="15">
        <v>113</v>
      </c>
      <c r="B1430" s="15">
        <v>2</v>
      </c>
      <c r="C1430" s="15"/>
      <c r="D1430" s="15"/>
      <c r="E1430" s="15"/>
      <c r="F1430" s="15"/>
      <c r="G1430" s="15"/>
      <c r="H1430" s="16" t="s">
        <v>32</v>
      </c>
      <c r="I1430" s="16" t="s">
        <v>32</v>
      </c>
      <c r="J1430" s="15"/>
      <c r="K1430" s="27" t="str" cm="1">
        <f t="array" ref="K1430">IF(I1430="","",_xlfn.XLOOKUP(0&amp;A1430&amp;IF(F1430&lt;&gt;"",F1430,LOOKUP(2,1/(F$2:F1430&lt;&gt;""),F$2:F1430))&amp;I1430,Hoja4!G:G,Hoja4!F:F,"",0))</f>
        <v/>
      </c>
      <c r="L1430" s="22"/>
      <c r="M1430" s="15">
        <v>15</v>
      </c>
      <c r="N1430" s="15" t="s">
        <v>1807</v>
      </c>
      <c r="O1430" s="15" t="s">
        <v>100</v>
      </c>
      <c r="P1430" s="15" t="s">
        <v>115</v>
      </c>
      <c r="Q1430" s="15" t="s">
        <v>41</v>
      </c>
      <c r="R1430" s="15" t="s">
        <v>37</v>
      </c>
      <c r="S1430" s="15">
        <v>100</v>
      </c>
      <c r="T1430" s="15">
        <v>100</v>
      </c>
      <c r="U1430" s="35"/>
      <c r="V1430" s="33"/>
      <c r="W1430" s="15" t="s">
        <v>38</v>
      </c>
      <c r="X1430" s="15" t="s">
        <v>38</v>
      </c>
      <c r="Y1430" s="15" t="s">
        <v>43</v>
      </c>
      <c r="Z1430" s="23"/>
    </row>
    <row r="1431" spans="1:26">
      <c r="A1431" s="15">
        <v>113</v>
      </c>
      <c r="B1431" s="15">
        <v>2</v>
      </c>
      <c r="C1431" s="15"/>
      <c r="D1431" s="15"/>
      <c r="E1431" s="15"/>
      <c r="F1431" s="15"/>
      <c r="G1431" s="15"/>
      <c r="H1431" s="16" t="s">
        <v>32</v>
      </c>
      <c r="I1431" s="16" t="s">
        <v>32</v>
      </c>
      <c r="J1431" s="15"/>
      <c r="K1431" s="27" t="str" cm="1">
        <f t="array" ref="K1431">IF(I1431="","",_xlfn.XLOOKUP(0&amp;A1431&amp;IF(F1431&lt;&gt;"",F1431,LOOKUP(2,1/(F$2:F1431&lt;&gt;""),F$2:F1431))&amp;I1431,Hoja4!G:G,Hoja4!F:F,"",0))</f>
        <v/>
      </c>
      <c r="L1431" s="22"/>
      <c r="M1431" s="15">
        <v>23</v>
      </c>
      <c r="N1431" s="15" t="s">
        <v>1808</v>
      </c>
      <c r="O1431" s="15" t="s">
        <v>40</v>
      </c>
      <c r="P1431" s="15" t="s">
        <v>131</v>
      </c>
      <c r="Q1431" s="15" t="s">
        <v>36</v>
      </c>
      <c r="R1431" s="15" t="s">
        <v>37</v>
      </c>
      <c r="S1431" s="15">
        <v>10787</v>
      </c>
      <c r="T1431" s="15">
        <v>95000</v>
      </c>
      <c r="U1431" s="35">
        <v>12000</v>
      </c>
      <c r="V1431" s="33"/>
      <c r="W1431" s="15" t="s">
        <v>60</v>
      </c>
      <c r="X1431" s="15" t="s">
        <v>60</v>
      </c>
      <c r="Y1431" s="15" t="s">
        <v>38</v>
      </c>
      <c r="Z1431" s="23"/>
    </row>
    <row r="1432" spans="1:26">
      <c r="A1432" s="15">
        <v>113</v>
      </c>
      <c r="B1432" s="15">
        <v>2</v>
      </c>
      <c r="C1432" s="15"/>
      <c r="D1432" s="15"/>
      <c r="E1432" s="15"/>
      <c r="F1432" s="15"/>
      <c r="G1432" s="15"/>
      <c r="H1432" s="16" t="s">
        <v>32</v>
      </c>
      <c r="I1432" s="16" t="s">
        <v>32</v>
      </c>
      <c r="J1432" s="15"/>
      <c r="K1432" s="27" t="str" cm="1">
        <f t="array" ref="K1432">IF(I1432="","",_xlfn.XLOOKUP(0&amp;A1432&amp;IF(F1432&lt;&gt;"",F1432,LOOKUP(2,1/(F$2:F1432&lt;&gt;""),F$2:F1432))&amp;I1432,Hoja4!G:G,Hoja4!F:F,"",0))</f>
        <v/>
      </c>
      <c r="L1432" s="22"/>
      <c r="M1432" s="15">
        <v>17</v>
      </c>
      <c r="N1432" s="15" t="s">
        <v>1809</v>
      </c>
      <c r="O1432" s="15" t="s">
        <v>34</v>
      </c>
      <c r="P1432" s="15" t="s">
        <v>131</v>
      </c>
      <c r="Q1432" s="15" t="s">
        <v>41</v>
      </c>
      <c r="R1432" s="15" t="s">
        <v>37</v>
      </c>
      <c r="S1432" s="15">
        <v>95</v>
      </c>
      <c r="T1432" s="15">
        <v>98</v>
      </c>
      <c r="U1432" s="35">
        <v>98</v>
      </c>
      <c r="V1432" s="33"/>
      <c r="W1432" s="15" t="s">
        <v>38</v>
      </c>
      <c r="X1432" s="15" t="s">
        <v>38</v>
      </c>
      <c r="Y1432" s="15" t="s">
        <v>38</v>
      </c>
      <c r="Z1432" s="23"/>
    </row>
    <row r="1433" spans="1:26">
      <c r="A1433" s="15">
        <v>113</v>
      </c>
      <c r="B1433" s="15">
        <v>2</v>
      </c>
      <c r="C1433" s="15"/>
      <c r="D1433" s="15"/>
      <c r="E1433" s="15"/>
      <c r="F1433" s="15"/>
      <c r="G1433" s="15"/>
      <c r="H1433" s="16" t="s">
        <v>32</v>
      </c>
      <c r="I1433" s="16" t="s">
        <v>32</v>
      </c>
      <c r="J1433" s="15"/>
      <c r="K1433" s="27" t="str" cm="1">
        <f t="array" ref="K1433">IF(I1433="","",_xlfn.XLOOKUP(0&amp;A1433&amp;IF(F1433&lt;&gt;"",F1433,LOOKUP(2,1/(F$2:F1433&lt;&gt;""),F$2:F1433))&amp;I1433,Hoja4!G:G,Hoja4!F:F,"",0))</f>
        <v/>
      </c>
      <c r="L1433" s="22"/>
      <c r="M1433" s="15">
        <v>18</v>
      </c>
      <c r="N1433" s="15" t="s">
        <v>1810</v>
      </c>
      <c r="O1433" s="15" t="s">
        <v>76</v>
      </c>
      <c r="P1433" s="15" t="s">
        <v>115</v>
      </c>
      <c r="Q1433" s="15" t="s">
        <v>36</v>
      </c>
      <c r="R1433" s="15" t="s">
        <v>37</v>
      </c>
      <c r="S1433" s="15">
        <v>7</v>
      </c>
      <c r="T1433" s="15">
        <v>19</v>
      </c>
      <c r="U1433" s="35">
        <v>11</v>
      </c>
      <c r="V1433" s="33"/>
      <c r="W1433" s="15" t="s">
        <v>38</v>
      </c>
      <c r="X1433" s="15" t="s">
        <v>38</v>
      </c>
      <c r="Y1433" s="15" t="s">
        <v>38</v>
      </c>
      <c r="Z1433" s="23"/>
    </row>
    <row r="1434" spans="1:26">
      <c r="A1434" s="3">
        <v>113</v>
      </c>
      <c r="B1434" s="3">
        <v>2</v>
      </c>
      <c r="C1434" s="3" t="s">
        <v>1746</v>
      </c>
      <c r="D1434" s="3"/>
      <c r="E1434" s="3"/>
      <c r="F1434" s="3">
        <v>12</v>
      </c>
      <c r="G1434" s="3" t="s">
        <v>1803</v>
      </c>
      <c r="H1434" s="4" t="s">
        <v>32</v>
      </c>
      <c r="I1434" s="4" t="s">
        <v>32</v>
      </c>
      <c r="J1434" s="3" t="s">
        <v>44</v>
      </c>
      <c r="K1434" s="28">
        <f>SUM(K1428:K1433)</f>
        <v>46436556465</v>
      </c>
      <c r="L1434" s="13">
        <f>SUM(L1428:L1433)</f>
        <v>0</v>
      </c>
      <c r="M1434" s="3"/>
      <c r="N1434" s="3"/>
      <c r="O1434" s="3"/>
      <c r="P1434" s="3"/>
      <c r="Q1434" s="3"/>
      <c r="R1434" s="3"/>
      <c r="S1434" s="3"/>
      <c r="T1434" s="3"/>
      <c r="U1434" s="36"/>
      <c r="V1434" s="3"/>
      <c r="W1434" s="3"/>
      <c r="X1434" s="3"/>
      <c r="Y1434" s="3" t="s">
        <v>45</v>
      </c>
      <c r="Z1434" s="13">
        <f>SUM(Z1428:Z1433)</f>
        <v>0</v>
      </c>
    </row>
    <row r="1435" spans="1:26">
      <c r="A1435" s="5">
        <v>113</v>
      </c>
      <c r="B1435" s="5">
        <v>2</v>
      </c>
      <c r="C1435" s="5" t="s">
        <v>1746</v>
      </c>
      <c r="D1435" s="5"/>
      <c r="E1435" s="5"/>
      <c r="F1435" s="5"/>
      <c r="G1435" s="5"/>
      <c r="H1435" s="6" t="s">
        <v>32</v>
      </c>
      <c r="I1435" s="6" t="s">
        <v>32</v>
      </c>
      <c r="J1435" s="5" t="s">
        <v>121</v>
      </c>
      <c r="K1435" s="29">
        <f>SUM(K1401,K1411,K1414,K1421,K1427,K1434)</f>
        <v>536114042000</v>
      </c>
      <c r="L1435" s="14">
        <f>SUM(L1401,L1411,L1414,L1421,L1427,L1434)</f>
        <v>0</v>
      </c>
      <c r="M1435" s="5"/>
      <c r="N1435" s="5"/>
      <c r="O1435" s="5"/>
      <c r="P1435" s="5"/>
      <c r="Q1435" s="5"/>
      <c r="R1435" s="5"/>
      <c r="S1435" s="5"/>
      <c r="T1435" s="5"/>
      <c r="U1435" s="37"/>
      <c r="V1435" s="5"/>
      <c r="W1435" s="5"/>
      <c r="X1435" s="5"/>
      <c r="Y1435" s="5" t="s">
        <v>121</v>
      </c>
      <c r="Z1435" s="14">
        <f>SUM(Z1401,Z1411,Z1414,Z1421,Z1427,Z1434)</f>
        <v>0</v>
      </c>
    </row>
    <row r="1436" spans="1:26">
      <c r="A1436" s="15">
        <v>113</v>
      </c>
      <c r="B1436" s="15">
        <v>1</v>
      </c>
      <c r="C1436" s="15" t="s">
        <v>1746</v>
      </c>
      <c r="D1436" s="15">
        <v>9</v>
      </c>
      <c r="E1436" s="15" t="s">
        <v>1802</v>
      </c>
      <c r="F1436" s="15">
        <v>12</v>
      </c>
      <c r="G1436" s="15" t="s">
        <v>1803</v>
      </c>
      <c r="H1436" s="16" t="s">
        <v>1811</v>
      </c>
      <c r="I1436" s="16" t="s">
        <v>1812</v>
      </c>
      <c r="J1436" s="15" t="s">
        <v>1813</v>
      </c>
      <c r="K1436" s="32" cm="1">
        <f t="array" ref="K1436">IF(I1436="","",_xlfn.XLOOKUP(0&amp;A1436&amp;IF(F1436&lt;&gt;"",F1436,LOOKUP(2,1/(F$2:F1436&lt;&gt;""),F$2:F1436))&amp;I1436,Hoja4!G:G,Hoja4!F:F,"",0))</f>
        <v>471992000</v>
      </c>
      <c r="L1436" s="23"/>
      <c r="M1436" s="15"/>
      <c r="N1436" s="15"/>
      <c r="O1436" s="15"/>
      <c r="P1436" s="15"/>
      <c r="Q1436" s="15"/>
      <c r="R1436" s="15"/>
      <c r="S1436" s="15"/>
      <c r="T1436" s="15"/>
      <c r="U1436" s="35"/>
      <c r="V1436" s="15"/>
      <c r="W1436" s="15"/>
      <c r="X1436" s="15"/>
      <c r="Y1436" s="15"/>
      <c r="Z1436" s="22"/>
    </row>
    <row r="1437" spans="1:26">
      <c r="A1437" s="15">
        <v>113</v>
      </c>
      <c r="B1437" s="15">
        <v>1</v>
      </c>
      <c r="C1437" s="15"/>
      <c r="D1437" s="15"/>
      <c r="E1437" s="15"/>
      <c r="F1437" s="15"/>
      <c r="G1437" s="15"/>
      <c r="H1437" s="16" t="s">
        <v>1814</v>
      </c>
      <c r="I1437" s="16" t="s">
        <v>1815</v>
      </c>
      <c r="J1437" s="15" t="s">
        <v>1816</v>
      </c>
      <c r="K1437" s="32" cm="1">
        <f t="array" ref="K1437">IF(I1437="","",_xlfn.XLOOKUP(0&amp;A1437&amp;IF(F1437&lt;&gt;"",F1437,LOOKUP(2,1/(F$2:F1437&lt;&gt;""),F$2:F1437))&amp;I1437,Hoja4!G:G,Hoja4!F:F,"",0))</f>
        <v>32047408000</v>
      </c>
      <c r="L1437" s="23"/>
      <c r="M1437" s="15"/>
      <c r="N1437" s="15"/>
      <c r="O1437" s="15"/>
      <c r="P1437" s="15"/>
      <c r="Q1437" s="15"/>
      <c r="R1437" s="15"/>
      <c r="S1437" s="15"/>
      <c r="T1437" s="15"/>
      <c r="U1437" s="35"/>
      <c r="V1437" s="15"/>
      <c r="W1437" s="15"/>
      <c r="X1437" s="15"/>
      <c r="Y1437" s="15"/>
      <c r="Z1437" s="22"/>
    </row>
    <row r="1438" spans="1:26">
      <c r="A1438" s="15">
        <v>113</v>
      </c>
      <c r="B1438" s="15">
        <v>1</v>
      </c>
      <c r="C1438" s="15"/>
      <c r="D1438" s="15"/>
      <c r="E1438" s="15"/>
      <c r="F1438" s="15"/>
      <c r="G1438" s="15"/>
      <c r="H1438" s="16" t="s">
        <v>1817</v>
      </c>
      <c r="I1438" s="16" t="s">
        <v>1818</v>
      </c>
      <c r="J1438" s="15" t="s">
        <v>1819</v>
      </c>
      <c r="K1438" s="32" cm="1">
        <f t="array" ref="K1438">IF(I1438="","",_xlfn.XLOOKUP(0&amp;A1438&amp;IF(F1438&lt;&gt;"",F1438,LOOKUP(2,1/(F$2:F1438&lt;&gt;""),F$2:F1438))&amp;I1438,Hoja4!G:G,Hoja4!F:F,"",0))</f>
        <v>19215836520</v>
      </c>
      <c r="L1438" s="23"/>
      <c r="M1438" s="15"/>
      <c r="N1438" s="15"/>
      <c r="O1438" s="15"/>
      <c r="P1438" s="15"/>
      <c r="Q1438" s="15"/>
      <c r="R1438" s="15"/>
      <c r="S1438" s="15"/>
      <c r="T1438" s="15"/>
      <c r="U1438" s="35"/>
      <c r="V1438" s="15"/>
      <c r="W1438" s="15"/>
      <c r="X1438" s="15"/>
      <c r="Y1438" s="15"/>
      <c r="Z1438" s="22"/>
    </row>
    <row r="1439" spans="1:26">
      <c r="A1439" s="15">
        <v>113</v>
      </c>
      <c r="B1439" s="15">
        <v>1</v>
      </c>
      <c r="C1439" s="15"/>
      <c r="D1439" s="15"/>
      <c r="E1439" s="15"/>
      <c r="F1439" s="15"/>
      <c r="G1439" s="15"/>
      <c r="H1439" s="16" t="s">
        <v>1820</v>
      </c>
      <c r="I1439" s="16" t="s">
        <v>1821</v>
      </c>
      <c r="J1439" s="15" t="s">
        <v>1822</v>
      </c>
      <c r="K1439" s="32" cm="1">
        <f t="array" ref="K1439">IF(I1439="","",_xlfn.XLOOKUP(0&amp;A1439&amp;IF(F1439&lt;&gt;"",F1439,LOOKUP(2,1/(F$2:F1439&lt;&gt;""),F$2:F1439))&amp;I1439,Hoja4!G:G,Hoja4!F:F,"",0))</f>
        <v>30833127000</v>
      </c>
      <c r="L1439" s="23"/>
      <c r="M1439" s="15"/>
      <c r="N1439" s="15"/>
      <c r="O1439" s="15"/>
      <c r="P1439" s="15"/>
      <c r="Q1439" s="15"/>
      <c r="R1439" s="15"/>
      <c r="S1439" s="15"/>
      <c r="T1439" s="15"/>
      <c r="U1439" s="35"/>
      <c r="V1439" s="15"/>
      <c r="W1439" s="15"/>
      <c r="X1439" s="15"/>
      <c r="Y1439" s="15"/>
      <c r="Z1439" s="22"/>
    </row>
    <row r="1440" spans="1:26">
      <c r="A1440" s="15">
        <v>113</v>
      </c>
      <c r="B1440" s="15">
        <v>1</v>
      </c>
      <c r="C1440" s="15"/>
      <c r="D1440" s="15"/>
      <c r="E1440" s="15"/>
      <c r="F1440" s="15"/>
      <c r="G1440" s="15"/>
      <c r="H1440" s="16" t="s">
        <v>32</v>
      </c>
      <c r="I1440" s="16" t="s">
        <v>32</v>
      </c>
      <c r="J1440" s="15"/>
      <c r="K1440" s="27" t="str" cm="1">
        <f t="array" ref="K1440">IF(I1440="","",_xlfn.XLOOKUP(0&amp;A1440&amp;IF(F1440&lt;&gt;"",F1440,LOOKUP(2,1/(F$2:F1440&lt;&gt;""),F$2:F1440))&amp;I1440,Hoja4!G:G,Hoja4!F:F,"",0))</f>
        <v/>
      </c>
      <c r="L1440" s="22"/>
      <c r="M1440" s="15">
        <v>16</v>
      </c>
      <c r="N1440" s="15" t="s">
        <v>1823</v>
      </c>
      <c r="O1440" s="15" t="s">
        <v>100</v>
      </c>
      <c r="P1440" s="15" t="s">
        <v>131</v>
      </c>
      <c r="Q1440" s="15" t="s">
        <v>41</v>
      </c>
      <c r="R1440" s="15" t="s">
        <v>37</v>
      </c>
      <c r="S1440" s="15">
        <v>100</v>
      </c>
      <c r="T1440" s="15">
        <v>100</v>
      </c>
      <c r="U1440" s="35">
        <v>100</v>
      </c>
      <c r="V1440" s="33"/>
      <c r="W1440" s="15" t="s">
        <v>38</v>
      </c>
      <c r="X1440" s="15" t="s">
        <v>38</v>
      </c>
      <c r="Y1440" s="15" t="s">
        <v>38</v>
      </c>
      <c r="Z1440" s="23"/>
    </row>
    <row r="1441" spans="1:26">
      <c r="A1441" s="3">
        <v>113</v>
      </c>
      <c r="B1441" s="3">
        <v>1</v>
      </c>
      <c r="C1441" s="3" t="s">
        <v>1746</v>
      </c>
      <c r="D1441" s="3"/>
      <c r="E1441" s="3"/>
      <c r="F1441" s="3">
        <v>12</v>
      </c>
      <c r="G1441" s="3" t="s">
        <v>1803</v>
      </c>
      <c r="H1441" s="4" t="s">
        <v>32</v>
      </c>
      <c r="I1441" s="4" t="s">
        <v>32</v>
      </c>
      <c r="J1441" s="3" t="s">
        <v>44</v>
      </c>
      <c r="K1441" s="28">
        <f>SUM(K1436:K1440)</f>
        <v>82568363520</v>
      </c>
      <c r="L1441" s="13">
        <f>SUM(L1436:L1440)</f>
        <v>0</v>
      </c>
      <c r="M1441" s="3"/>
      <c r="N1441" s="3"/>
      <c r="O1441" s="3"/>
      <c r="P1441" s="3"/>
      <c r="Q1441" s="3"/>
      <c r="R1441" s="3"/>
      <c r="S1441" s="3"/>
      <c r="T1441" s="3"/>
      <c r="U1441" s="36"/>
      <c r="V1441" s="3"/>
      <c r="W1441" s="3"/>
      <c r="X1441" s="3"/>
      <c r="Y1441" s="3" t="s">
        <v>45</v>
      </c>
      <c r="Z1441" s="13">
        <f>SUM(Z1435:Z1440)</f>
        <v>0</v>
      </c>
    </row>
    <row r="1442" spans="1:26">
      <c r="A1442" s="15">
        <v>113</v>
      </c>
      <c r="B1442" s="15">
        <v>1</v>
      </c>
      <c r="C1442" s="15" t="s">
        <v>1746</v>
      </c>
      <c r="D1442" s="15">
        <v>10</v>
      </c>
      <c r="E1442" s="15" t="s">
        <v>1622</v>
      </c>
      <c r="F1442" s="15">
        <v>13</v>
      </c>
      <c r="G1442" s="15" t="s">
        <v>1824</v>
      </c>
      <c r="H1442" s="16" t="s">
        <v>1811</v>
      </c>
      <c r="I1442" s="16" t="s">
        <v>1812</v>
      </c>
      <c r="J1442" s="15" t="s">
        <v>1813</v>
      </c>
      <c r="K1442" s="32" cm="1">
        <f t="array" ref="K1442">IF(I1442="","",_xlfn.XLOOKUP(0&amp;A1442&amp;IF(F1442&lt;&gt;"",F1442,LOOKUP(2,1/(F$2:F1442&lt;&gt;""),F$2:F1442))&amp;I1442,Hoja4!G:G,Hoja4!F:F,"",0))</f>
        <v>98218000</v>
      </c>
      <c r="L1442" s="23"/>
      <c r="M1442" s="15"/>
      <c r="N1442" s="15"/>
      <c r="O1442" s="15"/>
      <c r="P1442" s="15"/>
      <c r="Q1442" s="15"/>
      <c r="R1442" s="15"/>
      <c r="S1442" s="15"/>
      <c r="T1442" s="15"/>
      <c r="U1442" s="35"/>
      <c r="V1442" s="15"/>
      <c r="W1442" s="15"/>
      <c r="X1442" s="15"/>
      <c r="Y1442" s="15"/>
      <c r="Z1442" s="22"/>
    </row>
    <row r="1443" spans="1:26">
      <c r="A1443" s="15">
        <v>113</v>
      </c>
      <c r="B1443" s="15">
        <v>1</v>
      </c>
      <c r="C1443" s="15"/>
      <c r="D1443" s="15"/>
      <c r="E1443" s="15"/>
      <c r="F1443" s="15"/>
      <c r="G1443" s="15"/>
      <c r="H1443" s="16" t="s">
        <v>1817</v>
      </c>
      <c r="I1443" s="16" t="s">
        <v>1818</v>
      </c>
      <c r="J1443" s="15" t="s">
        <v>1819</v>
      </c>
      <c r="K1443" s="32" cm="1">
        <f t="array" ref="K1443">IF(I1443="","",_xlfn.XLOOKUP(0&amp;A1443&amp;IF(F1443&lt;&gt;"",F1443,LOOKUP(2,1/(F$2:F1443&lt;&gt;""),F$2:F1443))&amp;I1443,Hoja4!G:G,Hoja4!F:F,"",0))</f>
        <v>8466156480</v>
      </c>
      <c r="L1443" s="23"/>
      <c r="M1443" s="15"/>
      <c r="N1443" s="15"/>
      <c r="O1443" s="15"/>
      <c r="P1443" s="15"/>
      <c r="Q1443" s="15"/>
      <c r="R1443" s="15"/>
      <c r="S1443" s="15"/>
      <c r="T1443" s="15"/>
      <c r="U1443" s="35"/>
      <c r="V1443" s="15"/>
      <c r="W1443" s="15"/>
      <c r="X1443" s="15"/>
      <c r="Y1443" s="15"/>
      <c r="Z1443" s="22"/>
    </row>
    <row r="1444" spans="1:26">
      <c r="A1444" s="15">
        <v>113</v>
      </c>
      <c r="B1444" s="15">
        <v>1</v>
      </c>
      <c r="C1444" s="15"/>
      <c r="D1444" s="15"/>
      <c r="E1444" s="15"/>
      <c r="F1444" s="15"/>
      <c r="G1444" s="15"/>
      <c r="H1444" s="16" t="s">
        <v>32</v>
      </c>
      <c r="I1444" s="16" t="s">
        <v>32</v>
      </c>
      <c r="J1444" s="15"/>
      <c r="K1444" s="27" t="str" cm="1">
        <f t="array" ref="K1444">IF(I1444="","",_xlfn.XLOOKUP(0&amp;A1444&amp;IF(F1444&lt;&gt;"",F1444,LOOKUP(2,1/(F$2:F1444&lt;&gt;""),F$2:F1444))&amp;I1444,Hoja4!G:G,Hoja4!F:F,"",0))</f>
        <v/>
      </c>
      <c r="L1444" s="22"/>
      <c r="M1444" s="15">
        <v>21</v>
      </c>
      <c r="N1444" s="15" t="s">
        <v>1825</v>
      </c>
      <c r="O1444" s="15" t="s">
        <v>100</v>
      </c>
      <c r="P1444" s="15" t="s">
        <v>95</v>
      </c>
      <c r="Q1444" s="15" t="s">
        <v>41</v>
      </c>
      <c r="R1444" s="15" t="s">
        <v>37</v>
      </c>
      <c r="S1444" s="15"/>
      <c r="T1444" s="15">
        <v>100</v>
      </c>
      <c r="U1444" s="35">
        <v>100</v>
      </c>
      <c r="V1444" s="33"/>
      <c r="W1444" s="15" t="s">
        <v>60</v>
      </c>
      <c r="X1444" s="15" t="s">
        <v>38</v>
      </c>
      <c r="Y1444" s="15" t="s">
        <v>38</v>
      </c>
      <c r="Z1444" s="23"/>
    </row>
    <row r="1445" spans="1:26">
      <c r="A1445" s="3">
        <v>113</v>
      </c>
      <c r="B1445" s="3">
        <v>1</v>
      </c>
      <c r="C1445" s="3" t="s">
        <v>1746</v>
      </c>
      <c r="D1445" s="3"/>
      <c r="E1445" s="3"/>
      <c r="F1445" s="3">
        <v>13</v>
      </c>
      <c r="G1445" s="3" t="s">
        <v>1824</v>
      </c>
      <c r="H1445" s="4" t="s">
        <v>32</v>
      </c>
      <c r="I1445" s="4" t="s">
        <v>32</v>
      </c>
      <c r="J1445" s="3" t="s">
        <v>44</v>
      </c>
      <c r="K1445" s="28">
        <f>SUM(K1442:K1444)</f>
        <v>8564374480</v>
      </c>
      <c r="L1445" s="13">
        <f>SUM(L1442:L1444)</f>
        <v>0</v>
      </c>
      <c r="M1445" s="3"/>
      <c r="N1445" s="3"/>
      <c r="O1445" s="3"/>
      <c r="P1445" s="3"/>
      <c r="Q1445" s="3"/>
      <c r="R1445" s="3"/>
      <c r="S1445" s="3"/>
      <c r="T1445" s="3"/>
      <c r="U1445" s="36"/>
      <c r="V1445" s="3"/>
      <c r="W1445" s="3"/>
      <c r="X1445" s="3"/>
      <c r="Y1445" s="3" t="s">
        <v>45</v>
      </c>
      <c r="Z1445" s="13">
        <f>SUM(Z1442:Z1444)</f>
        <v>0</v>
      </c>
    </row>
    <row r="1446" spans="1:26">
      <c r="A1446" s="15">
        <v>113</v>
      </c>
      <c r="B1446" s="15">
        <v>1</v>
      </c>
      <c r="C1446" s="15" t="s">
        <v>1746</v>
      </c>
      <c r="D1446" s="15">
        <v>10</v>
      </c>
      <c r="E1446" s="15" t="s">
        <v>1622</v>
      </c>
      <c r="F1446" s="15">
        <v>14</v>
      </c>
      <c r="G1446" s="15" t="s">
        <v>1826</v>
      </c>
      <c r="H1446" s="16" t="s">
        <v>1817</v>
      </c>
      <c r="I1446" s="16" t="s">
        <v>1818</v>
      </c>
      <c r="J1446" s="15" t="s">
        <v>1819</v>
      </c>
      <c r="K1446" s="32" cm="1">
        <f t="array" ref="K1446">IF(I1446="","",_xlfn.XLOOKUP(0&amp;A1446&amp;IF(F1446&lt;&gt;"",F1446,LOOKUP(2,1/(F$2:F1446&lt;&gt;""),F$2:F1446))&amp;I1446,Hoja4!G:G,Hoja4!F:F,"",0))</f>
        <v>5769000000</v>
      </c>
      <c r="L1446" s="23"/>
      <c r="M1446" s="15"/>
      <c r="N1446" s="15"/>
      <c r="O1446" s="15"/>
      <c r="P1446" s="15"/>
      <c r="Q1446" s="15"/>
      <c r="R1446" s="15"/>
      <c r="S1446" s="15"/>
      <c r="T1446" s="15"/>
      <c r="U1446" s="35"/>
      <c r="V1446" s="15"/>
      <c r="W1446" s="15"/>
      <c r="X1446" s="15"/>
      <c r="Y1446" s="15"/>
      <c r="Z1446" s="22"/>
    </row>
    <row r="1447" spans="1:26">
      <c r="A1447" s="15">
        <v>113</v>
      </c>
      <c r="B1447" s="15">
        <v>1</v>
      </c>
      <c r="C1447" s="15"/>
      <c r="D1447" s="15"/>
      <c r="E1447" s="15"/>
      <c r="F1447" s="15"/>
      <c r="G1447" s="15"/>
      <c r="H1447" s="16" t="s">
        <v>32</v>
      </c>
      <c r="I1447" s="16" t="s">
        <v>32</v>
      </c>
      <c r="J1447" s="15"/>
      <c r="K1447" s="27" t="str" cm="1">
        <f t="array" ref="K1447">IF(I1447="","",_xlfn.XLOOKUP(0&amp;A1447&amp;IF(F1447&lt;&gt;"",F1447,LOOKUP(2,1/(F$2:F1447&lt;&gt;""),F$2:F1447))&amp;I1447,Hoja4!G:G,Hoja4!F:F,"",0))</f>
        <v/>
      </c>
      <c r="L1447" s="22"/>
      <c r="M1447" s="15">
        <v>22</v>
      </c>
      <c r="N1447" s="15" t="s">
        <v>1827</v>
      </c>
      <c r="O1447" s="15" t="s">
        <v>100</v>
      </c>
      <c r="P1447" s="15" t="s">
        <v>115</v>
      </c>
      <c r="Q1447" s="15" t="s">
        <v>41</v>
      </c>
      <c r="R1447" s="15" t="s">
        <v>37</v>
      </c>
      <c r="S1447" s="15"/>
      <c r="T1447" s="15">
        <v>100</v>
      </c>
      <c r="U1447" s="35">
        <v>100</v>
      </c>
      <c r="V1447" s="33"/>
      <c r="W1447" s="15" t="s">
        <v>60</v>
      </c>
      <c r="X1447" s="15" t="s">
        <v>38</v>
      </c>
      <c r="Y1447" s="15" t="s">
        <v>38</v>
      </c>
      <c r="Z1447" s="23"/>
    </row>
    <row r="1448" spans="1:26">
      <c r="A1448" s="3">
        <v>113</v>
      </c>
      <c r="B1448" s="3">
        <v>1</v>
      </c>
      <c r="C1448" s="3" t="s">
        <v>1746</v>
      </c>
      <c r="D1448" s="3"/>
      <c r="E1448" s="3"/>
      <c r="F1448" s="3">
        <v>14</v>
      </c>
      <c r="G1448" s="3" t="s">
        <v>1826</v>
      </c>
      <c r="H1448" s="4" t="s">
        <v>32</v>
      </c>
      <c r="I1448" s="4" t="s">
        <v>32</v>
      </c>
      <c r="J1448" s="3" t="s">
        <v>44</v>
      </c>
      <c r="K1448" s="28">
        <f>SUM(K1446:K1447)</f>
        <v>5769000000</v>
      </c>
      <c r="L1448" s="13">
        <f>SUM(L1446:L1447)</f>
        <v>0</v>
      </c>
      <c r="M1448" s="3"/>
      <c r="N1448" s="3"/>
      <c r="O1448" s="3"/>
      <c r="P1448" s="3"/>
      <c r="Q1448" s="3"/>
      <c r="R1448" s="3"/>
      <c r="S1448" s="3"/>
      <c r="T1448" s="3"/>
      <c r="U1448" s="36"/>
      <c r="V1448" s="3"/>
      <c r="W1448" s="3"/>
      <c r="X1448" s="3"/>
      <c r="Y1448" s="3" t="s">
        <v>45</v>
      </c>
      <c r="Z1448" s="13">
        <f>SUM(Z1446:Z1447)</f>
        <v>0</v>
      </c>
    </row>
    <row r="1449" spans="1:26">
      <c r="A1449" s="5">
        <v>113</v>
      </c>
      <c r="B1449" s="5">
        <v>1</v>
      </c>
      <c r="C1449" s="5" t="s">
        <v>1746</v>
      </c>
      <c r="D1449" s="5"/>
      <c r="E1449" s="5"/>
      <c r="F1449" s="5"/>
      <c r="G1449" s="5"/>
      <c r="H1449" s="6" t="s">
        <v>32</v>
      </c>
      <c r="I1449" s="6" t="s">
        <v>32</v>
      </c>
      <c r="J1449" s="5" t="s">
        <v>121</v>
      </c>
      <c r="K1449" s="29">
        <f>SUM(K1441,K1445,K1448)</f>
        <v>96901738000</v>
      </c>
      <c r="L1449" s="14">
        <f>SUM(L1441,L1445,L1448)</f>
        <v>0</v>
      </c>
      <c r="M1449" s="5"/>
      <c r="N1449" s="5"/>
      <c r="O1449" s="5"/>
      <c r="P1449" s="5"/>
      <c r="Q1449" s="5"/>
      <c r="R1449" s="5"/>
      <c r="S1449" s="5"/>
      <c r="T1449" s="5"/>
      <c r="U1449" s="37"/>
      <c r="V1449" s="5"/>
      <c r="W1449" s="5"/>
      <c r="X1449" s="5"/>
      <c r="Y1449" s="5" t="s">
        <v>121</v>
      </c>
      <c r="Z1449" s="14">
        <f>SUM(Z1441,Z1445,Z1448)</f>
        <v>0</v>
      </c>
    </row>
    <row r="1450" spans="1:26">
      <c r="A1450" s="15">
        <v>204</v>
      </c>
      <c r="B1450" s="15">
        <v>1</v>
      </c>
      <c r="C1450" s="15" t="s">
        <v>1828</v>
      </c>
      <c r="D1450" s="15">
        <v>1</v>
      </c>
      <c r="E1450" s="15" t="s">
        <v>1829</v>
      </c>
      <c r="F1450" s="15">
        <v>4</v>
      </c>
      <c r="G1450" s="15" t="s">
        <v>1830</v>
      </c>
      <c r="H1450" s="16" t="s">
        <v>1831</v>
      </c>
      <c r="I1450" s="16" t="s">
        <v>1832</v>
      </c>
      <c r="J1450" s="15" t="s">
        <v>1833</v>
      </c>
      <c r="K1450" s="32" cm="1">
        <f t="array" ref="K1450">IF(I1450="","",_xlfn.XLOOKUP(0&amp;A1450&amp;IF(F1450&lt;&gt;"",F1450,LOOKUP(2,1/(F$2:F1450&lt;&gt;""),F$2:F1450))&amp;I1450,Hoja4!G:G,Hoja4!F:F,"",0))</f>
        <v>319636150700</v>
      </c>
      <c r="L1450" s="23"/>
      <c r="M1450" s="15"/>
      <c r="N1450" s="15"/>
      <c r="O1450" s="15"/>
      <c r="P1450" s="15"/>
      <c r="Q1450" s="15"/>
      <c r="R1450" s="15"/>
      <c r="S1450" s="15"/>
      <c r="T1450" s="15"/>
      <c r="U1450" s="35"/>
      <c r="V1450" s="15"/>
      <c r="W1450" s="15"/>
      <c r="X1450" s="15"/>
      <c r="Y1450" s="15"/>
      <c r="Z1450" s="22"/>
    </row>
    <row r="1451" spans="1:26">
      <c r="A1451" s="15">
        <v>204</v>
      </c>
      <c r="B1451" s="15">
        <v>1</v>
      </c>
      <c r="C1451" s="15"/>
      <c r="D1451" s="15"/>
      <c r="E1451" s="15"/>
      <c r="F1451" s="15"/>
      <c r="G1451" s="15"/>
      <c r="H1451" s="16" t="s">
        <v>1834</v>
      </c>
      <c r="I1451" s="16" t="s">
        <v>1835</v>
      </c>
      <c r="J1451" s="15" t="s">
        <v>1836</v>
      </c>
      <c r="K1451" s="32" cm="1">
        <f t="array" ref="K1451">IF(I1451="","",_xlfn.XLOOKUP(0&amp;A1451&amp;IF(F1451&lt;&gt;"",F1451,LOOKUP(2,1/(F$2:F1451&lt;&gt;""),F$2:F1451))&amp;I1451,Hoja4!G:G,Hoja4!F:F,"",0))</f>
        <v>880656395718</v>
      </c>
      <c r="L1451" s="23"/>
      <c r="M1451" s="15"/>
      <c r="N1451" s="15"/>
      <c r="O1451" s="15"/>
      <c r="P1451" s="15"/>
      <c r="Q1451" s="15"/>
      <c r="R1451" s="15"/>
      <c r="S1451" s="15"/>
      <c r="T1451" s="15"/>
      <c r="U1451" s="35"/>
      <c r="V1451" s="15"/>
      <c r="W1451" s="15"/>
      <c r="X1451" s="15"/>
      <c r="Y1451" s="15"/>
      <c r="Z1451" s="22"/>
    </row>
    <row r="1452" spans="1:26">
      <c r="A1452" s="15">
        <v>204</v>
      </c>
      <c r="B1452" s="15">
        <v>1</v>
      </c>
      <c r="C1452" s="15"/>
      <c r="D1452" s="15"/>
      <c r="E1452" s="15"/>
      <c r="F1452" s="15"/>
      <c r="G1452" s="15"/>
      <c r="H1452" s="16" t="s">
        <v>32</v>
      </c>
      <c r="I1452" s="16" t="s">
        <v>32</v>
      </c>
      <c r="J1452" s="15"/>
      <c r="K1452" s="27" t="str" cm="1">
        <f t="array" ref="K1452">IF(I1452="","",_xlfn.XLOOKUP(0&amp;A1452&amp;IF(F1452&lt;&gt;"",F1452,LOOKUP(2,1/(F$2:F1452&lt;&gt;""),F$2:F1452))&amp;I1452,Hoja4!G:G,Hoja4!F:F,"",0))</f>
        <v/>
      </c>
      <c r="L1452" s="22"/>
      <c r="M1452" s="15">
        <v>2</v>
      </c>
      <c r="N1452" s="15" t="s">
        <v>1837</v>
      </c>
      <c r="O1452" s="15" t="s">
        <v>40</v>
      </c>
      <c r="P1452" s="15" t="s">
        <v>131</v>
      </c>
      <c r="Q1452" s="15" t="s">
        <v>36</v>
      </c>
      <c r="R1452" s="15" t="s">
        <v>58</v>
      </c>
      <c r="S1452" s="15">
        <v>170.62</v>
      </c>
      <c r="T1452" s="15">
        <v>256.87</v>
      </c>
      <c r="U1452" s="35">
        <v>34.44</v>
      </c>
      <c r="V1452" s="33"/>
      <c r="W1452" s="15" t="s">
        <v>38</v>
      </c>
      <c r="X1452" s="15" t="s">
        <v>38</v>
      </c>
      <c r="Y1452" s="15" t="s">
        <v>38</v>
      </c>
      <c r="Z1452" s="23"/>
    </row>
    <row r="1453" spans="1:26">
      <c r="A1453" s="15">
        <v>204</v>
      </c>
      <c r="B1453" s="15">
        <v>1</v>
      </c>
      <c r="C1453" s="15"/>
      <c r="D1453" s="15"/>
      <c r="E1453" s="15"/>
      <c r="F1453" s="15"/>
      <c r="G1453" s="15"/>
      <c r="H1453" s="16" t="s">
        <v>32</v>
      </c>
      <c r="I1453" s="16" t="s">
        <v>32</v>
      </c>
      <c r="J1453" s="15"/>
      <c r="K1453" s="27" t="str" cm="1">
        <f t="array" ref="K1453">IF(I1453="","",_xlfn.XLOOKUP(0&amp;A1453&amp;IF(F1453&lt;&gt;"",F1453,LOOKUP(2,1/(F$2:F1453&lt;&gt;""),F$2:F1453))&amp;I1453,Hoja4!G:G,Hoja4!F:F,"",0))</f>
        <v/>
      </c>
      <c r="L1453" s="22"/>
      <c r="M1453" s="15">
        <v>5</v>
      </c>
      <c r="N1453" s="15" t="s">
        <v>1838</v>
      </c>
      <c r="O1453" s="15" t="s">
        <v>40</v>
      </c>
      <c r="P1453" s="15" t="s">
        <v>131</v>
      </c>
      <c r="Q1453" s="15" t="s">
        <v>36</v>
      </c>
      <c r="R1453" s="15" t="s">
        <v>37</v>
      </c>
      <c r="S1453" s="15">
        <v>437.31</v>
      </c>
      <c r="T1453" s="15">
        <v>1382.21</v>
      </c>
      <c r="U1453" s="35">
        <v>220.84</v>
      </c>
      <c r="V1453" s="33"/>
      <c r="W1453" s="15" t="s">
        <v>38</v>
      </c>
      <c r="X1453" s="15" t="s">
        <v>38</v>
      </c>
      <c r="Y1453" s="15" t="s">
        <v>38</v>
      </c>
      <c r="Z1453" s="23"/>
    </row>
    <row r="1454" spans="1:26">
      <c r="A1454" s="3">
        <v>204</v>
      </c>
      <c r="B1454" s="3">
        <v>1</v>
      </c>
      <c r="C1454" s="3" t="s">
        <v>1828</v>
      </c>
      <c r="D1454" s="3"/>
      <c r="E1454" s="3"/>
      <c r="F1454" s="3">
        <v>4</v>
      </c>
      <c r="G1454" s="3" t="s">
        <v>1830</v>
      </c>
      <c r="H1454" s="4" t="s">
        <v>32</v>
      </c>
      <c r="I1454" s="4" t="s">
        <v>32</v>
      </c>
      <c r="J1454" s="3" t="s">
        <v>44</v>
      </c>
      <c r="K1454" s="28">
        <f>SUM(K1450:K1453)</f>
        <v>1200292546418</v>
      </c>
      <c r="L1454" s="13">
        <f>SUM(L1450:L1453)</f>
        <v>0</v>
      </c>
      <c r="M1454" s="3"/>
      <c r="N1454" s="3"/>
      <c r="O1454" s="3"/>
      <c r="P1454" s="3"/>
      <c r="Q1454" s="3"/>
      <c r="R1454" s="3"/>
      <c r="S1454" s="3"/>
      <c r="T1454" s="3"/>
      <c r="U1454" s="36"/>
      <c r="V1454" s="3"/>
      <c r="W1454" s="3"/>
      <c r="X1454" s="3"/>
      <c r="Y1454" s="3" t="s">
        <v>45</v>
      </c>
      <c r="Z1454" s="13">
        <f>SUM(Z1449:Z1453)</f>
        <v>0</v>
      </c>
    </row>
    <row r="1455" spans="1:26">
      <c r="A1455" s="15">
        <v>204</v>
      </c>
      <c r="B1455" s="15">
        <v>1</v>
      </c>
      <c r="C1455" s="15" t="s">
        <v>1828</v>
      </c>
      <c r="D1455" s="15">
        <v>1</v>
      </c>
      <c r="E1455" s="15" t="s">
        <v>1829</v>
      </c>
      <c r="F1455" s="15">
        <v>5</v>
      </c>
      <c r="G1455" s="15" t="s">
        <v>1839</v>
      </c>
      <c r="H1455" s="16" t="s">
        <v>1834</v>
      </c>
      <c r="I1455" s="16" t="s">
        <v>1835</v>
      </c>
      <c r="J1455" s="15" t="s">
        <v>1836</v>
      </c>
      <c r="K1455" s="32" cm="1">
        <f t="array" ref="K1455">IF(I1455="","",_xlfn.XLOOKUP(0&amp;A1455&amp;IF(F1455&lt;&gt;"",F1455,LOOKUP(2,1/(F$2:F1455&lt;&gt;""),F$2:F1455))&amp;I1455,Hoja4!G:G,Hoja4!F:F,"",0))</f>
        <v>125946606956</v>
      </c>
      <c r="L1455" s="23"/>
      <c r="M1455" s="15"/>
      <c r="N1455" s="15"/>
      <c r="O1455" s="15"/>
      <c r="P1455" s="15"/>
      <c r="Q1455" s="15"/>
      <c r="R1455" s="15"/>
      <c r="S1455" s="15"/>
      <c r="T1455" s="15"/>
      <c r="U1455" s="35"/>
      <c r="V1455" s="15"/>
      <c r="W1455" s="15"/>
      <c r="X1455" s="15"/>
      <c r="Y1455" s="15"/>
      <c r="Z1455" s="22"/>
    </row>
    <row r="1456" spans="1:26">
      <c r="A1456" s="15">
        <v>204</v>
      </c>
      <c r="B1456" s="15">
        <v>1</v>
      </c>
      <c r="C1456" s="15"/>
      <c r="D1456" s="15"/>
      <c r="E1456" s="15"/>
      <c r="F1456" s="15"/>
      <c r="G1456" s="15"/>
      <c r="H1456" s="16" t="s">
        <v>32</v>
      </c>
      <c r="I1456" s="16" t="s">
        <v>32</v>
      </c>
      <c r="J1456" s="15"/>
      <c r="K1456" s="27" t="str" cm="1">
        <f t="array" ref="K1456">IF(I1456="","",_xlfn.XLOOKUP(0&amp;A1456&amp;IF(F1456&lt;&gt;"",F1456,LOOKUP(2,1/(F$2:F1456&lt;&gt;""),F$2:F1456))&amp;I1456,Hoja4!G:G,Hoja4!F:F,"",0))</f>
        <v/>
      </c>
      <c r="L1456" s="22"/>
      <c r="M1456" s="15">
        <v>7</v>
      </c>
      <c r="N1456" s="15" t="s">
        <v>1840</v>
      </c>
      <c r="O1456" s="15" t="s">
        <v>40</v>
      </c>
      <c r="P1456" s="15" t="s">
        <v>131</v>
      </c>
      <c r="Q1456" s="15" t="s">
        <v>36</v>
      </c>
      <c r="R1456" s="15" t="s">
        <v>37</v>
      </c>
      <c r="S1456" s="15">
        <v>260.74</v>
      </c>
      <c r="T1456" s="15">
        <v>698.19</v>
      </c>
      <c r="U1456" s="35">
        <v>184.730981158757</v>
      </c>
      <c r="V1456" s="33"/>
      <c r="W1456" s="15" t="s">
        <v>38</v>
      </c>
      <c r="X1456" s="15" t="s">
        <v>38</v>
      </c>
      <c r="Y1456" s="15" t="s">
        <v>38</v>
      </c>
      <c r="Z1456" s="23"/>
    </row>
    <row r="1457" spans="1:26">
      <c r="A1457" s="3">
        <v>204</v>
      </c>
      <c r="B1457" s="3">
        <v>1</v>
      </c>
      <c r="C1457" s="3" t="s">
        <v>1828</v>
      </c>
      <c r="D1457" s="3"/>
      <c r="E1457" s="3"/>
      <c r="F1457" s="3">
        <v>5</v>
      </c>
      <c r="G1457" s="3" t="s">
        <v>1839</v>
      </c>
      <c r="H1457" s="4" t="s">
        <v>32</v>
      </c>
      <c r="I1457" s="4" t="s">
        <v>32</v>
      </c>
      <c r="J1457" s="3" t="s">
        <v>44</v>
      </c>
      <c r="K1457" s="28">
        <f>SUM(K1455:K1456)</f>
        <v>125946606956</v>
      </c>
      <c r="L1457" s="13">
        <f>SUM(L1455:L1456)</f>
        <v>0</v>
      </c>
      <c r="M1457" s="3"/>
      <c r="N1457" s="3"/>
      <c r="O1457" s="3"/>
      <c r="P1457" s="3"/>
      <c r="Q1457" s="3"/>
      <c r="R1457" s="3"/>
      <c r="S1457" s="3"/>
      <c r="T1457" s="3"/>
      <c r="U1457" s="36"/>
      <c r="V1457" s="3"/>
      <c r="W1457" s="3"/>
      <c r="X1457" s="3"/>
      <c r="Y1457" s="3" t="s">
        <v>45</v>
      </c>
      <c r="Z1457" s="13">
        <f>SUM(Z1455:Z1456)</f>
        <v>0</v>
      </c>
    </row>
    <row r="1458" spans="1:26">
      <c r="A1458" s="15">
        <v>204</v>
      </c>
      <c r="B1458" s="15">
        <v>1</v>
      </c>
      <c r="C1458" s="15" t="s">
        <v>1828</v>
      </c>
      <c r="D1458" s="15">
        <v>1</v>
      </c>
      <c r="E1458" s="15" t="s">
        <v>1829</v>
      </c>
      <c r="F1458" s="15">
        <v>6</v>
      </c>
      <c r="G1458" s="15" t="s">
        <v>1841</v>
      </c>
      <c r="H1458" s="16" t="s">
        <v>1842</v>
      </c>
      <c r="I1458" s="16" t="s">
        <v>1843</v>
      </c>
      <c r="J1458" s="15" t="s">
        <v>1844</v>
      </c>
      <c r="K1458" s="32" cm="1">
        <f t="array" ref="K1458">IF(I1458="","",_xlfn.XLOOKUP(0&amp;A1458&amp;IF(F1458&lt;&gt;"",F1458,LOOKUP(2,1/(F$2:F1458&lt;&gt;""),F$2:F1458))&amp;I1458,Hoja4!G:G,Hoja4!F:F,"",0))</f>
        <v>47907269000</v>
      </c>
      <c r="L1458" s="23"/>
      <c r="M1458" s="15"/>
      <c r="N1458" s="15"/>
      <c r="O1458" s="15"/>
      <c r="P1458" s="15"/>
      <c r="Q1458" s="15"/>
      <c r="R1458" s="15"/>
      <c r="S1458" s="15"/>
      <c r="T1458" s="15"/>
      <c r="U1458" s="35"/>
      <c r="V1458" s="15"/>
      <c r="W1458" s="15"/>
      <c r="X1458" s="15"/>
      <c r="Y1458" s="15"/>
      <c r="Z1458" s="22"/>
    </row>
    <row r="1459" spans="1:26">
      <c r="A1459" s="15">
        <v>204</v>
      </c>
      <c r="B1459" s="15">
        <v>1</v>
      </c>
      <c r="C1459" s="15"/>
      <c r="D1459" s="15"/>
      <c r="E1459" s="15"/>
      <c r="F1459" s="15"/>
      <c r="G1459" s="15"/>
      <c r="H1459" s="16" t="s">
        <v>1834</v>
      </c>
      <c r="I1459" s="16" t="s">
        <v>1835</v>
      </c>
      <c r="J1459" s="15" t="s">
        <v>1836</v>
      </c>
      <c r="K1459" s="32" cm="1">
        <f t="array" ref="K1459">IF(I1459="","",_xlfn.XLOOKUP(0&amp;A1459&amp;IF(F1459&lt;&gt;"",F1459,LOOKUP(2,1/(F$2:F1459&lt;&gt;""),F$2:F1459))&amp;I1459,Hoja4!G:G,Hoja4!F:F,"",0))</f>
        <v>229946708913</v>
      </c>
      <c r="L1459" s="23"/>
      <c r="M1459" s="15"/>
      <c r="N1459" s="15"/>
      <c r="O1459" s="15"/>
      <c r="P1459" s="15"/>
      <c r="Q1459" s="15"/>
      <c r="R1459" s="15"/>
      <c r="S1459" s="15"/>
      <c r="T1459" s="15"/>
      <c r="U1459" s="35"/>
      <c r="V1459" s="15"/>
      <c r="W1459" s="15"/>
      <c r="X1459" s="15"/>
      <c r="Y1459" s="15"/>
      <c r="Z1459" s="22"/>
    </row>
    <row r="1460" spans="1:26">
      <c r="A1460" s="15">
        <v>204</v>
      </c>
      <c r="B1460" s="15">
        <v>1</v>
      </c>
      <c r="C1460" s="15"/>
      <c r="D1460" s="15"/>
      <c r="E1460" s="15"/>
      <c r="F1460" s="15"/>
      <c r="G1460" s="15"/>
      <c r="H1460" s="16" t="s">
        <v>32</v>
      </c>
      <c r="I1460" s="16" t="s">
        <v>32</v>
      </c>
      <c r="J1460" s="15"/>
      <c r="K1460" s="27" t="str" cm="1">
        <f t="array" ref="K1460">IF(I1460="","",_xlfn.XLOOKUP(0&amp;A1460&amp;IF(F1460&lt;&gt;"",F1460,LOOKUP(2,1/(F$2:F1460&lt;&gt;""),F$2:F1460))&amp;I1460,Hoja4!G:G,Hoja4!F:F,"",0))</f>
        <v/>
      </c>
      <c r="L1460" s="22"/>
      <c r="M1460" s="15">
        <v>8</v>
      </c>
      <c r="N1460" s="15" t="s">
        <v>1845</v>
      </c>
      <c r="O1460" s="15" t="s">
        <v>40</v>
      </c>
      <c r="P1460" s="15" t="s">
        <v>131</v>
      </c>
      <c r="Q1460" s="15" t="s">
        <v>36</v>
      </c>
      <c r="R1460" s="15" t="s">
        <v>58</v>
      </c>
      <c r="S1460" s="15">
        <v>4</v>
      </c>
      <c r="T1460" s="15">
        <v>25</v>
      </c>
      <c r="U1460" s="35">
        <v>7</v>
      </c>
      <c r="V1460" s="33"/>
      <c r="W1460" s="15" t="s">
        <v>38</v>
      </c>
      <c r="X1460" s="15" t="s">
        <v>38</v>
      </c>
      <c r="Y1460" s="15" t="s">
        <v>38</v>
      </c>
      <c r="Z1460" s="23"/>
    </row>
    <row r="1461" spans="1:26">
      <c r="A1461" s="15">
        <v>204</v>
      </c>
      <c r="B1461" s="15">
        <v>1</v>
      </c>
      <c r="C1461" s="15"/>
      <c r="D1461" s="15"/>
      <c r="E1461" s="15"/>
      <c r="F1461" s="15"/>
      <c r="G1461" s="15"/>
      <c r="H1461" s="16" t="s">
        <v>32</v>
      </c>
      <c r="I1461" s="16" t="s">
        <v>32</v>
      </c>
      <c r="J1461" s="15"/>
      <c r="K1461" s="27" t="str" cm="1">
        <f t="array" ref="K1461">IF(I1461="","",_xlfn.XLOOKUP(0&amp;A1461&amp;IF(F1461&lt;&gt;"",F1461,LOOKUP(2,1/(F$2:F1461&lt;&gt;""),F$2:F1461))&amp;I1461,Hoja4!G:G,Hoja4!F:F,"",0))</f>
        <v/>
      </c>
      <c r="L1461" s="22"/>
      <c r="M1461" s="15">
        <v>12</v>
      </c>
      <c r="N1461" s="15" t="s">
        <v>1846</v>
      </c>
      <c r="O1461" s="15" t="s">
        <v>40</v>
      </c>
      <c r="P1461" s="15" t="s">
        <v>131</v>
      </c>
      <c r="Q1461" s="15" t="s">
        <v>36</v>
      </c>
      <c r="R1461" s="15" t="s">
        <v>37</v>
      </c>
      <c r="S1461" s="15">
        <v>31</v>
      </c>
      <c r="T1461" s="15">
        <v>78</v>
      </c>
      <c r="U1461" s="35">
        <v>12</v>
      </c>
      <c r="V1461" s="33"/>
      <c r="W1461" s="15" t="s">
        <v>38</v>
      </c>
      <c r="X1461" s="15" t="s">
        <v>38</v>
      </c>
      <c r="Y1461" s="15" t="s">
        <v>38</v>
      </c>
      <c r="Z1461" s="23"/>
    </row>
    <row r="1462" spans="1:26">
      <c r="A1462" s="3">
        <v>204</v>
      </c>
      <c r="B1462" s="3">
        <v>1</v>
      </c>
      <c r="C1462" s="3" t="s">
        <v>1828</v>
      </c>
      <c r="D1462" s="3"/>
      <c r="E1462" s="3"/>
      <c r="F1462" s="3">
        <v>6</v>
      </c>
      <c r="G1462" s="3" t="s">
        <v>1841</v>
      </c>
      <c r="H1462" s="4" t="s">
        <v>32</v>
      </c>
      <c r="I1462" s="4" t="s">
        <v>32</v>
      </c>
      <c r="J1462" s="3" t="s">
        <v>44</v>
      </c>
      <c r="K1462" s="28">
        <f>SUM(K1458:K1461)</f>
        <v>277853977913</v>
      </c>
      <c r="L1462" s="13">
        <f>SUM(L1458:L1461)</f>
        <v>0</v>
      </c>
      <c r="M1462" s="3"/>
      <c r="N1462" s="3"/>
      <c r="O1462" s="3"/>
      <c r="P1462" s="3"/>
      <c r="Q1462" s="3"/>
      <c r="R1462" s="3"/>
      <c r="S1462" s="3"/>
      <c r="T1462" s="3"/>
      <c r="U1462" s="36"/>
      <c r="V1462" s="3"/>
      <c r="W1462" s="3"/>
      <c r="X1462" s="3"/>
      <c r="Y1462" s="3" t="s">
        <v>45</v>
      </c>
      <c r="Z1462" s="13">
        <f>SUM(Z1458:Z1461)</f>
        <v>0</v>
      </c>
    </row>
    <row r="1463" spans="1:26">
      <c r="A1463" s="15">
        <v>204</v>
      </c>
      <c r="B1463" s="15">
        <v>1</v>
      </c>
      <c r="C1463" s="15" t="s">
        <v>1828</v>
      </c>
      <c r="D1463" s="15">
        <v>1</v>
      </c>
      <c r="E1463" s="15" t="s">
        <v>1829</v>
      </c>
      <c r="F1463" s="15">
        <v>7</v>
      </c>
      <c r="G1463" s="15" t="s">
        <v>1847</v>
      </c>
      <c r="H1463" s="16" t="s">
        <v>1834</v>
      </c>
      <c r="I1463" s="16" t="s">
        <v>1835</v>
      </c>
      <c r="J1463" s="15" t="s">
        <v>1836</v>
      </c>
      <c r="K1463" s="32" cm="1">
        <f t="array" ref="K1463">IF(I1463="","",_xlfn.XLOOKUP(0&amp;A1463&amp;IF(F1463&lt;&gt;"",F1463,LOOKUP(2,1/(F$2:F1463&lt;&gt;""),F$2:F1463))&amp;I1463,Hoja4!G:G,Hoja4!F:F,"",0))</f>
        <v>62364444638</v>
      </c>
      <c r="L1463" s="23"/>
      <c r="M1463" s="15"/>
      <c r="N1463" s="15"/>
      <c r="O1463" s="15"/>
      <c r="P1463" s="15"/>
      <c r="Q1463" s="15"/>
      <c r="R1463" s="15"/>
      <c r="S1463" s="15"/>
      <c r="T1463" s="15"/>
      <c r="U1463" s="35"/>
      <c r="V1463" s="15"/>
      <c r="W1463" s="15"/>
      <c r="X1463" s="15"/>
      <c r="Y1463" s="15"/>
      <c r="Z1463" s="22"/>
    </row>
    <row r="1464" spans="1:26">
      <c r="A1464" s="15">
        <v>204</v>
      </c>
      <c r="B1464" s="15">
        <v>1</v>
      </c>
      <c r="C1464" s="15"/>
      <c r="D1464" s="15"/>
      <c r="E1464" s="15"/>
      <c r="F1464" s="15"/>
      <c r="G1464" s="15"/>
      <c r="H1464" s="16" t="s">
        <v>32</v>
      </c>
      <c r="I1464" s="16" t="s">
        <v>32</v>
      </c>
      <c r="J1464" s="15"/>
      <c r="K1464" s="27" t="str" cm="1">
        <f t="array" ref="K1464">IF(I1464="","",_xlfn.XLOOKUP(0&amp;A1464&amp;IF(F1464&lt;&gt;"",F1464,LOOKUP(2,1/(F$2:F1464&lt;&gt;""),F$2:F1464))&amp;I1464,Hoja4!G:G,Hoja4!F:F,"",0))</f>
        <v/>
      </c>
      <c r="L1464" s="22"/>
      <c r="M1464" s="15">
        <v>18</v>
      </c>
      <c r="N1464" s="15" t="s">
        <v>1848</v>
      </c>
      <c r="O1464" s="15" t="s">
        <v>40</v>
      </c>
      <c r="P1464" s="15" t="s">
        <v>131</v>
      </c>
      <c r="Q1464" s="15" t="s">
        <v>36</v>
      </c>
      <c r="R1464" s="15" t="s">
        <v>37</v>
      </c>
      <c r="S1464" s="15">
        <v>142.72999999999999</v>
      </c>
      <c r="T1464" s="15">
        <v>403.22</v>
      </c>
      <c r="U1464" s="35">
        <v>133.40983155180299</v>
      </c>
      <c r="V1464" s="33"/>
      <c r="W1464" s="15" t="s">
        <v>38</v>
      </c>
      <c r="X1464" s="15" t="s">
        <v>38</v>
      </c>
      <c r="Y1464" s="15" t="s">
        <v>38</v>
      </c>
      <c r="Z1464" s="23"/>
    </row>
    <row r="1465" spans="1:26">
      <c r="A1465" s="3">
        <v>204</v>
      </c>
      <c r="B1465" s="3">
        <v>1</v>
      </c>
      <c r="C1465" s="3" t="s">
        <v>1828</v>
      </c>
      <c r="D1465" s="3"/>
      <c r="E1465" s="3"/>
      <c r="F1465" s="3">
        <v>7</v>
      </c>
      <c r="G1465" s="3" t="s">
        <v>1847</v>
      </c>
      <c r="H1465" s="4" t="s">
        <v>32</v>
      </c>
      <c r="I1465" s="4" t="s">
        <v>32</v>
      </c>
      <c r="J1465" s="3" t="s">
        <v>44</v>
      </c>
      <c r="K1465" s="28">
        <f>SUM(K1463:K1464)</f>
        <v>62364444638</v>
      </c>
      <c r="L1465" s="13">
        <f>SUM(L1463:L1464)</f>
        <v>0</v>
      </c>
      <c r="M1465" s="3"/>
      <c r="N1465" s="3"/>
      <c r="O1465" s="3"/>
      <c r="P1465" s="3"/>
      <c r="Q1465" s="3"/>
      <c r="R1465" s="3"/>
      <c r="S1465" s="3"/>
      <c r="T1465" s="3"/>
      <c r="U1465" s="36"/>
      <c r="V1465" s="3"/>
      <c r="W1465" s="3"/>
      <c r="X1465" s="3"/>
      <c r="Y1465" s="3" t="s">
        <v>45</v>
      </c>
      <c r="Z1465" s="13">
        <f>SUM(Z1463:Z1464)</f>
        <v>0</v>
      </c>
    </row>
    <row r="1466" spans="1:26">
      <c r="A1466" s="15">
        <v>204</v>
      </c>
      <c r="B1466" s="15">
        <v>1</v>
      </c>
      <c r="C1466" s="15" t="s">
        <v>1828</v>
      </c>
      <c r="D1466" s="15">
        <v>1</v>
      </c>
      <c r="E1466" s="15" t="s">
        <v>1829</v>
      </c>
      <c r="F1466" s="15">
        <v>8</v>
      </c>
      <c r="G1466" s="15" t="s">
        <v>1849</v>
      </c>
      <c r="H1466" s="16" t="s">
        <v>1850</v>
      </c>
      <c r="I1466" s="16" t="s">
        <v>1851</v>
      </c>
      <c r="J1466" s="15" t="s">
        <v>1852</v>
      </c>
      <c r="K1466" s="32" cm="1">
        <f t="array" ref="K1466">IF(I1466="","",_xlfn.XLOOKUP(0&amp;A1466&amp;IF(F1466&lt;&gt;"",F1466,LOOKUP(2,1/(F$2:F1466&lt;&gt;""),F$2:F1466))&amp;I1466,Hoja4!G:G,Hoja4!F:F,"",0))</f>
        <v>100000000</v>
      </c>
      <c r="L1466" s="23"/>
      <c r="M1466" s="15"/>
      <c r="N1466" s="15"/>
      <c r="O1466" s="15"/>
      <c r="P1466" s="15"/>
      <c r="Q1466" s="15"/>
      <c r="R1466" s="15"/>
      <c r="S1466" s="15"/>
      <c r="T1466" s="15"/>
      <c r="U1466" s="35"/>
      <c r="V1466" s="15"/>
      <c r="W1466" s="15"/>
      <c r="X1466" s="15"/>
      <c r="Y1466" s="15"/>
      <c r="Z1466" s="22"/>
    </row>
    <row r="1467" spans="1:26">
      <c r="A1467" s="15">
        <v>204</v>
      </c>
      <c r="B1467" s="15">
        <v>1</v>
      </c>
      <c r="C1467" s="15"/>
      <c r="D1467" s="15"/>
      <c r="E1467" s="15"/>
      <c r="F1467" s="15"/>
      <c r="G1467" s="15"/>
      <c r="H1467" s="16" t="s">
        <v>1853</v>
      </c>
      <c r="I1467" s="16" t="s">
        <v>1854</v>
      </c>
      <c r="J1467" s="15" t="s">
        <v>1855</v>
      </c>
      <c r="K1467" s="32" cm="1">
        <f t="array" ref="K1467">IF(I1467="","",_xlfn.XLOOKUP(0&amp;A1467&amp;IF(F1467&lt;&gt;"",F1467,LOOKUP(2,1/(F$2:F1467&lt;&gt;""),F$2:F1467))&amp;I1467,Hoja4!G:G,Hoja4!F:F,"",0))</f>
        <v>154927201207</v>
      </c>
      <c r="L1467" s="23"/>
      <c r="M1467" s="15"/>
      <c r="N1467" s="15"/>
      <c r="O1467" s="15"/>
      <c r="P1467" s="15"/>
      <c r="Q1467" s="15"/>
      <c r="R1467" s="15"/>
      <c r="S1467" s="15"/>
      <c r="T1467" s="15"/>
      <c r="U1467" s="35"/>
      <c r="V1467" s="15"/>
      <c r="W1467" s="15"/>
      <c r="X1467" s="15"/>
      <c r="Y1467" s="15"/>
      <c r="Z1467" s="22"/>
    </row>
    <row r="1468" spans="1:26">
      <c r="A1468" s="15">
        <v>204</v>
      </c>
      <c r="B1468" s="15">
        <v>1</v>
      </c>
      <c r="C1468" s="15"/>
      <c r="D1468" s="15"/>
      <c r="E1468" s="15"/>
      <c r="F1468" s="15"/>
      <c r="G1468" s="15"/>
      <c r="H1468" s="16" t="s">
        <v>32</v>
      </c>
      <c r="I1468" s="16" t="s">
        <v>32</v>
      </c>
      <c r="J1468" s="15"/>
      <c r="K1468" s="27" t="str" cm="1">
        <f t="array" ref="K1468">IF(I1468="","",_xlfn.XLOOKUP(0&amp;A1468&amp;IF(F1468&lt;&gt;"",F1468,LOOKUP(2,1/(F$2:F1468&lt;&gt;""),F$2:F1468))&amp;I1468,Hoja4!G:G,Hoja4!F:F,"",0))</f>
        <v/>
      </c>
      <c r="L1468" s="22"/>
      <c r="M1468" s="15">
        <v>21</v>
      </c>
      <c r="N1468" s="15" t="s">
        <v>1856</v>
      </c>
      <c r="O1468" s="15" t="s">
        <v>40</v>
      </c>
      <c r="P1468" s="15" t="s">
        <v>131</v>
      </c>
      <c r="Q1468" s="15" t="s">
        <v>36</v>
      </c>
      <c r="R1468" s="15" t="s">
        <v>37</v>
      </c>
      <c r="S1468" s="15">
        <v>1492644.31</v>
      </c>
      <c r="T1468" s="15">
        <v>3390724.49</v>
      </c>
      <c r="U1468" s="35">
        <v>320000</v>
      </c>
      <c r="V1468" s="33"/>
      <c r="W1468" s="15" t="s">
        <v>38</v>
      </c>
      <c r="X1468" s="15" t="s">
        <v>38</v>
      </c>
      <c r="Y1468" s="15" t="s">
        <v>38</v>
      </c>
      <c r="Z1468" s="23"/>
    </row>
    <row r="1469" spans="1:26">
      <c r="A1469" s="15">
        <v>204</v>
      </c>
      <c r="B1469" s="15">
        <v>1</v>
      </c>
      <c r="C1469" s="15"/>
      <c r="D1469" s="15"/>
      <c r="E1469" s="15"/>
      <c r="F1469" s="15"/>
      <c r="G1469" s="15"/>
      <c r="H1469" s="16" t="s">
        <v>32</v>
      </c>
      <c r="I1469" s="16" t="s">
        <v>32</v>
      </c>
      <c r="J1469" s="15"/>
      <c r="K1469" s="27" t="str" cm="1">
        <f t="array" ref="K1469">IF(I1469="","",_xlfn.XLOOKUP(0&amp;A1469&amp;IF(F1469&lt;&gt;"",F1469,LOOKUP(2,1/(F$2:F1469&lt;&gt;""),F$2:F1469))&amp;I1469,Hoja4!G:G,Hoja4!F:F,"",0))</f>
        <v/>
      </c>
      <c r="L1469" s="22"/>
      <c r="M1469" s="15">
        <v>22</v>
      </c>
      <c r="N1469" s="15" t="s">
        <v>1857</v>
      </c>
      <c r="O1469" s="15" t="s">
        <v>40</v>
      </c>
      <c r="P1469" s="15" t="s">
        <v>131</v>
      </c>
      <c r="Q1469" s="15" t="s">
        <v>36</v>
      </c>
      <c r="R1469" s="15" t="s">
        <v>58</v>
      </c>
      <c r="S1469" s="15">
        <v>777659.73</v>
      </c>
      <c r="T1469" s="15">
        <v>1546615.54</v>
      </c>
      <c r="U1469" s="35">
        <v>183682.4</v>
      </c>
      <c r="V1469" s="33"/>
      <c r="W1469" s="15" t="s">
        <v>38</v>
      </c>
      <c r="X1469" s="15" t="s">
        <v>38</v>
      </c>
      <c r="Y1469" s="15" t="s">
        <v>38</v>
      </c>
      <c r="Z1469" s="23"/>
    </row>
    <row r="1470" spans="1:26">
      <c r="A1470" s="3">
        <v>204</v>
      </c>
      <c r="B1470" s="3">
        <v>1</v>
      </c>
      <c r="C1470" s="3" t="s">
        <v>1828</v>
      </c>
      <c r="D1470" s="3"/>
      <c r="E1470" s="3"/>
      <c r="F1470" s="3">
        <v>8</v>
      </c>
      <c r="G1470" s="3" t="s">
        <v>1849</v>
      </c>
      <c r="H1470" s="4" t="s">
        <v>32</v>
      </c>
      <c r="I1470" s="4" t="s">
        <v>32</v>
      </c>
      <c r="J1470" s="3" t="s">
        <v>44</v>
      </c>
      <c r="K1470" s="28">
        <f>SUM(K1466:K1469)</f>
        <v>155027201207</v>
      </c>
      <c r="L1470" s="13">
        <f>SUM(L1466:L1469)</f>
        <v>0</v>
      </c>
      <c r="M1470" s="3"/>
      <c r="N1470" s="3"/>
      <c r="O1470" s="3"/>
      <c r="P1470" s="3"/>
      <c r="Q1470" s="3"/>
      <c r="R1470" s="3"/>
      <c r="S1470" s="3"/>
      <c r="T1470" s="3"/>
      <c r="U1470" s="36"/>
      <c r="V1470" s="3"/>
      <c r="W1470" s="3"/>
      <c r="X1470" s="3"/>
      <c r="Y1470" s="3" t="s">
        <v>45</v>
      </c>
      <c r="Z1470" s="13">
        <f>SUM(Z1466:Z1469)</f>
        <v>0</v>
      </c>
    </row>
    <row r="1471" spans="1:26">
      <c r="A1471" s="15">
        <v>204</v>
      </c>
      <c r="B1471" s="15">
        <v>1</v>
      </c>
      <c r="C1471" s="15" t="s">
        <v>1828</v>
      </c>
      <c r="D1471" s="15">
        <v>1</v>
      </c>
      <c r="E1471" s="15" t="s">
        <v>1829</v>
      </c>
      <c r="F1471" s="15">
        <v>9</v>
      </c>
      <c r="G1471" s="15" t="s">
        <v>1858</v>
      </c>
      <c r="H1471" s="16" t="s">
        <v>1853</v>
      </c>
      <c r="I1471" s="16" t="s">
        <v>1854</v>
      </c>
      <c r="J1471" s="15" t="s">
        <v>1855</v>
      </c>
      <c r="K1471" s="32" cm="1">
        <f t="array" ref="K1471">IF(I1471="","",_xlfn.XLOOKUP(0&amp;A1471&amp;IF(F1471&lt;&gt;"",F1471,LOOKUP(2,1/(F$2:F1471&lt;&gt;""),F$2:F1471))&amp;I1471,Hoja4!G:G,Hoja4!F:F,"",0))</f>
        <v>94665649793</v>
      </c>
      <c r="L1471" s="23"/>
      <c r="M1471" s="15"/>
      <c r="N1471" s="15"/>
      <c r="O1471" s="15"/>
      <c r="P1471" s="15"/>
      <c r="Q1471" s="15"/>
      <c r="R1471" s="15"/>
      <c r="S1471" s="15"/>
      <c r="T1471" s="15"/>
      <c r="U1471" s="35"/>
      <c r="V1471" s="15"/>
      <c r="W1471" s="15"/>
      <c r="X1471" s="15"/>
      <c r="Y1471" s="15"/>
      <c r="Z1471" s="22"/>
    </row>
    <row r="1472" spans="1:26">
      <c r="A1472" s="15">
        <v>204</v>
      </c>
      <c r="B1472" s="15">
        <v>1</v>
      </c>
      <c r="C1472" s="15"/>
      <c r="D1472" s="15"/>
      <c r="E1472" s="15"/>
      <c r="F1472" s="15"/>
      <c r="G1472" s="15"/>
      <c r="H1472" s="16" t="s">
        <v>32</v>
      </c>
      <c r="I1472" s="16" t="s">
        <v>32</v>
      </c>
      <c r="J1472" s="15"/>
      <c r="K1472" s="27" t="str" cm="1">
        <f t="array" ref="K1472">IF(I1472="","",_xlfn.XLOOKUP(0&amp;A1472&amp;IF(F1472&lt;&gt;"",F1472,LOOKUP(2,1/(F$2:F1472&lt;&gt;""),F$2:F1472))&amp;I1472,Hoja4!G:G,Hoja4!F:F,"",0))</f>
        <v/>
      </c>
      <c r="L1472" s="22"/>
      <c r="M1472" s="15">
        <v>24</v>
      </c>
      <c r="N1472" s="15" t="s">
        <v>1859</v>
      </c>
      <c r="O1472" s="15" t="s">
        <v>40</v>
      </c>
      <c r="P1472" s="15" t="s">
        <v>131</v>
      </c>
      <c r="Q1472" s="15" t="s">
        <v>36</v>
      </c>
      <c r="R1472" s="15" t="s">
        <v>37</v>
      </c>
      <c r="S1472" s="15">
        <v>122</v>
      </c>
      <c r="T1472" s="15">
        <v>322</v>
      </c>
      <c r="U1472" s="35">
        <v>37</v>
      </c>
      <c r="V1472" s="33"/>
      <c r="W1472" s="15" t="s">
        <v>38</v>
      </c>
      <c r="X1472" s="15" t="s">
        <v>38</v>
      </c>
      <c r="Y1472" s="15" t="s">
        <v>38</v>
      </c>
      <c r="Z1472" s="23"/>
    </row>
    <row r="1473" spans="1:26">
      <c r="A1473" s="15">
        <v>204</v>
      </c>
      <c r="B1473" s="15">
        <v>1</v>
      </c>
      <c r="C1473" s="15"/>
      <c r="D1473" s="15"/>
      <c r="E1473" s="15"/>
      <c r="F1473" s="15"/>
      <c r="G1473" s="15"/>
      <c r="H1473" s="16" t="s">
        <v>32</v>
      </c>
      <c r="I1473" s="16" t="s">
        <v>32</v>
      </c>
      <c r="J1473" s="15"/>
      <c r="K1473" s="27" t="str" cm="1">
        <f t="array" ref="K1473">IF(I1473="","",_xlfn.XLOOKUP(0&amp;A1473&amp;IF(F1473&lt;&gt;"",F1473,LOOKUP(2,1/(F$2:F1473&lt;&gt;""),F$2:F1473))&amp;I1473,Hoja4!G:G,Hoja4!F:F,"",0))</f>
        <v/>
      </c>
      <c r="L1473" s="22"/>
      <c r="M1473" s="15">
        <v>23</v>
      </c>
      <c r="N1473" s="15" t="s">
        <v>1860</v>
      </c>
      <c r="O1473" s="15" t="s">
        <v>40</v>
      </c>
      <c r="P1473" s="15" t="s">
        <v>131</v>
      </c>
      <c r="Q1473" s="15" t="s">
        <v>36</v>
      </c>
      <c r="R1473" s="15" t="s">
        <v>58</v>
      </c>
      <c r="S1473" s="15">
        <v>8</v>
      </c>
      <c r="T1473" s="15">
        <v>49</v>
      </c>
      <c r="U1473" s="35">
        <v>5</v>
      </c>
      <c r="V1473" s="33"/>
      <c r="W1473" s="15" t="s">
        <v>43</v>
      </c>
      <c r="X1473" s="15" t="s">
        <v>43</v>
      </c>
      <c r="Y1473" s="15" t="s">
        <v>38</v>
      </c>
      <c r="Z1473" s="23"/>
    </row>
    <row r="1474" spans="1:26">
      <c r="A1474" s="3">
        <v>204</v>
      </c>
      <c r="B1474" s="3">
        <v>1</v>
      </c>
      <c r="C1474" s="3" t="s">
        <v>1828</v>
      </c>
      <c r="D1474" s="3"/>
      <c r="E1474" s="3"/>
      <c r="F1474" s="3">
        <v>9</v>
      </c>
      <c r="G1474" s="3" t="s">
        <v>1858</v>
      </c>
      <c r="H1474" s="4" t="s">
        <v>32</v>
      </c>
      <c r="I1474" s="4" t="s">
        <v>32</v>
      </c>
      <c r="J1474" s="3" t="s">
        <v>44</v>
      </c>
      <c r="K1474" s="28">
        <f>SUM(K1471:K1473)</f>
        <v>94665649793</v>
      </c>
      <c r="L1474" s="13">
        <f>SUM(L1471:L1473)</f>
        <v>0</v>
      </c>
      <c r="M1474" s="3"/>
      <c r="N1474" s="3"/>
      <c r="O1474" s="3"/>
      <c r="P1474" s="3"/>
      <c r="Q1474" s="3"/>
      <c r="R1474" s="3"/>
      <c r="S1474" s="3"/>
      <c r="T1474" s="3"/>
      <c r="U1474" s="36"/>
      <c r="V1474" s="3"/>
      <c r="W1474" s="3"/>
      <c r="X1474" s="3"/>
      <c r="Y1474" s="3" t="s">
        <v>45</v>
      </c>
      <c r="Z1474" s="13">
        <f>SUM(Z1471:Z1473)</f>
        <v>0</v>
      </c>
    </row>
    <row r="1475" spans="1:26">
      <c r="A1475" s="15">
        <v>204</v>
      </c>
      <c r="B1475" s="15">
        <v>1</v>
      </c>
      <c r="C1475" s="15" t="s">
        <v>1828</v>
      </c>
      <c r="D1475" s="15">
        <v>1</v>
      </c>
      <c r="E1475" s="15" t="s">
        <v>1829</v>
      </c>
      <c r="F1475" s="15">
        <v>10</v>
      </c>
      <c r="G1475" s="15" t="s">
        <v>1861</v>
      </c>
      <c r="H1475" s="16" t="s">
        <v>1834</v>
      </c>
      <c r="I1475" s="16" t="s">
        <v>1835</v>
      </c>
      <c r="J1475" s="15" t="s">
        <v>1836</v>
      </c>
      <c r="K1475" s="32" cm="1">
        <f t="array" ref="K1475">IF(I1475="","",_xlfn.XLOOKUP(0&amp;A1475&amp;IF(F1475&lt;&gt;"",F1475,LOOKUP(2,1/(F$2:F1475&lt;&gt;""),F$2:F1475))&amp;I1475,Hoja4!G:G,Hoja4!F:F,"",0))</f>
        <v>82627652740</v>
      </c>
      <c r="L1475" s="23"/>
      <c r="M1475" s="15"/>
      <c r="N1475" s="15"/>
      <c r="O1475" s="15"/>
      <c r="P1475" s="15"/>
      <c r="Q1475" s="15"/>
      <c r="R1475" s="15"/>
      <c r="S1475" s="15"/>
      <c r="T1475" s="15"/>
      <c r="U1475" s="35"/>
      <c r="V1475" s="15"/>
      <c r="W1475" s="15"/>
      <c r="X1475" s="15"/>
      <c r="Y1475" s="15"/>
      <c r="Z1475" s="22"/>
    </row>
    <row r="1476" spans="1:26">
      <c r="A1476" s="15">
        <v>204</v>
      </c>
      <c r="B1476" s="15">
        <v>1</v>
      </c>
      <c r="C1476" s="15"/>
      <c r="D1476" s="15"/>
      <c r="E1476" s="15"/>
      <c r="F1476" s="15"/>
      <c r="G1476" s="15"/>
      <c r="H1476" s="16" t="s">
        <v>32</v>
      </c>
      <c r="I1476" s="16" t="s">
        <v>32</v>
      </c>
      <c r="J1476" s="15"/>
      <c r="K1476" s="27" t="str" cm="1">
        <f t="array" ref="K1476">IF(I1476="","",_xlfn.XLOOKUP(0&amp;A1476&amp;IF(F1476&lt;&gt;"",F1476,LOOKUP(2,1/(F$2:F1476&lt;&gt;""),F$2:F1476))&amp;I1476,Hoja4!G:G,Hoja4!F:F,"",0))</f>
        <v/>
      </c>
      <c r="L1476" s="22"/>
      <c r="M1476" s="15">
        <v>25</v>
      </c>
      <c r="N1476" s="15" t="s">
        <v>1862</v>
      </c>
      <c r="O1476" s="15" t="s">
        <v>40</v>
      </c>
      <c r="P1476" s="15" t="s">
        <v>131</v>
      </c>
      <c r="Q1476" s="15" t="s">
        <v>36</v>
      </c>
      <c r="R1476" s="15" t="s">
        <v>58</v>
      </c>
      <c r="S1476" s="15">
        <v>41.31</v>
      </c>
      <c r="T1476" s="15">
        <v>100.83</v>
      </c>
      <c r="U1476" s="35">
        <v>2.5</v>
      </c>
      <c r="V1476" s="33"/>
      <c r="W1476" s="15" t="s">
        <v>38</v>
      </c>
      <c r="X1476" s="15" t="s">
        <v>38</v>
      </c>
      <c r="Y1476" s="15" t="s">
        <v>38</v>
      </c>
      <c r="Z1476" s="23"/>
    </row>
    <row r="1477" spans="1:26">
      <c r="A1477" s="15">
        <v>204</v>
      </c>
      <c r="B1477" s="15">
        <v>1</v>
      </c>
      <c r="C1477" s="15"/>
      <c r="D1477" s="15"/>
      <c r="E1477" s="15"/>
      <c r="F1477" s="15"/>
      <c r="G1477" s="15"/>
      <c r="H1477" s="16" t="s">
        <v>32</v>
      </c>
      <c r="I1477" s="16" t="s">
        <v>32</v>
      </c>
      <c r="J1477" s="15"/>
      <c r="K1477" s="27" t="str" cm="1">
        <f t="array" ref="K1477">IF(I1477="","",_xlfn.XLOOKUP(0&amp;A1477&amp;IF(F1477&lt;&gt;"",F1477,LOOKUP(2,1/(F$2:F1477&lt;&gt;""),F$2:F1477))&amp;I1477,Hoja4!G:G,Hoja4!F:F,"",0))</f>
        <v/>
      </c>
      <c r="L1477" s="22"/>
      <c r="M1477" s="15">
        <v>26</v>
      </c>
      <c r="N1477" s="15" t="s">
        <v>1863</v>
      </c>
      <c r="O1477" s="15" t="s">
        <v>40</v>
      </c>
      <c r="P1477" s="15" t="s">
        <v>131</v>
      </c>
      <c r="Q1477" s="15" t="s">
        <v>36</v>
      </c>
      <c r="R1477" s="15" t="s">
        <v>37</v>
      </c>
      <c r="S1477" s="15">
        <v>69.510000000000005</v>
      </c>
      <c r="T1477" s="15">
        <v>209.1</v>
      </c>
      <c r="U1477" s="35">
        <v>38.200000000000003</v>
      </c>
      <c r="V1477" s="33"/>
      <c r="W1477" s="15" t="s">
        <v>38</v>
      </c>
      <c r="X1477" s="15" t="s">
        <v>38</v>
      </c>
      <c r="Y1477" s="15" t="s">
        <v>38</v>
      </c>
      <c r="Z1477" s="23"/>
    </row>
    <row r="1478" spans="1:26">
      <c r="A1478" s="3">
        <v>204</v>
      </c>
      <c r="B1478" s="3">
        <v>1</v>
      </c>
      <c r="C1478" s="3" t="s">
        <v>1828</v>
      </c>
      <c r="D1478" s="3"/>
      <c r="E1478" s="3"/>
      <c r="F1478" s="3">
        <v>10</v>
      </c>
      <c r="G1478" s="3" t="s">
        <v>1861</v>
      </c>
      <c r="H1478" s="4" t="s">
        <v>32</v>
      </c>
      <c r="I1478" s="4" t="s">
        <v>32</v>
      </c>
      <c r="J1478" s="3" t="s">
        <v>44</v>
      </c>
      <c r="K1478" s="28">
        <f>SUM(K1475:K1477)</f>
        <v>82627652740</v>
      </c>
      <c r="L1478" s="13">
        <f>SUM(L1475:L1477)</f>
        <v>0</v>
      </c>
      <c r="M1478" s="3"/>
      <c r="N1478" s="3"/>
      <c r="O1478" s="3"/>
      <c r="P1478" s="3"/>
      <c r="Q1478" s="3"/>
      <c r="R1478" s="3"/>
      <c r="S1478" s="3"/>
      <c r="T1478" s="3"/>
      <c r="U1478" s="36"/>
      <c r="V1478" s="3"/>
      <c r="W1478" s="3"/>
      <c r="X1478" s="3"/>
      <c r="Y1478" s="3" t="s">
        <v>45</v>
      </c>
      <c r="Z1478" s="13">
        <f>SUM(Z1475:Z1477)</f>
        <v>0</v>
      </c>
    </row>
    <row r="1479" spans="1:26">
      <c r="A1479" s="15">
        <v>204</v>
      </c>
      <c r="B1479" s="15">
        <v>1</v>
      </c>
      <c r="C1479" s="15" t="s">
        <v>1828</v>
      </c>
      <c r="D1479" s="15">
        <v>1</v>
      </c>
      <c r="E1479" s="15" t="s">
        <v>1829</v>
      </c>
      <c r="F1479" s="15">
        <v>11</v>
      </c>
      <c r="G1479" s="15" t="s">
        <v>1864</v>
      </c>
      <c r="H1479" s="16" t="s">
        <v>1842</v>
      </c>
      <c r="I1479" s="16" t="s">
        <v>1843</v>
      </c>
      <c r="J1479" s="15" t="s">
        <v>1844</v>
      </c>
      <c r="K1479" s="32" cm="1">
        <f t="array" ref="K1479">IF(I1479="","",_xlfn.XLOOKUP(0&amp;A1479&amp;IF(F1479&lt;&gt;"",F1479,LOOKUP(2,1/(F$2:F1479&lt;&gt;""),F$2:F1479))&amp;I1479,Hoja4!G:G,Hoja4!F:F,"",0))</f>
        <v>145330986138</v>
      </c>
      <c r="L1479" s="23"/>
      <c r="M1479" s="15"/>
      <c r="N1479" s="15"/>
      <c r="O1479" s="15"/>
      <c r="P1479" s="15"/>
      <c r="Q1479" s="15"/>
      <c r="R1479" s="15"/>
      <c r="S1479" s="15"/>
      <c r="T1479" s="15"/>
      <c r="U1479" s="35"/>
      <c r="V1479" s="15"/>
      <c r="W1479" s="15"/>
      <c r="X1479" s="15"/>
      <c r="Y1479" s="15"/>
      <c r="Z1479" s="22"/>
    </row>
    <row r="1480" spans="1:26">
      <c r="A1480" s="15">
        <v>204</v>
      </c>
      <c r="B1480" s="15">
        <v>1</v>
      </c>
      <c r="C1480" s="15"/>
      <c r="D1480" s="15"/>
      <c r="E1480" s="15"/>
      <c r="F1480" s="15"/>
      <c r="G1480" s="15"/>
      <c r="H1480" s="16" t="s">
        <v>1834</v>
      </c>
      <c r="I1480" s="16" t="s">
        <v>1835</v>
      </c>
      <c r="J1480" s="15" t="s">
        <v>1836</v>
      </c>
      <c r="K1480" s="32" cm="1">
        <f t="array" ref="K1480">IF(I1480="","",_xlfn.XLOOKUP(0&amp;A1480&amp;IF(F1480&lt;&gt;"",F1480,LOOKUP(2,1/(F$2:F1480&lt;&gt;""),F$2:F1480))&amp;I1480,Hoja4!G:G,Hoja4!F:F,"",0))</f>
        <v>81059441035</v>
      </c>
      <c r="L1480" s="23"/>
      <c r="M1480" s="15"/>
      <c r="N1480" s="15"/>
      <c r="O1480" s="15"/>
      <c r="P1480" s="15"/>
      <c r="Q1480" s="15"/>
      <c r="R1480" s="15"/>
      <c r="S1480" s="15"/>
      <c r="T1480" s="15"/>
      <c r="U1480" s="35"/>
      <c r="V1480" s="15"/>
      <c r="W1480" s="15"/>
      <c r="X1480" s="15"/>
      <c r="Y1480" s="15"/>
      <c r="Z1480" s="22"/>
    </row>
    <row r="1481" spans="1:26">
      <c r="A1481" s="15">
        <v>204</v>
      </c>
      <c r="B1481" s="15">
        <v>1</v>
      </c>
      <c r="C1481" s="15"/>
      <c r="D1481" s="15"/>
      <c r="E1481" s="15"/>
      <c r="F1481" s="15"/>
      <c r="G1481" s="15"/>
      <c r="H1481" s="16" t="s">
        <v>32</v>
      </c>
      <c r="I1481" s="16" t="s">
        <v>32</v>
      </c>
      <c r="J1481" s="15"/>
      <c r="K1481" s="27" t="str" cm="1">
        <f t="array" ref="K1481">IF(I1481="","",_xlfn.XLOOKUP(0&amp;A1481&amp;IF(F1481&lt;&gt;"",F1481,LOOKUP(2,1/(F$2:F1481&lt;&gt;""),F$2:F1481))&amp;I1481,Hoja4!G:G,Hoja4!F:F,"",0))</f>
        <v/>
      </c>
      <c r="L1481" s="22"/>
      <c r="M1481" s="15">
        <v>27</v>
      </c>
      <c r="N1481" s="15" t="s">
        <v>1865</v>
      </c>
      <c r="O1481" s="15" t="s">
        <v>40</v>
      </c>
      <c r="P1481" s="15" t="s">
        <v>131</v>
      </c>
      <c r="Q1481" s="15" t="s">
        <v>36</v>
      </c>
      <c r="R1481" s="15" t="s">
        <v>37</v>
      </c>
      <c r="S1481" s="15">
        <v>415.84</v>
      </c>
      <c r="T1481" s="15">
        <v>1081.5899999999999</v>
      </c>
      <c r="U1481" s="35">
        <v>65.874720708730194</v>
      </c>
      <c r="V1481" s="33"/>
      <c r="W1481" s="15" t="s">
        <v>38</v>
      </c>
      <c r="X1481" s="15" t="s">
        <v>38</v>
      </c>
      <c r="Y1481" s="15" t="s">
        <v>38</v>
      </c>
      <c r="Z1481" s="23"/>
    </row>
    <row r="1482" spans="1:26">
      <c r="A1482" s="3">
        <v>204</v>
      </c>
      <c r="B1482" s="3">
        <v>1</v>
      </c>
      <c r="C1482" s="3" t="s">
        <v>1828</v>
      </c>
      <c r="D1482" s="3"/>
      <c r="E1482" s="3"/>
      <c r="F1482" s="3">
        <v>11</v>
      </c>
      <c r="G1482" s="3" t="s">
        <v>1864</v>
      </c>
      <c r="H1482" s="4" t="s">
        <v>32</v>
      </c>
      <c r="I1482" s="4" t="s">
        <v>32</v>
      </c>
      <c r="J1482" s="3" t="s">
        <v>44</v>
      </c>
      <c r="K1482" s="28">
        <f>SUM(K1479:K1481)</f>
        <v>226390427173</v>
      </c>
      <c r="L1482" s="13">
        <f>SUM(L1479:L1481)</f>
        <v>0</v>
      </c>
      <c r="M1482" s="3"/>
      <c r="N1482" s="3"/>
      <c r="O1482" s="3"/>
      <c r="P1482" s="3"/>
      <c r="Q1482" s="3"/>
      <c r="R1482" s="3"/>
      <c r="S1482" s="3"/>
      <c r="T1482" s="3"/>
      <c r="U1482" s="36"/>
      <c r="V1482" s="3"/>
      <c r="W1482" s="3"/>
      <c r="X1482" s="3"/>
      <c r="Y1482" s="3" t="s">
        <v>45</v>
      </c>
      <c r="Z1482" s="13">
        <f>SUM(Z1479:Z1481)</f>
        <v>0</v>
      </c>
    </row>
    <row r="1483" spans="1:26">
      <c r="A1483" s="15">
        <v>204</v>
      </c>
      <c r="B1483" s="15">
        <v>1</v>
      </c>
      <c r="C1483" s="15" t="s">
        <v>1828</v>
      </c>
      <c r="D1483" s="15">
        <v>1</v>
      </c>
      <c r="E1483" s="15" t="s">
        <v>1829</v>
      </c>
      <c r="F1483" s="15">
        <v>12</v>
      </c>
      <c r="G1483" s="15" t="s">
        <v>1866</v>
      </c>
      <c r="H1483" s="16" t="s">
        <v>1842</v>
      </c>
      <c r="I1483" s="16" t="s">
        <v>1843</v>
      </c>
      <c r="J1483" s="15" t="s">
        <v>1844</v>
      </c>
      <c r="K1483" s="32" cm="1">
        <f t="array" ref="K1483">IF(I1483="","",_xlfn.XLOOKUP(0&amp;A1483&amp;IF(F1483&lt;&gt;"",F1483,LOOKUP(2,1/(F$2:F1483&lt;&gt;""),F$2:F1483))&amp;I1483,Hoja4!G:G,Hoja4!F:F,"",0))</f>
        <v>459909000</v>
      </c>
      <c r="L1483" s="23"/>
      <c r="M1483" s="15"/>
      <c r="N1483" s="15"/>
      <c r="O1483" s="15"/>
      <c r="P1483" s="15"/>
      <c r="Q1483" s="15"/>
      <c r="R1483" s="15"/>
      <c r="S1483" s="15"/>
      <c r="T1483" s="15"/>
      <c r="U1483" s="35"/>
      <c r="V1483" s="15"/>
      <c r="W1483" s="15"/>
      <c r="X1483" s="15"/>
      <c r="Y1483" s="15"/>
      <c r="Z1483" s="22"/>
    </row>
    <row r="1484" spans="1:26">
      <c r="A1484" s="15">
        <v>204</v>
      </c>
      <c r="B1484" s="15">
        <v>1</v>
      </c>
      <c r="C1484" s="15"/>
      <c r="D1484" s="15"/>
      <c r="E1484" s="15"/>
      <c r="F1484" s="15"/>
      <c r="G1484" s="15"/>
      <c r="H1484" s="16" t="s">
        <v>32</v>
      </c>
      <c r="I1484" s="16" t="s">
        <v>32</v>
      </c>
      <c r="J1484" s="15"/>
      <c r="K1484" s="27" t="str" cm="1">
        <f t="array" ref="K1484">IF(I1484="","",_xlfn.XLOOKUP(0&amp;A1484&amp;IF(F1484&lt;&gt;"",F1484,LOOKUP(2,1/(F$2:F1484&lt;&gt;""),F$2:F1484))&amp;I1484,Hoja4!G:G,Hoja4!F:F,"",0))</f>
        <v/>
      </c>
      <c r="L1484" s="22"/>
      <c r="M1484" s="15">
        <v>28</v>
      </c>
      <c r="N1484" s="15" t="s">
        <v>1867</v>
      </c>
      <c r="O1484" s="15" t="s">
        <v>40</v>
      </c>
      <c r="P1484" s="15" t="s">
        <v>131</v>
      </c>
      <c r="Q1484" s="15" t="s">
        <v>36</v>
      </c>
      <c r="R1484" s="15" t="s">
        <v>37</v>
      </c>
      <c r="S1484" s="15">
        <v>1950</v>
      </c>
      <c r="T1484" s="15">
        <v>8000</v>
      </c>
      <c r="U1484" s="35">
        <v>924</v>
      </c>
      <c r="V1484" s="33"/>
      <c r="W1484" s="15" t="s">
        <v>38</v>
      </c>
      <c r="X1484" s="15" t="s">
        <v>38</v>
      </c>
      <c r="Y1484" s="15" t="s">
        <v>38</v>
      </c>
      <c r="Z1484" s="23"/>
    </row>
    <row r="1485" spans="1:26">
      <c r="A1485" s="3">
        <v>204</v>
      </c>
      <c r="B1485" s="3">
        <v>1</v>
      </c>
      <c r="C1485" s="3" t="s">
        <v>1828</v>
      </c>
      <c r="D1485" s="3"/>
      <c r="E1485" s="3"/>
      <c r="F1485" s="3">
        <v>12</v>
      </c>
      <c r="G1485" s="3" t="s">
        <v>1866</v>
      </c>
      <c r="H1485" s="4" t="s">
        <v>32</v>
      </c>
      <c r="I1485" s="4" t="s">
        <v>32</v>
      </c>
      <c r="J1485" s="3" t="s">
        <v>44</v>
      </c>
      <c r="K1485" s="28">
        <f>SUM(K1483:K1484)</f>
        <v>459909000</v>
      </c>
      <c r="L1485" s="13">
        <f>SUM(L1483:L1484)</f>
        <v>0</v>
      </c>
      <c r="M1485" s="3"/>
      <c r="N1485" s="3"/>
      <c r="O1485" s="3"/>
      <c r="P1485" s="3"/>
      <c r="Q1485" s="3"/>
      <c r="R1485" s="3"/>
      <c r="S1485" s="3"/>
      <c r="T1485" s="3"/>
      <c r="U1485" s="36"/>
      <c r="V1485" s="3"/>
      <c r="W1485" s="3"/>
      <c r="X1485" s="3"/>
      <c r="Y1485" s="3" t="s">
        <v>45</v>
      </c>
      <c r="Z1485" s="13">
        <f>SUM(Z1483:Z1484)</f>
        <v>0</v>
      </c>
    </row>
    <row r="1486" spans="1:26">
      <c r="A1486" s="15">
        <v>204</v>
      </c>
      <c r="B1486" s="15">
        <v>1</v>
      </c>
      <c r="C1486" s="15" t="s">
        <v>1828</v>
      </c>
      <c r="D1486" s="15">
        <v>1</v>
      </c>
      <c r="E1486" s="15" t="s">
        <v>1829</v>
      </c>
      <c r="F1486" s="15">
        <v>13</v>
      </c>
      <c r="G1486" s="15" t="s">
        <v>1868</v>
      </c>
      <c r="H1486" s="16" t="s">
        <v>1842</v>
      </c>
      <c r="I1486" s="16" t="s">
        <v>1843</v>
      </c>
      <c r="J1486" s="15" t="s">
        <v>1844</v>
      </c>
      <c r="K1486" s="32" cm="1">
        <f t="array" ref="K1486">IF(I1486="","",_xlfn.XLOOKUP(0&amp;A1486&amp;IF(F1486&lt;&gt;"",F1486,LOOKUP(2,1/(F$2:F1486&lt;&gt;""),F$2:F1486))&amp;I1486,Hoja4!G:G,Hoja4!F:F,"",0))</f>
        <v>129552091862</v>
      </c>
      <c r="L1486" s="23"/>
      <c r="M1486" s="15"/>
      <c r="N1486" s="15"/>
      <c r="O1486" s="15"/>
      <c r="P1486" s="15"/>
      <c r="Q1486" s="15"/>
      <c r="R1486" s="15"/>
      <c r="S1486" s="15"/>
      <c r="T1486" s="15"/>
      <c r="U1486" s="35"/>
      <c r="V1486" s="15"/>
      <c r="W1486" s="15"/>
      <c r="X1486" s="15"/>
      <c r="Y1486" s="15"/>
      <c r="Z1486" s="22"/>
    </row>
    <row r="1487" spans="1:26">
      <c r="A1487" s="15">
        <v>204</v>
      </c>
      <c r="B1487" s="15">
        <v>1</v>
      </c>
      <c r="C1487" s="15"/>
      <c r="D1487" s="15"/>
      <c r="E1487" s="15"/>
      <c r="F1487" s="15"/>
      <c r="G1487" s="15"/>
      <c r="H1487" s="16" t="s">
        <v>32</v>
      </c>
      <c r="I1487" s="16" t="s">
        <v>32</v>
      </c>
      <c r="J1487" s="15"/>
      <c r="K1487" s="27" t="str" cm="1">
        <f t="array" ref="K1487">IF(I1487="","",_xlfn.XLOOKUP(0&amp;A1487&amp;IF(F1487&lt;&gt;"",F1487,LOOKUP(2,1/(F$2:F1487&lt;&gt;""),F$2:F1487))&amp;I1487,Hoja4!G:G,Hoja4!F:F,"",0))</f>
        <v/>
      </c>
      <c r="L1487" s="22"/>
      <c r="M1487" s="15">
        <v>29</v>
      </c>
      <c r="N1487" s="15" t="s">
        <v>1869</v>
      </c>
      <c r="O1487" s="15" t="s">
        <v>76</v>
      </c>
      <c r="P1487" s="15" t="s">
        <v>115</v>
      </c>
      <c r="Q1487" s="15" t="s">
        <v>41</v>
      </c>
      <c r="R1487" s="15" t="s">
        <v>58</v>
      </c>
      <c r="S1487" s="15">
        <v>11</v>
      </c>
      <c r="T1487" s="15">
        <v>100</v>
      </c>
      <c r="U1487" s="35">
        <v>40</v>
      </c>
      <c r="V1487" s="33"/>
      <c r="W1487" s="15" t="s">
        <v>38</v>
      </c>
      <c r="X1487" s="15" t="s">
        <v>38</v>
      </c>
      <c r="Y1487" s="15" t="s">
        <v>38</v>
      </c>
      <c r="Z1487" s="23"/>
    </row>
    <row r="1488" spans="1:26">
      <c r="A1488" s="15">
        <v>204</v>
      </c>
      <c r="B1488" s="15">
        <v>1</v>
      </c>
      <c r="C1488" s="15"/>
      <c r="D1488" s="15"/>
      <c r="E1488" s="15"/>
      <c r="F1488" s="15"/>
      <c r="G1488" s="15"/>
      <c r="H1488" s="16" t="s">
        <v>32</v>
      </c>
      <c r="I1488" s="16" t="s">
        <v>32</v>
      </c>
      <c r="J1488" s="15"/>
      <c r="K1488" s="27" t="str" cm="1">
        <f t="array" ref="K1488">IF(I1488="","",_xlfn.XLOOKUP(0&amp;A1488&amp;IF(F1488&lt;&gt;"",F1488,LOOKUP(2,1/(F$2:F1488&lt;&gt;""),F$2:F1488))&amp;I1488,Hoja4!G:G,Hoja4!F:F,"",0))</f>
        <v/>
      </c>
      <c r="L1488" s="22"/>
      <c r="M1488" s="15">
        <v>30</v>
      </c>
      <c r="N1488" s="15" t="s">
        <v>1870</v>
      </c>
      <c r="O1488" s="15" t="s">
        <v>76</v>
      </c>
      <c r="P1488" s="15" t="s">
        <v>115</v>
      </c>
      <c r="Q1488" s="15" t="s">
        <v>41</v>
      </c>
      <c r="R1488" s="15" t="s">
        <v>58</v>
      </c>
      <c r="S1488" s="15">
        <v>35.159999999999997</v>
      </c>
      <c r="T1488" s="15">
        <v>100</v>
      </c>
      <c r="U1488" s="35">
        <v>100</v>
      </c>
      <c r="V1488" s="33"/>
      <c r="W1488" s="15" t="s">
        <v>38</v>
      </c>
      <c r="X1488" s="15" t="s">
        <v>38</v>
      </c>
      <c r="Y1488" s="15" t="s">
        <v>38</v>
      </c>
      <c r="Z1488" s="23"/>
    </row>
    <row r="1489" spans="1:26">
      <c r="A1489" s="15">
        <v>204</v>
      </c>
      <c r="B1489" s="15">
        <v>1</v>
      </c>
      <c r="C1489" s="15"/>
      <c r="D1489" s="15"/>
      <c r="E1489" s="15"/>
      <c r="F1489" s="15"/>
      <c r="G1489" s="15"/>
      <c r="H1489" s="16" t="s">
        <v>32</v>
      </c>
      <c r="I1489" s="16" t="s">
        <v>32</v>
      </c>
      <c r="J1489" s="15"/>
      <c r="K1489" s="27" t="str" cm="1">
        <f t="array" ref="K1489">IF(I1489="","",_xlfn.XLOOKUP(0&amp;A1489&amp;IF(F1489&lt;&gt;"",F1489,LOOKUP(2,1/(F$2:F1489&lt;&gt;""),F$2:F1489))&amp;I1489,Hoja4!G:G,Hoja4!F:F,"",0))</f>
        <v/>
      </c>
      <c r="L1489" s="22"/>
      <c r="M1489" s="15">
        <v>32</v>
      </c>
      <c r="N1489" s="15" t="s">
        <v>1871</v>
      </c>
      <c r="O1489" s="15" t="s">
        <v>76</v>
      </c>
      <c r="P1489" s="15" t="s">
        <v>115</v>
      </c>
      <c r="Q1489" s="15" t="s">
        <v>41</v>
      </c>
      <c r="R1489" s="15" t="s">
        <v>58</v>
      </c>
      <c r="S1489" s="15">
        <v>0</v>
      </c>
      <c r="T1489" s="15">
        <v>100</v>
      </c>
      <c r="U1489" s="35">
        <v>25</v>
      </c>
      <c r="V1489" s="33"/>
      <c r="W1489" s="15" t="s">
        <v>43</v>
      </c>
      <c r="X1489" s="15" t="s">
        <v>38</v>
      </c>
      <c r="Y1489" s="15" t="s">
        <v>38</v>
      </c>
      <c r="Z1489" s="23"/>
    </row>
    <row r="1490" spans="1:26">
      <c r="A1490" s="3">
        <v>204</v>
      </c>
      <c r="B1490" s="3">
        <v>1</v>
      </c>
      <c r="C1490" s="3" t="s">
        <v>1828</v>
      </c>
      <c r="D1490" s="3"/>
      <c r="E1490" s="3"/>
      <c r="F1490" s="3">
        <v>13</v>
      </c>
      <c r="G1490" s="3" t="s">
        <v>1868</v>
      </c>
      <c r="H1490" s="4" t="s">
        <v>32</v>
      </c>
      <c r="I1490" s="4" t="s">
        <v>32</v>
      </c>
      <c r="J1490" s="3" t="s">
        <v>44</v>
      </c>
      <c r="K1490" s="28">
        <f>SUM(K1486:K1489)</f>
        <v>129552091862</v>
      </c>
      <c r="L1490" s="13">
        <f>SUM(L1486:L1489)</f>
        <v>0</v>
      </c>
      <c r="M1490" s="3"/>
      <c r="N1490" s="3"/>
      <c r="O1490" s="3"/>
      <c r="P1490" s="3"/>
      <c r="Q1490" s="3"/>
      <c r="R1490" s="3"/>
      <c r="S1490" s="3"/>
      <c r="T1490" s="3"/>
      <c r="U1490" s="36"/>
      <c r="V1490" s="3"/>
      <c r="W1490" s="3"/>
      <c r="X1490" s="3"/>
      <c r="Y1490" s="3" t="s">
        <v>45</v>
      </c>
      <c r="Z1490" s="13">
        <f>SUM(Z1486:Z1489)</f>
        <v>0</v>
      </c>
    </row>
    <row r="1491" spans="1:26">
      <c r="A1491" s="15">
        <v>204</v>
      </c>
      <c r="B1491" s="15">
        <v>1</v>
      </c>
      <c r="C1491" s="15" t="s">
        <v>1828</v>
      </c>
      <c r="D1491" s="15">
        <v>2</v>
      </c>
      <c r="E1491" s="15" t="s">
        <v>1872</v>
      </c>
      <c r="F1491" s="15">
        <v>14</v>
      </c>
      <c r="G1491" s="15" t="s">
        <v>1873</v>
      </c>
      <c r="H1491" s="16" t="s">
        <v>1831</v>
      </c>
      <c r="I1491" s="16" t="s">
        <v>1832</v>
      </c>
      <c r="J1491" s="15" t="s">
        <v>1833</v>
      </c>
      <c r="K1491" s="32" cm="1">
        <f t="array" ref="K1491">IF(I1491="","",_xlfn.XLOOKUP(0&amp;A1491&amp;IF(F1491&lt;&gt;"",F1491,LOOKUP(2,1/(F$2:F1491&lt;&gt;""),F$2:F1491))&amp;I1491,Hoja4!G:G,Hoja4!F:F,"",0))</f>
        <v>197786000</v>
      </c>
      <c r="L1491" s="23"/>
      <c r="M1491" s="15"/>
      <c r="N1491" s="15"/>
      <c r="O1491" s="15"/>
      <c r="P1491" s="15"/>
      <c r="Q1491" s="15"/>
      <c r="R1491" s="15"/>
      <c r="S1491" s="15"/>
      <c r="T1491" s="15"/>
      <c r="U1491" s="35"/>
      <c r="V1491" s="15"/>
      <c r="W1491" s="15"/>
      <c r="X1491" s="15"/>
      <c r="Y1491" s="15"/>
      <c r="Z1491" s="22"/>
    </row>
    <row r="1492" spans="1:26">
      <c r="A1492" s="15">
        <v>204</v>
      </c>
      <c r="B1492" s="15">
        <v>1</v>
      </c>
      <c r="C1492" s="15"/>
      <c r="D1492" s="15"/>
      <c r="E1492" s="15"/>
      <c r="F1492" s="15"/>
      <c r="G1492" s="15"/>
      <c r="H1492" s="16" t="s">
        <v>32</v>
      </c>
      <c r="I1492" s="16" t="s">
        <v>32</v>
      </c>
      <c r="J1492" s="15"/>
      <c r="K1492" s="27" t="str" cm="1">
        <f t="array" ref="K1492">IF(I1492="","",_xlfn.XLOOKUP(0&amp;A1492&amp;IF(F1492&lt;&gt;"",F1492,LOOKUP(2,1/(F$2:F1492&lt;&gt;""),F$2:F1492))&amp;I1492,Hoja4!G:G,Hoja4!F:F,"",0))</f>
        <v/>
      </c>
      <c r="L1492" s="22"/>
      <c r="M1492" s="15">
        <v>33</v>
      </c>
      <c r="N1492" s="15" t="s">
        <v>1874</v>
      </c>
      <c r="O1492" s="15" t="s">
        <v>100</v>
      </c>
      <c r="P1492" s="15" t="s">
        <v>95</v>
      </c>
      <c r="Q1492" s="15" t="s">
        <v>36</v>
      </c>
      <c r="R1492" s="15" t="s">
        <v>37</v>
      </c>
      <c r="S1492" s="15">
        <v>8</v>
      </c>
      <c r="T1492" s="15">
        <v>8</v>
      </c>
      <c r="U1492" s="35">
        <v>8</v>
      </c>
      <c r="V1492" s="33"/>
      <c r="W1492" s="15" t="s">
        <v>60</v>
      </c>
      <c r="X1492" s="15" t="s">
        <v>60</v>
      </c>
      <c r="Y1492" s="15" t="s">
        <v>38</v>
      </c>
      <c r="Z1492" s="23"/>
    </row>
    <row r="1493" spans="1:26">
      <c r="A1493" s="3">
        <v>204</v>
      </c>
      <c r="B1493" s="3">
        <v>1</v>
      </c>
      <c r="C1493" s="3" t="s">
        <v>1828</v>
      </c>
      <c r="D1493" s="3"/>
      <c r="E1493" s="3"/>
      <c r="F1493" s="3">
        <v>14</v>
      </c>
      <c r="G1493" s="3" t="s">
        <v>1873</v>
      </c>
      <c r="H1493" s="4" t="s">
        <v>32</v>
      </c>
      <c r="I1493" s="4" t="s">
        <v>32</v>
      </c>
      <c r="J1493" s="3" t="s">
        <v>44</v>
      </c>
      <c r="K1493" s="28">
        <f>SUM(K1491:K1492)</f>
        <v>197786000</v>
      </c>
      <c r="L1493" s="13">
        <f>SUM(L1491:L1492)</f>
        <v>0</v>
      </c>
      <c r="M1493" s="3"/>
      <c r="N1493" s="3"/>
      <c r="O1493" s="3"/>
      <c r="P1493" s="3"/>
      <c r="Q1493" s="3"/>
      <c r="R1493" s="3"/>
      <c r="S1493" s="3"/>
      <c r="T1493" s="3"/>
      <c r="U1493" s="36"/>
      <c r="V1493" s="3"/>
      <c r="W1493" s="3"/>
      <c r="X1493" s="3"/>
      <c r="Y1493" s="3" t="s">
        <v>45</v>
      </c>
      <c r="Z1493" s="13">
        <f>SUM(Z1491:Z1492)</f>
        <v>0</v>
      </c>
    </row>
    <row r="1494" spans="1:26">
      <c r="A1494" s="15">
        <v>204</v>
      </c>
      <c r="B1494" s="15">
        <v>1</v>
      </c>
      <c r="C1494" s="15" t="s">
        <v>1828</v>
      </c>
      <c r="D1494" s="15">
        <v>2</v>
      </c>
      <c r="E1494" s="15" t="s">
        <v>1872</v>
      </c>
      <c r="F1494" s="15">
        <v>15</v>
      </c>
      <c r="G1494" s="15" t="s">
        <v>923</v>
      </c>
      <c r="H1494" s="16" t="s">
        <v>1831</v>
      </c>
      <c r="I1494" s="16" t="s">
        <v>1832</v>
      </c>
      <c r="J1494" s="15" t="s">
        <v>1833</v>
      </c>
      <c r="K1494" s="32" cm="1">
        <f t="array" ref="K1494">IF(I1494="","",_xlfn.XLOOKUP(0&amp;A1494&amp;IF(F1494&lt;&gt;"",F1494,LOOKUP(2,1/(F$2:F1494&lt;&gt;""),F$2:F1494))&amp;I1494,Hoja4!G:G,Hoja4!F:F,"",0))</f>
        <v>792634950</v>
      </c>
      <c r="L1494" s="23"/>
      <c r="M1494" s="15"/>
      <c r="N1494" s="15"/>
      <c r="O1494" s="15"/>
      <c r="P1494" s="15"/>
      <c r="Q1494" s="15"/>
      <c r="R1494" s="15"/>
      <c r="S1494" s="15"/>
      <c r="T1494" s="15"/>
      <c r="U1494" s="35"/>
      <c r="V1494" s="15"/>
      <c r="W1494" s="15"/>
      <c r="X1494" s="15"/>
      <c r="Y1494" s="15"/>
      <c r="Z1494" s="22"/>
    </row>
    <row r="1495" spans="1:26">
      <c r="A1495" s="15">
        <v>204</v>
      </c>
      <c r="B1495" s="15">
        <v>1</v>
      </c>
      <c r="C1495" s="15"/>
      <c r="D1495" s="15"/>
      <c r="E1495" s="15"/>
      <c r="F1495" s="15"/>
      <c r="G1495" s="15"/>
      <c r="H1495" s="16" t="s">
        <v>32</v>
      </c>
      <c r="I1495" s="16" t="s">
        <v>32</v>
      </c>
      <c r="J1495" s="15"/>
      <c r="K1495" s="27" t="str" cm="1">
        <f t="array" ref="K1495">IF(I1495="","",_xlfn.XLOOKUP(0&amp;A1495&amp;IF(F1495&lt;&gt;"",F1495,LOOKUP(2,1/(F$2:F1495&lt;&gt;""),F$2:F1495))&amp;I1495,Hoja4!G:G,Hoja4!F:F,"",0))</f>
        <v/>
      </c>
      <c r="L1495" s="22"/>
      <c r="M1495" s="15">
        <v>34</v>
      </c>
      <c r="N1495" s="15" t="s">
        <v>1875</v>
      </c>
      <c r="O1495" s="15" t="s">
        <v>100</v>
      </c>
      <c r="P1495" s="15" t="s">
        <v>95</v>
      </c>
      <c r="Q1495" s="15" t="s">
        <v>36</v>
      </c>
      <c r="R1495" s="15" t="s">
        <v>37</v>
      </c>
      <c r="S1495" s="15">
        <v>5</v>
      </c>
      <c r="T1495" s="15">
        <v>5</v>
      </c>
      <c r="U1495" s="35">
        <v>5</v>
      </c>
      <c r="V1495" s="33"/>
      <c r="W1495" s="15" t="s">
        <v>60</v>
      </c>
      <c r="X1495" s="15" t="s">
        <v>60</v>
      </c>
      <c r="Y1495" s="15" t="s">
        <v>38</v>
      </c>
      <c r="Z1495" s="23"/>
    </row>
    <row r="1496" spans="1:26">
      <c r="A1496" s="3">
        <v>204</v>
      </c>
      <c r="B1496" s="3">
        <v>1</v>
      </c>
      <c r="C1496" s="3" t="s">
        <v>1828</v>
      </c>
      <c r="D1496" s="3"/>
      <c r="E1496" s="3"/>
      <c r="F1496" s="3">
        <v>15</v>
      </c>
      <c r="G1496" s="3" t="s">
        <v>923</v>
      </c>
      <c r="H1496" s="4" t="s">
        <v>32</v>
      </c>
      <c r="I1496" s="4" t="s">
        <v>32</v>
      </c>
      <c r="J1496" s="3" t="s">
        <v>44</v>
      </c>
      <c r="K1496" s="28">
        <f>SUM(K1494:K1495)</f>
        <v>792634950</v>
      </c>
      <c r="L1496" s="13">
        <f>SUM(L1494:L1495)</f>
        <v>0</v>
      </c>
      <c r="M1496" s="3"/>
      <c r="N1496" s="3"/>
      <c r="O1496" s="3"/>
      <c r="P1496" s="3"/>
      <c r="Q1496" s="3"/>
      <c r="R1496" s="3"/>
      <c r="S1496" s="3"/>
      <c r="T1496" s="3"/>
      <c r="U1496" s="36"/>
      <c r="V1496" s="3"/>
      <c r="W1496" s="3"/>
      <c r="X1496" s="3"/>
      <c r="Y1496" s="3" t="s">
        <v>45</v>
      </c>
      <c r="Z1496" s="13">
        <f>SUM(Z1494:Z1495)</f>
        <v>0</v>
      </c>
    </row>
    <row r="1497" spans="1:26">
      <c r="A1497" s="15">
        <v>204</v>
      </c>
      <c r="B1497" s="15">
        <v>1</v>
      </c>
      <c r="C1497" s="15" t="s">
        <v>1828</v>
      </c>
      <c r="D1497" s="15">
        <v>2</v>
      </c>
      <c r="E1497" s="15" t="s">
        <v>1872</v>
      </c>
      <c r="F1497" s="15">
        <v>16</v>
      </c>
      <c r="G1497" s="15" t="s">
        <v>1876</v>
      </c>
      <c r="H1497" s="16" t="s">
        <v>1831</v>
      </c>
      <c r="I1497" s="16" t="s">
        <v>1832</v>
      </c>
      <c r="J1497" s="15" t="s">
        <v>1833</v>
      </c>
      <c r="K1497" s="32" cm="1">
        <f t="array" ref="K1497">IF(I1497="","",_xlfn.XLOOKUP(0&amp;A1497&amp;IF(F1497&lt;&gt;"",F1497,LOOKUP(2,1/(F$2:F1497&lt;&gt;""),F$2:F1497))&amp;I1497,Hoja4!G:G,Hoja4!F:F,"",0))</f>
        <v>6920787350</v>
      </c>
      <c r="L1497" s="23"/>
      <c r="M1497" s="15"/>
      <c r="N1497" s="15"/>
      <c r="O1497" s="15"/>
      <c r="P1497" s="15"/>
      <c r="Q1497" s="15"/>
      <c r="R1497" s="15"/>
      <c r="S1497" s="15"/>
      <c r="T1497" s="15"/>
      <c r="U1497" s="35"/>
      <c r="V1497" s="15"/>
      <c r="W1497" s="15"/>
      <c r="X1497" s="15"/>
      <c r="Y1497" s="15"/>
      <c r="Z1497" s="22"/>
    </row>
    <row r="1498" spans="1:26">
      <c r="A1498" s="15">
        <v>204</v>
      </c>
      <c r="B1498" s="15">
        <v>1</v>
      </c>
      <c r="C1498" s="15"/>
      <c r="D1498" s="15"/>
      <c r="E1498" s="15"/>
      <c r="F1498" s="15"/>
      <c r="G1498" s="15"/>
      <c r="H1498" s="16" t="s">
        <v>32</v>
      </c>
      <c r="I1498" s="16" t="s">
        <v>32</v>
      </c>
      <c r="J1498" s="15"/>
      <c r="K1498" s="27" t="str" cm="1">
        <f t="array" ref="K1498">IF(I1498="","",_xlfn.XLOOKUP(0&amp;A1498&amp;IF(F1498&lt;&gt;"",F1498,LOOKUP(2,1/(F$2:F1498&lt;&gt;""),F$2:F1498))&amp;I1498,Hoja4!G:G,Hoja4!F:F,"",0))</f>
        <v/>
      </c>
      <c r="L1498" s="22"/>
      <c r="M1498" s="15">
        <v>35</v>
      </c>
      <c r="N1498" s="15" t="s">
        <v>1877</v>
      </c>
      <c r="O1498" s="15" t="s">
        <v>40</v>
      </c>
      <c r="P1498" s="15" t="s">
        <v>95</v>
      </c>
      <c r="Q1498" s="15" t="s">
        <v>36</v>
      </c>
      <c r="R1498" s="15" t="s">
        <v>37</v>
      </c>
      <c r="S1498" s="15">
        <v>400</v>
      </c>
      <c r="T1498" s="15">
        <v>3243</v>
      </c>
      <c r="U1498" s="35">
        <v>443</v>
      </c>
      <c r="V1498" s="33"/>
      <c r="W1498" s="15" t="s">
        <v>60</v>
      </c>
      <c r="X1498" s="15" t="s">
        <v>60</v>
      </c>
      <c r="Y1498" s="15" t="s">
        <v>38</v>
      </c>
      <c r="Z1498" s="23"/>
    </row>
    <row r="1499" spans="1:26">
      <c r="A1499" s="3">
        <v>204</v>
      </c>
      <c r="B1499" s="3">
        <v>1</v>
      </c>
      <c r="C1499" s="3" t="s">
        <v>1828</v>
      </c>
      <c r="D1499" s="3"/>
      <c r="E1499" s="3"/>
      <c r="F1499" s="3">
        <v>16</v>
      </c>
      <c r="G1499" s="3" t="s">
        <v>1876</v>
      </c>
      <c r="H1499" s="4" t="s">
        <v>32</v>
      </c>
      <c r="I1499" s="4" t="s">
        <v>32</v>
      </c>
      <c r="J1499" s="3" t="s">
        <v>44</v>
      </c>
      <c r="K1499" s="28">
        <f>SUM(K1497:K1498)</f>
        <v>6920787350</v>
      </c>
      <c r="L1499" s="13">
        <f>SUM(L1497:L1498)</f>
        <v>0</v>
      </c>
      <c r="M1499" s="3"/>
      <c r="N1499" s="3"/>
      <c r="O1499" s="3"/>
      <c r="P1499" s="3"/>
      <c r="Q1499" s="3"/>
      <c r="R1499" s="3"/>
      <c r="S1499" s="3"/>
      <c r="T1499" s="3"/>
      <c r="U1499" s="36"/>
      <c r="V1499" s="3"/>
      <c r="W1499" s="3"/>
      <c r="X1499" s="3"/>
      <c r="Y1499" s="3" t="s">
        <v>45</v>
      </c>
      <c r="Z1499" s="13">
        <f>SUM(Z1497:Z1498)</f>
        <v>0</v>
      </c>
    </row>
    <row r="1500" spans="1:26">
      <c r="A1500" s="5">
        <v>204</v>
      </c>
      <c r="B1500" s="5">
        <v>1</v>
      </c>
      <c r="C1500" s="5" t="s">
        <v>1828</v>
      </c>
      <c r="D1500" s="5"/>
      <c r="E1500" s="5"/>
      <c r="F1500" s="5"/>
      <c r="G1500" s="5"/>
      <c r="H1500" s="6" t="s">
        <v>32</v>
      </c>
      <c r="I1500" s="6" t="s">
        <v>32</v>
      </c>
      <c r="J1500" s="5" t="s">
        <v>121</v>
      </c>
      <c r="K1500" s="29">
        <f>SUM(K1454,K1457,K1462,K1465,K1470,K1474,K1478,K1482,K1485,K1490,K1493,K1496,K1499)</f>
        <v>2363091716000</v>
      </c>
      <c r="L1500" s="14">
        <f>SUM(L1454,L1457,L1462,L1465,L1470,L1474,L1478,L1482,L1485,L1490,L1493,L1496,L1499)</f>
        <v>0</v>
      </c>
      <c r="M1500" s="5"/>
      <c r="N1500" s="5"/>
      <c r="O1500" s="5"/>
      <c r="P1500" s="5"/>
      <c r="Q1500" s="5"/>
      <c r="R1500" s="5"/>
      <c r="S1500" s="5"/>
      <c r="T1500" s="5"/>
      <c r="U1500" s="37"/>
      <c r="V1500" s="5"/>
      <c r="W1500" s="5"/>
      <c r="X1500" s="5"/>
      <c r="Y1500" s="5" t="s">
        <v>121</v>
      </c>
      <c r="Z1500" s="14">
        <f>SUM(Z1454,Z1457,Z1462,Z1465,Z1470,Z1474,Z1478,Z1482,Z1485,Z1490,Z1493,Z1496,Z1499)</f>
        <v>0</v>
      </c>
    </row>
    <row r="1501" spans="1:26">
      <c r="A1501" s="15">
        <v>227</v>
      </c>
      <c r="B1501" s="15">
        <v>1</v>
      </c>
      <c r="C1501" s="15" t="s">
        <v>1878</v>
      </c>
      <c r="D1501" s="15">
        <v>1</v>
      </c>
      <c r="E1501" s="15" t="s">
        <v>1879</v>
      </c>
      <c r="F1501" s="15">
        <v>1</v>
      </c>
      <c r="G1501" s="15" t="s">
        <v>1880</v>
      </c>
      <c r="H1501" s="16" t="s">
        <v>1881</v>
      </c>
      <c r="I1501" s="16" t="s">
        <v>1882</v>
      </c>
      <c r="J1501" s="15" t="s">
        <v>1883</v>
      </c>
      <c r="K1501" s="32" cm="1">
        <f t="array" ref="K1501">IF(I1501="","",_xlfn.XLOOKUP(0&amp;A1501&amp;IF(F1501&lt;&gt;"",F1501,LOOKUP(2,1/(F$2:F1501&lt;&gt;""),F$2:F1501))&amp;I1501,Hoja4!G:G,Hoja4!F:F,"",0))</f>
        <v>114358014836</v>
      </c>
      <c r="L1501" s="23"/>
      <c r="M1501" s="15"/>
      <c r="N1501" s="15"/>
      <c r="O1501" s="15"/>
      <c r="P1501" s="15"/>
      <c r="Q1501" s="15"/>
      <c r="R1501" s="15"/>
      <c r="S1501" s="15"/>
      <c r="T1501" s="15"/>
      <c r="U1501" s="35"/>
      <c r="V1501" s="15"/>
      <c r="W1501" s="15"/>
      <c r="X1501" s="15"/>
      <c r="Y1501" s="15"/>
      <c r="Z1501" s="22"/>
    </row>
    <row r="1502" spans="1:26">
      <c r="A1502" s="15">
        <v>227</v>
      </c>
      <c r="B1502" s="15">
        <v>1</v>
      </c>
      <c r="C1502" s="15"/>
      <c r="D1502" s="15"/>
      <c r="E1502" s="15"/>
      <c r="F1502" s="15"/>
      <c r="G1502" s="15"/>
      <c r="H1502" s="16" t="s">
        <v>1884</v>
      </c>
      <c r="I1502" s="16" t="s">
        <v>1885</v>
      </c>
      <c r="J1502" s="15" t="s">
        <v>1886</v>
      </c>
      <c r="K1502" s="32" cm="1">
        <f t="array" ref="K1502">IF(I1502="","",_xlfn.XLOOKUP(0&amp;A1502&amp;IF(F1502&lt;&gt;"",F1502,LOOKUP(2,1/(F$2:F1502&lt;&gt;""),F$2:F1502))&amp;I1502,Hoja4!G:G,Hoja4!F:F,"",0))</f>
        <v>429086000</v>
      </c>
      <c r="L1502" s="23"/>
      <c r="M1502" s="15"/>
      <c r="N1502" s="15"/>
      <c r="O1502" s="15"/>
      <c r="P1502" s="15"/>
      <c r="Q1502" s="15"/>
      <c r="R1502" s="15"/>
      <c r="S1502" s="15"/>
      <c r="T1502" s="15"/>
      <c r="U1502" s="35"/>
      <c r="V1502" s="15"/>
      <c r="W1502" s="15"/>
      <c r="X1502" s="15"/>
      <c r="Y1502" s="15"/>
      <c r="Z1502" s="22"/>
    </row>
    <row r="1503" spans="1:26">
      <c r="A1503" s="15">
        <v>227</v>
      </c>
      <c r="B1503" s="15">
        <v>1</v>
      </c>
      <c r="C1503" s="15"/>
      <c r="D1503" s="15"/>
      <c r="E1503" s="15"/>
      <c r="F1503" s="15"/>
      <c r="G1503" s="15"/>
      <c r="H1503" s="16" t="s">
        <v>32</v>
      </c>
      <c r="I1503" s="16" t="s">
        <v>32</v>
      </c>
      <c r="J1503" s="15"/>
      <c r="K1503" s="27" t="str" cm="1">
        <f t="array" ref="K1503">IF(I1503="","",_xlfn.XLOOKUP(0&amp;A1503&amp;IF(F1503&lt;&gt;"",F1503,LOOKUP(2,1/(F$2:F1503&lt;&gt;""),F$2:F1503))&amp;I1503,Hoja4!G:G,Hoja4!F:F,"",0))</f>
        <v/>
      </c>
      <c r="L1503" s="22"/>
      <c r="M1503" s="15">
        <v>1</v>
      </c>
      <c r="N1503" s="15" t="s">
        <v>1887</v>
      </c>
      <c r="O1503" s="15" t="s">
        <v>40</v>
      </c>
      <c r="P1503" s="15" t="s">
        <v>35</v>
      </c>
      <c r="Q1503" s="15" t="s">
        <v>36</v>
      </c>
      <c r="R1503" s="15" t="s">
        <v>58</v>
      </c>
      <c r="S1503" s="15">
        <v>1580.16</v>
      </c>
      <c r="T1503" s="15">
        <v>4080.77</v>
      </c>
      <c r="U1503" s="35">
        <v>427.64</v>
      </c>
      <c r="V1503" s="33"/>
      <c r="W1503" s="15" t="s">
        <v>38</v>
      </c>
      <c r="X1503" s="15" t="s">
        <v>38</v>
      </c>
      <c r="Y1503" s="15" t="s">
        <v>38</v>
      </c>
      <c r="Z1503" s="23"/>
    </row>
    <row r="1504" spans="1:26">
      <c r="A1504" s="3">
        <v>227</v>
      </c>
      <c r="B1504" s="3">
        <v>1</v>
      </c>
      <c r="C1504" s="3" t="s">
        <v>1878</v>
      </c>
      <c r="D1504" s="3"/>
      <c r="E1504" s="3"/>
      <c r="F1504" s="3">
        <v>1</v>
      </c>
      <c r="G1504" s="3" t="s">
        <v>1880</v>
      </c>
      <c r="H1504" s="4" t="s">
        <v>32</v>
      </c>
      <c r="I1504" s="4" t="s">
        <v>32</v>
      </c>
      <c r="J1504" s="3" t="s">
        <v>44</v>
      </c>
      <c r="K1504" s="28">
        <f>SUM(K1501:K1503)</f>
        <v>114787100836</v>
      </c>
      <c r="L1504" s="13">
        <f>SUM(L1501:L1503)</f>
        <v>0</v>
      </c>
      <c r="M1504" s="3"/>
      <c r="N1504" s="3"/>
      <c r="O1504" s="3"/>
      <c r="P1504" s="3"/>
      <c r="Q1504" s="3"/>
      <c r="R1504" s="3"/>
      <c r="S1504" s="3"/>
      <c r="T1504" s="3"/>
      <c r="U1504" s="36"/>
      <c r="V1504" s="3"/>
      <c r="W1504" s="3"/>
      <c r="X1504" s="3"/>
      <c r="Y1504" s="3" t="s">
        <v>45</v>
      </c>
      <c r="Z1504" s="13">
        <f>SUM(Z1500:Z1503)</f>
        <v>0</v>
      </c>
    </row>
    <row r="1505" spans="1:26">
      <c r="A1505" s="15">
        <v>227</v>
      </c>
      <c r="B1505" s="15">
        <v>1</v>
      </c>
      <c r="C1505" s="15" t="s">
        <v>1878</v>
      </c>
      <c r="D1505" s="15">
        <v>1</v>
      </c>
      <c r="E1505" s="15" t="s">
        <v>1879</v>
      </c>
      <c r="F1505" s="15">
        <v>2</v>
      </c>
      <c r="G1505" s="15" t="s">
        <v>1888</v>
      </c>
      <c r="H1505" s="16" t="s">
        <v>1881</v>
      </c>
      <c r="I1505" s="16" t="s">
        <v>1882</v>
      </c>
      <c r="J1505" s="15" t="s">
        <v>1883</v>
      </c>
      <c r="K1505" s="32" cm="1">
        <f t="array" ref="K1505">IF(I1505="","",_xlfn.XLOOKUP(0&amp;A1505&amp;IF(F1505&lt;&gt;"",F1505,LOOKUP(2,1/(F$2:F1505&lt;&gt;""),F$2:F1505))&amp;I1505,Hoja4!G:G,Hoja4!F:F,"",0))</f>
        <v>13047362296</v>
      </c>
      <c r="L1505" s="23"/>
      <c r="M1505" s="15"/>
      <c r="N1505" s="15"/>
      <c r="O1505" s="15"/>
      <c r="P1505" s="15"/>
      <c r="Q1505" s="15"/>
      <c r="R1505" s="15"/>
      <c r="S1505" s="15"/>
      <c r="T1505" s="15"/>
      <c r="U1505" s="35"/>
      <c r="V1505" s="15"/>
      <c r="W1505" s="15"/>
      <c r="X1505" s="15"/>
      <c r="Y1505" s="15"/>
      <c r="Z1505" s="22"/>
    </row>
    <row r="1506" spans="1:26">
      <c r="A1506" s="15">
        <v>227</v>
      </c>
      <c r="B1506" s="15">
        <v>1</v>
      </c>
      <c r="C1506" s="15"/>
      <c r="D1506" s="15"/>
      <c r="E1506" s="15"/>
      <c r="F1506" s="15"/>
      <c r="G1506" s="15"/>
      <c r="H1506" s="16" t="s">
        <v>32</v>
      </c>
      <c r="I1506" s="16" t="s">
        <v>32</v>
      </c>
      <c r="J1506" s="15"/>
      <c r="K1506" s="27" t="str" cm="1">
        <f t="array" ref="K1506">IF(I1506="","",_xlfn.XLOOKUP(0&amp;A1506&amp;IF(F1506&lt;&gt;"",F1506,LOOKUP(2,1/(F$2:F1506&lt;&gt;""),F$2:F1506))&amp;I1506,Hoja4!G:G,Hoja4!F:F,"",0))</f>
        <v/>
      </c>
      <c r="L1506" s="22"/>
      <c r="M1506" s="15">
        <v>2</v>
      </c>
      <c r="N1506" s="15" t="s">
        <v>1889</v>
      </c>
      <c r="O1506" s="15" t="s">
        <v>40</v>
      </c>
      <c r="P1506" s="15" t="s">
        <v>35</v>
      </c>
      <c r="Q1506" s="15" t="s">
        <v>36</v>
      </c>
      <c r="R1506" s="15" t="s">
        <v>58</v>
      </c>
      <c r="S1506" s="15">
        <v>30.31</v>
      </c>
      <c r="T1506" s="15">
        <v>55.4</v>
      </c>
      <c r="U1506" s="35">
        <v>9.0399999999999991</v>
      </c>
      <c r="V1506" s="33"/>
      <c r="W1506" s="15" t="s">
        <v>38</v>
      </c>
      <c r="X1506" s="15" t="s">
        <v>38</v>
      </c>
      <c r="Y1506" s="15" t="s">
        <v>38</v>
      </c>
      <c r="Z1506" s="23"/>
    </row>
    <row r="1507" spans="1:26">
      <c r="A1507" s="3">
        <v>227</v>
      </c>
      <c r="B1507" s="3">
        <v>1</v>
      </c>
      <c r="C1507" s="3" t="s">
        <v>1878</v>
      </c>
      <c r="D1507" s="3"/>
      <c r="E1507" s="3"/>
      <c r="F1507" s="3">
        <v>2</v>
      </c>
      <c r="G1507" s="3" t="s">
        <v>1888</v>
      </c>
      <c r="H1507" s="4" t="s">
        <v>32</v>
      </c>
      <c r="I1507" s="4" t="s">
        <v>32</v>
      </c>
      <c r="J1507" s="3" t="s">
        <v>44</v>
      </c>
      <c r="K1507" s="28">
        <f>SUM(K1505:K1506)</f>
        <v>13047362296</v>
      </c>
      <c r="L1507" s="13">
        <f>SUM(L1505:L1506)</f>
        <v>0</v>
      </c>
      <c r="M1507" s="3"/>
      <c r="N1507" s="3"/>
      <c r="O1507" s="3"/>
      <c r="P1507" s="3"/>
      <c r="Q1507" s="3"/>
      <c r="R1507" s="3"/>
      <c r="S1507" s="3"/>
      <c r="T1507" s="3"/>
      <c r="U1507" s="36"/>
      <c r="V1507" s="3"/>
      <c r="W1507" s="3"/>
      <c r="X1507" s="3"/>
      <c r="Y1507" s="3" t="s">
        <v>45</v>
      </c>
      <c r="Z1507" s="13">
        <f>SUM(Z1505:Z1506)</f>
        <v>0</v>
      </c>
    </row>
    <row r="1508" spans="1:26">
      <c r="A1508" s="15">
        <v>227</v>
      </c>
      <c r="B1508" s="15">
        <v>1</v>
      </c>
      <c r="C1508" s="15" t="s">
        <v>1878</v>
      </c>
      <c r="D1508" s="15">
        <v>1</v>
      </c>
      <c r="E1508" s="15" t="s">
        <v>1879</v>
      </c>
      <c r="F1508" s="15">
        <v>3</v>
      </c>
      <c r="G1508" s="15" t="s">
        <v>1890</v>
      </c>
      <c r="H1508" s="16" t="s">
        <v>1881</v>
      </c>
      <c r="I1508" s="16" t="s">
        <v>1882</v>
      </c>
      <c r="J1508" s="15" t="s">
        <v>1883</v>
      </c>
      <c r="K1508" s="32" cm="1">
        <f t="array" ref="K1508">IF(I1508="","",_xlfn.XLOOKUP(0&amp;A1508&amp;IF(F1508&lt;&gt;"",F1508,LOOKUP(2,1/(F$2:F1508&lt;&gt;""),F$2:F1508))&amp;I1508,Hoja4!G:G,Hoja4!F:F,"",0))</f>
        <v>6282055973</v>
      </c>
      <c r="L1508" s="23"/>
      <c r="M1508" s="15"/>
      <c r="N1508" s="15"/>
      <c r="O1508" s="15"/>
      <c r="P1508" s="15"/>
      <c r="Q1508" s="15"/>
      <c r="R1508" s="15"/>
      <c r="S1508" s="15"/>
      <c r="T1508" s="15"/>
      <c r="U1508" s="35"/>
      <c r="V1508" s="15"/>
      <c r="W1508" s="15"/>
      <c r="X1508" s="15"/>
      <c r="Y1508" s="15"/>
      <c r="Z1508" s="22"/>
    </row>
    <row r="1509" spans="1:26">
      <c r="A1509" s="15">
        <v>227</v>
      </c>
      <c r="B1509" s="15">
        <v>1</v>
      </c>
      <c r="C1509" s="15"/>
      <c r="D1509" s="15"/>
      <c r="E1509" s="15"/>
      <c r="F1509" s="15"/>
      <c r="G1509" s="15"/>
      <c r="H1509" s="16" t="s">
        <v>32</v>
      </c>
      <c r="I1509" s="16" t="s">
        <v>32</v>
      </c>
      <c r="J1509" s="15"/>
      <c r="K1509" s="27" t="str" cm="1">
        <f t="array" ref="K1509">IF(I1509="","",_xlfn.XLOOKUP(0&amp;A1509&amp;IF(F1509&lt;&gt;"",F1509,LOOKUP(2,1/(F$2:F1509&lt;&gt;""),F$2:F1509))&amp;I1509,Hoja4!G:G,Hoja4!F:F,"",0))</f>
        <v/>
      </c>
      <c r="L1509" s="22"/>
      <c r="M1509" s="15">
        <v>3</v>
      </c>
      <c r="N1509" s="15" t="s">
        <v>1891</v>
      </c>
      <c r="O1509" s="15" t="s">
        <v>40</v>
      </c>
      <c r="P1509" s="15" t="s">
        <v>35</v>
      </c>
      <c r="Q1509" s="15" t="s">
        <v>36</v>
      </c>
      <c r="R1509" s="15" t="s">
        <v>58</v>
      </c>
      <c r="S1509" s="15">
        <v>85.47</v>
      </c>
      <c r="T1509" s="15">
        <v>138.31</v>
      </c>
      <c r="U1509" s="35">
        <v>14.6</v>
      </c>
      <c r="V1509" s="33"/>
      <c r="W1509" s="15" t="s">
        <v>38</v>
      </c>
      <c r="X1509" s="15" t="s">
        <v>38</v>
      </c>
      <c r="Y1509" s="15" t="s">
        <v>38</v>
      </c>
      <c r="Z1509" s="23"/>
    </row>
    <row r="1510" spans="1:26">
      <c r="A1510" s="3">
        <v>227</v>
      </c>
      <c r="B1510" s="3">
        <v>1</v>
      </c>
      <c r="C1510" s="3" t="s">
        <v>1878</v>
      </c>
      <c r="D1510" s="3"/>
      <c r="E1510" s="3"/>
      <c r="F1510" s="3">
        <v>3</v>
      </c>
      <c r="G1510" s="3" t="s">
        <v>1890</v>
      </c>
      <c r="H1510" s="4" t="s">
        <v>32</v>
      </c>
      <c r="I1510" s="4" t="s">
        <v>32</v>
      </c>
      <c r="J1510" s="3" t="s">
        <v>44</v>
      </c>
      <c r="K1510" s="28">
        <f>SUM(K1508:K1509)</f>
        <v>6282055973</v>
      </c>
      <c r="L1510" s="13">
        <f>SUM(L1508:L1509)</f>
        <v>0</v>
      </c>
      <c r="M1510" s="3"/>
      <c r="N1510" s="3"/>
      <c r="O1510" s="3"/>
      <c r="P1510" s="3"/>
      <c r="Q1510" s="3"/>
      <c r="R1510" s="3"/>
      <c r="S1510" s="3"/>
      <c r="T1510" s="3"/>
      <c r="U1510" s="36"/>
      <c r="V1510" s="3"/>
      <c r="W1510" s="3"/>
      <c r="X1510" s="3"/>
      <c r="Y1510" s="3" t="s">
        <v>45</v>
      </c>
      <c r="Z1510" s="13">
        <f>SUM(Z1508:Z1509)</f>
        <v>0</v>
      </c>
    </row>
    <row r="1511" spans="1:26">
      <c r="A1511" s="15">
        <v>227</v>
      </c>
      <c r="B1511" s="15">
        <v>1</v>
      </c>
      <c r="C1511" s="15" t="s">
        <v>1878</v>
      </c>
      <c r="D1511" s="15">
        <v>1</v>
      </c>
      <c r="E1511" s="15" t="s">
        <v>1879</v>
      </c>
      <c r="F1511" s="15">
        <v>4</v>
      </c>
      <c r="G1511" s="15" t="s">
        <v>1892</v>
      </c>
      <c r="H1511" s="16" t="s">
        <v>32</v>
      </c>
      <c r="I1511" s="16" t="s">
        <v>32</v>
      </c>
      <c r="J1511" s="15"/>
      <c r="K1511" s="24" t="str" cm="1">
        <f t="array" ref="K1511">IF(I1511="","",_xlfn.XLOOKUP(0&amp;A1511&amp;IF(F1511&lt;&gt;"",F1511,LOOKUP(2,1/(F$2:F1511&lt;&gt;""),F$2:F1511))&amp;I1511,Hoja4!G:G,Hoja4!F:F,"",0))</f>
        <v/>
      </c>
      <c r="L1511" s="22"/>
      <c r="M1511" s="15"/>
      <c r="N1511" s="15"/>
      <c r="O1511" s="15"/>
      <c r="P1511" s="15"/>
      <c r="Q1511" s="15"/>
      <c r="R1511" s="15"/>
      <c r="S1511" s="15"/>
      <c r="T1511" s="15"/>
      <c r="U1511" s="35"/>
      <c r="V1511" s="33"/>
      <c r="W1511" s="15"/>
      <c r="X1511" s="15"/>
      <c r="Y1511" s="15"/>
      <c r="Z1511" s="23"/>
    </row>
    <row r="1512" spans="1:26">
      <c r="A1512" s="15">
        <v>227</v>
      </c>
      <c r="B1512" s="15">
        <v>1</v>
      </c>
      <c r="C1512" s="15"/>
      <c r="D1512" s="15"/>
      <c r="E1512" s="15"/>
      <c r="F1512" s="15"/>
      <c r="G1512" s="15"/>
      <c r="H1512" s="16" t="s">
        <v>32</v>
      </c>
      <c r="I1512" s="16" t="s">
        <v>32</v>
      </c>
      <c r="J1512" s="15"/>
      <c r="K1512" s="27" t="str" cm="1">
        <f t="array" ref="K1512">IF(I1512="","",_xlfn.XLOOKUP(0&amp;A1512&amp;IF(F1512&lt;&gt;"",F1512,LOOKUP(2,1/(F$2:F1512&lt;&gt;""),F$2:F1512))&amp;I1512,Hoja4!G:G,Hoja4!F:F,"",0))</f>
        <v/>
      </c>
      <c r="L1512" s="22"/>
      <c r="M1512" s="15">
        <v>4</v>
      </c>
      <c r="N1512" s="15" t="s">
        <v>1893</v>
      </c>
      <c r="O1512" s="15" t="s">
        <v>40</v>
      </c>
      <c r="P1512" s="15" t="s">
        <v>35</v>
      </c>
      <c r="Q1512" s="15" t="s">
        <v>36</v>
      </c>
      <c r="R1512" s="15" t="s">
        <v>37</v>
      </c>
      <c r="S1512" s="15" t="s">
        <v>1799</v>
      </c>
      <c r="T1512" s="15" t="s">
        <v>1894</v>
      </c>
      <c r="U1512" s="35"/>
      <c r="V1512" s="33"/>
      <c r="W1512" s="15" t="s">
        <v>38</v>
      </c>
      <c r="X1512" s="15" t="s">
        <v>43</v>
      </c>
      <c r="Y1512" s="15" t="s">
        <v>43</v>
      </c>
      <c r="Z1512" s="23"/>
    </row>
    <row r="1513" spans="1:26">
      <c r="A1513" s="3">
        <v>227</v>
      </c>
      <c r="B1513" s="3">
        <v>1</v>
      </c>
      <c r="C1513" s="3" t="s">
        <v>1878</v>
      </c>
      <c r="D1513" s="3"/>
      <c r="E1513" s="3"/>
      <c r="F1513" s="3">
        <v>4</v>
      </c>
      <c r="G1513" s="3" t="s">
        <v>1892</v>
      </c>
      <c r="H1513" s="4" t="s">
        <v>32</v>
      </c>
      <c r="I1513" s="4" t="s">
        <v>32</v>
      </c>
      <c r="J1513" s="3" t="s">
        <v>44</v>
      </c>
      <c r="K1513" s="28">
        <f>SUM(K1511:K1512)</f>
        <v>0</v>
      </c>
      <c r="L1513" s="13">
        <f>SUM(L1511:L1512)</f>
        <v>0</v>
      </c>
      <c r="M1513" s="3"/>
      <c r="N1513" s="3"/>
      <c r="O1513" s="3"/>
      <c r="P1513" s="3"/>
      <c r="Q1513" s="3"/>
      <c r="R1513" s="3"/>
      <c r="S1513" s="3"/>
      <c r="T1513" s="3"/>
      <c r="U1513" s="36"/>
      <c r="V1513" s="3"/>
      <c r="W1513" s="3"/>
      <c r="X1513" s="3"/>
      <c r="Y1513" s="3" t="s">
        <v>45</v>
      </c>
      <c r="Z1513" s="13">
        <f>SUM(Z1511:Z1512)</f>
        <v>0</v>
      </c>
    </row>
    <row r="1514" spans="1:26">
      <c r="A1514" s="15">
        <v>227</v>
      </c>
      <c r="B1514" s="15">
        <v>1</v>
      </c>
      <c r="C1514" s="15" t="s">
        <v>1878</v>
      </c>
      <c r="D1514" s="15">
        <v>1</v>
      </c>
      <c r="E1514" s="15" t="s">
        <v>1879</v>
      </c>
      <c r="F1514" s="15">
        <v>6</v>
      </c>
      <c r="G1514" s="15" t="s">
        <v>1895</v>
      </c>
      <c r="H1514" s="16" t="s">
        <v>1896</v>
      </c>
      <c r="I1514" s="16" t="s">
        <v>1897</v>
      </c>
      <c r="J1514" s="15" t="s">
        <v>1898</v>
      </c>
      <c r="K1514" s="32" cm="1">
        <f t="array" ref="K1514">IF(I1514="","",_xlfn.XLOOKUP(0&amp;A1514&amp;IF(F1514&lt;&gt;"",F1514,LOOKUP(2,1/(F$2:F1514&lt;&gt;""),F$2:F1514))&amp;I1514,Hoja4!G:G,Hoja4!F:F,"",0))</f>
        <v>8299793369</v>
      </c>
      <c r="L1514" s="23"/>
      <c r="M1514" s="15"/>
      <c r="N1514" s="15"/>
      <c r="O1514" s="15"/>
      <c r="P1514" s="15"/>
      <c r="Q1514" s="15"/>
      <c r="R1514" s="15"/>
      <c r="S1514" s="15"/>
      <c r="T1514" s="15"/>
      <c r="U1514" s="35"/>
      <c r="V1514" s="15"/>
      <c r="W1514" s="15"/>
      <c r="X1514" s="15"/>
      <c r="Y1514" s="15"/>
      <c r="Z1514" s="22"/>
    </row>
    <row r="1515" spans="1:26">
      <c r="A1515" s="15">
        <v>227</v>
      </c>
      <c r="B1515" s="15">
        <v>1</v>
      </c>
      <c r="C1515" s="15"/>
      <c r="D1515" s="15"/>
      <c r="E1515" s="15"/>
      <c r="F1515" s="15"/>
      <c r="G1515" s="15"/>
      <c r="H1515" s="16" t="s">
        <v>32</v>
      </c>
      <c r="I1515" s="16" t="s">
        <v>32</v>
      </c>
      <c r="J1515" s="15"/>
      <c r="K1515" s="27" t="str" cm="1">
        <f t="array" ref="K1515">IF(I1515="","",_xlfn.XLOOKUP(0&amp;A1515&amp;IF(F1515&lt;&gt;"",F1515,LOOKUP(2,1/(F$2:F1515&lt;&gt;""),F$2:F1515))&amp;I1515,Hoja4!G:G,Hoja4!F:F,"",0))</f>
        <v/>
      </c>
      <c r="L1515" s="22"/>
      <c r="M1515" s="15">
        <v>5</v>
      </c>
      <c r="N1515" s="15" t="s">
        <v>1899</v>
      </c>
      <c r="O1515" s="15" t="s">
        <v>40</v>
      </c>
      <c r="P1515" s="15" t="s">
        <v>35</v>
      </c>
      <c r="Q1515" s="15" t="s">
        <v>36</v>
      </c>
      <c r="R1515" s="15" t="s">
        <v>58</v>
      </c>
      <c r="S1515" s="15">
        <v>127491</v>
      </c>
      <c r="T1515" s="15">
        <v>208184.34</v>
      </c>
      <c r="U1515" s="35">
        <v>20112.650000000001</v>
      </c>
      <c r="V1515" s="33"/>
      <c r="W1515" s="15" t="s">
        <v>38</v>
      </c>
      <c r="X1515" s="15" t="s">
        <v>38</v>
      </c>
      <c r="Y1515" s="15" t="s">
        <v>38</v>
      </c>
      <c r="Z1515" s="23"/>
    </row>
    <row r="1516" spans="1:26">
      <c r="A1516" s="3">
        <v>227</v>
      </c>
      <c r="B1516" s="3">
        <v>1</v>
      </c>
      <c r="C1516" s="3" t="s">
        <v>1878</v>
      </c>
      <c r="D1516" s="3"/>
      <c r="E1516" s="3"/>
      <c r="F1516" s="3">
        <v>6</v>
      </c>
      <c r="G1516" s="3" t="s">
        <v>1895</v>
      </c>
      <c r="H1516" s="4" t="s">
        <v>32</v>
      </c>
      <c r="I1516" s="4" t="s">
        <v>32</v>
      </c>
      <c r="J1516" s="3" t="s">
        <v>44</v>
      </c>
      <c r="K1516" s="28">
        <f>SUM(K1514:K1515)</f>
        <v>8299793369</v>
      </c>
      <c r="L1516" s="13">
        <f>SUM(L1514:L1515)</f>
        <v>0</v>
      </c>
      <c r="M1516" s="3"/>
      <c r="N1516" s="3"/>
      <c r="O1516" s="3"/>
      <c r="P1516" s="3"/>
      <c r="Q1516" s="3"/>
      <c r="R1516" s="3"/>
      <c r="S1516" s="3"/>
      <c r="T1516" s="3"/>
      <c r="U1516" s="36"/>
      <c r="V1516" s="3"/>
      <c r="W1516" s="3"/>
      <c r="X1516" s="3"/>
      <c r="Y1516" s="3" t="s">
        <v>45</v>
      </c>
      <c r="Z1516" s="13">
        <f>SUM(Z1514:Z1515)</f>
        <v>0</v>
      </c>
    </row>
    <row r="1517" spans="1:26">
      <c r="A1517" s="15">
        <v>227</v>
      </c>
      <c r="B1517" s="15">
        <v>1</v>
      </c>
      <c r="C1517" s="15" t="s">
        <v>1878</v>
      </c>
      <c r="D1517" s="15">
        <v>1</v>
      </c>
      <c r="E1517" s="15" t="s">
        <v>1879</v>
      </c>
      <c r="F1517" s="15">
        <v>8</v>
      </c>
      <c r="G1517" s="15" t="s">
        <v>1900</v>
      </c>
      <c r="H1517" s="16" t="s">
        <v>1901</v>
      </c>
      <c r="I1517" s="16" t="s">
        <v>1902</v>
      </c>
      <c r="J1517" s="15" t="s">
        <v>1903</v>
      </c>
      <c r="K1517" s="32" cm="1">
        <f t="array" ref="K1517">IF(I1517="","",_xlfn.XLOOKUP(0&amp;A1517&amp;IF(F1517&lt;&gt;"",F1517,LOOKUP(2,1/(F$2:F1517&lt;&gt;""),F$2:F1517))&amp;I1517,Hoja4!G:G,Hoja4!F:F,"",0))</f>
        <v>11994099000</v>
      </c>
      <c r="L1517" s="23"/>
      <c r="M1517" s="15"/>
      <c r="N1517" s="15"/>
      <c r="O1517" s="15"/>
      <c r="P1517" s="15"/>
      <c r="Q1517" s="15"/>
      <c r="R1517" s="15"/>
      <c r="S1517" s="15"/>
      <c r="T1517" s="15"/>
      <c r="U1517" s="35"/>
      <c r="V1517" s="15"/>
      <c r="W1517" s="15"/>
      <c r="X1517" s="15"/>
      <c r="Y1517" s="15"/>
      <c r="Z1517" s="22"/>
    </row>
    <row r="1518" spans="1:26">
      <c r="A1518" s="15">
        <v>227</v>
      </c>
      <c r="B1518" s="15">
        <v>1</v>
      </c>
      <c r="C1518" s="15"/>
      <c r="D1518" s="15"/>
      <c r="E1518" s="15"/>
      <c r="F1518" s="15"/>
      <c r="G1518" s="15"/>
      <c r="H1518" s="16" t="s">
        <v>32</v>
      </c>
      <c r="I1518" s="16" t="s">
        <v>32</v>
      </c>
      <c r="J1518" s="15"/>
      <c r="K1518" s="27" t="str" cm="1">
        <f t="array" ref="K1518">IF(I1518="","",_xlfn.XLOOKUP(0&amp;A1518&amp;IF(F1518&lt;&gt;"",F1518,LOOKUP(2,1/(F$2:F1518&lt;&gt;""),F$2:F1518))&amp;I1518,Hoja4!G:G,Hoja4!F:F,"",0))</f>
        <v/>
      </c>
      <c r="L1518" s="22"/>
      <c r="M1518" s="15">
        <v>7</v>
      </c>
      <c r="N1518" s="15" t="s">
        <v>1900</v>
      </c>
      <c r="O1518" s="15" t="s">
        <v>100</v>
      </c>
      <c r="P1518" s="15" t="s">
        <v>131</v>
      </c>
      <c r="Q1518" s="15" t="s">
        <v>41</v>
      </c>
      <c r="R1518" s="15" t="s">
        <v>58</v>
      </c>
      <c r="S1518" s="15">
        <v>9.9999999999989E-5</v>
      </c>
      <c r="T1518" s="15">
        <v>100</v>
      </c>
      <c r="U1518" s="35">
        <v>100</v>
      </c>
      <c r="V1518" s="33"/>
      <c r="W1518" s="15" t="s">
        <v>60</v>
      </c>
      <c r="X1518" s="15" t="s">
        <v>38</v>
      </c>
      <c r="Y1518" s="15" t="s">
        <v>38</v>
      </c>
      <c r="Z1518" s="23"/>
    </row>
    <row r="1519" spans="1:26">
      <c r="A1519" s="3">
        <v>227</v>
      </c>
      <c r="B1519" s="3">
        <v>1</v>
      </c>
      <c r="C1519" s="3" t="s">
        <v>1878</v>
      </c>
      <c r="D1519" s="3"/>
      <c r="E1519" s="3"/>
      <c r="F1519" s="3">
        <v>8</v>
      </c>
      <c r="G1519" s="3" t="s">
        <v>1900</v>
      </c>
      <c r="H1519" s="4" t="s">
        <v>32</v>
      </c>
      <c r="I1519" s="4" t="s">
        <v>32</v>
      </c>
      <c r="J1519" s="3" t="s">
        <v>44</v>
      </c>
      <c r="K1519" s="28">
        <f>SUM(K1517:K1518)</f>
        <v>11994099000</v>
      </c>
      <c r="L1519" s="13">
        <f>SUM(L1517:L1518)</f>
        <v>0</v>
      </c>
      <c r="M1519" s="3"/>
      <c r="N1519" s="3"/>
      <c r="O1519" s="3"/>
      <c r="P1519" s="3"/>
      <c r="Q1519" s="3"/>
      <c r="R1519" s="3"/>
      <c r="S1519" s="3"/>
      <c r="T1519" s="3"/>
      <c r="U1519" s="36"/>
      <c r="V1519" s="3"/>
      <c r="W1519" s="3"/>
      <c r="X1519" s="3"/>
      <c r="Y1519" s="3" t="s">
        <v>45</v>
      </c>
      <c r="Z1519" s="13">
        <f>SUM(Z1517:Z1518)</f>
        <v>0</v>
      </c>
    </row>
    <row r="1520" spans="1:26">
      <c r="A1520" s="15">
        <v>227</v>
      </c>
      <c r="B1520" s="15">
        <v>1</v>
      </c>
      <c r="C1520" s="15" t="s">
        <v>1878</v>
      </c>
      <c r="D1520" s="15">
        <v>1</v>
      </c>
      <c r="E1520" s="15" t="s">
        <v>1879</v>
      </c>
      <c r="F1520" s="15">
        <v>9</v>
      </c>
      <c r="G1520" s="15" t="s">
        <v>1904</v>
      </c>
      <c r="H1520" s="16" t="s">
        <v>1905</v>
      </c>
      <c r="I1520" s="16" t="s">
        <v>1906</v>
      </c>
      <c r="J1520" s="15" t="s">
        <v>1907</v>
      </c>
      <c r="K1520" s="32" cm="1">
        <f t="array" ref="K1520">IF(I1520="","",_xlfn.XLOOKUP(0&amp;A1520&amp;IF(F1520&lt;&gt;"",F1520,LOOKUP(2,1/(F$2:F1520&lt;&gt;""),F$2:F1520))&amp;I1520,Hoja4!G:G,Hoja4!F:F,"",0))</f>
        <v>7036993000</v>
      </c>
      <c r="L1520" s="23"/>
      <c r="M1520" s="15"/>
      <c r="N1520" s="15"/>
      <c r="O1520" s="15"/>
      <c r="P1520" s="15"/>
      <c r="Q1520" s="15"/>
      <c r="R1520" s="15"/>
      <c r="S1520" s="15"/>
      <c r="T1520" s="15"/>
      <c r="U1520" s="35"/>
      <c r="V1520" s="15"/>
      <c r="W1520" s="15"/>
      <c r="X1520" s="15"/>
      <c r="Y1520" s="15"/>
      <c r="Z1520" s="22"/>
    </row>
    <row r="1521" spans="1:26">
      <c r="A1521" s="15">
        <v>227</v>
      </c>
      <c r="B1521" s="15">
        <v>1</v>
      </c>
      <c r="C1521" s="15"/>
      <c r="D1521" s="15"/>
      <c r="E1521" s="15"/>
      <c r="F1521" s="15"/>
      <c r="G1521" s="15"/>
      <c r="H1521" s="16" t="s">
        <v>32</v>
      </c>
      <c r="I1521" s="16" t="s">
        <v>32</v>
      </c>
      <c r="J1521" s="15"/>
      <c r="K1521" s="27" t="str" cm="1">
        <f t="array" ref="K1521">IF(I1521="","",_xlfn.XLOOKUP(0&amp;A1521&amp;IF(F1521&lt;&gt;"",F1521,LOOKUP(2,1/(F$2:F1521&lt;&gt;""),F$2:F1521))&amp;I1521,Hoja4!G:G,Hoja4!F:F,"",0))</f>
        <v/>
      </c>
      <c r="L1521" s="22"/>
      <c r="M1521" s="15">
        <v>8</v>
      </c>
      <c r="N1521" s="15" t="s">
        <v>1908</v>
      </c>
      <c r="O1521" s="15" t="s">
        <v>40</v>
      </c>
      <c r="P1521" s="15" t="s">
        <v>131</v>
      </c>
      <c r="Q1521" s="15" t="s">
        <v>36</v>
      </c>
      <c r="R1521" s="15" t="s">
        <v>37</v>
      </c>
      <c r="S1521" s="15"/>
      <c r="T1521" s="15">
        <v>28</v>
      </c>
      <c r="U1521" s="35">
        <v>4</v>
      </c>
      <c r="V1521" s="33"/>
      <c r="W1521" s="15" t="s">
        <v>60</v>
      </c>
      <c r="X1521" s="15" t="s">
        <v>38</v>
      </c>
      <c r="Y1521" s="15" t="s">
        <v>38</v>
      </c>
      <c r="Z1521" s="23"/>
    </row>
    <row r="1522" spans="1:26">
      <c r="A1522" s="3">
        <v>227</v>
      </c>
      <c r="B1522" s="3">
        <v>1</v>
      </c>
      <c r="C1522" s="3" t="s">
        <v>1878</v>
      </c>
      <c r="D1522" s="3"/>
      <c r="E1522" s="3"/>
      <c r="F1522" s="3">
        <v>9</v>
      </c>
      <c r="G1522" s="3" t="s">
        <v>1904</v>
      </c>
      <c r="H1522" s="4" t="s">
        <v>32</v>
      </c>
      <c r="I1522" s="4" t="s">
        <v>32</v>
      </c>
      <c r="J1522" s="3" t="s">
        <v>44</v>
      </c>
      <c r="K1522" s="28">
        <f>SUM(K1520:K1521)</f>
        <v>7036993000</v>
      </c>
      <c r="L1522" s="13">
        <f>SUM(L1520:L1521)</f>
        <v>0</v>
      </c>
      <c r="M1522" s="3"/>
      <c r="N1522" s="3"/>
      <c r="O1522" s="3"/>
      <c r="P1522" s="3"/>
      <c r="Q1522" s="3"/>
      <c r="R1522" s="3"/>
      <c r="S1522" s="3"/>
      <c r="T1522" s="3"/>
      <c r="U1522" s="36"/>
      <c r="V1522" s="3"/>
      <c r="W1522" s="3"/>
      <c r="X1522" s="3"/>
      <c r="Y1522" s="3" t="s">
        <v>45</v>
      </c>
      <c r="Z1522" s="13">
        <f>SUM(Z1520:Z1521)</f>
        <v>0</v>
      </c>
    </row>
    <row r="1523" spans="1:26">
      <c r="A1523" s="15">
        <v>227</v>
      </c>
      <c r="B1523" s="15">
        <v>1</v>
      </c>
      <c r="C1523" s="15" t="s">
        <v>1878</v>
      </c>
      <c r="D1523" s="15">
        <v>2</v>
      </c>
      <c r="E1523" s="15" t="s">
        <v>317</v>
      </c>
      <c r="F1523" s="15">
        <v>7</v>
      </c>
      <c r="G1523" s="15" t="s">
        <v>318</v>
      </c>
      <c r="H1523" s="16" t="s">
        <v>1901</v>
      </c>
      <c r="I1523" s="16" t="s">
        <v>1902</v>
      </c>
      <c r="J1523" s="15" t="s">
        <v>1903</v>
      </c>
      <c r="K1523" s="32" cm="1">
        <f t="array" ref="K1523">IF(I1523="","",_xlfn.XLOOKUP(0&amp;A1523&amp;IF(F1523&lt;&gt;"",F1523,LOOKUP(2,1/(F$2:F1523&lt;&gt;""),F$2:F1523))&amp;I1523,Hoja4!G:G,Hoja4!F:F,"",0))</f>
        <v>13321923000</v>
      </c>
      <c r="L1523" s="23"/>
      <c r="M1523" s="15"/>
      <c r="N1523" s="15"/>
      <c r="O1523" s="15"/>
      <c r="P1523" s="15"/>
      <c r="Q1523" s="15"/>
      <c r="R1523" s="15"/>
      <c r="S1523" s="15"/>
      <c r="T1523" s="15"/>
      <c r="U1523" s="35"/>
      <c r="V1523" s="15"/>
      <c r="W1523" s="15"/>
      <c r="X1523" s="15"/>
      <c r="Y1523" s="15"/>
      <c r="Z1523" s="22"/>
    </row>
    <row r="1524" spans="1:26">
      <c r="A1524" s="15">
        <v>227</v>
      </c>
      <c r="B1524" s="15">
        <v>1</v>
      </c>
      <c r="C1524" s="15"/>
      <c r="D1524" s="15"/>
      <c r="E1524" s="15"/>
      <c r="F1524" s="15"/>
      <c r="G1524" s="15"/>
      <c r="H1524" s="16" t="s">
        <v>32</v>
      </c>
      <c r="I1524" s="16" t="s">
        <v>32</v>
      </c>
      <c r="J1524" s="15"/>
      <c r="K1524" s="27" t="str" cm="1">
        <f t="array" ref="K1524">IF(I1524="","",_xlfn.XLOOKUP(0&amp;A1524&amp;IF(F1524&lt;&gt;"",F1524,LOOKUP(2,1/(F$2:F1524&lt;&gt;""),F$2:F1524))&amp;I1524,Hoja4!G:G,Hoja4!F:F,"",0))</f>
        <v/>
      </c>
      <c r="L1524" s="22"/>
      <c r="M1524" s="15">
        <v>6</v>
      </c>
      <c r="N1524" s="15" t="s">
        <v>1909</v>
      </c>
      <c r="O1524" s="15" t="s">
        <v>76</v>
      </c>
      <c r="P1524" s="15" t="s">
        <v>131</v>
      </c>
      <c r="Q1524" s="15" t="s">
        <v>41</v>
      </c>
      <c r="R1524" s="15" t="s">
        <v>37</v>
      </c>
      <c r="S1524" s="15">
        <v>91.28</v>
      </c>
      <c r="T1524" s="15">
        <v>91.57</v>
      </c>
      <c r="U1524" s="35"/>
      <c r="V1524" s="33"/>
      <c r="W1524" s="15" t="s">
        <v>60</v>
      </c>
      <c r="X1524" s="15" t="s">
        <v>38</v>
      </c>
      <c r="Y1524" s="15" t="s">
        <v>43</v>
      </c>
      <c r="Z1524" s="23"/>
    </row>
    <row r="1525" spans="1:26">
      <c r="A1525" s="15">
        <v>227</v>
      </c>
      <c r="B1525" s="15">
        <v>1</v>
      </c>
      <c r="C1525" s="15"/>
      <c r="D1525" s="15"/>
      <c r="E1525" s="15"/>
      <c r="F1525" s="15"/>
      <c r="G1525" s="15"/>
      <c r="H1525" s="16" t="s">
        <v>32</v>
      </c>
      <c r="I1525" s="16" t="s">
        <v>32</v>
      </c>
      <c r="J1525" s="15"/>
      <c r="K1525" s="27" t="str" cm="1">
        <f t="array" ref="K1525">IF(I1525="","",_xlfn.XLOOKUP(0&amp;A1525&amp;IF(F1525&lt;&gt;"",F1525,LOOKUP(2,1/(F$2:F1525&lt;&gt;""),F$2:F1525))&amp;I1525,Hoja4!G:G,Hoja4!F:F,"",0))</f>
        <v/>
      </c>
      <c r="L1525" s="22"/>
      <c r="M1525" s="15">
        <v>13</v>
      </c>
      <c r="N1525" s="15" t="s">
        <v>1910</v>
      </c>
      <c r="O1525" s="15" t="s">
        <v>34</v>
      </c>
      <c r="P1525" s="15" t="s">
        <v>131</v>
      </c>
      <c r="Q1525" s="15" t="s">
        <v>41</v>
      </c>
      <c r="R1525" s="15" t="s">
        <v>37</v>
      </c>
      <c r="S1525" s="15"/>
      <c r="T1525" s="15">
        <v>97.1</v>
      </c>
      <c r="U1525" s="35">
        <v>95</v>
      </c>
      <c r="V1525" s="33"/>
      <c r="W1525" s="15" t="s">
        <v>60</v>
      </c>
      <c r="X1525" s="15" t="s">
        <v>60</v>
      </c>
      <c r="Y1525" s="15" t="s">
        <v>38</v>
      </c>
      <c r="Z1525" s="23"/>
    </row>
    <row r="1526" spans="1:26">
      <c r="A1526" s="3">
        <v>227</v>
      </c>
      <c r="B1526" s="3">
        <v>1</v>
      </c>
      <c r="C1526" s="3" t="s">
        <v>1878</v>
      </c>
      <c r="D1526" s="3"/>
      <c r="E1526" s="3"/>
      <c r="F1526" s="3">
        <v>7</v>
      </c>
      <c r="G1526" s="3" t="s">
        <v>318</v>
      </c>
      <c r="H1526" s="4" t="s">
        <v>32</v>
      </c>
      <c r="I1526" s="4" t="s">
        <v>32</v>
      </c>
      <c r="J1526" s="3" t="s">
        <v>44</v>
      </c>
      <c r="K1526" s="28">
        <f>SUM(K1523:K1525)</f>
        <v>13321923000</v>
      </c>
      <c r="L1526" s="13">
        <f>SUM(L1523:L1525)</f>
        <v>0</v>
      </c>
      <c r="M1526" s="3"/>
      <c r="N1526" s="3"/>
      <c r="O1526" s="3"/>
      <c r="P1526" s="3"/>
      <c r="Q1526" s="3"/>
      <c r="R1526" s="3"/>
      <c r="S1526" s="3"/>
      <c r="T1526" s="3"/>
      <c r="U1526" s="36"/>
      <c r="V1526" s="3"/>
      <c r="W1526" s="3"/>
      <c r="X1526" s="3"/>
      <c r="Y1526" s="3" t="s">
        <v>45</v>
      </c>
      <c r="Z1526" s="13">
        <f>SUM(Z1523:Z1525)</f>
        <v>0</v>
      </c>
    </row>
    <row r="1527" spans="1:26">
      <c r="A1527" s="5">
        <v>227</v>
      </c>
      <c r="B1527" s="5">
        <v>1</v>
      </c>
      <c r="C1527" s="5" t="s">
        <v>1878</v>
      </c>
      <c r="D1527" s="5"/>
      <c r="E1527" s="5"/>
      <c r="F1527" s="5"/>
      <c r="G1527" s="5"/>
      <c r="H1527" s="6" t="s">
        <v>32</v>
      </c>
      <c r="I1527" s="6" t="s">
        <v>32</v>
      </c>
      <c r="J1527" s="5" t="s">
        <v>121</v>
      </c>
      <c r="K1527" s="29">
        <f>SUM(K1504,K1507,K1510,K1513,K1516,K1519,K1522,K1526)</f>
        <v>174769327474</v>
      </c>
      <c r="L1527" s="14">
        <f>SUM(L1504,L1507,L1510,L1513,L1516,L1519,L1522,L1526)</f>
        <v>0</v>
      </c>
      <c r="M1527" s="5"/>
      <c r="N1527" s="5"/>
      <c r="O1527" s="5"/>
      <c r="P1527" s="5"/>
      <c r="Q1527" s="5"/>
      <c r="R1527" s="5"/>
      <c r="S1527" s="5"/>
      <c r="T1527" s="5"/>
      <c r="U1527" s="37"/>
      <c r="V1527" s="5"/>
      <c r="W1527" s="5"/>
      <c r="X1527" s="5"/>
      <c r="Y1527" s="5" t="s">
        <v>121</v>
      </c>
      <c r="Z1527" s="14">
        <f>SUM(Z1504,Z1507,Z1510,Z1513,Z1516,Z1519,Z1522,Z1526)</f>
        <v>0</v>
      </c>
    </row>
    <row r="1528" spans="1:26">
      <c r="A1528" s="15">
        <v>119</v>
      </c>
      <c r="B1528" s="15">
        <v>1</v>
      </c>
      <c r="C1528" s="15" t="s">
        <v>1911</v>
      </c>
      <c r="D1528" s="15">
        <v>1</v>
      </c>
      <c r="E1528" s="15" t="s">
        <v>1912</v>
      </c>
      <c r="F1528" s="15">
        <v>1</v>
      </c>
      <c r="G1528" s="15" t="s">
        <v>1913</v>
      </c>
      <c r="H1528" s="16" t="s">
        <v>1914</v>
      </c>
      <c r="I1528" s="16" t="s">
        <v>1915</v>
      </c>
      <c r="J1528" s="15" t="s">
        <v>1916</v>
      </c>
      <c r="K1528" s="32" cm="1">
        <f t="array" ref="K1528">IF(I1528="","",_xlfn.XLOOKUP(0&amp;A1528&amp;IF(F1528&lt;&gt;"",F1528,LOOKUP(2,1/(F$2:F1528&lt;&gt;""),F$2:F1528))&amp;I1528,Hoja4!G:G,Hoja4!F:F,"",0))</f>
        <v>44479016995</v>
      </c>
      <c r="L1528" s="23"/>
      <c r="M1528" s="15"/>
      <c r="N1528" s="15"/>
      <c r="O1528" s="15"/>
      <c r="P1528" s="15"/>
      <c r="Q1528" s="15"/>
      <c r="R1528" s="15"/>
      <c r="S1528" s="15"/>
      <c r="T1528" s="15"/>
      <c r="U1528" s="35"/>
      <c r="V1528" s="15"/>
      <c r="W1528" s="15"/>
      <c r="X1528" s="15"/>
      <c r="Y1528" s="15"/>
      <c r="Z1528" s="22"/>
    </row>
    <row r="1529" spans="1:26">
      <c r="A1529" s="15">
        <v>119</v>
      </c>
      <c r="B1529" s="15">
        <v>1</v>
      </c>
      <c r="C1529" s="15"/>
      <c r="D1529" s="15"/>
      <c r="E1529" s="15"/>
      <c r="F1529" s="15"/>
      <c r="G1529" s="15"/>
      <c r="H1529" s="16" t="s">
        <v>32</v>
      </c>
      <c r="I1529" s="16" t="s">
        <v>32</v>
      </c>
      <c r="J1529" s="15"/>
      <c r="K1529" s="27" t="str" cm="1">
        <f t="array" ref="K1529">IF(I1529="","",_xlfn.XLOOKUP(0&amp;A1529&amp;IF(F1529&lt;&gt;"",F1529,LOOKUP(2,1/(F$2:F1529&lt;&gt;""),F$2:F1529))&amp;I1529,Hoja4!G:G,Hoja4!F:F,"",0))</f>
        <v/>
      </c>
      <c r="L1529" s="22"/>
      <c r="M1529" s="15">
        <v>1</v>
      </c>
      <c r="N1529" s="15" t="s">
        <v>1917</v>
      </c>
      <c r="O1529" s="15" t="s">
        <v>40</v>
      </c>
      <c r="P1529" s="15" t="s">
        <v>131</v>
      </c>
      <c r="Q1529" s="15" t="s">
        <v>36</v>
      </c>
      <c r="R1529" s="15" t="s">
        <v>374</v>
      </c>
      <c r="S1529" s="15">
        <v>2110</v>
      </c>
      <c r="T1529" s="15">
        <v>5745</v>
      </c>
      <c r="U1529" s="35">
        <v>801</v>
      </c>
      <c r="V1529" s="33"/>
      <c r="W1529" s="15" t="s">
        <v>38</v>
      </c>
      <c r="X1529" s="15" t="s">
        <v>38</v>
      </c>
      <c r="Y1529" s="15" t="s">
        <v>38</v>
      </c>
      <c r="Z1529" s="23"/>
    </row>
    <row r="1530" spans="1:26">
      <c r="A1530" s="3">
        <v>119</v>
      </c>
      <c r="B1530" s="3">
        <v>1</v>
      </c>
      <c r="C1530" s="3" t="s">
        <v>1911</v>
      </c>
      <c r="D1530" s="3"/>
      <c r="E1530" s="3"/>
      <c r="F1530" s="3">
        <v>1</v>
      </c>
      <c r="G1530" s="3" t="s">
        <v>1913</v>
      </c>
      <c r="H1530" s="4" t="s">
        <v>32</v>
      </c>
      <c r="I1530" s="4" t="s">
        <v>32</v>
      </c>
      <c r="J1530" s="3" t="s">
        <v>44</v>
      </c>
      <c r="K1530" s="28">
        <f>SUM(K1528:K1529)</f>
        <v>44479016995</v>
      </c>
      <c r="L1530" s="13">
        <f>SUM(L1528:L1529)</f>
        <v>0</v>
      </c>
      <c r="M1530" s="3"/>
      <c r="N1530" s="3"/>
      <c r="O1530" s="3"/>
      <c r="P1530" s="3"/>
      <c r="Q1530" s="3"/>
      <c r="R1530" s="3"/>
      <c r="S1530" s="3"/>
      <c r="T1530" s="3"/>
      <c r="U1530" s="36"/>
      <c r="V1530" s="3"/>
      <c r="W1530" s="3"/>
      <c r="X1530" s="3"/>
      <c r="Y1530" s="3" t="s">
        <v>45</v>
      </c>
      <c r="Z1530" s="13">
        <f>SUM(Z1527:Z1529)</f>
        <v>0</v>
      </c>
    </row>
    <row r="1531" spans="1:26">
      <c r="A1531" s="15">
        <v>119</v>
      </c>
      <c r="B1531" s="15">
        <v>1</v>
      </c>
      <c r="C1531" s="15" t="s">
        <v>1911</v>
      </c>
      <c r="D1531" s="15">
        <v>1</v>
      </c>
      <c r="E1531" s="15" t="s">
        <v>1912</v>
      </c>
      <c r="F1531" s="15">
        <v>3</v>
      </c>
      <c r="G1531" s="15" t="s">
        <v>1918</v>
      </c>
      <c r="H1531" s="16" t="s">
        <v>1919</v>
      </c>
      <c r="I1531" s="16" t="s">
        <v>1920</v>
      </c>
      <c r="J1531" s="15" t="s">
        <v>1921</v>
      </c>
      <c r="K1531" s="32" cm="1">
        <f t="array" ref="K1531">IF(I1531="","",_xlfn.XLOOKUP(0&amp;A1531&amp;IF(F1531&lt;&gt;"",F1531,LOOKUP(2,1/(F$2:F1531&lt;&gt;""),F$2:F1531))&amp;I1531,Hoja4!G:G,Hoja4!F:F,"",0))</f>
        <v>3100161146</v>
      </c>
      <c r="L1531" s="23"/>
      <c r="M1531" s="15"/>
      <c r="N1531" s="15"/>
      <c r="O1531" s="15"/>
      <c r="P1531" s="15"/>
      <c r="Q1531" s="15"/>
      <c r="R1531" s="15"/>
      <c r="S1531" s="15"/>
      <c r="T1531" s="15"/>
      <c r="U1531" s="35"/>
      <c r="V1531" s="15"/>
      <c r="W1531" s="15"/>
      <c r="X1531" s="15"/>
      <c r="Y1531" s="15"/>
      <c r="Z1531" s="22"/>
    </row>
    <row r="1532" spans="1:26">
      <c r="A1532" s="15">
        <v>119</v>
      </c>
      <c r="B1532" s="15">
        <v>1</v>
      </c>
      <c r="C1532" s="15"/>
      <c r="D1532" s="15"/>
      <c r="E1532" s="15"/>
      <c r="F1532" s="15"/>
      <c r="G1532" s="15"/>
      <c r="H1532" s="16" t="s">
        <v>32</v>
      </c>
      <c r="I1532" s="16" t="s">
        <v>32</v>
      </c>
      <c r="J1532" s="15"/>
      <c r="K1532" s="27" t="str" cm="1">
        <f t="array" ref="K1532">IF(I1532="","",_xlfn.XLOOKUP(0&amp;A1532&amp;IF(F1532&lt;&gt;"",F1532,LOOKUP(2,1/(F$2:F1532&lt;&gt;""),F$2:F1532))&amp;I1532,Hoja4!G:G,Hoja4!F:F,"",0))</f>
        <v/>
      </c>
      <c r="L1532" s="22"/>
      <c r="M1532" s="15">
        <v>3</v>
      </c>
      <c r="N1532" s="15" t="s">
        <v>1922</v>
      </c>
      <c r="O1532" s="15" t="s">
        <v>40</v>
      </c>
      <c r="P1532" s="15" t="s">
        <v>131</v>
      </c>
      <c r="Q1532" s="15" t="s">
        <v>36</v>
      </c>
      <c r="R1532" s="15" t="s">
        <v>374</v>
      </c>
      <c r="S1532" s="15">
        <v>170</v>
      </c>
      <c r="T1532" s="15">
        <v>2700</v>
      </c>
      <c r="U1532" s="35">
        <v>391</v>
      </c>
      <c r="V1532" s="33"/>
      <c r="W1532" s="15" t="s">
        <v>38</v>
      </c>
      <c r="X1532" s="15" t="s">
        <v>38</v>
      </c>
      <c r="Y1532" s="15" t="s">
        <v>38</v>
      </c>
      <c r="Z1532" s="23"/>
    </row>
    <row r="1533" spans="1:26">
      <c r="A1533" s="3">
        <v>119</v>
      </c>
      <c r="B1533" s="3">
        <v>1</v>
      </c>
      <c r="C1533" s="3" t="s">
        <v>1911</v>
      </c>
      <c r="D1533" s="3"/>
      <c r="E1533" s="3"/>
      <c r="F1533" s="3">
        <v>3</v>
      </c>
      <c r="G1533" s="3" t="s">
        <v>1918</v>
      </c>
      <c r="H1533" s="4" t="s">
        <v>32</v>
      </c>
      <c r="I1533" s="4" t="s">
        <v>32</v>
      </c>
      <c r="J1533" s="3" t="s">
        <v>44</v>
      </c>
      <c r="K1533" s="28">
        <f>SUM(K1531:K1532)</f>
        <v>3100161146</v>
      </c>
      <c r="L1533" s="13">
        <f>SUM(L1531:L1532)</f>
        <v>0</v>
      </c>
      <c r="M1533" s="3"/>
      <c r="N1533" s="3"/>
      <c r="O1533" s="3"/>
      <c r="P1533" s="3"/>
      <c r="Q1533" s="3"/>
      <c r="R1533" s="3"/>
      <c r="S1533" s="3"/>
      <c r="T1533" s="3"/>
      <c r="U1533" s="36"/>
      <c r="V1533" s="3"/>
      <c r="W1533" s="3"/>
      <c r="X1533" s="3"/>
      <c r="Y1533" s="3" t="s">
        <v>45</v>
      </c>
      <c r="Z1533" s="13">
        <f>SUM(Z1531:Z1532)</f>
        <v>0</v>
      </c>
    </row>
    <row r="1534" spans="1:26">
      <c r="A1534" s="15">
        <v>119</v>
      </c>
      <c r="B1534" s="15">
        <v>1</v>
      </c>
      <c r="C1534" s="15" t="s">
        <v>1911</v>
      </c>
      <c r="D1534" s="15">
        <v>1</v>
      </c>
      <c r="E1534" s="15" t="s">
        <v>1912</v>
      </c>
      <c r="F1534" s="15">
        <v>4</v>
      </c>
      <c r="G1534" s="15" t="s">
        <v>1923</v>
      </c>
      <c r="H1534" s="16" t="s">
        <v>1924</v>
      </c>
      <c r="I1534" s="16" t="s">
        <v>1925</v>
      </c>
      <c r="J1534" s="15" t="s">
        <v>1926</v>
      </c>
      <c r="K1534" s="32" cm="1">
        <f t="array" ref="K1534">IF(I1534="","",_xlfn.XLOOKUP(0&amp;A1534&amp;IF(F1534&lt;&gt;"",F1534,LOOKUP(2,1/(F$2:F1534&lt;&gt;""),F$2:F1534))&amp;I1534,Hoja4!G:G,Hoja4!F:F,"",0))</f>
        <v>4053827000</v>
      </c>
      <c r="L1534" s="23"/>
      <c r="M1534" s="15"/>
      <c r="N1534" s="15"/>
      <c r="O1534" s="15"/>
      <c r="P1534" s="15"/>
      <c r="Q1534" s="15"/>
      <c r="R1534" s="15"/>
      <c r="S1534" s="15"/>
      <c r="T1534" s="15"/>
      <c r="U1534" s="35"/>
      <c r="V1534" s="15"/>
      <c r="W1534" s="15"/>
      <c r="X1534" s="15"/>
      <c r="Y1534" s="15"/>
      <c r="Z1534" s="22"/>
    </row>
    <row r="1535" spans="1:26">
      <c r="A1535" s="15">
        <v>119</v>
      </c>
      <c r="B1535" s="15">
        <v>1</v>
      </c>
      <c r="C1535" s="15"/>
      <c r="D1535" s="15"/>
      <c r="E1535" s="15"/>
      <c r="F1535" s="15"/>
      <c r="G1535" s="15"/>
      <c r="H1535" s="16" t="s">
        <v>32</v>
      </c>
      <c r="I1535" s="16" t="s">
        <v>32</v>
      </c>
      <c r="J1535" s="15"/>
      <c r="K1535" s="27" t="str" cm="1">
        <f t="array" ref="K1535">IF(I1535="","",_xlfn.XLOOKUP(0&amp;A1535&amp;IF(F1535&lt;&gt;"",F1535,LOOKUP(2,1/(F$2:F1535&lt;&gt;""),F$2:F1535))&amp;I1535,Hoja4!G:G,Hoja4!F:F,"",0))</f>
        <v/>
      </c>
      <c r="L1535" s="22"/>
      <c r="M1535" s="15">
        <v>4</v>
      </c>
      <c r="N1535" s="15" t="s">
        <v>1927</v>
      </c>
      <c r="O1535" s="15" t="s">
        <v>40</v>
      </c>
      <c r="P1535" s="15" t="s">
        <v>131</v>
      </c>
      <c r="Q1535" s="15" t="s">
        <v>36</v>
      </c>
      <c r="R1535" s="15" t="s">
        <v>374</v>
      </c>
      <c r="S1535" s="15">
        <v>859</v>
      </c>
      <c r="T1535" s="15">
        <v>1000</v>
      </c>
      <c r="U1535" s="35">
        <v>130</v>
      </c>
      <c r="V1535" s="33"/>
      <c r="W1535" s="15" t="s">
        <v>38</v>
      </c>
      <c r="X1535" s="15" t="s">
        <v>38</v>
      </c>
      <c r="Y1535" s="15" t="s">
        <v>38</v>
      </c>
      <c r="Z1535" s="23"/>
    </row>
    <row r="1536" spans="1:26">
      <c r="A1536" s="3">
        <v>119</v>
      </c>
      <c r="B1536" s="3">
        <v>1</v>
      </c>
      <c r="C1536" s="3" t="s">
        <v>1911</v>
      </c>
      <c r="D1536" s="3"/>
      <c r="E1536" s="3"/>
      <c r="F1536" s="3">
        <v>4</v>
      </c>
      <c r="G1536" s="3" t="s">
        <v>1923</v>
      </c>
      <c r="H1536" s="4" t="s">
        <v>32</v>
      </c>
      <c r="I1536" s="4" t="s">
        <v>32</v>
      </c>
      <c r="J1536" s="3" t="s">
        <v>44</v>
      </c>
      <c r="K1536" s="28">
        <f>SUM(K1534:K1535)</f>
        <v>4053827000</v>
      </c>
      <c r="L1536" s="13">
        <f>SUM(L1534:L1535)</f>
        <v>0</v>
      </c>
      <c r="M1536" s="3"/>
      <c r="N1536" s="3"/>
      <c r="O1536" s="3"/>
      <c r="P1536" s="3"/>
      <c r="Q1536" s="3"/>
      <c r="R1536" s="3"/>
      <c r="S1536" s="3"/>
      <c r="T1536" s="3"/>
      <c r="U1536" s="36"/>
      <c r="V1536" s="3"/>
      <c r="W1536" s="3"/>
      <c r="X1536" s="3"/>
      <c r="Y1536" s="3" t="s">
        <v>45</v>
      </c>
      <c r="Z1536" s="13">
        <f>SUM(Z1534:Z1535)</f>
        <v>0</v>
      </c>
    </row>
    <row r="1537" spans="1:26">
      <c r="A1537" s="15">
        <v>119</v>
      </c>
      <c r="B1537" s="15">
        <v>1</v>
      </c>
      <c r="C1537" s="15" t="s">
        <v>1911</v>
      </c>
      <c r="D1537" s="15">
        <v>2</v>
      </c>
      <c r="E1537" s="15" t="s">
        <v>1928</v>
      </c>
      <c r="F1537" s="15">
        <v>6</v>
      </c>
      <c r="G1537" s="15" t="s">
        <v>1929</v>
      </c>
      <c r="H1537" s="16" t="s">
        <v>1930</v>
      </c>
      <c r="I1537" s="16" t="s">
        <v>1931</v>
      </c>
      <c r="J1537" s="15" t="s">
        <v>1932</v>
      </c>
      <c r="K1537" s="32" cm="1">
        <f t="array" ref="K1537">IF(I1537="","",_xlfn.XLOOKUP(0&amp;A1537&amp;IF(F1537&lt;&gt;"",F1537,LOOKUP(2,1/(F$2:F1537&lt;&gt;""),F$2:F1537))&amp;I1537,Hoja4!G:G,Hoja4!F:F,"",0))</f>
        <v>69180994005</v>
      </c>
      <c r="L1537" s="23"/>
      <c r="M1537" s="15"/>
      <c r="N1537" s="15"/>
      <c r="O1537" s="15"/>
      <c r="P1537" s="15"/>
      <c r="Q1537" s="15"/>
      <c r="R1537" s="15"/>
      <c r="S1537" s="15"/>
      <c r="T1537" s="15"/>
      <c r="U1537" s="35"/>
      <c r="V1537" s="15"/>
      <c r="W1537" s="15"/>
      <c r="X1537" s="15"/>
      <c r="Y1537" s="15"/>
      <c r="Z1537" s="22"/>
    </row>
    <row r="1538" spans="1:26">
      <c r="A1538" s="15">
        <v>119</v>
      </c>
      <c r="B1538" s="15">
        <v>1</v>
      </c>
      <c r="C1538" s="15"/>
      <c r="D1538" s="15"/>
      <c r="E1538" s="15"/>
      <c r="F1538" s="15"/>
      <c r="G1538" s="15"/>
      <c r="H1538" s="16" t="s">
        <v>32</v>
      </c>
      <c r="I1538" s="16" t="s">
        <v>32</v>
      </c>
      <c r="J1538" s="15"/>
      <c r="K1538" s="27" t="str" cm="1">
        <f t="array" ref="K1538">IF(I1538="","",_xlfn.XLOOKUP(0&amp;A1538&amp;IF(F1538&lt;&gt;"",F1538,LOOKUP(2,1/(F$2:F1538&lt;&gt;""),F$2:F1538))&amp;I1538,Hoja4!G:G,Hoja4!F:F,"",0))</f>
        <v/>
      </c>
      <c r="L1538" s="22"/>
      <c r="M1538" s="15">
        <v>6</v>
      </c>
      <c r="N1538" s="15" t="s">
        <v>1933</v>
      </c>
      <c r="O1538" s="15" t="s">
        <v>40</v>
      </c>
      <c r="P1538" s="15" t="s">
        <v>131</v>
      </c>
      <c r="Q1538" s="15" t="s">
        <v>41</v>
      </c>
      <c r="R1538" s="15" t="s">
        <v>374</v>
      </c>
      <c r="S1538" s="15">
        <v>76.92</v>
      </c>
      <c r="T1538" s="15">
        <v>100</v>
      </c>
      <c r="U1538" s="35">
        <v>9.6999999999999993</v>
      </c>
      <c r="V1538" s="33"/>
      <c r="W1538" s="15" t="s">
        <v>38</v>
      </c>
      <c r="X1538" s="15" t="s">
        <v>38</v>
      </c>
      <c r="Y1538" s="15" t="s">
        <v>38</v>
      </c>
      <c r="Z1538" s="23"/>
    </row>
    <row r="1539" spans="1:26">
      <c r="A1539" s="3">
        <v>119</v>
      </c>
      <c r="B1539" s="3">
        <v>1</v>
      </c>
      <c r="C1539" s="3" t="s">
        <v>1911</v>
      </c>
      <c r="D1539" s="3"/>
      <c r="E1539" s="3"/>
      <c r="F1539" s="3">
        <v>6</v>
      </c>
      <c r="G1539" s="3" t="s">
        <v>1929</v>
      </c>
      <c r="H1539" s="4" t="s">
        <v>32</v>
      </c>
      <c r="I1539" s="4" t="s">
        <v>32</v>
      </c>
      <c r="J1539" s="3" t="s">
        <v>44</v>
      </c>
      <c r="K1539" s="28">
        <f>SUM(K1537:K1538)</f>
        <v>69180994005</v>
      </c>
      <c r="L1539" s="13">
        <f>SUM(L1537:L1538)</f>
        <v>0</v>
      </c>
      <c r="M1539" s="3"/>
      <c r="N1539" s="3"/>
      <c r="O1539" s="3"/>
      <c r="P1539" s="3"/>
      <c r="Q1539" s="3"/>
      <c r="R1539" s="3"/>
      <c r="S1539" s="3"/>
      <c r="T1539" s="3"/>
      <c r="U1539" s="36"/>
      <c r="V1539" s="3"/>
      <c r="W1539" s="3"/>
      <c r="X1539" s="3"/>
      <c r="Y1539" s="3" t="s">
        <v>45</v>
      </c>
      <c r="Z1539" s="13">
        <f>SUM(Z1537:Z1538)</f>
        <v>0</v>
      </c>
    </row>
    <row r="1540" spans="1:26">
      <c r="A1540" s="15">
        <v>119</v>
      </c>
      <c r="B1540" s="15">
        <v>1</v>
      </c>
      <c r="C1540" s="15" t="s">
        <v>1911</v>
      </c>
      <c r="D1540" s="15">
        <v>3</v>
      </c>
      <c r="E1540" s="15" t="s">
        <v>1934</v>
      </c>
      <c r="F1540" s="15">
        <v>7</v>
      </c>
      <c r="G1540" s="15" t="s">
        <v>1935</v>
      </c>
      <c r="H1540" s="16" t="s">
        <v>1936</v>
      </c>
      <c r="I1540" s="16" t="s">
        <v>1937</v>
      </c>
      <c r="J1540" s="15" t="s">
        <v>1938</v>
      </c>
      <c r="K1540" s="32" cm="1">
        <f t="array" ref="K1540">IF(I1540="","",_xlfn.XLOOKUP(0&amp;A1540&amp;IF(F1540&lt;&gt;"",F1540,LOOKUP(2,1/(F$2:F1540&lt;&gt;""),F$2:F1540))&amp;I1540,Hoja4!G:G,Hoja4!F:F,"",0))</f>
        <v>54998411130</v>
      </c>
      <c r="L1540" s="23"/>
      <c r="M1540" s="15"/>
      <c r="N1540" s="15"/>
      <c r="O1540" s="15"/>
      <c r="P1540" s="15"/>
      <c r="Q1540" s="15"/>
      <c r="R1540" s="15"/>
      <c r="S1540" s="15"/>
      <c r="T1540" s="15"/>
      <c r="U1540" s="35"/>
      <c r="V1540" s="15"/>
      <c r="W1540" s="15"/>
      <c r="X1540" s="15"/>
      <c r="Y1540" s="15"/>
      <c r="Z1540" s="22"/>
    </row>
    <row r="1541" spans="1:26">
      <c r="A1541" s="15">
        <v>119</v>
      </c>
      <c r="B1541" s="15">
        <v>1</v>
      </c>
      <c r="C1541" s="15"/>
      <c r="D1541" s="15"/>
      <c r="E1541" s="15"/>
      <c r="F1541" s="15"/>
      <c r="G1541" s="15"/>
      <c r="H1541" s="16" t="s">
        <v>32</v>
      </c>
      <c r="I1541" s="16" t="s">
        <v>32</v>
      </c>
      <c r="J1541" s="15"/>
      <c r="K1541" s="27" t="str" cm="1">
        <f t="array" ref="K1541">IF(I1541="","",_xlfn.XLOOKUP(0&amp;A1541&amp;IF(F1541&lt;&gt;"",F1541,LOOKUP(2,1/(F$2:F1541&lt;&gt;""),F$2:F1541))&amp;I1541,Hoja4!G:G,Hoja4!F:F,"",0))</f>
        <v/>
      </c>
      <c r="L1541" s="22"/>
      <c r="M1541" s="15">
        <v>7</v>
      </c>
      <c r="N1541" s="15" t="s">
        <v>1939</v>
      </c>
      <c r="O1541" s="15" t="s">
        <v>76</v>
      </c>
      <c r="P1541" s="15" t="s">
        <v>131</v>
      </c>
      <c r="Q1541" s="15" t="s">
        <v>36</v>
      </c>
      <c r="R1541" s="15" t="s">
        <v>1038</v>
      </c>
      <c r="S1541" s="15">
        <v>148</v>
      </c>
      <c r="T1541" s="15">
        <v>162</v>
      </c>
      <c r="U1541" s="35">
        <v>154</v>
      </c>
      <c r="V1541" s="33"/>
      <c r="W1541" s="15" t="s">
        <v>38</v>
      </c>
      <c r="X1541" s="15" t="s">
        <v>38</v>
      </c>
      <c r="Y1541" s="15" t="s">
        <v>38</v>
      </c>
      <c r="Z1541" s="23"/>
    </row>
    <row r="1542" spans="1:26">
      <c r="A1542" s="3">
        <v>119</v>
      </c>
      <c r="B1542" s="3">
        <v>1</v>
      </c>
      <c r="C1542" s="3" t="s">
        <v>1911</v>
      </c>
      <c r="D1542" s="3"/>
      <c r="E1542" s="3"/>
      <c r="F1542" s="3">
        <v>7</v>
      </c>
      <c r="G1542" s="3" t="s">
        <v>1935</v>
      </c>
      <c r="H1542" s="4" t="s">
        <v>32</v>
      </c>
      <c r="I1542" s="4" t="s">
        <v>32</v>
      </c>
      <c r="J1542" s="3" t="s">
        <v>44</v>
      </c>
      <c r="K1542" s="28">
        <f>SUM(K1540:K1541)</f>
        <v>54998411130</v>
      </c>
      <c r="L1542" s="13">
        <f>SUM(L1540:L1541)</f>
        <v>0</v>
      </c>
      <c r="M1542" s="3"/>
      <c r="N1542" s="3"/>
      <c r="O1542" s="3"/>
      <c r="P1542" s="3"/>
      <c r="Q1542" s="3"/>
      <c r="R1542" s="3"/>
      <c r="S1542" s="3"/>
      <c r="T1542" s="3"/>
      <c r="U1542" s="36"/>
      <c r="V1542" s="3"/>
      <c r="W1542" s="3"/>
      <c r="X1542" s="3"/>
      <c r="Y1542" s="3" t="s">
        <v>45</v>
      </c>
      <c r="Z1542" s="13">
        <f>SUM(Z1540:Z1541)</f>
        <v>0</v>
      </c>
    </row>
    <row r="1543" spans="1:26">
      <c r="A1543" s="15">
        <v>119</v>
      </c>
      <c r="B1543" s="15">
        <v>1</v>
      </c>
      <c r="C1543" s="15" t="s">
        <v>1911</v>
      </c>
      <c r="D1543" s="15">
        <v>5</v>
      </c>
      <c r="E1543" s="15" t="s">
        <v>1940</v>
      </c>
      <c r="F1543" s="15">
        <v>9</v>
      </c>
      <c r="G1543" s="15" t="s">
        <v>1941</v>
      </c>
      <c r="H1543" s="16" t="s">
        <v>1924</v>
      </c>
      <c r="I1543" s="16" t="s">
        <v>1925</v>
      </c>
      <c r="J1543" s="15" t="s">
        <v>1926</v>
      </c>
      <c r="K1543" s="32" cm="1">
        <f t="array" ref="K1543">IF(I1543="","",_xlfn.XLOOKUP(0&amp;A1543&amp;IF(F1543&lt;&gt;"",F1543,LOOKUP(2,1/(F$2:F1543&lt;&gt;""),F$2:F1543))&amp;I1543,Hoja4!G:G,Hoja4!F:F,"",0))</f>
        <v>5747205000</v>
      </c>
      <c r="L1543" s="23"/>
      <c r="M1543" s="15"/>
      <c r="N1543" s="15"/>
      <c r="O1543" s="15"/>
      <c r="P1543" s="15"/>
      <c r="Q1543" s="15"/>
      <c r="R1543" s="15"/>
      <c r="S1543" s="15"/>
      <c r="T1543" s="15"/>
      <c r="U1543" s="35"/>
      <c r="V1543" s="15"/>
      <c r="W1543" s="15"/>
      <c r="X1543" s="15"/>
      <c r="Y1543" s="15"/>
      <c r="Z1543" s="22"/>
    </row>
    <row r="1544" spans="1:26">
      <c r="A1544" s="15">
        <v>119</v>
      </c>
      <c r="B1544" s="15">
        <v>1</v>
      </c>
      <c r="C1544" s="15"/>
      <c r="D1544" s="15"/>
      <c r="E1544" s="15"/>
      <c r="F1544" s="15"/>
      <c r="G1544" s="15"/>
      <c r="H1544" s="16" t="s">
        <v>1942</v>
      </c>
      <c r="I1544" s="16" t="s">
        <v>1943</v>
      </c>
      <c r="J1544" s="15" t="s">
        <v>1944</v>
      </c>
      <c r="K1544" s="32" cm="1">
        <f t="array" ref="K1544">IF(I1544="","",_xlfn.XLOOKUP(0&amp;A1544&amp;IF(F1544&lt;&gt;"",F1544,LOOKUP(2,1/(F$2:F1544&lt;&gt;""),F$2:F1544))&amp;I1544,Hoja4!G:G,Hoja4!F:F,"",0))</f>
        <v>37030517682</v>
      </c>
      <c r="L1544" s="23"/>
      <c r="M1544" s="15"/>
      <c r="N1544" s="15"/>
      <c r="O1544" s="15"/>
      <c r="P1544" s="15"/>
      <c r="Q1544" s="15"/>
      <c r="R1544" s="15"/>
      <c r="S1544" s="15"/>
      <c r="T1544" s="15"/>
      <c r="U1544" s="35"/>
      <c r="V1544" s="15"/>
      <c r="W1544" s="15"/>
      <c r="X1544" s="15"/>
      <c r="Y1544" s="15"/>
      <c r="Z1544" s="22"/>
    </row>
    <row r="1545" spans="1:26">
      <c r="A1545" s="15">
        <v>119</v>
      </c>
      <c r="B1545" s="15">
        <v>1</v>
      </c>
      <c r="C1545" s="15"/>
      <c r="D1545" s="15"/>
      <c r="E1545" s="15"/>
      <c r="F1545" s="15"/>
      <c r="G1545" s="15"/>
      <c r="H1545" s="16" t="s">
        <v>1945</v>
      </c>
      <c r="I1545" s="16" t="s">
        <v>1946</v>
      </c>
      <c r="J1545" s="15" t="s">
        <v>1947</v>
      </c>
      <c r="K1545" s="32" cm="1">
        <f t="array" ref="K1545">IF(I1545="","",_xlfn.XLOOKUP(0&amp;A1545&amp;IF(F1545&lt;&gt;"",F1545,LOOKUP(2,1/(F$2:F1545&lt;&gt;""),F$2:F1545))&amp;I1545,Hoja4!G:G,Hoja4!F:F,"",0))</f>
        <v>11731684235</v>
      </c>
      <c r="L1545" s="23"/>
      <c r="M1545" s="15"/>
      <c r="N1545" s="15"/>
      <c r="O1545" s="15"/>
      <c r="P1545" s="15"/>
      <c r="Q1545" s="15"/>
      <c r="R1545" s="15"/>
      <c r="S1545" s="15"/>
      <c r="T1545" s="15"/>
      <c r="U1545" s="35"/>
      <c r="V1545" s="15"/>
      <c r="W1545" s="15"/>
      <c r="X1545" s="15"/>
      <c r="Y1545" s="15"/>
      <c r="Z1545" s="22"/>
    </row>
    <row r="1546" spans="1:26">
      <c r="A1546" s="15">
        <v>119</v>
      </c>
      <c r="B1546" s="15">
        <v>1</v>
      </c>
      <c r="C1546" s="15"/>
      <c r="D1546" s="15"/>
      <c r="E1546" s="15"/>
      <c r="F1546" s="15"/>
      <c r="G1546" s="15"/>
      <c r="H1546" s="16" t="s">
        <v>32</v>
      </c>
      <c r="I1546" s="16" t="s">
        <v>32</v>
      </c>
      <c r="J1546" s="15"/>
      <c r="K1546" s="27" t="str" cm="1">
        <f t="array" ref="K1546">IF(I1546="","",_xlfn.XLOOKUP(0&amp;A1546&amp;IF(F1546&lt;&gt;"",F1546,LOOKUP(2,1/(F$2:F1546&lt;&gt;""),F$2:F1546))&amp;I1546,Hoja4!G:G,Hoja4!F:F,"",0))</f>
        <v/>
      </c>
      <c r="L1546" s="22"/>
      <c r="M1546" s="15">
        <v>9</v>
      </c>
      <c r="N1546" s="15" t="s">
        <v>1948</v>
      </c>
      <c r="O1546" s="15" t="s">
        <v>40</v>
      </c>
      <c r="P1546" s="15" t="s">
        <v>131</v>
      </c>
      <c r="Q1546" s="15" t="s">
        <v>36</v>
      </c>
      <c r="R1546" s="15" t="s">
        <v>1038</v>
      </c>
      <c r="S1546" s="15">
        <v>205</v>
      </c>
      <c r="T1546" s="15">
        <v>585</v>
      </c>
      <c r="U1546" s="35">
        <v>64</v>
      </c>
      <c r="V1546" s="33"/>
      <c r="W1546" s="15" t="s">
        <v>38</v>
      </c>
      <c r="X1546" s="15" t="s">
        <v>38</v>
      </c>
      <c r="Y1546" s="15" t="s">
        <v>38</v>
      </c>
      <c r="Z1546" s="23"/>
    </row>
    <row r="1547" spans="1:26">
      <c r="A1547" s="3">
        <v>119</v>
      </c>
      <c r="B1547" s="3">
        <v>1</v>
      </c>
      <c r="C1547" s="3" t="s">
        <v>1911</v>
      </c>
      <c r="D1547" s="3"/>
      <c r="E1547" s="3"/>
      <c r="F1547" s="3">
        <v>9</v>
      </c>
      <c r="G1547" s="3" t="s">
        <v>1941</v>
      </c>
      <c r="H1547" s="4" t="s">
        <v>32</v>
      </c>
      <c r="I1547" s="4" t="s">
        <v>32</v>
      </c>
      <c r="J1547" s="3" t="s">
        <v>44</v>
      </c>
      <c r="K1547" s="28">
        <f>SUM(K1543:K1546)</f>
        <v>54509406917</v>
      </c>
      <c r="L1547" s="13">
        <f>SUM(L1543:L1546)</f>
        <v>0</v>
      </c>
      <c r="M1547" s="3"/>
      <c r="N1547" s="3"/>
      <c r="O1547" s="3"/>
      <c r="P1547" s="3"/>
      <c r="Q1547" s="3"/>
      <c r="R1547" s="3"/>
      <c r="S1547" s="3"/>
      <c r="T1547" s="3"/>
      <c r="U1547" s="36"/>
      <c r="V1547" s="3"/>
      <c r="W1547" s="3"/>
      <c r="X1547" s="3"/>
      <c r="Y1547" s="3" t="s">
        <v>45</v>
      </c>
      <c r="Z1547" s="13">
        <f>SUM(Z1543:Z1546)</f>
        <v>0</v>
      </c>
    </row>
    <row r="1548" spans="1:26">
      <c r="A1548" s="15">
        <v>119</v>
      </c>
      <c r="B1548" s="15">
        <v>1</v>
      </c>
      <c r="C1548" s="15" t="s">
        <v>1911</v>
      </c>
      <c r="D1548" s="15">
        <v>4</v>
      </c>
      <c r="E1548" s="15" t="s">
        <v>1949</v>
      </c>
      <c r="F1548" s="15">
        <v>8</v>
      </c>
      <c r="G1548" s="15" t="s">
        <v>1950</v>
      </c>
      <c r="H1548" s="16" t="s">
        <v>1945</v>
      </c>
      <c r="I1548" s="16" t="s">
        <v>1946</v>
      </c>
      <c r="J1548" s="15" t="s">
        <v>1947</v>
      </c>
      <c r="K1548" s="32" cm="1">
        <f t="array" ref="K1548">IF(I1548="","",_xlfn.XLOOKUP(0&amp;A1548&amp;IF(F1548&lt;&gt;"",F1548,LOOKUP(2,1/(F$2:F1548&lt;&gt;""),F$2:F1548))&amp;I1548,Hoja4!G:G,Hoja4!F:F,"",0))</f>
        <v>737600000</v>
      </c>
      <c r="L1548" s="23"/>
      <c r="M1548" s="15"/>
      <c r="N1548" s="15"/>
      <c r="O1548" s="15"/>
      <c r="P1548" s="15"/>
      <c r="Q1548" s="15"/>
      <c r="R1548" s="15"/>
      <c r="S1548" s="15"/>
      <c r="T1548" s="15"/>
      <c r="U1548" s="35"/>
      <c r="V1548" s="15"/>
      <c r="W1548" s="15"/>
      <c r="X1548" s="15"/>
      <c r="Y1548" s="15"/>
      <c r="Z1548" s="22"/>
    </row>
    <row r="1549" spans="1:26">
      <c r="A1549" s="15">
        <v>119</v>
      </c>
      <c r="B1549" s="15">
        <v>1</v>
      </c>
      <c r="C1549" s="15"/>
      <c r="D1549" s="15"/>
      <c r="E1549" s="15"/>
      <c r="F1549" s="15"/>
      <c r="G1549" s="15"/>
      <c r="H1549" s="16" t="s">
        <v>32</v>
      </c>
      <c r="I1549" s="16" t="s">
        <v>32</v>
      </c>
      <c r="J1549" s="15"/>
      <c r="K1549" s="27" t="str" cm="1">
        <f t="array" ref="K1549">IF(I1549="","",_xlfn.XLOOKUP(0&amp;A1549&amp;IF(F1549&lt;&gt;"",F1549,LOOKUP(2,1/(F$2:F1549&lt;&gt;""),F$2:F1549))&amp;I1549,Hoja4!G:G,Hoja4!F:F,"",0))</f>
        <v/>
      </c>
      <c r="L1549" s="22"/>
      <c r="M1549" s="15">
        <v>15</v>
      </c>
      <c r="N1549" s="15" t="s">
        <v>1951</v>
      </c>
      <c r="O1549" s="15" t="s">
        <v>34</v>
      </c>
      <c r="P1549" s="15" t="s">
        <v>131</v>
      </c>
      <c r="Q1549" s="15" t="s">
        <v>36</v>
      </c>
      <c r="R1549" s="15" t="s">
        <v>1038</v>
      </c>
      <c r="S1549" s="15">
        <v>26</v>
      </c>
      <c r="T1549" s="15">
        <v>43</v>
      </c>
      <c r="U1549" s="35">
        <v>43</v>
      </c>
      <c r="V1549" s="33"/>
      <c r="W1549" s="15" t="s">
        <v>38</v>
      </c>
      <c r="X1549" s="15" t="s">
        <v>38</v>
      </c>
      <c r="Y1549" s="15" t="s">
        <v>38</v>
      </c>
      <c r="Z1549" s="23"/>
    </row>
    <row r="1550" spans="1:26">
      <c r="A1550" s="3">
        <v>119</v>
      </c>
      <c r="B1550" s="3">
        <v>1</v>
      </c>
      <c r="C1550" s="3" t="s">
        <v>1911</v>
      </c>
      <c r="D1550" s="3"/>
      <c r="E1550" s="3"/>
      <c r="F1550" s="3">
        <v>8</v>
      </c>
      <c r="G1550" s="3" t="s">
        <v>1950</v>
      </c>
      <c r="H1550" s="4" t="s">
        <v>32</v>
      </c>
      <c r="I1550" s="4" t="s">
        <v>32</v>
      </c>
      <c r="J1550" s="3" t="s">
        <v>44</v>
      </c>
      <c r="K1550" s="28">
        <f>SUM(K1548:K1549)</f>
        <v>737600000</v>
      </c>
      <c r="L1550" s="13">
        <f>SUM(L1548:L1549)</f>
        <v>0</v>
      </c>
      <c r="M1550" s="3"/>
      <c r="N1550" s="3"/>
      <c r="O1550" s="3"/>
      <c r="P1550" s="3"/>
      <c r="Q1550" s="3"/>
      <c r="R1550" s="3"/>
      <c r="S1550" s="3"/>
      <c r="T1550" s="3"/>
      <c r="U1550" s="36"/>
      <c r="V1550" s="3"/>
      <c r="W1550" s="3"/>
      <c r="X1550" s="3"/>
      <c r="Y1550" s="3" t="s">
        <v>45</v>
      </c>
      <c r="Z1550" s="13">
        <f>SUM(Z1548:Z1549)</f>
        <v>0</v>
      </c>
    </row>
    <row r="1551" spans="1:26">
      <c r="A1551" s="15">
        <v>119</v>
      </c>
      <c r="B1551" s="15">
        <v>1</v>
      </c>
      <c r="C1551" s="15" t="s">
        <v>1911</v>
      </c>
      <c r="D1551" s="15">
        <v>1</v>
      </c>
      <c r="E1551" s="15" t="s">
        <v>1912</v>
      </c>
      <c r="F1551" s="15">
        <v>2</v>
      </c>
      <c r="G1551" s="15" t="s">
        <v>1952</v>
      </c>
      <c r="H1551" s="16" t="s">
        <v>1953</v>
      </c>
      <c r="I1551" s="16" t="s">
        <v>1954</v>
      </c>
      <c r="J1551" s="15" t="s">
        <v>1955</v>
      </c>
      <c r="K1551" s="32" cm="1">
        <f t="array" ref="K1551">IF(I1551="","",_xlfn.XLOOKUP(0&amp;A1551&amp;IF(F1551&lt;&gt;"",F1551,LOOKUP(2,1/(F$2:F1551&lt;&gt;""),F$2:F1551))&amp;I1551,Hoja4!G:G,Hoja4!F:F,"",0))</f>
        <v>10026380000</v>
      </c>
      <c r="L1551" s="23"/>
      <c r="M1551" s="15"/>
      <c r="N1551" s="15"/>
      <c r="O1551" s="15"/>
      <c r="P1551" s="15"/>
      <c r="Q1551" s="15"/>
      <c r="R1551" s="15"/>
      <c r="S1551" s="15"/>
      <c r="T1551" s="15"/>
      <c r="U1551" s="35"/>
      <c r="V1551" s="15"/>
      <c r="W1551" s="15"/>
      <c r="X1551" s="15"/>
      <c r="Y1551" s="15"/>
      <c r="Z1551" s="22"/>
    </row>
    <row r="1552" spans="1:26">
      <c r="A1552" s="15">
        <v>119</v>
      </c>
      <c r="B1552" s="15">
        <v>1</v>
      </c>
      <c r="C1552" s="15"/>
      <c r="D1552" s="15"/>
      <c r="E1552" s="15"/>
      <c r="F1552" s="15"/>
      <c r="G1552" s="15"/>
      <c r="H1552" s="16" t="s">
        <v>32</v>
      </c>
      <c r="I1552" s="16" t="s">
        <v>32</v>
      </c>
      <c r="J1552" s="15"/>
      <c r="K1552" s="27" t="str" cm="1">
        <f t="array" ref="K1552">IF(I1552="","",_xlfn.XLOOKUP(0&amp;A1552&amp;IF(F1552&lt;&gt;"",F1552,LOOKUP(2,1/(F$2:F1552&lt;&gt;""),F$2:F1552))&amp;I1552,Hoja4!G:G,Hoja4!F:F,"",0))</f>
        <v/>
      </c>
      <c r="L1552" s="22"/>
      <c r="M1552" s="15">
        <v>18</v>
      </c>
      <c r="N1552" s="15" t="s">
        <v>1956</v>
      </c>
      <c r="O1552" s="15" t="s">
        <v>40</v>
      </c>
      <c r="P1552" s="15" t="s">
        <v>131</v>
      </c>
      <c r="Q1552" s="15" t="s">
        <v>36</v>
      </c>
      <c r="R1552" s="15" t="s">
        <v>374</v>
      </c>
      <c r="S1552" s="15">
        <v>0</v>
      </c>
      <c r="T1552" s="15">
        <v>4540</v>
      </c>
      <c r="U1552" s="35">
        <v>451</v>
      </c>
      <c r="V1552" s="33"/>
      <c r="W1552" s="15" t="s">
        <v>38</v>
      </c>
      <c r="X1552" s="15" t="s">
        <v>38</v>
      </c>
      <c r="Y1552" s="15" t="s">
        <v>38</v>
      </c>
      <c r="Z1552" s="23"/>
    </row>
    <row r="1553" spans="1:26">
      <c r="A1553" s="3">
        <v>119</v>
      </c>
      <c r="B1553" s="3">
        <v>1</v>
      </c>
      <c r="C1553" s="3" t="s">
        <v>1911</v>
      </c>
      <c r="D1553" s="3"/>
      <c r="E1553" s="3"/>
      <c r="F1553" s="3">
        <v>2</v>
      </c>
      <c r="G1553" s="3" t="s">
        <v>1952</v>
      </c>
      <c r="H1553" s="4" t="s">
        <v>32</v>
      </c>
      <c r="I1553" s="4" t="s">
        <v>32</v>
      </c>
      <c r="J1553" s="3" t="s">
        <v>44</v>
      </c>
      <c r="K1553" s="28">
        <f>SUM(K1551:K1552)</f>
        <v>10026380000</v>
      </c>
      <c r="L1553" s="13">
        <f>SUM(L1551:L1552)</f>
        <v>0</v>
      </c>
      <c r="M1553" s="3"/>
      <c r="N1553" s="3"/>
      <c r="O1553" s="3"/>
      <c r="P1553" s="3"/>
      <c r="Q1553" s="3"/>
      <c r="R1553" s="3"/>
      <c r="S1553" s="3"/>
      <c r="T1553" s="3"/>
      <c r="U1553" s="36"/>
      <c r="V1553" s="3"/>
      <c r="W1553" s="3"/>
      <c r="X1553" s="3"/>
      <c r="Y1553" s="3" t="s">
        <v>45</v>
      </c>
      <c r="Z1553" s="13">
        <f>SUM(Z1551:Z1552)</f>
        <v>0</v>
      </c>
    </row>
    <row r="1554" spans="1:26">
      <c r="A1554" s="15">
        <v>119</v>
      </c>
      <c r="B1554" s="15">
        <v>1</v>
      </c>
      <c r="C1554" s="15" t="s">
        <v>1911</v>
      </c>
      <c r="D1554" s="15">
        <v>5</v>
      </c>
      <c r="E1554" s="15" t="s">
        <v>1940</v>
      </c>
      <c r="F1554" s="15">
        <v>12</v>
      </c>
      <c r="G1554" s="15" t="s">
        <v>1957</v>
      </c>
      <c r="H1554" s="16" t="s">
        <v>1924</v>
      </c>
      <c r="I1554" s="16" t="s">
        <v>1925</v>
      </c>
      <c r="J1554" s="15" t="s">
        <v>1926</v>
      </c>
      <c r="K1554" s="32" cm="1">
        <f t="array" ref="K1554">IF(I1554="","",_xlfn.XLOOKUP(0&amp;A1554&amp;IF(F1554&lt;&gt;"",F1554,LOOKUP(2,1/(F$2:F1554&lt;&gt;""),F$2:F1554))&amp;I1554,Hoja4!G:G,Hoja4!F:F,"",0))</f>
        <v>6777037000</v>
      </c>
      <c r="L1554" s="23"/>
      <c r="M1554" s="15"/>
      <c r="N1554" s="15"/>
      <c r="O1554" s="15"/>
      <c r="P1554" s="15"/>
      <c r="Q1554" s="15"/>
      <c r="R1554" s="15"/>
      <c r="S1554" s="15"/>
      <c r="T1554" s="15"/>
      <c r="U1554" s="35"/>
      <c r="V1554" s="15"/>
      <c r="W1554" s="15"/>
      <c r="X1554" s="15"/>
      <c r="Y1554" s="15"/>
      <c r="Z1554" s="22"/>
    </row>
    <row r="1555" spans="1:26">
      <c r="A1555" s="15">
        <v>119</v>
      </c>
      <c r="B1555" s="15">
        <v>1</v>
      </c>
      <c r="C1555" s="15"/>
      <c r="D1555" s="15"/>
      <c r="E1555" s="15"/>
      <c r="F1555" s="15"/>
      <c r="G1555" s="15"/>
      <c r="H1555" s="16" t="s">
        <v>32</v>
      </c>
      <c r="I1555" s="16" t="s">
        <v>32</v>
      </c>
      <c r="J1555" s="15"/>
      <c r="K1555" s="27" t="str" cm="1">
        <f t="array" ref="K1555">IF(I1555="","",_xlfn.XLOOKUP(0&amp;A1555&amp;IF(F1555&lt;&gt;"",F1555,LOOKUP(2,1/(F$2:F1555&lt;&gt;""),F$2:F1555))&amp;I1555,Hoja4!G:G,Hoja4!F:F,"",0))</f>
        <v/>
      </c>
      <c r="L1555" s="22"/>
      <c r="M1555" s="15">
        <v>19</v>
      </c>
      <c r="N1555" s="15" t="s">
        <v>1958</v>
      </c>
      <c r="O1555" s="15" t="s">
        <v>40</v>
      </c>
      <c r="P1555" s="15" t="s">
        <v>131</v>
      </c>
      <c r="Q1555" s="15" t="s">
        <v>36</v>
      </c>
      <c r="R1555" s="15" t="s">
        <v>374</v>
      </c>
      <c r="S1555" s="15">
        <v>10</v>
      </c>
      <c r="T1555" s="15">
        <v>815</v>
      </c>
      <c r="U1555" s="35">
        <v>100</v>
      </c>
      <c r="V1555" s="33"/>
      <c r="W1555" s="15" t="s">
        <v>38</v>
      </c>
      <c r="X1555" s="15" t="s">
        <v>38</v>
      </c>
      <c r="Y1555" s="15" t="s">
        <v>38</v>
      </c>
      <c r="Z1555" s="23"/>
    </row>
    <row r="1556" spans="1:26">
      <c r="A1556" s="3">
        <v>119</v>
      </c>
      <c r="B1556" s="3">
        <v>1</v>
      </c>
      <c r="C1556" s="3" t="s">
        <v>1911</v>
      </c>
      <c r="D1556" s="3"/>
      <c r="E1556" s="3"/>
      <c r="F1556" s="3">
        <v>12</v>
      </c>
      <c r="G1556" s="3" t="s">
        <v>1957</v>
      </c>
      <c r="H1556" s="4" t="s">
        <v>32</v>
      </c>
      <c r="I1556" s="4" t="s">
        <v>32</v>
      </c>
      <c r="J1556" s="3" t="s">
        <v>44</v>
      </c>
      <c r="K1556" s="28">
        <f>SUM(K1554:K1555)</f>
        <v>6777037000</v>
      </c>
      <c r="L1556" s="13">
        <f>SUM(L1554:L1555)</f>
        <v>0</v>
      </c>
      <c r="M1556" s="3"/>
      <c r="N1556" s="3"/>
      <c r="O1556" s="3"/>
      <c r="P1556" s="3"/>
      <c r="Q1556" s="3"/>
      <c r="R1556" s="3"/>
      <c r="S1556" s="3"/>
      <c r="T1556" s="3"/>
      <c r="U1556" s="36"/>
      <c r="V1556" s="3"/>
      <c r="W1556" s="3"/>
      <c r="X1556" s="3"/>
      <c r="Y1556" s="3" t="s">
        <v>45</v>
      </c>
      <c r="Z1556" s="13">
        <f>SUM(Z1554:Z1555)</f>
        <v>0</v>
      </c>
    </row>
    <row r="1557" spans="1:26">
      <c r="A1557" s="15">
        <v>119</v>
      </c>
      <c r="B1557" s="15">
        <v>1</v>
      </c>
      <c r="C1557" s="15" t="s">
        <v>1911</v>
      </c>
      <c r="D1557" s="15">
        <v>5</v>
      </c>
      <c r="E1557" s="15" t="s">
        <v>1940</v>
      </c>
      <c r="F1557" s="15">
        <v>10</v>
      </c>
      <c r="G1557" s="15" t="s">
        <v>1959</v>
      </c>
      <c r="H1557" s="16" t="s">
        <v>1960</v>
      </c>
      <c r="I1557" s="16" t="s">
        <v>1961</v>
      </c>
      <c r="J1557" s="15" t="s">
        <v>1962</v>
      </c>
      <c r="K1557" s="32" cm="1">
        <f t="array" ref="K1557">IF(I1557="","",_xlfn.XLOOKUP(0&amp;A1557&amp;IF(F1557&lt;&gt;"",F1557,LOOKUP(2,1/(F$2:F1557&lt;&gt;""),F$2:F1557))&amp;I1557,Hoja4!G:G,Hoja4!F:F,"",0))</f>
        <v>17481811807</v>
      </c>
      <c r="L1557" s="23"/>
      <c r="M1557" s="15"/>
      <c r="N1557" s="15"/>
      <c r="O1557" s="15"/>
      <c r="P1557" s="15"/>
      <c r="Q1557" s="15"/>
      <c r="R1557" s="15"/>
      <c r="S1557" s="15"/>
      <c r="T1557" s="15"/>
      <c r="U1557" s="35"/>
      <c r="V1557" s="15"/>
      <c r="W1557" s="15"/>
      <c r="X1557" s="15"/>
      <c r="Y1557" s="15"/>
      <c r="Z1557" s="22"/>
    </row>
    <row r="1558" spans="1:26">
      <c r="A1558" s="15">
        <v>119</v>
      </c>
      <c r="B1558" s="15">
        <v>1</v>
      </c>
      <c r="C1558" s="15"/>
      <c r="D1558" s="15"/>
      <c r="E1558" s="15"/>
      <c r="F1558" s="15"/>
      <c r="G1558" s="15"/>
      <c r="H1558" s="16" t="s">
        <v>32</v>
      </c>
      <c r="I1558" s="16" t="s">
        <v>32</v>
      </c>
      <c r="J1558" s="15"/>
      <c r="K1558" s="27" t="str" cm="1">
        <f t="array" ref="K1558">IF(I1558="","",_xlfn.XLOOKUP(0&amp;A1558&amp;IF(F1558&lt;&gt;"",F1558,LOOKUP(2,1/(F$2:F1558&lt;&gt;""),F$2:F1558))&amp;I1558,Hoja4!G:G,Hoja4!F:F,"",0))</f>
        <v/>
      </c>
      <c r="L1558" s="22"/>
      <c r="M1558" s="15">
        <v>20</v>
      </c>
      <c r="N1558" s="15" t="s">
        <v>1963</v>
      </c>
      <c r="O1558" s="15" t="s">
        <v>34</v>
      </c>
      <c r="P1558" s="15" t="s">
        <v>131</v>
      </c>
      <c r="Q1558" s="15" t="s">
        <v>36</v>
      </c>
      <c r="R1558" s="15" t="s">
        <v>374</v>
      </c>
      <c r="S1558" s="15">
        <v>12</v>
      </c>
      <c r="T1558" s="15">
        <v>8</v>
      </c>
      <c r="U1558" s="35">
        <v>8</v>
      </c>
      <c r="V1558" s="33"/>
      <c r="W1558" s="15" t="s">
        <v>38</v>
      </c>
      <c r="X1558" s="15" t="s">
        <v>38</v>
      </c>
      <c r="Y1558" s="15" t="s">
        <v>38</v>
      </c>
      <c r="Z1558" s="23"/>
    </row>
    <row r="1559" spans="1:26">
      <c r="A1559" s="3">
        <v>119</v>
      </c>
      <c r="B1559" s="3">
        <v>1</v>
      </c>
      <c r="C1559" s="3" t="s">
        <v>1911</v>
      </c>
      <c r="D1559" s="3"/>
      <c r="E1559" s="3"/>
      <c r="F1559" s="3">
        <v>10</v>
      </c>
      <c r="G1559" s="3" t="s">
        <v>1959</v>
      </c>
      <c r="H1559" s="4" t="s">
        <v>32</v>
      </c>
      <c r="I1559" s="4" t="s">
        <v>32</v>
      </c>
      <c r="J1559" s="3" t="s">
        <v>44</v>
      </c>
      <c r="K1559" s="28">
        <f>SUM(K1557:K1558)</f>
        <v>17481811807</v>
      </c>
      <c r="L1559" s="13">
        <f>SUM(L1557:L1558)</f>
        <v>0</v>
      </c>
      <c r="M1559" s="3"/>
      <c r="N1559" s="3"/>
      <c r="O1559" s="3"/>
      <c r="P1559" s="3"/>
      <c r="Q1559" s="3"/>
      <c r="R1559" s="3"/>
      <c r="S1559" s="3"/>
      <c r="T1559" s="3"/>
      <c r="U1559" s="36"/>
      <c r="V1559" s="3"/>
      <c r="W1559" s="3"/>
      <c r="X1559" s="3"/>
      <c r="Y1559" s="3" t="s">
        <v>45</v>
      </c>
      <c r="Z1559" s="13">
        <f>SUM(Z1557:Z1558)</f>
        <v>0</v>
      </c>
    </row>
    <row r="1560" spans="1:26">
      <c r="A1560" s="15">
        <v>119</v>
      </c>
      <c r="B1560" s="15">
        <v>1</v>
      </c>
      <c r="C1560" s="15" t="s">
        <v>1911</v>
      </c>
      <c r="D1560" s="15">
        <v>7</v>
      </c>
      <c r="E1560" s="15" t="s">
        <v>1964</v>
      </c>
      <c r="F1560" s="15">
        <v>14</v>
      </c>
      <c r="G1560" s="15" t="s">
        <v>1965</v>
      </c>
      <c r="H1560" s="16" t="s">
        <v>1966</v>
      </c>
      <c r="I1560" s="16" t="s">
        <v>1967</v>
      </c>
      <c r="J1560" s="15" t="s">
        <v>1968</v>
      </c>
      <c r="K1560" s="32" cm="1">
        <f t="array" ref="K1560">IF(I1560="","",_xlfn.XLOOKUP(0&amp;A1560&amp;IF(F1560&lt;&gt;"",F1560,LOOKUP(2,1/(F$2:F1560&lt;&gt;""),F$2:F1560))&amp;I1560,Hoja4!G:G,Hoja4!F:F,"",0))</f>
        <v>6730768500</v>
      </c>
      <c r="L1560" s="23"/>
      <c r="M1560" s="15"/>
      <c r="N1560" s="15"/>
      <c r="O1560" s="15"/>
      <c r="P1560" s="15"/>
      <c r="Q1560" s="15"/>
      <c r="R1560" s="15"/>
      <c r="S1560" s="15"/>
      <c r="T1560" s="15"/>
      <c r="U1560" s="35"/>
      <c r="V1560" s="15"/>
      <c r="W1560" s="15"/>
      <c r="X1560" s="15"/>
      <c r="Y1560" s="15"/>
      <c r="Z1560" s="22"/>
    </row>
    <row r="1561" spans="1:26">
      <c r="A1561" s="15">
        <v>119</v>
      </c>
      <c r="B1561" s="15">
        <v>1</v>
      </c>
      <c r="C1561" s="15"/>
      <c r="D1561" s="15"/>
      <c r="E1561" s="15"/>
      <c r="F1561" s="15"/>
      <c r="G1561" s="15"/>
      <c r="H1561" s="16" t="s">
        <v>32</v>
      </c>
      <c r="I1561" s="16" t="s">
        <v>32</v>
      </c>
      <c r="J1561" s="15"/>
      <c r="K1561" s="27" t="str" cm="1">
        <f t="array" ref="K1561">IF(I1561="","",_xlfn.XLOOKUP(0&amp;A1561&amp;IF(F1561&lt;&gt;"",F1561,LOOKUP(2,1/(F$2:F1561&lt;&gt;""),F$2:F1561))&amp;I1561,Hoja4!G:G,Hoja4!F:F,"",0))</f>
        <v/>
      </c>
      <c r="L1561" s="22"/>
      <c r="M1561" s="15">
        <v>21</v>
      </c>
      <c r="N1561" s="15" t="s">
        <v>1969</v>
      </c>
      <c r="O1561" s="15" t="s">
        <v>100</v>
      </c>
      <c r="P1561" s="15" t="s">
        <v>131</v>
      </c>
      <c r="Q1561" s="15" t="s">
        <v>41</v>
      </c>
      <c r="R1561" s="15" t="s">
        <v>374</v>
      </c>
      <c r="S1561" s="15">
        <v>100</v>
      </c>
      <c r="T1561" s="15">
        <v>100</v>
      </c>
      <c r="U1561" s="35">
        <v>100</v>
      </c>
      <c r="V1561" s="33"/>
      <c r="W1561" s="15" t="s">
        <v>60</v>
      </c>
      <c r="X1561" s="15" t="s">
        <v>38</v>
      </c>
      <c r="Y1561" s="15" t="s">
        <v>38</v>
      </c>
      <c r="Z1561" s="23"/>
    </row>
    <row r="1562" spans="1:26">
      <c r="A1562" s="3">
        <v>119</v>
      </c>
      <c r="B1562" s="3">
        <v>1</v>
      </c>
      <c r="C1562" s="3" t="s">
        <v>1911</v>
      </c>
      <c r="D1562" s="3"/>
      <c r="E1562" s="3"/>
      <c r="F1562" s="3">
        <v>14</v>
      </c>
      <c r="G1562" s="3" t="s">
        <v>1965</v>
      </c>
      <c r="H1562" s="4" t="s">
        <v>32</v>
      </c>
      <c r="I1562" s="4" t="s">
        <v>32</v>
      </c>
      <c r="J1562" s="3" t="s">
        <v>44</v>
      </c>
      <c r="K1562" s="28">
        <f>SUM(K1560:K1561)</f>
        <v>6730768500</v>
      </c>
      <c r="L1562" s="13">
        <f>SUM(L1560:L1561)</f>
        <v>0</v>
      </c>
      <c r="M1562" s="3"/>
      <c r="N1562" s="3"/>
      <c r="O1562" s="3"/>
      <c r="P1562" s="3"/>
      <c r="Q1562" s="3"/>
      <c r="R1562" s="3"/>
      <c r="S1562" s="3"/>
      <c r="T1562" s="3"/>
      <c r="U1562" s="36"/>
      <c r="V1562" s="3"/>
      <c r="W1562" s="3"/>
      <c r="X1562" s="3"/>
      <c r="Y1562" s="3" t="s">
        <v>45</v>
      </c>
      <c r="Z1562" s="13">
        <f>SUM(Z1560:Z1561)</f>
        <v>0</v>
      </c>
    </row>
    <row r="1563" spans="1:26">
      <c r="A1563" s="15">
        <v>119</v>
      </c>
      <c r="B1563" s="15">
        <v>1</v>
      </c>
      <c r="C1563" s="15" t="s">
        <v>1911</v>
      </c>
      <c r="D1563" s="15">
        <v>7</v>
      </c>
      <c r="E1563" s="15" t="s">
        <v>1964</v>
      </c>
      <c r="F1563" s="15">
        <v>15</v>
      </c>
      <c r="G1563" s="15" t="s">
        <v>1970</v>
      </c>
      <c r="H1563" s="16" t="s">
        <v>1966</v>
      </c>
      <c r="I1563" s="16" t="s">
        <v>1967</v>
      </c>
      <c r="J1563" s="15" t="s">
        <v>1968</v>
      </c>
      <c r="K1563" s="32" cm="1">
        <f t="array" ref="K1563">IF(I1563="","",_xlfn.XLOOKUP(0&amp;A1563&amp;IF(F1563&lt;&gt;"",F1563,LOOKUP(2,1/(F$2:F1563&lt;&gt;""),F$2:F1563))&amp;I1563,Hoja4!G:G,Hoja4!F:F,"",0))</f>
        <v>11000000</v>
      </c>
      <c r="L1563" s="23"/>
      <c r="M1563" s="15"/>
      <c r="N1563" s="15"/>
      <c r="O1563" s="15"/>
      <c r="P1563" s="15"/>
      <c r="Q1563" s="15"/>
      <c r="R1563" s="15"/>
      <c r="S1563" s="15"/>
      <c r="T1563" s="15"/>
      <c r="U1563" s="35"/>
      <c r="V1563" s="15"/>
      <c r="W1563" s="15"/>
      <c r="X1563" s="15"/>
      <c r="Y1563" s="15"/>
      <c r="Z1563" s="22"/>
    </row>
    <row r="1564" spans="1:26">
      <c r="A1564" s="15">
        <v>119</v>
      </c>
      <c r="B1564" s="15">
        <v>1</v>
      </c>
      <c r="C1564" s="15"/>
      <c r="D1564" s="15"/>
      <c r="E1564" s="15"/>
      <c r="F1564" s="15"/>
      <c r="G1564" s="15"/>
      <c r="H1564" s="16" t="s">
        <v>32</v>
      </c>
      <c r="I1564" s="16" t="s">
        <v>32</v>
      </c>
      <c r="J1564" s="15"/>
      <c r="K1564" s="27" t="str" cm="1">
        <f t="array" ref="K1564">IF(I1564="","",_xlfn.XLOOKUP(0&amp;A1564&amp;IF(F1564&lt;&gt;"",F1564,LOOKUP(2,1/(F$2:F1564&lt;&gt;""),F$2:F1564))&amp;I1564,Hoja4!G:G,Hoja4!F:F,"",0))</f>
        <v/>
      </c>
      <c r="L1564" s="22"/>
      <c r="M1564" s="15">
        <v>22</v>
      </c>
      <c r="N1564" s="15" t="s">
        <v>1971</v>
      </c>
      <c r="O1564" s="15" t="s">
        <v>100</v>
      </c>
      <c r="P1564" s="15" t="s">
        <v>131</v>
      </c>
      <c r="Q1564" s="15" t="s">
        <v>41</v>
      </c>
      <c r="R1564" s="15" t="s">
        <v>374</v>
      </c>
      <c r="S1564" s="15">
        <v>100</v>
      </c>
      <c r="T1564" s="15">
        <v>100</v>
      </c>
      <c r="U1564" s="35">
        <v>100</v>
      </c>
      <c r="V1564" s="33"/>
      <c r="W1564" s="15" t="s">
        <v>60</v>
      </c>
      <c r="X1564" s="15" t="s">
        <v>38</v>
      </c>
      <c r="Y1564" s="15" t="s">
        <v>38</v>
      </c>
      <c r="Z1564" s="23"/>
    </row>
    <row r="1565" spans="1:26">
      <c r="A1565" s="3">
        <v>119</v>
      </c>
      <c r="B1565" s="3">
        <v>1</v>
      </c>
      <c r="C1565" s="3" t="s">
        <v>1911</v>
      </c>
      <c r="D1565" s="3"/>
      <c r="E1565" s="3"/>
      <c r="F1565" s="3">
        <v>15</v>
      </c>
      <c r="G1565" s="3" t="s">
        <v>1970</v>
      </c>
      <c r="H1565" s="4" t="s">
        <v>32</v>
      </c>
      <c r="I1565" s="4" t="s">
        <v>32</v>
      </c>
      <c r="J1565" s="3" t="s">
        <v>44</v>
      </c>
      <c r="K1565" s="28">
        <f>SUM(K1563:K1564)</f>
        <v>11000000</v>
      </c>
      <c r="L1565" s="13">
        <f>SUM(L1563:L1564)</f>
        <v>0</v>
      </c>
      <c r="M1565" s="3"/>
      <c r="N1565" s="3"/>
      <c r="O1565" s="3"/>
      <c r="P1565" s="3"/>
      <c r="Q1565" s="3"/>
      <c r="R1565" s="3"/>
      <c r="S1565" s="3"/>
      <c r="T1565" s="3"/>
      <c r="U1565" s="36"/>
      <c r="V1565" s="3"/>
      <c r="W1565" s="3"/>
      <c r="X1565" s="3"/>
      <c r="Y1565" s="3" t="s">
        <v>45</v>
      </c>
      <c r="Z1565" s="13">
        <f>SUM(Z1563:Z1564)</f>
        <v>0</v>
      </c>
    </row>
    <row r="1566" spans="1:26">
      <c r="A1566" s="15">
        <v>119</v>
      </c>
      <c r="B1566" s="15">
        <v>1</v>
      </c>
      <c r="C1566" s="15" t="s">
        <v>1911</v>
      </c>
      <c r="D1566" s="15">
        <v>7</v>
      </c>
      <c r="E1566" s="15" t="s">
        <v>1964</v>
      </c>
      <c r="F1566" s="15">
        <v>16</v>
      </c>
      <c r="G1566" s="15" t="s">
        <v>118</v>
      </c>
      <c r="H1566" s="16" t="s">
        <v>1966</v>
      </c>
      <c r="I1566" s="16" t="s">
        <v>1967</v>
      </c>
      <c r="J1566" s="15" t="s">
        <v>1968</v>
      </c>
      <c r="K1566" s="32" cm="1">
        <f t="array" ref="K1566">IF(I1566="","",_xlfn.XLOOKUP(0&amp;A1566&amp;IF(F1566&lt;&gt;"",F1566,LOOKUP(2,1/(F$2:F1566&lt;&gt;""),F$2:F1566))&amp;I1566,Hoja4!G:G,Hoja4!F:F,"",0))</f>
        <v>3317323500</v>
      </c>
      <c r="L1566" s="23"/>
      <c r="M1566" s="15"/>
      <c r="N1566" s="15"/>
      <c r="O1566" s="15"/>
      <c r="P1566" s="15"/>
      <c r="Q1566" s="15"/>
      <c r="R1566" s="15"/>
      <c r="S1566" s="15"/>
      <c r="T1566" s="15"/>
      <c r="U1566" s="35"/>
      <c r="V1566" s="15"/>
      <c r="W1566" s="15"/>
      <c r="X1566" s="15"/>
      <c r="Y1566" s="15"/>
      <c r="Z1566" s="22"/>
    </row>
    <row r="1567" spans="1:26">
      <c r="A1567" s="15">
        <v>119</v>
      </c>
      <c r="B1567" s="15">
        <v>1</v>
      </c>
      <c r="C1567" s="15"/>
      <c r="D1567" s="15"/>
      <c r="E1567" s="15"/>
      <c r="F1567" s="15"/>
      <c r="G1567" s="15"/>
      <c r="H1567" s="16" t="s">
        <v>32</v>
      </c>
      <c r="I1567" s="16" t="s">
        <v>32</v>
      </c>
      <c r="J1567" s="15"/>
      <c r="K1567" s="27" t="str" cm="1">
        <f t="array" ref="K1567">IF(I1567="","",_xlfn.XLOOKUP(0&amp;A1567&amp;IF(F1567&lt;&gt;"",F1567,LOOKUP(2,1/(F$2:F1567&lt;&gt;""),F$2:F1567))&amp;I1567,Hoja4!G:G,Hoja4!F:F,"",0))</f>
        <v/>
      </c>
      <c r="L1567" s="22"/>
      <c r="M1567" s="15">
        <v>23</v>
      </c>
      <c r="N1567" s="15" t="s">
        <v>1972</v>
      </c>
      <c r="O1567" s="15" t="s">
        <v>100</v>
      </c>
      <c r="P1567" s="15" t="s">
        <v>131</v>
      </c>
      <c r="Q1567" s="15" t="s">
        <v>41</v>
      </c>
      <c r="R1567" s="15" t="s">
        <v>374</v>
      </c>
      <c r="S1567" s="15">
        <v>100</v>
      </c>
      <c r="T1567" s="15">
        <v>100</v>
      </c>
      <c r="U1567" s="35">
        <v>100</v>
      </c>
      <c r="V1567" s="33"/>
      <c r="W1567" s="15" t="s">
        <v>60</v>
      </c>
      <c r="X1567" s="15" t="s">
        <v>38</v>
      </c>
      <c r="Y1567" s="15" t="s">
        <v>38</v>
      </c>
      <c r="Z1567" s="23"/>
    </row>
    <row r="1568" spans="1:26">
      <c r="A1568" s="15">
        <v>119</v>
      </c>
      <c r="B1568" s="15">
        <v>1</v>
      </c>
      <c r="C1568" s="15"/>
      <c r="D1568" s="15"/>
      <c r="E1568" s="15"/>
      <c r="F1568" s="15"/>
      <c r="G1568" s="15"/>
      <c r="H1568" s="16" t="s">
        <v>32</v>
      </c>
      <c r="I1568" s="16" t="s">
        <v>32</v>
      </c>
      <c r="J1568" s="15"/>
      <c r="K1568" s="27" t="str" cm="1">
        <f t="array" ref="K1568">IF(I1568="","",_xlfn.XLOOKUP(0&amp;A1568&amp;IF(F1568&lt;&gt;"",F1568,LOOKUP(2,1/(F$2:F1568&lt;&gt;""),F$2:F1568))&amp;I1568,Hoja4!G:G,Hoja4!F:F,"",0))</f>
        <v/>
      </c>
      <c r="L1568" s="22"/>
      <c r="M1568" s="15">
        <v>24</v>
      </c>
      <c r="N1568" s="15" t="s">
        <v>1973</v>
      </c>
      <c r="O1568" s="15" t="s">
        <v>100</v>
      </c>
      <c r="P1568" s="15" t="s">
        <v>131</v>
      </c>
      <c r="Q1568" s="15" t="s">
        <v>41</v>
      </c>
      <c r="R1568" s="15" t="s">
        <v>374</v>
      </c>
      <c r="S1568" s="15">
        <v>100</v>
      </c>
      <c r="T1568" s="15">
        <v>100</v>
      </c>
      <c r="U1568" s="35">
        <v>100</v>
      </c>
      <c r="V1568" s="33"/>
      <c r="W1568" s="15" t="s">
        <v>60</v>
      </c>
      <c r="X1568" s="15" t="s">
        <v>38</v>
      </c>
      <c r="Y1568" s="15" t="s">
        <v>38</v>
      </c>
      <c r="Z1568" s="23"/>
    </row>
    <row r="1569" spans="1:26">
      <c r="A1569" s="3">
        <v>119</v>
      </c>
      <c r="B1569" s="3">
        <v>1</v>
      </c>
      <c r="C1569" s="3" t="s">
        <v>1911</v>
      </c>
      <c r="D1569" s="3"/>
      <c r="E1569" s="3"/>
      <c r="F1569" s="3">
        <v>16</v>
      </c>
      <c r="G1569" s="3" t="s">
        <v>118</v>
      </c>
      <c r="H1569" s="4" t="s">
        <v>32</v>
      </c>
      <c r="I1569" s="4" t="s">
        <v>32</v>
      </c>
      <c r="J1569" s="3" t="s">
        <v>44</v>
      </c>
      <c r="K1569" s="28">
        <f>SUM(K1566:K1568)</f>
        <v>3317323500</v>
      </c>
      <c r="L1569" s="13">
        <f>SUM(L1566:L1568)</f>
        <v>0</v>
      </c>
      <c r="M1569" s="3"/>
      <c r="N1569" s="3"/>
      <c r="O1569" s="3"/>
      <c r="P1569" s="3"/>
      <c r="Q1569" s="3"/>
      <c r="R1569" s="3"/>
      <c r="S1569" s="3"/>
      <c r="T1569" s="3"/>
      <c r="U1569" s="36"/>
      <c r="V1569" s="3"/>
      <c r="W1569" s="3"/>
      <c r="X1569" s="3"/>
      <c r="Y1569" s="3" t="s">
        <v>45</v>
      </c>
      <c r="Z1569" s="13">
        <f>SUM(Z1566:Z1568)</f>
        <v>0</v>
      </c>
    </row>
    <row r="1570" spans="1:26">
      <c r="A1570" s="15">
        <v>119</v>
      </c>
      <c r="B1570" s="15">
        <v>1</v>
      </c>
      <c r="C1570" s="15" t="s">
        <v>1911</v>
      </c>
      <c r="D1570" s="15">
        <v>5</v>
      </c>
      <c r="E1570" s="15" t="s">
        <v>1940</v>
      </c>
      <c r="F1570" s="15">
        <v>29</v>
      </c>
      <c r="G1570" s="15" t="s">
        <v>1974</v>
      </c>
      <c r="H1570" s="16" t="s">
        <v>1966</v>
      </c>
      <c r="I1570" s="16" t="s">
        <v>1967</v>
      </c>
      <c r="J1570" s="15" t="s">
        <v>1968</v>
      </c>
      <c r="K1570" s="32" cm="1">
        <f t="array" ref="K1570">IF(I1570="","",_xlfn.XLOOKUP(0&amp;A1570&amp;IF(F1570&lt;&gt;"",F1570,LOOKUP(2,1/(F$2:F1570&lt;&gt;""),F$2:F1570))&amp;I1570,Hoja4!G:G,Hoja4!F:F,"",0))</f>
        <v>3364908000</v>
      </c>
      <c r="L1570" s="23"/>
      <c r="M1570" s="15"/>
      <c r="N1570" s="15"/>
      <c r="O1570" s="15"/>
      <c r="P1570" s="15"/>
      <c r="Q1570" s="15"/>
      <c r="R1570" s="15"/>
      <c r="S1570" s="15"/>
      <c r="T1570" s="15"/>
      <c r="U1570" s="35"/>
      <c r="V1570" s="15"/>
      <c r="W1570" s="15"/>
      <c r="X1570" s="15"/>
      <c r="Y1570" s="15"/>
      <c r="Z1570" s="22"/>
    </row>
    <row r="1571" spans="1:26">
      <c r="A1571" s="15">
        <v>119</v>
      </c>
      <c r="B1571" s="15">
        <v>1</v>
      </c>
      <c r="C1571" s="15"/>
      <c r="D1571" s="15"/>
      <c r="E1571" s="15"/>
      <c r="F1571" s="15"/>
      <c r="G1571" s="15"/>
      <c r="H1571" s="16" t="s">
        <v>32</v>
      </c>
      <c r="I1571" s="16" t="s">
        <v>32</v>
      </c>
      <c r="J1571" s="15"/>
      <c r="K1571" s="27" t="str" cm="1">
        <f t="array" ref="K1571">IF(I1571="","",_xlfn.XLOOKUP(0&amp;A1571&amp;IF(F1571&lt;&gt;"",F1571,LOOKUP(2,1/(F$2:F1571&lt;&gt;""),F$2:F1571))&amp;I1571,Hoja4!G:G,Hoja4!F:F,"",0))</f>
        <v/>
      </c>
      <c r="L1571" s="22"/>
      <c r="M1571" s="15">
        <v>25</v>
      </c>
      <c r="N1571" s="15" t="s">
        <v>1975</v>
      </c>
      <c r="O1571" s="15" t="s">
        <v>40</v>
      </c>
      <c r="P1571" s="15" t="s">
        <v>95</v>
      </c>
      <c r="Q1571" s="15" t="s">
        <v>36</v>
      </c>
      <c r="R1571" s="15" t="s">
        <v>374</v>
      </c>
      <c r="S1571" s="15">
        <v>4752</v>
      </c>
      <c r="T1571" s="15">
        <v>11200</v>
      </c>
      <c r="U1571" s="35">
        <v>1400</v>
      </c>
      <c r="V1571" s="33"/>
      <c r="W1571" s="15" t="s">
        <v>60</v>
      </c>
      <c r="X1571" s="15" t="s">
        <v>60</v>
      </c>
      <c r="Y1571" s="15" t="s">
        <v>38</v>
      </c>
      <c r="Z1571" s="23"/>
    </row>
    <row r="1572" spans="1:26">
      <c r="A1572" s="3">
        <v>119</v>
      </c>
      <c r="B1572" s="3">
        <v>1</v>
      </c>
      <c r="C1572" s="3" t="s">
        <v>1911</v>
      </c>
      <c r="D1572" s="3"/>
      <c r="E1572" s="3"/>
      <c r="F1572" s="3">
        <v>29</v>
      </c>
      <c r="G1572" s="3" t="s">
        <v>1974</v>
      </c>
      <c r="H1572" s="4" t="s">
        <v>32</v>
      </c>
      <c r="I1572" s="4" t="s">
        <v>32</v>
      </c>
      <c r="J1572" s="3" t="s">
        <v>44</v>
      </c>
      <c r="K1572" s="28">
        <f>SUM(K1570:K1571)</f>
        <v>3364908000</v>
      </c>
      <c r="L1572" s="13">
        <f>SUM(L1570:L1571)</f>
        <v>0</v>
      </c>
      <c r="M1572" s="3"/>
      <c r="N1572" s="3"/>
      <c r="O1572" s="3"/>
      <c r="P1572" s="3"/>
      <c r="Q1572" s="3"/>
      <c r="R1572" s="3"/>
      <c r="S1572" s="3"/>
      <c r="T1572" s="3"/>
      <c r="U1572" s="36"/>
      <c r="V1572" s="3"/>
      <c r="W1572" s="3"/>
      <c r="X1572" s="3"/>
      <c r="Y1572" s="3" t="s">
        <v>45</v>
      </c>
      <c r="Z1572" s="13">
        <f>SUM(Z1570:Z1571)</f>
        <v>0</v>
      </c>
    </row>
    <row r="1573" spans="1:26">
      <c r="A1573" s="5">
        <v>119</v>
      </c>
      <c r="B1573" s="5">
        <v>1</v>
      </c>
      <c r="C1573" s="5" t="s">
        <v>1911</v>
      </c>
      <c r="D1573" s="5"/>
      <c r="E1573" s="5"/>
      <c r="F1573" s="5"/>
      <c r="G1573" s="5"/>
      <c r="H1573" s="6" t="s">
        <v>32</v>
      </c>
      <c r="I1573" s="6" t="s">
        <v>32</v>
      </c>
      <c r="J1573" s="5" t="s">
        <v>121</v>
      </c>
      <c r="K1573" s="29">
        <f>SUM(K1530,K1533,K1536,K1539,K1542,K1547,K1550,K1553,K1556,K1559,K1562,K1565,K1569,K1572)</f>
        <v>278768646000</v>
      </c>
      <c r="L1573" s="14">
        <f>SUM(L1530,L1533,L1536,L1539,L1542,L1547,L1550,L1553,L1556,L1559,L1562,L1565,L1569,L1572)</f>
        <v>0</v>
      </c>
      <c r="M1573" s="5"/>
      <c r="N1573" s="5"/>
      <c r="O1573" s="5"/>
      <c r="P1573" s="5"/>
      <c r="Q1573" s="5"/>
      <c r="R1573" s="5"/>
      <c r="S1573" s="5"/>
      <c r="T1573" s="5"/>
      <c r="U1573" s="37"/>
      <c r="V1573" s="5"/>
      <c r="W1573" s="5"/>
      <c r="X1573" s="5"/>
      <c r="Y1573" s="5" t="s">
        <v>121</v>
      </c>
      <c r="Z1573" s="14">
        <f>SUM(Z1530,Z1533,Z1536,Z1539,Z1542,Z1547,Z1550,Z1553,Z1556,Z1559,Z1562,Z1565,Z1569,Z1572)</f>
        <v>0</v>
      </c>
    </row>
    <row r="1574" spans="1:26">
      <c r="A1574" s="15">
        <v>211</v>
      </c>
      <c r="B1574" s="15">
        <v>1</v>
      </c>
      <c r="C1574" s="15" t="s">
        <v>1976</v>
      </c>
      <c r="D1574" s="15">
        <v>5</v>
      </c>
      <c r="E1574" s="15" t="s">
        <v>1977</v>
      </c>
      <c r="F1574" s="15">
        <v>6</v>
      </c>
      <c r="G1574" s="15" t="s">
        <v>1978</v>
      </c>
      <c r="H1574" s="16" t="s">
        <v>1979</v>
      </c>
      <c r="I1574" s="16" t="s">
        <v>1980</v>
      </c>
      <c r="J1574" s="15" t="s">
        <v>1981</v>
      </c>
      <c r="K1574" s="32" cm="1">
        <f t="array" ref="K1574">IF(I1574="","",_xlfn.XLOOKUP(0&amp;A1574&amp;IF(F1574&lt;&gt;"",F1574,LOOKUP(2,1/(F$2:F1574&lt;&gt;""),F$2:F1574))&amp;I1574,Hoja4!G:G,Hoja4!F:F,"",0))</f>
        <v>4500000000</v>
      </c>
      <c r="L1574" s="23"/>
      <c r="M1574" s="15"/>
      <c r="N1574" s="15"/>
      <c r="O1574" s="15"/>
      <c r="P1574" s="15"/>
      <c r="Q1574" s="15"/>
      <c r="R1574" s="15"/>
      <c r="S1574" s="15"/>
      <c r="T1574" s="15"/>
      <c r="U1574" s="35"/>
      <c r="V1574" s="15"/>
      <c r="W1574" s="15"/>
      <c r="X1574" s="15"/>
      <c r="Y1574" s="15"/>
      <c r="Z1574" s="22"/>
    </row>
    <row r="1575" spans="1:26">
      <c r="A1575" s="15">
        <v>211</v>
      </c>
      <c r="B1575" s="15">
        <v>1</v>
      </c>
      <c r="C1575" s="15"/>
      <c r="D1575" s="15"/>
      <c r="E1575" s="15"/>
      <c r="F1575" s="15"/>
      <c r="G1575" s="15"/>
      <c r="H1575" s="16" t="s">
        <v>1982</v>
      </c>
      <c r="I1575" s="16" t="s">
        <v>1983</v>
      </c>
      <c r="J1575" s="15" t="s">
        <v>1984</v>
      </c>
      <c r="K1575" s="32" cm="1">
        <f t="array" ref="K1575">IF(I1575="","",_xlfn.XLOOKUP(0&amp;A1575&amp;IF(F1575&lt;&gt;"",F1575,LOOKUP(2,1/(F$2:F1575&lt;&gt;""),F$2:F1575))&amp;I1575,Hoja4!G:G,Hoja4!F:F,"",0))</f>
        <v>52344160000</v>
      </c>
      <c r="L1575" s="23"/>
      <c r="M1575" s="15"/>
      <c r="N1575" s="15"/>
      <c r="O1575" s="15"/>
      <c r="P1575" s="15"/>
      <c r="Q1575" s="15"/>
      <c r="R1575" s="15"/>
      <c r="S1575" s="15"/>
      <c r="T1575" s="15"/>
      <c r="U1575" s="35"/>
      <c r="V1575" s="15"/>
      <c r="W1575" s="15"/>
      <c r="X1575" s="15"/>
      <c r="Y1575" s="15"/>
      <c r="Z1575" s="22"/>
    </row>
    <row r="1576" spans="1:26">
      <c r="A1576" s="15">
        <v>211</v>
      </c>
      <c r="B1576" s="15">
        <v>1</v>
      </c>
      <c r="C1576" s="15"/>
      <c r="D1576" s="15"/>
      <c r="E1576" s="15"/>
      <c r="F1576" s="15"/>
      <c r="G1576" s="15"/>
      <c r="H1576" s="16" t="s">
        <v>32</v>
      </c>
      <c r="I1576" s="16" t="s">
        <v>32</v>
      </c>
      <c r="J1576" s="15"/>
      <c r="K1576" s="27" t="str" cm="1">
        <f t="array" ref="K1576">IF(I1576="","",_xlfn.XLOOKUP(0&amp;A1576&amp;IF(F1576&lt;&gt;"",F1576,LOOKUP(2,1/(F$2:F1576&lt;&gt;""),F$2:F1576))&amp;I1576,Hoja4!G:G,Hoja4!F:F,"",0))</f>
        <v/>
      </c>
      <c r="L1576" s="22"/>
      <c r="M1576" s="15">
        <v>3</v>
      </c>
      <c r="N1576" s="15" t="s">
        <v>1985</v>
      </c>
      <c r="O1576" s="15" t="s">
        <v>40</v>
      </c>
      <c r="P1576" s="15" t="s">
        <v>35</v>
      </c>
      <c r="Q1576" s="15" t="s">
        <v>36</v>
      </c>
      <c r="R1576" s="15" t="s">
        <v>1038</v>
      </c>
      <c r="S1576" s="15">
        <v>189628</v>
      </c>
      <c r="T1576" s="15">
        <v>490000</v>
      </c>
      <c r="U1576" s="35">
        <v>20000</v>
      </c>
      <c r="V1576" s="33"/>
      <c r="W1576" s="15" t="s">
        <v>38</v>
      </c>
      <c r="X1576" s="15" t="s">
        <v>38</v>
      </c>
      <c r="Y1576" s="15" t="s">
        <v>38</v>
      </c>
      <c r="Z1576" s="23"/>
    </row>
    <row r="1577" spans="1:26">
      <c r="A1577" s="15">
        <v>211</v>
      </c>
      <c r="B1577" s="15">
        <v>1</v>
      </c>
      <c r="C1577" s="15"/>
      <c r="D1577" s="15"/>
      <c r="E1577" s="15"/>
      <c r="F1577" s="15"/>
      <c r="G1577" s="15"/>
      <c r="H1577" s="16" t="s">
        <v>32</v>
      </c>
      <c r="I1577" s="16" t="s">
        <v>32</v>
      </c>
      <c r="J1577" s="15"/>
      <c r="K1577" s="27" t="str" cm="1">
        <f t="array" ref="K1577">IF(I1577="","",_xlfn.XLOOKUP(0&amp;A1577&amp;IF(F1577&lt;&gt;"",F1577,LOOKUP(2,1/(F$2:F1577&lt;&gt;""),F$2:F1577))&amp;I1577,Hoja4!G:G,Hoja4!F:F,"",0))</f>
        <v/>
      </c>
      <c r="L1577" s="22"/>
      <c r="M1577" s="15">
        <v>5</v>
      </c>
      <c r="N1577" s="15" t="s">
        <v>1986</v>
      </c>
      <c r="O1577" s="15" t="s">
        <v>40</v>
      </c>
      <c r="P1577" s="15" t="s">
        <v>35</v>
      </c>
      <c r="Q1577" s="15" t="s">
        <v>36</v>
      </c>
      <c r="R1577" s="15" t="s">
        <v>374</v>
      </c>
      <c r="S1577" s="15">
        <v>451607</v>
      </c>
      <c r="T1577" s="15">
        <v>1375036</v>
      </c>
      <c r="U1577" s="35">
        <v>120229</v>
      </c>
      <c r="V1577" s="33"/>
      <c r="W1577" s="15" t="s">
        <v>38</v>
      </c>
      <c r="X1577" s="15" t="s">
        <v>38</v>
      </c>
      <c r="Y1577" s="15" t="s">
        <v>38</v>
      </c>
      <c r="Z1577" s="23"/>
    </row>
    <row r="1578" spans="1:26">
      <c r="A1578" s="3">
        <v>211</v>
      </c>
      <c r="B1578" s="3">
        <v>1</v>
      </c>
      <c r="C1578" s="3" t="s">
        <v>1976</v>
      </c>
      <c r="D1578" s="3"/>
      <c r="E1578" s="3"/>
      <c r="F1578" s="3">
        <v>6</v>
      </c>
      <c r="G1578" s="3" t="s">
        <v>1978</v>
      </c>
      <c r="H1578" s="4" t="s">
        <v>32</v>
      </c>
      <c r="I1578" s="4" t="s">
        <v>32</v>
      </c>
      <c r="J1578" s="3" t="s">
        <v>44</v>
      </c>
      <c r="K1578" s="28">
        <f>SUM(K1574:K1577)</f>
        <v>56844160000</v>
      </c>
      <c r="L1578" s="13">
        <f>SUM(L1574:L1577)</f>
        <v>0</v>
      </c>
      <c r="M1578" s="3"/>
      <c r="N1578" s="3"/>
      <c r="O1578" s="3"/>
      <c r="P1578" s="3"/>
      <c r="Q1578" s="3"/>
      <c r="R1578" s="3"/>
      <c r="S1578" s="3"/>
      <c r="T1578" s="3"/>
      <c r="U1578" s="36"/>
      <c r="V1578" s="3"/>
      <c r="W1578" s="3"/>
      <c r="X1578" s="3"/>
      <c r="Y1578" s="3" t="s">
        <v>45</v>
      </c>
      <c r="Z1578" s="13">
        <f>SUM(Z1573:Z1577)</f>
        <v>0</v>
      </c>
    </row>
    <row r="1579" spans="1:26">
      <c r="A1579" s="15">
        <v>211</v>
      </c>
      <c r="B1579" s="15">
        <v>1</v>
      </c>
      <c r="C1579" s="15" t="s">
        <v>1976</v>
      </c>
      <c r="D1579" s="15">
        <v>6</v>
      </c>
      <c r="E1579" s="15" t="s">
        <v>1987</v>
      </c>
      <c r="F1579" s="15">
        <v>7</v>
      </c>
      <c r="G1579" s="15" t="s">
        <v>1988</v>
      </c>
      <c r="H1579" s="16" t="s">
        <v>1989</v>
      </c>
      <c r="I1579" s="16" t="s">
        <v>1990</v>
      </c>
      <c r="J1579" s="15" t="s">
        <v>1991</v>
      </c>
      <c r="K1579" s="32" cm="1">
        <f t="array" ref="K1579">IF(I1579="","",_xlfn.XLOOKUP(0&amp;A1579&amp;IF(F1579&lt;&gt;"",F1579,LOOKUP(2,1/(F$2:F1579&lt;&gt;""),F$2:F1579))&amp;I1579,Hoja4!G:G,Hoja4!F:F,"",0))</f>
        <v>22744949000</v>
      </c>
      <c r="L1579" s="23"/>
      <c r="M1579" s="15"/>
      <c r="N1579" s="15"/>
      <c r="O1579" s="15"/>
      <c r="P1579" s="15"/>
      <c r="Q1579" s="15"/>
      <c r="R1579" s="15"/>
      <c r="S1579" s="15"/>
      <c r="T1579" s="15"/>
      <c r="U1579" s="35"/>
      <c r="V1579" s="15"/>
      <c r="W1579" s="15"/>
      <c r="X1579" s="15"/>
      <c r="Y1579" s="15"/>
      <c r="Z1579" s="22"/>
    </row>
    <row r="1580" spans="1:26">
      <c r="A1580" s="15">
        <v>211</v>
      </c>
      <c r="B1580" s="15">
        <v>1</v>
      </c>
      <c r="C1580" s="15"/>
      <c r="D1580" s="15"/>
      <c r="E1580" s="15"/>
      <c r="F1580" s="15"/>
      <c r="G1580" s="15"/>
      <c r="H1580" s="16" t="s">
        <v>1992</v>
      </c>
      <c r="I1580" s="16" t="s">
        <v>1993</v>
      </c>
      <c r="J1580" s="15" t="s">
        <v>1994</v>
      </c>
      <c r="K1580" s="32" cm="1">
        <f t="array" ref="K1580">IF(I1580="","",_xlfn.XLOOKUP(0&amp;A1580&amp;IF(F1580&lt;&gt;"",F1580,LOOKUP(2,1/(F$2:F1580&lt;&gt;""),F$2:F1580))&amp;I1580,Hoja4!G:G,Hoja4!F:F,"",0))</f>
        <v>63668171000</v>
      </c>
      <c r="L1580" s="23"/>
      <c r="M1580" s="15"/>
      <c r="N1580" s="15"/>
      <c r="O1580" s="15"/>
      <c r="P1580" s="15"/>
      <c r="Q1580" s="15"/>
      <c r="R1580" s="15"/>
      <c r="S1580" s="15"/>
      <c r="T1580" s="15"/>
      <c r="U1580" s="35"/>
      <c r="V1580" s="15"/>
      <c r="W1580" s="15"/>
      <c r="X1580" s="15"/>
      <c r="Y1580" s="15"/>
      <c r="Z1580" s="22"/>
    </row>
    <row r="1581" spans="1:26">
      <c r="A1581" s="15">
        <v>211</v>
      </c>
      <c r="B1581" s="15">
        <v>1</v>
      </c>
      <c r="C1581" s="15"/>
      <c r="D1581" s="15"/>
      <c r="E1581" s="15"/>
      <c r="F1581" s="15"/>
      <c r="G1581" s="15"/>
      <c r="H1581" s="16" t="s">
        <v>32</v>
      </c>
      <c r="I1581" s="16" t="s">
        <v>32</v>
      </c>
      <c r="J1581" s="15"/>
      <c r="K1581" s="27" t="str" cm="1">
        <f t="array" ref="K1581">IF(I1581="","",_xlfn.XLOOKUP(0&amp;A1581&amp;IF(F1581&lt;&gt;"",F1581,LOOKUP(2,1/(F$2:F1581&lt;&gt;""),F$2:F1581))&amp;I1581,Hoja4!G:G,Hoja4!F:F,"",0))</f>
        <v/>
      </c>
      <c r="L1581" s="22"/>
      <c r="M1581" s="15">
        <v>7</v>
      </c>
      <c r="N1581" s="15" t="s">
        <v>1995</v>
      </c>
      <c r="O1581" s="15" t="s">
        <v>40</v>
      </c>
      <c r="P1581" s="15" t="s">
        <v>35</v>
      </c>
      <c r="Q1581" s="15" t="s">
        <v>36</v>
      </c>
      <c r="R1581" s="15" t="s">
        <v>1038</v>
      </c>
      <c r="S1581" s="15">
        <v>29040</v>
      </c>
      <c r="T1581" s="15">
        <v>68196</v>
      </c>
      <c r="U1581" s="35">
        <v>4271</v>
      </c>
      <c r="V1581" s="33"/>
      <c r="W1581" s="15" t="s">
        <v>38</v>
      </c>
      <c r="X1581" s="15" t="s">
        <v>38</v>
      </c>
      <c r="Y1581" s="15" t="s">
        <v>38</v>
      </c>
      <c r="Z1581" s="23"/>
    </row>
    <row r="1582" spans="1:26">
      <c r="A1582" s="15">
        <v>211</v>
      </c>
      <c r="B1582" s="15">
        <v>1</v>
      </c>
      <c r="C1582" s="15"/>
      <c r="D1582" s="15"/>
      <c r="E1582" s="15"/>
      <c r="F1582" s="15"/>
      <c r="G1582" s="15"/>
      <c r="H1582" s="16" t="s">
        <v>32</v>
      </c>
      <c r="I1582" s="16" t="s">
        <v>32</v>
      </c>
      <c r="J1582" s="15"/>
      <c r="K1582" s="27" t="str" cm="1">
        <f t="array" ref="K1582">IF(I1582="","",_xlfn.XLOOKUP(0&amp;A1582&amp;IF(F1582&lt;&gt;"",F1582,LOOKUP(2,1/(F$2:F1582&lt;&gt;""),F$2:F1582))&amp;I1582,Hoja4!G:G,Hoja4!F:F,"",0))</f>
        <v/>
      </c>
      <c r="L1582" s="22"/>
      <c r="M1582" s="15">
        <v>13</v>
      </c>
      <c r="N1582" s="15" t="s">
        <v>1996</v>
      </c>
      <c r="O1582" s="15" t="s">
        <v>34</v>
      </c>
      <c r="P1582" s="15" t="s">
        <v>115</v>
      </c>
      <c r="Q1582" s="15" t="s">
        <v>36</v>
      </c>
      <c r="R1582" s="15" t="s">
        <v>374</v>
      </c>
      <c r="S1582" s="15">
        <v>2686</v>
      </c>
      <c r="T1582" s="15">
        <v>2200</v>
      </c>
      <c r="U1582" s="35">
        <v>1800</v>
      </c>
      <c r="V1582" s="33"/>
      <c r="W1582" s="15" t="s">
        <v>38</v>
      </c>
      <c r="X1582" s="15" t="s">
        <v>38</v>
      </c>
      <c r="Y1582" s="15" t="s">
        <v>38</v>
      </c>
      <c r="Z1582" s="23"/>
    </row>
    <row r="1583" spans="1:26">
      <c r="A1583" s="15">
        <v>211</v>
      </c>
      <c r="B1583" s="15">
        <v>1</v>
      </c>
      <c r="C1583" s="15"/>
      <c r="D1583" s="15"/>
      <c r="E1583" s="15"/>
      <c r="F1583" s="15"/>
      <c r="G1583" s="15"/>
      <c r="H1583" s="16" t="s">
        <v>32</v>
      </c>
      <c r="I1583" s="16" t="s">
        <v>32</v>
      </c>
      <c r="J1583" s="15"/>
      <c r="K1583" s="27" t="str" cm="1">
        <f t="array" ref="K1583">IF(I1583="","",_xlfn.XLOOKUP(0&amp;A1583&amp;IF(F1583&lt;&gt;"",F1583,LOOKUP(2,1/(F$2:F1583&lt;&gt;""),F$2:F1583))&amp;I1583,Hoja4!G:G,Hoja4!F:F,"",0))</f>
        <v/>
      </c>
      <c r="L1583" s="22"/>
      <c r="M1583" s="15">
        <v>14</v>
      </c>
      <c r="N1583" s="15" t="s">
        <v>1997</v>
      </c>
      <c r="O1583" s="15" t="s">
        <v>34</v>
      </c>
      <c r="P1583" s="15" t="s">
        <v>115</v>
      </c>
      <c r="Q1583" s="15" t="s">
        <v>36</v>
      </c>
      <c r="R1583" s="15" t="s">
        <v>1038</v>
      </c>
      <c r="S1583" s="15">
        <v>40221</v>
      </c>
      <c r="T1583" s="15">
        <v>49300</v>
      </c>
      <c r="U1583" s="35">
        <v>46000</v>
      </c>
      <c r="V1583" s="33"/>
      <c r="W1583" s="15" t="s">
        <v>38</v>
      </c>
      <c r="X1583" s="15" t="s">
        <v>38</v>
      </c>
      <c r="Y1583" s="15" t="s">
        <v>38</v>
      </c>
      <c r="Z1583" s="23"/>
    </row>
    <row r="1584" spans="1:26">
      <c r="A1584" s="3">
        <v>211</v>
      </c>
      <c r="B1584" s="3">
        <v>1</v>
      </c>
      <c r="C1584" s="3" t="s">
        <v>1976</v>
      </c>
      <c r="D1584" s="3"/>
      <c r="E1584" s="3"/>
      <c r="F1584" s="3">
        <v>7</v>
      </c>
      <c r="G1584" s="3" t="s">
        <v>1988</v>
      </c>
      <c r="H1584" s="4" t="s">
        <v>32</v>
      </c>
      <c r="I1584" s="4" t="s">
        <v>32</v>
      </c>
      <c r="J1584" s="3" t="s">
        <v>44</v>
      </c>
      <c r="K1584" s="28">
        <f>SUM(K1579:K1583)</f>
        <v>86413120000</v>
      </c>
      <c r="L1584" s="13">
        <f>SUM(L1579:L1583)</f>
        <v>0</v>
      </c>
      <c r="M1584" s="3"/>
      <c r="N1584" s="3"/>
      <c r="O1584" s="3"/>
      <c r="P1584" s="3"/>
      <c r="Q1584" s="3"/>
      <c r="R1584" s="3"/>
      <c r="S1584" s="3"/>
      <c r="T1584" s="3"/>
      <c r="U1584" s="36"/>
      <c r="V1584" s="3"/>
      <c r="W1584" s="3"/>
      <c r="X1584" s="3"/>
      <c r="Y1584" s="3" t="s">
        <v>45</v>
      </c>
      <c r="Z1584" s="13">
        <f>SUM(Z1579:Z1583)</f>
        <v>0</v>
      </c>
    </row>
    <row r="1585" spans="1:26">
      <c r="A1585" s="15">
        <v>211</v>
      </c>
      <c r="B1585" s="15">
        <v>1</v>
      </c>
      <c r="C1585" s="15" t="s">
        <v>1976</v>
      </c>
      <c r="D1585" s="15">
        <v>7</v>
      </c>
      <c r="E1585" s="15" t="s">
        <v>317</v>
      </c>
      <c r="F1585" s="15">
        <v>8</v>
      </c>
      <c r="G1585" s="15" t="s">
        <v>318</v>
      </c>
      <c r="H1585" s="16" t="s">
        <v>1998</v>
      </c>
      <c r="I1585" s="16" t="s">
        <v>1999</v>
      </c>
      <c r="J1585" s="15" t="s">
        <v>2000</v>
      </c>
      <c r="K1585" s="32" cm="1">
        <f t="array" ref="K1585">IF(I1585="","",_xlfn.XLOOKUP(0&amp;A1585&amp;IF(F1585&lt;&gt;"",F1585,LOOKUP(2,1/(F$2:F1585&lt;&gt;""),F$2:F1585))&amp;I1585,Hoja4!G:G,Hoja4!F:F,"",0))</f>
        <v>14434112000</v>
      </c>
      <c r="L1585" s="23"/>
      <c r="M1585" s="15"/>
      <c r="N1585" s="15"/>
      <c r="O1585" s="15"/>
      <c r="P1585" s="15"/>
      <c r="Q1585" s="15"/>
      <c r="R1585" s="15"/>
      <c r="S1585" s="15"/>
      <c r="T1585" s="15"/>
      <c r="U1585" s="35"/>
      <c r="V1585" s="15"/>
      <c r="W1585" s="15"/>
      <c r="X1585" s="15"/>
      <c r="Y1585" s="15"/>
      <c r="Z1585" s="22"/>
    </row>
    <row r="1586" spans="1:26">
      <c r="A1586" s="15">
        <v>211</v>
      </c>
      <c r="B1586" s="15">
        <v>1</v>
      </c>
      <c r="C1586" s="15"/>
      <c r="D1586" s="15"/>
      <c r="E1586" s="15"/>
      <c r="F1586" s="15"/>
      <c r="G1586" s="15"/>
      <c r="H1586" s="16" t="s">
        <v>32</v>
      </c>
      <c r="I1586" s="16" t="s">
        <v>32</v>
      </c>
      <c r="J1586" s="15"/>
      <c r="K1586" s="27" t="str" cm="1">
        <f t="array" ref="K1586">IF(I1586="","",_xlfn.XLOOKUP(0&amp;A1586&amp;IF(F1586&lt;&gt;"",F1586,LOOKUP(2,1/(F$2:F1586&lt;&gt;""),F$2:F1586))&amp;I1586,Hoja4!G:G,Hoja4!F:F,"",0))</f>
        <v/>
      </c>
      <c r="L1586" s="22"/>
      <c r="M1586" s="15">
        <v>10</v>
      </c>
      <c r="N1586" s="15" t="s">
        <v>2001</v>
      </c>
      <c r="O1586" s="15" t="s">
        <v>76</v>
      </c>
      <c r="P1586" s="15" t="s">
        <v>115</v>
      </c>
      <c r="Q1586" s="15" t="s">
        <v>36</v>
      </c>
      <c r="R1586" s="15" t="s">
        <v>374</v>
      </c>
      <c r="S1586" s="15">
        <v>79.2</v>
      </c>
      <c r="T1586" s="15">
        <v>95</v>
      </c>
      <c r="U1586" s="35">
        <v>95</v>
      </c>
      <c r="V1586" s="33"/>
      <c r="W1586" s="15" t="s">
        <v>38</v>
      </c>
      <c r="X1586" s="15" t="s">
        <v>38</v>
      </c>
      <c r="Y1586" s="15" t="s">
        <v>38</v>
      </c>
      <c r="Z1586" s="23"/>
    </row>
    <row r="1587" spans="1:26">
      <c r="A1587" s="3">
        <v>211</v>
      </c>
      <c r="B1587" s="3">
        <v>1</v>
      </c>
      <c r="C1587" s="3" t="s">
        <v>1976</v>
      </c>
      <c r="D1587" s="3"/>
      <c r="E1587" s="3"/>
      <c r="F1587" s="3">
        <v>8</v>
      </c>
      <c r="G1587" s="3" t="s">
        <v>318</v>
      </c>
      <c r="H1587" s="4" t="s">
        <v>32</v>
      </c>
      <c r="I1587" s="4" t="s">
        <v>32</v>
      </c>
      <c r="J1587" s="3" t="s">
        <v>44</v>
      </c>
      <c r="K1587" s="28">
        <f>SUM(K1585:K1586)</f>
        <v>14434112000</v>
      </c>
      <c r="L1587" s="13">
        <f>SUM(L1585:L1586)</f>
        <v>0</v>
      </c>
      <c r="M1587" s="3"/>
      <c r="N1587" s="3"/>
      <c r="O1587" s="3"/>
      <c r="P1587" s="3"/>
      <c r="Q1587" s="3"/>
      <c r="R1587" s="3"/>
      <c r="S1587" s="3"/>
      <c r="T1587" s="3"/>
      <c r="U1587" s="36"/>
      <c r="V1587" s="3"/>
      <c r="W1587" s="3"/>
      <c r="X1587" s="3"/>
      <c r="Y1587" s="3" t="s">
        <v>45</v>
      </c>
      <c r="Z1587" s="13">
        <f>SUM(Z1585:Z1586)</f>
        <v>0</v>
      </c>
    </row>
    <row r="1588" spans="1:26">
      <c r="A1588" s="15">
        <v>211</v>
      </c>
      <c r="B1588" s="15">
        <v>1</v>
      </c>
      <c r="C1588" s="15" t="s">
        <v>1976</v>
      </c>
      <c r="D1588" s="15">
        <v>3</v>
      </c>
      <c r="E1588" s="15" t="s">
        <v>2002</v>
      </c>
      <c r="F1588" s="15">
        <v>3</v>
      </c>
      <c r="G1588" s="15" t="s">
        <v>2003</v>
      </c>
      <c r="H1588" s="16" t="s">
        <v>2004</v>
      </c>
      <c r="I1588" s="16" t="s">
        <v>2005</v>
      </c>
      <c r="J1588" s="15" t="s">
        <v>2006</v>
      </c>
      <c r="K1588" s="32" cm="1">
        <f t="array" ref="K1588">IF(I1588="","",_xlfn.XLOOKUP(0&amp;A1588&amp;IF(F1588&lt;&gt;"",F1588,LOOKUP(2,1/(F$2:F1588&lt;&gt;""),F$2:F1588))&amp;I1588,Hoja4!G:G,Hoja4!F:F,"",0))</f>
        <v>190802675000</v>
      </c>
      <c r="L1588" s="23"/>
      <c r="M1588" s="15"/>
      <c r="N1588" s="15"/>
      <c r="O1588" s="15"/>
      <c r="P1588" s="15"/>
      <c r="Q1588" s="15"/>
      <c r="R1588" s="15"/>
      <c r="S1588" s="15"/>
      <c r="T1588" s="15"/>
      <c r="U1588" s="35"/>
      <c r="V1588" s="15"/>
      <c r="W1588" s="15"/>
      <c r="X1588" s="15"/>
      <c r="Y1588" s="15"/>
      <c r="Z1588" s="22"/>
    </row>
    <row r="1589" spans="1:26">
      <c r="A1589" s="15">
        <v>211</v>
      </c>
      <c r="B1589" s="15">
        <v>1</v>
      </c>
      <c r="C1589" s="15"/>
      <c r="D1589" s="15"/>
      <c r="E1589" s="15"/>
      <c r="F1589" s="15"/>
      <c r="G1589" s="15"/>
      <c r="H1589" s="16" t="s">
        <v>2007</v>
      </c>
      <c r="I1589" s="16" t="s">
        <v>2008</v>
      </c>
      <c r="J1589" s="15" t="s">
        <v>2009</v>
      </c>
      <c r="K1589" s="32" cm="1">
        <f t="array" ref="K1589">IF(I1589="","",_xlfn.XLOOKUP(0&amp;A1589&amp;IF(F1589&lt;&gt;"",F1589,LOOKUP(2,1/(F$2:F1589&lt;&gt;""),F$2:F1589))&amp;I1589,Hoja4!G:G,Hoja4!F:F,"",0))</f>
        <v>1770000000</v>
      </c>
      <c r="L1589" s="23"/>
      <c r="M1589" s="15"/>
      <c r="N1589" s="15"/>
      <c r="O1589" s="15"/>
      <c r="P1589" s="15"/>
      <c r="Q1589" s="15"/>
      <c r="R1589" s="15"/>
      <c r="S1589" s="15"/>
      <c r="T1589" s="15"/>
      <c r="U1589" s="35"/>
      <c r="V1589" s="15"/>
      <c r="W1589" s="15"/>
      <c r="X1589" s="15"/>
      <c r="Y1589" s="15"/>
      <c r="Z1589" s="22"/>
    </row>
    <row r="1590" spans="1:26">
      <c r="A1590" s="15">
        <v>211</v>
      </c>
      <c r="B1590" s="15">
        <v>1</v>
      </c>
      <c r="C1590" s="15"/>
      <c r="D1590" s="15"/>
      <c r="E1590" s="15"/>
      <c r="F1590" s="15"/>
      <c r="G1590" s="15"/>
      <c r="H1590" s="16" t="s">
        <v>32</v>
      </c>
      <c r="I1590" s="16" t="s">
        <v>32</v>
      </c>
      <c r="J1590" s="15"/>
      <c r="K1590" s="27" t="str" cm="1">
        <f t="array" ref="K1590">IF(I1590="","",_xlfn.XLOOKUP(0&amp;A1590&amp;IF(F1590&lt;&gt;"",F1590,LOOKUP(2,1/(F$2:F1590&lt;&gt;""),F$2:F1590))&amp;I1590,Hoja4!G:G,Hoja4!F:F,"",0))</f>
        <v/>
      </c>
      <c r="L1590" s="22"/>
      <c r="M1590" s="15">
        <v>11</v>
      </c>
      <c r="N1590" s="15" t="s">
        <v>2010</v>
      </c>
      <c r="O1590" s="15" t="s">
        <v>100</v>
      </c>
      <c r="P1590" s="15" t="s">
        <v>35</v>
      </c>
      <c r="Q1590" s="15" t="s">
        <v>41</v>
      </c>
      <c r="R1590" s="15" t="s">
        <v>1038</v>
      </c>
      <c r="S1590" s="15">
        <v>100</v>
      </c>
      <c r="T1590" s="15">
        <v>100</v>
      </c>
      <c r="U1590" s="35">
        <v>100</v>
      </c>
      <c r="V1590" s="33"/>
      <c r="W1590" s="15" t="s">
        <v>38</v>
      </c>
      <c r="X1590" s="15" t="s">
        <v>38</v>
      </c>
      <c r="Y1590" s="15" t="s">
        <v>38</v>
      </c>
      <c r="Z1590" s="23"/>
    </row>
    <row r="1591" spans="1:26">
      <c r="A1591" s="3">
        <v>211</v>
      </c>
      <c r="B1591" s="3">
        <v>1</v>
      </c>
      <c r="C1591" s="3" t="s">
        <v>1976</v>
      </c>
      <c r="D1591" s="3"/>
      <c r="E1591" s="3"/>
      <c r="F1591" s="3">
        <v>3</v>
      </c>
      <c r="G1591" s="3" t="s">
        <v>2003</v>
      </c>
      <c r="H1591" s="4" t="s">
        <v>32</v>
      </c>
      <c r="I1591" s="4" t="s">
        <v>32</v>
      </c>
      <c r="J1591" s="3" t="s">
        <v>44</v>
      </c>
      <c r="K1591" s="28">
        <f>SUM(K1588:K1590)</f>
        <v>192572675000</v>
      </c>
      <c r="L1591" s="13">
        <f>SUM(L1588:L1590)</f>
        <v>0</v>
      </c>
      <c r="M1591" s="3"/>
      <c r="N1591" s="3"/>
      <c r="O1591" s="3"/>
      <c r="P1591" s="3"/>
      <c r="Q1591" s="3"/>
      <c r="R1591" s="3"/>
      <c r="S1591" s="3"/>
      <c r="T1591" s="3"/>
      <c r="U1591" s="36"/>
      <c r="V1591" s="3"/>
      <c r="W1591" s="3"/>
      <c r="X1591" s="3"/>
      <c r="Y1591" s="3" t="s">
        <v>45</v>
      </c>
      <c r="Z1591" s="13">
        <f>SUM(Z1588:Z1590)</f>
        <v>0</v>
      </c>
    </row>
    <row r="1592" spans="1:26">
      <c r="A1592" s="15">
        <v>211</v>
      </c>
      <c r="B1592" s="15">
        <v>1</v>
      </c>
      <c r="C1592" s="15" t="s">
        <v>1976</v>
      </c>
      <c r="D1592" s="15">
        <v>3</v>
      </c>
      <c r="E1592" s="15" t="s">
        <v>2002</v>
      </c>
      <c r="F1592" s="15">
        <v>5</v>
      </c>
      <c r="G1592" s="15" t="s">
        <v>2011</v>
      </c>
      <c r="H1592" s="16" t="s">
        <v>2012</v>
      </c>
      <c r="I1592" s="16" t="s">
        <v>2013</v>
      </c>
      <c r="J1592" s="15" t="s">
        <v>2014</v>
      </c>
      <c r="K1592" s="32" cm="1">
        <f t="array" ref="K1592">IF(I1592="","",_xlfn.XLOOKUP(0&amp;A1592&amp;IF(F1592&lt;&gt;"",F1592,LOOKUP(2,1/(F$2:F1592&lt;&gt;""),F$2:F1592))&amp;I1592,Hoja4!G:G,Hoja4!F:F,"",0))</f>
        <v>148249159000</v>
      </c>
      <c r="L1592" s="23"/>
      <c r="M1592" s="15"/>
      <c r="N1592" s="15"/>
      <c r="O1592" s="15"/>
      <c r="P1592" s="15"/>
      <c r="Q1592" s="15"/>
      <c r="R1592" s="15"/>
      <c r="S1592" s="15"/>
      <c r="T1592" s="15"/>
      <c r="U1592" s="35"/>
      <c r="V1592" s="15"/>
      <c r="W1592" s="15"/>
      <c r="X1592" s="15"/>
      <c r="Y1592" s="15"/>
      <c r="Z1592" s="22"/>
    </row>
    <row r="1593" spans="1:26">
      <c r="A1593" s="15">
        <v>211</v>
      </c>
      <c r="B1593" s="15">
        <v>1</v>
      </c>
      <c r="C1593" s="15"/>
      <c r="D1593" s="15"/>
      <c r="E1593" s="15"/>
      <c r="F1593" s="15"/>
      <c r="G1593" s="15"/>
      <c r="H1593" s="16" t="s">
        <v>32</v>
      </c>
      <c r="I1593" s="16" t="s">
        <v>32</v>
      </c>
      <c r="J1593" s="15"/>
      <c r="K1593" s="27" t="str" cm="1">
        <f t="array" ref="K1593">IF(I1593="","",_xlfn.XLOOKUP(0&amp;A1593&amp;IF(F1593&lt;&gt;"",F1593,LOOKUP(2,1/(F$2:F1593&lt;&gt;""),F$2:F1593))&amp;I1593,Hoja4!G:G,Hoja4!F:F,"",0))</f>
        <v/>
      </c>
      <c r="L1593" s="22"/>
      <c r="M1593" s="15">
        <v>12</v>
      </c>
      <c r="N1593" s="17" t="s">
        <v>2015</v>
      </c>
      <c r="O1593" s="15" t="s">
        <v>40</v>
      </c>
      <c r="P1593" s="15" t="s">
        <v>35</v>
      </c>
      <c r="Q1593" s="15" t="s">
        <v>41</v>
      </c>
      <c r="R1593" s="15" t="s">
        <v>1038</v>
      </c>
      <c r="S1593" s="15">
        <v>100</v>
      </c>
      <c r="T1593" s="15">
        <v>100</v>
      </c>
      <c r="U1593" s="35">
        <v>5.8</v>
      </c>
      <c r="V1593" s="33"/>
      <c r="W1593" s="15" t="s">
        <v>38</v>
      </c>
      <c r="X1593" s="15" t="s">
        <v>38</v>
      </c>
      <c r="Y1593" s="15" t="s">
        <v>38</v>
      </c>
      <c r="Z1593" s="23"/>
    </row>
    <row r="1594" spans="1:26">
      <c r="A1594" s="15">
        <v>211</v>
      </c>
      <c r="B1594" s="15">
        <v>1</v>
      </c>
      <c r="C1594" s="15"/>
      <c r="D1594" s="15"/>
      <c r="E1594" s="15"/>
      <c r="F1594" s="15"/>
      <c r="G1594" s="15"/>
      <c r="H1594" s="16" t="s">
        <v>32</v>
      </c>
      <c r="I1594" s="16" t="s">
        <v>32</v>
      </c>
      <c r="J1594" s="15"/>
      <c r="K1594" s="27" t="str" cm="1">
        <f t="array" ref="K1594">IF(I1594="","",_xlfn.XLOOKUP(0&amp;A1594&amp;IF(F1594&lt;&gt;"",F1594,LOOKUP(2,1/(F$2:F1594&lt;&gt;""),F$2:F1594))&amp;I1594,Hoja4!G:G,Hoja4!F:F,"",0))</f>
        <v/>
      </c>
      <c r="L1594" s="22"/>
      <c r="M1594" s="15">
        <v>15</v>
      </c>
      <c r="N1594" s="17" t="s">
        <v>2016</v>
      </c>
      <c r="O1594" s="15" t="s">
        <v>40</v>
      </c>
      <c r="P1594" s="15" t="s">
        <v>35</v>
      </c>
      <c r="Q1594" s="15" t="s">
        <v>41</v>
      </c>
      <c r="R1594" s="15" t="s">
        <v>1038</v>
      </c>
      <c r="S1594" s="15">
        <v>100</v>
      </c>
      <c r="T1594" s="15">
        <v>100</v>
      </c>
      <c r="U1594" s="35">
        <v>10.08</v>
      </c>
      <c r="V1594" s="33"/>
      <c r="W1594" s="15" t="s">
        <v>38</v>
      </c>
      <c r="X1594" s="15" t="s">
        <v>38</v>
      </c>
      <c r="Y1594" s="15" t="s">
        <v>38</v>
      </c>
      <c r="Z1594" s="23"/>
    </row>
    <row r="1595" spans="1:26">
      <c r="A1595" s="3">
        <v>211</v>
      </c>
      <c r="B1595" s="3">
        <v>1</v>
      </c>
      <c r="C1595" s="3" t="s">
        <v>1976</v>
      </c>
      <c r="D1595" s="3"/>
      <c r="E1595" s="3"/>
      <c r="F1595" s="3">
        <v>5</v>
      </c>
      <c r="G1595" s="3" t="s">
        <v>2011</v>
      </c>
      <c r="H1595" s="4" t="s">
        <v>32</v>
      </c>
      <c r="I1595" s="4" t="s">
        <v>32</v>
      </c>
      <c r="J1595" s="3" t="s">
        <v>44</v>
      </c>
      <c r="K1595" s="28">
        <f>SUM(K1592:K1594)</f>
        <v>148249159000</v>
      </c>
      <c r="L1595" s="13">
        <f>SUM(L1592:L1594)</f>
        <v>0</v>
      </c>
      <c r="M1595" s="3"/>
      <c r="N1595" s="3"/>
      <c r="O1595" s="3"/>
      <c r="P1595" s="3"/>
      <c r="Q1595" s="3"/>
      <c r="R1595" s="3"/>
      <c r="S1595" s="3"/>
      <c r="T1595" s="3"/>
      <c r="U1595" s="36"/>
      <c r="V1595" s="3"/>
      <c r="W1595" s="3"/>
      <c r="X1595" s="3"/>
      <c r="Y1595" s="3" t="s">
        <v>45</v>
      </c>
      <c r="Z1595" s="13">
        <f>SUM(Z1592:Z1594)</f>
        <v>0</v>
      </c>
    </row>
    <row r="1596" spans="1:26">
      <c r="A1596" s="5">
        <v>211</v>
      </c>
      <c r="B1596" s="5">
        <v>1</v>
      </c>
      <c r="C1596" s="5" t="s">
        <v>1976</v>
      </c>
      <c r="D1596" s="5"/>
      <c r="E1596" s="5"/>
      <c r="F1596" s="5"/>
      <c r="G1596" s="5"/>
      <c r="H1596" s="6" t="s">
        <v>32</v>
      </c>
      <c r="I1596" s="6" t="s">
        <v>32</v>
      </c>
      <c r="J1596" s="5" t="s">
        <v>121</v>
      </c>
      <c r="K1596" s="29">
        <f>SUM(K1578,K1584,K1587,K1591,K1595)</f>
        <v>498513226000</v>
      </c>
      <c r="L1596" s="14">
        <f>SUM(L1578,L1584,L1587,L1591,L1595)</f>
        <v>0</v>
      </c>
      <c r="M1596" s="5"/>
      <c r="N1596" s="5"/>
      <c r="O1596" s="5"/>
      <c r="P1596" s="5"/>
      <c r="Q1596" s="5"/>
      <c r="R1596" s="5"/>
      <c r="S1596" s="5"/>
      <c r="T1596" s="5"/>
      <c r="U1596" s="37"/>
      <c r="V1596" s="5"/>
      <c r="W1596" s="5"/>
      <c r="X1596" s="5"/>
      <c r="Y1596" s="5" t="s">
        <v>121</v>
      </c>
      <c r="Z1596" s="14">
        <f>SUM(Z1578,Z1584,Z1587,Z1591,Z1595)</f>
        <v>0</v>
      </c>
    </row>
    <row r="1597" spans="1:26">
      <c r="A1597" s="15">
        <v>213</v>
      </c>
      <c r="B1597" s="15">
        <v>1</v>
      </c>
      <c r="C1597" s="15" t="s">
        <v>2017</v>
      </c>
      <c r="D1597" s="15">
        <v>1</v>
      </c>
      <c r="E1597" s="15" t="s">
        <v>2018</v>
      </c>
      <c r="F1597" s="15">
        <v>1</v>
      </c>
      <c r="G1597" s="15" t="s">
        <v>2019</v>
      </c>
      <c r="H1597" s="16" t="s">
        <v>2020</v>
      </c>
      <c r="I1597" s="16" t="s">
        <v>2021</v>
      </c>
      <c r="J1597" s="15" t="s">
        <v>2022</v>
      </c>
      <c r="K1597" s="32" cm="1">
        <f t="array" ref="K1597">IF(I1597="","",_xlfn.XLOOKUP(0&amp;A1597&amp;IF(F1597&lt;&gt;"",F1597,LOOKUP(2,1/(F$2:F1597&lt;&gt;""),F$2:F1597))&amp;I1597,Hoja4!G:G,Hoja4!F:F,"",0))</f>
        <v>452500000</v>
      </c>
      <c r="L1597" s="23"/>
      <c r="M1597" s="15"/>
      <c r="N1597" s="15"/>
      <c r="O1597" s="15"/>
      <c r="P1597" s="15"/>
      <c r="Q1597" s="15"/>
      <c r="R1597" s="15"/>
      <c r="S1597" s="15"/>
      <c r="T1597" s="15"/>
      <c r="U1597" s="35"/>
      <c r="V1597" s="15"/>
      <c r="W1597" s="15"/>
      <c r="X1597" s="15"/>
      <c r="Y1597" s="15"/>
      <c r="Z1597" s="22"/>
    </row>
    <row r="1598" spans="1:26">
      <c r="A1598" s="15">
        <v>213</v>
      </c>
      <c r="B1598" s="15">
        <v>1</v>
      </c>
      <c r="C1598" s="15"/>
      <c r="D1598" s="15"/>
      <c r="E1598" s="15"/>
      <c r="F1598" s="15"/>
      <c r="G1598" s="15"/>
      <c r="H1598" s="16" t="s">
        <v>32</v>
      </c>
      <c r="I1598" s="16" t="s">
        <v>32</v>
      </c>
      <c r="J1598" s="15"/>
      <c r="K1598" s="27" t="str" cm="1">
        <f t="array" ref="K1598">IF(I1598="","",_xlfn.XLOOKUP(0&amp;A1598&amp;IF(F1598&lt;&gt;"",F1598,LOOKUP(2,1/(F$2:F1598&lt;&gt;""),F$2:F1598))&amp;I1598,Hoja4!G:G,Hoja4!F:F,"",0))</f>
        <v/>
      </c>
      <c r="L1598" s="22"/>
      <c r="M1598" s="15">
        <v>1</v>
      </c>
      <c r="N1598" s="15" t="s">
        <v>2023</v>
      </c>
      <c r="O1598" s="15" t="s">
        <v>40</v>
      </c>
      <c r="P1598" s="15" t="s">
        <v>131</v>
      </c>
      <c r="Q1598" s="15" t="s">
        <v>36</v>
      </c>
      <c r="R1598" s="15" t="s">
        <v>1038</v>
      </c>
      <c r="S1598" s="15">
        <v>2160</v>
      </c>
      <c r="T1598" s="15">
        <v>17700</v>
      </c>
      <c r="U1598" s="35">
        <v>900</v>
      </c>
      <c r="V1598" s="33"/>
      <c r="W1598" s="15" t="s">
        <v>38</v>
      </c>
      <c r="X1598" s="15" t="s">
        <v>38</v>
      </c>
      <c r="Y1598" s="15" t="s">
        <v>38</v>
      </c>
      <c r="Z1598" s="23"/>
    </row>
    <row r="1599" spans="1:26">
      <c r="A1599" s="3">
        <v>213</v>
      </c>
      <c r="B1599" s="3">
        <v>1</v>
      </c>
      <c r="C1599" s="3" t="s">
        <v>2017</v>
      </c>
      <c r="D1599" s="3"/>
      <c r="E1599" s="3"/>
      <c r="F1599" s="3">
        <v>1</v>
      </c>
      <c r="G1599" s="3" t="s">
        <v>2019</v>
      </c>
      <c r="H1599" s="4" t="s">
        <v>32</v>
      </c>
      <c r="I1599" s="4" t="s">
        <v>32</v>
      </c>
      <c r="J1599" s="3" t="s">
        <v>44</v>
      </c>
      <c r="K1599" s="28">
        <f>SUM(K1597:K1598)</f>
        <v>452500000</v>
      </c>
      <c r="L1599" s="13">
        <f>SUM(L1597:L1598)</f>
        <v>0</v>
      </c>
      <c r="M1599" s="3"/>
      <c r="N1599" s="3"/>
      <c r="O1599" s="3"/>
      <c r="P1599" s="3"/>
      <c r="Q1599" s="3"/>
      <c r="R1599" s="3"/>
      <c r="S1599" s="3"/>
      <c r="T1599" s="3"/>
      <c r="U1599" s="36"/>
      <c r="V1599" s="3"/>
      <c r="W1599" s="3"/>
      <c r="X1599" s="3"/>
      <c r="Y1599" s="3" t="s">
        <v>45</v>
      </c>
      <c r="Z1599" s="13">
        <f>SUM(Z1596:Z1598)</f>
        <v>0</v>
      </c>
    </row>
    <row r="1600" spans="1:26">
      <c r="A1600" s="15">
        <v>213</v>
      </c>
      <c r="B1600" s="15">
        <v>1</v>
      </c>
      <c r="C1600" s="15" t="s">
        <v>2017</v>
      </c>
      <c r="D1600" s="15">
        <v>5</v>
      </c>
      <c r="E1600" s="15" t="s">
        <v>2024</v>
      </c>
      <c r="F1600" s="15">
        <v>2</v>
      </c>
      <c r="G1600" s="15" t="s">
        <v>2025</v>
      </c>
      <c r="H1600" s="16" t="s">
        <v>2026</v>
      </c>
      <c r="I1600" s="16" t="s">
        <v>2027</v>
      </c>
      <c r="J1600" s="15" t="s">
        <v>2028</v>
      </c>
      <c r="K1600" s="32" cm="1">
        <f t="array" ref="K1600">IF(I1600="","",_xlfn.XLOOKUP(0&amp;A1600&amp;IF(F1600&lt;&gt;"",F1600,LOOKUP(2,1/(F$2:F1600&lt;&gt;""),F$2:F1600))&amp;I1600,Hoja4!G:G,Hoja4!F:F,"",0))</f>
        <v>8659905000</v>
      </c>
      <c r="L1600" s="23"/>
      <c r="M1600" s="15"/>
      <c r="N1600" s="15"/>
      <c r="O1600" s="15"/>
      <c r="P1600" s="15"/>
      <c r="Q1600" s="15"/>
      <c r="R1600" s="15"/>
      <c r="S1600" s="15"/>
      <c r="T1600" s="15"/>
      <c r="U1600" s="35"/>
      <c r="V1600" s="15"/>
      <c r="W1600" s="15"/>
      <c r="X1600" s="15"/>
      <c r="Y1600" s="15"/>
      <c r="Z1600" s="22"/>
    </row>
    <row r="1601" spans="1:26">
      <c r="A1601" s="15">
        <v>213</v>
      </c>
      <c r="B1601" s="15">
        <v>1</v>
      </c>
      <c r="C1601" s="15"/>
      <c r="D1601" s="15"/>
      <c r="E1601" s="15"/>
      <c r="F1601" s="15"/>
      <c r="G1601" s="15"/>
      <c r="H1601" s="16" t="s">
        <v>2029</v>
      </c>
      <c r="I1601" s="16" t="s">
        <v>2030</v>
      </c>
      <c r="J1601" s="15" t="s">
        <v>2031</v>
      </c>
      <c r="K1601" s="32" cm="1">
        <f t="array" ref="K1601">IF(I1601="","",_xlfn.XLOOKUP(0&amp;A1601&amp;IF(F1601&lt;&gt;"",F1601,LOOKUP(2,1/(F$2:F1601&lt;&gt;""),F$2:F1601))&amp;I1601,Hoja4!G:G,Hoja4!F:F,"",0))</f>
        <v>2706750000</v>
      </c>
      <c r="L1601" s="23"/>
      <c r="M1601" s="15"/>
      <c r="N1601" s="15"/>
      <c r="O1601" s="15"/>
      <c r="P1601" s="15"/>
      <c r="Q1601" s="15"/>
      <c r="R1601" s="15"/>
      <c r="S1601" s="15"/>
      <c r="T1601" s="15"/>
      <c r="U1601" s="35"/>
      <c r="V1601" s="15"/>
      <c r="W1601" s="15"/>
      <c r="X1601" s="15"/>
      <c r="Y1601" s="15"/>
      <c r="Z1601" s="22"/>
    </row>
    <row r="1602" spans="1:26">
      <c r="A1602" s="15">
        <v>213</v>
      </c>
      <c r="B1602" s="15">
        <v>1</v>
      </c>
      <c r="C1602" s="15"/>
      <c r="D1602" s="15"/>
      <c r="E1602" s="15"/>
      <c r="F1602" s="15"/>
      <c r="G1602" s="15"/>
      <c r="H1602" s="16" t="s">
        <v>32</v>
      </c>
      <c r="I1602" s="16" t="s">
        <v>32</v>
      </c>
      <c r="J1602" s="15"/>
      <c r="K1602" s="27" t="str" cm="1">
        <f t="array" ref="K1602">IF(I1602="","",_xlfn.XLOOKUP(0&amp;A1602&amp;IF(F1602&lt;&gt;"",F1602,LOOKUP(2,1/(F$2:F1602&lt;&gt;""),F$2:F1602))&amp;I1602,Hoja4!G:G,Hoja4!F:F,"",0))</f>
        <v/>
      </c>
      <c r="L1602" s="22"/>
      <c r="M1602" s="15">
        <v>3</v>
      </c>
      <c r="N1602" s="15" t="s">
        <v>2032</v>
      </c>
      <c r="O1602" s="15" t="s">
        <v>40</v>
      </c>
      <c r="P1602" s="15" t="s">
        <v>131</v>
      </c>
      <c r="Q1602" s="15" t="s">
        <v>36</v>
      </c>
      <c r="R1602" s="15" t="s">
        <v>1038</v>
      </c>
      <c r="S1602" s="15">
        <v>245</v>
      </c>
      <c r="T1602" s="15">
        <v>2810</v>
      </c>
      <c r="U1602" s="35">
        <v>323</v>
      </c>
      <c r="V1602" s="33"/>
      <c r="W1602" s="15" t="s">
        <v>38</v>
      </c>
      <c r="X1602" s="15" t="s">
        <v>38</v>
      </c>
      <c r="Y1602" s="15" t="s">
        <v>38</v>
      </c>
      <c r="Z1602" s="23"/>
    </row>
    <row r="1603" spans="1:26">
      <c r="A1603" s="15">
        <v>213</v>
      </c>
      <c r="B1603" s="15">
        <v>1</v>
      </c>
      <c r="C1603" s="15"/>
      <c r="D1603" s="15"/>
      <c r="E1603" s="15"/>
      <c r="F1603" s="15"/>
      <c r="G1603" s="15"/>
      <c r="H1603" s="16" t="s">
        <v>32</v>
      </c>
      <c r="I1603" s="16" t="s">
        <v>32</v>
      </c>
      <c r="J1603" s="15"/>
      <c r="K1603" s="27" t="str" cm="1">
        <f t="array" ref="K1603">IF(I1603="","",_xlfn.XLOOKUP(0&amp;A1603&amp;IF(F1603&lt;&gt;"",F1603,LOOKUP(2,1/(F$2:F1603&lt;&gt;""),F$2:F1603))&amp;I1603,Hoja4!G:G,Hoja4!F:F,"",0))</f>
        <v/>
      </c>
      <c r="L1603" s="22"/>
      <c r="M1603" s="15">
        <v>4</v>
      </c>
      <c r="N1603" s="15" t="s">
        <v>2033</v>
      </c>
      <c r="O1603" s="15" t="s">
        <v>100</v>
      </c>
      <c r="P1603" s="15" t="s">
        <v>131</v>
      </c>
      <c r="Q1603" s="15" t="s">
        <v>41</v>
      </c>
      <c r="R1603" s="15" t="s">
        <v>374</v>
      </c>
      <c r="S1603" s="15">
        <v>100</v>
      </c>
      <c r="T1603" s="15">
        <v>100</v>
      </c>
      <c r="U1603" s="35">
        <v>100</v>
      </c>
      <c r="V1603" s="33"/>
      <c r="W1603" s="15" t="s">
        <v>38</v>
      </c>
      <c r="X1603" s="15" t="s">
        <v>38</v>
      </c>
      <c r="Y1603" s="15" t="s">
        <v>38</v>
      </c>
      <c r="Z1603" s="23"/>
    </row>
    <row r="1604" spans="1:26">
      <c r="A1604" s="3">
        <v>213</v>
      </c>
      <c r="B1604" s="3">
        <v>1</v>
      </c>
      <c r="C1604" s="3" t="s">
        <v>2017</v>
      </c>
      <c r="D1604" s="3"/>
      <c r="E1604" s="3"/>
      <c r="F1604" s="3">
        <v>2</v>
      </c>
      <c r="G1604" s="3" t="s">
        <v>2025</v>
      </c>
      <c r="H1604" s="4" t="s">
        <v>32</v>
      </c>
      <c r="I1604" s="4" t="s">
        <v>32</v>
      </c>
      <c r="J1604" s="3" t="s">
        <v>44</v>
      </c>
      <c r="K1604" s="28">
        <f>SUM(K1600:K1603)</f>
        <v>11366655000</v>
      </c>
      <c r="L1604" s="13">
        <f>SUM(L1600:L1603)</f>
        <v>0</v>
      </c>
      <c r="M1604" s="3"/>
      <c r="N1604" s="3"/>
      <c r="O1604" s="3"/>
      <c r="P1604" s="3"/>
      <c r="Q1604" s="3"/>
      <c r="R1604" s="3"/>
      <c r="S1604" s="3"/>
      <c r="T1604" s="3"/>
      <c r="U1604" s="36"/>
      <c r="V1604" s="3"/>
      <c r="W1604" s="3"/>
      <c r="X1604" s="3"/>
      <c r="Y1604" s="3" t="s">
        <v>45</v>
      </c>
      <c r="Z1604" s="13">
        <f>SUM(Z1600:Z1603)</f>
        <v>0</v>
      </c>
    </row>
    <row r="1605" spans="1:26">
      <c r="A1605" s="15">
        <v>213</v>
      </c>
      <c r="B1605" s="15">
        <v>1</v>
      </c>
      <c r="C1605" s="15" t="s">
        <v>2017</v>
      </c>
      <c r="D1605" s="15">
        <v>5</v>
      </c>
      <c r="E1605" s="15" t="s">
        <v>2024</v>
      </c>
      <c r="F1605" s="15">
        <v>3</v>
      </c>
      <c r="G1605" s="15" t="s">
        <v>2034</v>
      </c>
      <c r="H1605" s="16" t="s">
        <v>2035</v>
      </c>
      <c r="I1605" s="16" t="s">
        <v>2036</v>
      </c>
      <c r="J1605" s="15" t="s">
        <v>2037</v>
      </c>
      <c r="K1605" s="32" cm="1">
        <f t="array" ref="K1605">IF(I1605="","",_xlfn.XLOOKUP(0&amp;A1605&amp;IF(F1605&lt;&gt;"",F1605,LOOKUP(2,1/(F$2:F1605&lt;&gt;""),F$2:F1605))&amp;I1605,Hoja4!G:G,Hoja4!F:F,"",0))</f>
        <v>2894016000</v>
      </c>
      <c r="L1605" s="23"/>
      <c r="M1605" s="15"/>
      <c r="N1605" s="15"/>
      <c r="O1605" s="15"/>
      <c r="P1605" s="15"/>
      <c r="Q1605" s="15"/>
      <c r="R1605" s="15"/>
      <c r="S1605" s="15"/>
      <c r="T1605" s="15"/>
      <c r="U1605" s="35"/>
      <c r="V1605" s="15"/>
      <c r="W1605" s="15"/>
      <c r="X1605" s="15"/>
      <c r="Y1605" s="15"/>
      <c r="Z1605" s="22"/>
    </row>
    <row r="1606" spans="1:26">
      <c r="A1606" s="15">
        <v>213</v>
      </c>
      <c r="B1606" s="15">
        <v>1</v>
      </c>
      <c r="C1606" s="15"/>
      <c r="D1606" s="15"/>
      <c r="E1606" s="15"/>
      <c r="F1606" s="15"/>
      <c r="G1606" s="15"/>
      <c r="H1606" s="16" t="s">
        <v>2038</v>
      </c>
      <c r="I1606" s="16" t="s">
        <v>2039</v>
      </c>
      <c r="J1606" s="15" t="s">
        <v>2040</v>
      </c>
      <c r="K1606" s="32" cm="1">
        <f t="array" ref="K1606">IF(I1606="","",_xlfn.XLOOKUP(0&amp;A1606&amp;IF(F1606&lt;&gt;"",F1606,LOOKUP(2,1/(F$2:F1606&lt;&gt;""),F$2:F1606))&amp;I1606,Hoja4!G:G,Hoja4!F:F,"",0))</f>
        <v>952000000</v>
      </c>
      <c r="L1606" s="23"/>
      <c r="M1606" s="15"/>
      <c r="N1606" s="15"/>
      <c r="O1606" s="15"/>
      <c r="P1606" s="15"/>
      <c r="Q1606" s="15"/>
      <c r="R1606" s="15"/>
      <c r="S1606" s="15"/>
      <c r="T1606" s="15"/>
      <c r="U1606" s="35"/>
      <c r="V1606" s="15"/>
      <c r="W1606" s="15"/>
      <c r="X1606" s="15"/>
      <c r="Y1606" s="15"/>
      <c r="Z1606" s="22"/>
    </row>
    <row r="1607" spans="1:26">
      <c r="A1607" s="15">
        <v>213</v>
      </c>
      <c r="B1607" s="15">
        <v>1</v>
      </c>
      <c r="C1607" s="15"/>
      <c r="D1607" s="15"/>
      <c r="E1607" s="15"/>
      <c r="F1607" s="15"/>
      <c r="G1607" s="15"/>
      <c r="H1607" s="16" t="s">
        <v>32</v>
      </c>
      <c r="I1607" s="16" t="s">
        <v>32</v>
      </c>
      <c r="J1607" s="15"/>
      <c r="K1607" s="27" t="str" cm="1">
        <f t="array" ref="K1607">IF(I1607="","",_xlfn.XLOOKUP(0&amp;A1607&amp;IF(F1607&lt;&gt;"",F1607,LOOKUP(2,1/(F$2:F1607&lt;&gt;""),F$2:F1607))&amp;I1607,Hoja4!G:G,Hoja4!F:F,"",0))</f>
        <v/>
      </c>
      <c r="L1607" s="22"/>
      <c r="M1607" s="15">
        <v>5</v>
      </c>
      <c r="N1607" s="15" t="s">
        <v>2041</v>
      </c>
      <c r="O1607" s="15" t="s">
        <v>40</v>
      </c>
      <c r="P1607" s="15" t="s">
        <v>131</v>
      </c>
      <c r="Q1607" s="15" t="s">
        <v>36</v>
      </c>
      <c r="R1607" s="15" t="s">
        <v>1038</v>
      </c>
      <c r="S1607" s="15">
        <v>20</v>
      </c>
      <c r="T1607" s="15">
        <v>170</v>
      </c>
      <c r="U1607" s="35">
        <v>15</v>
      </c>
      <c r="V1607" s="33"/>
      <c r="W1607" s="15" t="s">
        <v>38</v>
      </c>
      <c r="X1607" s="15" t="s">
        <v>38</v>
      </c>
      <c r="Y1607" s="15" t="s">
        <v>38</v>
      </c>
      <c r="Z1607" s="23"/>
    </row>
    <row r="1608" spans="1:26">
      <c r="A1608" s="3">
        <v>213</v>
      </c>
      <c r="B1608" s="3">
        <v>1</v>
      </c>
      <c r="C1608" s="3" t="s">
        <v>2017</v>
      </c>
      <c r="D1608" s="3"/>
      <c r="E1608" s="3"/>
      <c r="F1608" s="3">
        <v>3</v>
      </c>
      <c r="G1608" s="3" t="s">
        <v>2034</v>
      </c>
      <c r="H1608" s="4" t="s">
        <v>32</v>
      </c>
      <c r="I1608" s="4" t="s">
        <v>32</v>
      </c>
      <c r="J1608" s="3" t="s">
        <v>44</v>
      </c>
      <c r="K1608" s="28">
        <f>SUM(K1605:K1607)</f>
        <v>3846016000</v>
      </c>
      <c r="L1608" s="13">
        <f>SUM(L1605:L1607)</f>
        <v>0</v>
      </c>
      <c r="M1608" s="3"/>
      <c r="N1608" s="3"/>
      <c r="O1608" s="3"/>
      <c r="P1608" s="3"/>
      <c r="Q1608" s="3"/>
      <c r="R1608" s="3"/>
      <c r="S1608" s="3"/>
      <c r="T1608" s="3"/>
      <c r="U1608" s="36"/>
      <c r="V1608" s="3"/>
      <c r="W1608" s="3"/>
      <c r="X1608" s="3"/>
      <c r="Y1608" s="3" t="s">
        <v>45</v>
      </c>
      <c r="Z1608" s="13">
        <f>SUM(Z1605:Z1607)</f>
        <v>0</v>
      </c>
    </row>
    <row r="1609" spans="1:26">
      <c r="A1609" s="15">
        <v>213</v>
      </c>
      <c r="B1609" s="15">
        <v>1</v>
      </c>
      <c r="C1609" s="15" t="s">
        <v>2017</v>
      </c>
      <c r="D1609" s="15">
        <v>5</v>
      </c>
      <c r="E1609" s="15" t="s">
        <v>2024</v>
      </c>
      <c r="F1609" s="15">
        <v>5</v>
      </c>
      <c r="G1609" s="15" t="s">
        <v>2042</v>
      </c>
      <c r="H1609" s="16" t="s">
        <v>2043</v>
      </c>
      <c r="I1609" s="16" t="s">
        <v>2044</v>
      </c>
      <c r="J1609" s="15" t="s">
        <v>2045</v>
      </c>
      <c r="K1609" s="32" cm="1">
        <f t="array" ref="K1609">IF(I1609="","",_xlfn.XLOOKUP(0&amp;A1609&amp;IF(F1609&lt;&gt;"",F1609,LOOKUP(2,1/(F$2:F1609&lt;&gt;""),F$2:F1609))&amp;I1609,Hoja4!G:G,Hoja4!F:F,"",0))</f>
        <v>290060000</v>
      </c>
      <c r="L1609" s="23"/>
      <c r="M1609" s="15"/>
      <c r="N1609" s="15"/>
      <c r="O1609" s="15"/>
      <c r="P1609" s="15"/>
      <c r="Q1609" s="15"/>
      <c r="R1609" s="15"/>
      <c r="S1609" s="15"/>
      <c r="T1609" s="15"/>
      <c r="U1609" s="35"/>
      <c r="V1609" s="15"/>
      <c r="W1609" s="15"/>
      <c r="X1609" s="15"/>
      <c r="Y1609" s="15"/>
      <c r="Z1609" s="22"/>
    </row>
    <row r="1610" spans="1:26">
      <c r="A1610" s="15">
        <v>213</v>
      </c>
      <c r="B1610" s="15">
        <v>1</v>
      </c>
      <c r="C1610" s="15"/>
      <c r="D1610" s="15"/>
      <c r="E1610" s="15"/>
      <c r="F1610" s="15"/>
      <c r="G1610" s="15"/>
      <c r="H1610" s="16" t="s">
        <v>2046</v>
      </c>
      <c r="I1610" s="16" t="s">
        <v>2047</v>
      </c>
      <c r="J1610" s="15" t="s">
        <v>2048</v>
      </c>
      <c r="K1610" s="32" cm="1">
        <f t="array" ref="K1610">IF(I1610="","",_xlfn.XLOOKUP(0&amp;A1610&amp;IF(F1610&lt;&gt;"",F1610,LOOKUP(2,1/(F$2:F1610&lt;&gt;""),F$2:F1610))&amp;I1610,Hoja4!G:G,Hoja4!F:F,"",0))</f>
        <v>133000000</v>
      </c>
      <c r="L1610" s="23"/>
      <c r="M1610" s="15"/>
      <c r="N1610" s="15"/>
      <c r="O1610" s="15"/>
      <c r="P1610" s="15"/>
      <c r="Q1610" s="15"/>
      <c r="R1610" s="15"/>
      <c r="S1610" s="15"/>
      <c r="T1610" s="15"/>
      <c r="U1610" s="35"/>
      <c r="V1610" s="15"/>
      <c r="W1610" s="15"/>
      <c r="X1610" s="15"/>
      <c r="Y1610" s="15"/>
      <c r="Z1610" s="22"/>
    </row>
    <row r="1611" spans="1:26">
      <c r="A1611" s="15">
        <v>213</v>
      </c>
      <c r="B1611" s="15">
        <v>1</v>
      </c>
      <c r="C1611" s="15"/>
      <c r="D1611" s="15"/>
      <c r="E1611" s="15"/>
      <c r="F1611" s="15"/>
      <c r="G1611" s="15"/>
      <c r="H1611" s="16" t="s">
        <v>2049</v>
      </c>
      <c r="I1611" s="16" t="s">
        <v>2050</v>
      </c>
      <c r="J1611" s="15" t="s">
        <v>2051</v>
      </c>
      <c r="K1611" s="32" cm="1">
        <f t="array" ref="K1611">IF(I1611="","",_xlfn.XLOOKUP(0&amp;A1611&amp;IF(F1611&lt;&gt;"",F1611,LOOKUP(2,1/(F$2:F1611&lt;&gt;""),F$2:F1611))&amp;I1611,Hoja4!G:G,Hoja4!F:F,"",0))</f>
        <v>500000000</v>
      </c>
      <c r="L1611" s="23"/>
      <c r="M1611" s="15"/>
      <c r="N1611" s="15"/>
      <c r="O1611" s="15"/>
      <c r="P1611" s="15"/>
      <c r="Q1611" s="15"/>
      <c r="R1611" s="15"/>
      <c r="S1611" s="15"/>
      <c r="T1611" s="15"/>
      <c r="U1611" s="35"/>
      <c r="V1611" s="15"/>
      <c r="W1611" s="15"/>
      <c r="X1611" s="15"/>
      <c r="Y1611" s="15"/>
      <c r="Z1611" s="22"/>
    </row>
    <row r="1612" spans="1:26">
      <c r="A1612" s="15">
        <v>213</v>
      </c>
      <c r="B1612" s="15">
        <v>1</v>
      </c>
      <c r="C1612" s="15"/>
      <c r="D1612" s="15"/>
      <c r="E1612" s="15"/>
      <c r="F1612" s="15"/>
      <c r="G1612" s="15"/>
      <c r="H1612" s="16" t="s">
        <v>32</v>
      </c>
      <c r="I1612" s="16" t="s">
        <v>32</v>
      </c>
      <c r="J1612" s="15"/>
      <c r="K1612" s="27" t="str" cm="1">
        <f t="array" ref="K1612">IF(I1612="","",_xlfn.XLOOKUP(0&amp;A1612&amp;IF(F1612&lt;&gt;"",F1612,LOOKUP(2,1/(F$2:F1612&lt;&gt;""),F$2:F1612))&amp;I1612,Hoja4!G:G,Hoja4!F:F,"",0))</f>
        <v/>
      </c>
      <c r="L1612" s="22"/>
      <c r="M1612" s="15">
        <v>7</v>
      </c>
      <c r="N1612" s="15" t="s">
        <v>2052</v>
      </c>
      <c r="O1612" s="15" t="s">
        <v>40</v>
      </c>
      <c r="P1612" s="15" t="s">
        <v>131</v>
      </c>
      <c r="Q1612" s="15" t="s">
        <v>36</v>
      </c>
      <c r="R1612" s="15" t="s">
        <v>1038</v>
      </c>
      <c r="S1612" s="15">
        <v>19</v>
      </c>
      <c r="T1612" s="15">
        <v>70</v>
      </c>
      <c r="U1612" s="35">
        <v>5</v>
      </c>
      <c r="V1612" s="33"/>
      <c r="W1612" s="15" t="s">
        <v>38</v>
      </c>
      <c r="X1612" s="15" t="s">
        <v>38</v>
      </c>
      <c r="Y1612" s="15" t="s">
        <v>38</v>
      </c>
      <c r="Z1612" s="23"/>
    </row>
    <row r="1613" spans="1:26">
      <c r="A1613" s="15">
        <v>213</v>
      </c>
      <c r="B1613" s="15">
        <v>1</v>
      </c>
      <c r="C1613" s="15"/>
      <c r="D1613" s="15"/>
      <c r="E1613" s="15"/>
      <c r="F1613" s="15"/>
      <c r="G1613" s="15"/>
      <c r="H1613" s="16" t="s">
        <v>32</v>
      </c>
      <c r="I1613" s="16" t="s">
        <v>32</v>
      </c>
      <c r="J1613" s="15"/>
      <c r="K1613" s="27" t="str" cm="1">
        <f t="array" ref="K1613">IF(I1613="","",_xlfn.XLOOKUP(0&amp;A1613&amp;IF(F1613&lt;&gt;"",F1613,LOOKUP(2,1/(F$2:F1613&lt;&gt;""),F$2:F1613))&amp;I1613,Hoja4!G:G,Hoja4!F:F,"",0))</f>
        <v/>
      </c>
      <c r="L1613" s="22"/>
      <c r="M1613" s="15">
        <v>8</v>
      </c>
      <c r="N1613" s="15" t="s">
        <v>2053</v>
      </c>
      <c r="O1613" s="15" t="s">
        <v>40</v>
      </c>
      <c r="P1613" s="15" t="s">
        <v>131</v>
      </c>
      <c r="Q1613" s="15" t="s">
        <v>36</v>
      </c>
      <c r="R1613" s="15" t="s">
        <v>1038</v>
      </c>
      <c r="S1613" s="15">
        <v>5</v>
      </c>
      <c r="T1613" s="15">
        <v>33</v>
      </c>
      <c r="U1613" s="35">
        <v>0</v>
      </c>
      <c r="V1613" s="33"/>
      <c r="W1613" s="15" t="s">
        <v>38</v>
      </c>
      <c r="X1613" s="15" t="s">
        <v>38</v>
      </c>
      <c r="Y1613" s="15" t="s">
        <v>38</v>
      </c>
      <c r="Z1613" s="23"/>
    </row>
    <row r="1614" spans="1:26">
      <c r="A1614" s="15">
        <v>213</v>
      </c>
      <c r="B1614" s="15">
        <v>1</v>
      </c>
      <c r="C1614" s="15"/>
      <c r="D1614" s="15"/>
      <c r="E1614" s="15"/>
      <c r="F1614" s="15"/>
      <c r="G1614" s="15"/>
      <c r="H1614" s="16" t="s">
        <v>32</v>
      </c>
      <c r="I1614" s="16" t="s">
        <v>32</v>
      </c>
      <c r="J1614" s="15"/>
      <c r="K1614" s="27" t="str" cm="1">
        <f t="array" ref="K1614">IF(I1614="","",_xlfn.XLOOKUP(0&amp;A1614&amp;IF(F1614&lt;&gt;"",F1614,LOOKUP(2,1/(F$2:F1614&lt;&gt;""),F$2:F1614))&amp;I1614,Hoja4!G:G,Hoja4!F:F,"",0))</f>
        <v/>
      </c>
      <c r="L1614" s="22"/>
      <c r="M1614" s="15">
        <v>16</v>
      </c>
      <c r="N1614" s="15" t="s">
        <v>2054</v>
      </c>
      <c r="O1614" s="15" t="s">
        <v>40</v>
      </c>
      <c r="P1614" s="15" t="s">
        <v>95</v>
      </c>
      <c r="Q1614" s="15" t="s">
        <v>36</v>
      </c>
      <c r="R1614" s="15" t="s">
        <v>1038</v>
      </c>
      <c r="S1614" s="15">
        <v>0</v>
      </c>
      <c r="T1614" s="15">
        <v>14</v>
      </c>
      <c r="U1614" s="35">
        <v>2</v>
      </c>
      <c r="V1614" s="33"/>
      <c r="W1614" s="15" t="s">
        <v>38</v>
      </c>
      <c r="X1614" s="15" t="s">
        <v>38</v>
      </c>
      <c r="Y1614" s="15" t="s">
        <v>38</v>
      </c>
      <c r="Z1614" s="23"/>
    </row>
    <row r="1615" spans="1:26">
      <c r="A1615" s="15">
        <v>213</v>
      </c>
      <c r="B1615" s="15">
        <v>1</v>
      </c>
      <c r="C1615" s="15"/>
      <c r="D1615" s="15"/>
      <c r="E1615" s="15"/>
      <c r="F1615" s="15"/>
      <c r="G1615" s="15"/>
      <c r="H1615" s="16" t="s">
        <v>32</v>
      </c>
      <c r="I1615" s="16" t="s">
        <v>32</v>
      </c>
      <c r="J1615" s="15"/>
      <c r="K1615" s="27" t="str" cm="1">
        <f t="array" ref="K1615">IF(I1615="","",_xlfn.XLOOKUP(0&amp;A1615&amp;IF(F1615&lt;&gt;"",F1615,LOOKUP(2,1/(F$2:F1615&lt;&gt;""),F$2:F1615))&amp;I1615,Hoja4!G:G,Hoja4!F:F,"",0))</f>
        <v/>
      </c>
      <c r="L1615" s="22"/>
      <c r="M1615" s="15">
        <v>17</v>
      </c>
      <c r="N1615" s="15" t="s">
        <v>2055</v>
      </c>
      <c r="O1615" s="15" t="s">
        <v>40</v>
      </c>
      <c r="P1615" s="15" t="s">
        <v>95</v>
      </c>
      <c r="Q1615" s="15" t="s">
        <v>36</v>
      </c>
      <c r="R1615" s="15" t="s">
        <v>1038</v>
      </c>
      <c r="S1615" s="15">
        <v>0</v>
      </c>
      <c r="T1615" s="15">
        <v>147</v>
      </c>
      <c r="U1615" s="35">
        <v>7</v>
      </c>
      <c r="V1615" s="33"/>
      <c r="W1615" s="15" t="s">
        <v>38</v>
      </c>
      <c r="X1615" s="15" t="s">
        <v>38</v>
      </c>
      <c r="Y1615" s="15" t="s">
        <v>38</v>
      </c>
      <c r="Z1615" s="23"/>
    </row>
    <row r="1616" spans="1:26">
      <c r="A1616" s="3">
        <v>213</v>
      </c>
      <c r="B1616" s="3">
        <v>1</v>
      </c>
      <c r="C1616" s="3" t="s">
        <v>2017</v>
      </c>
      <c r="D1616" s="3"/>
      <c r="E1616" s="3"/>
      <c r="F1616" s="3">
        <v>5</v>
      </c>
      <c r="G1616" s="3" t="s">
        <v>2042</v>
      </c>
      <c r="H1616" s="4" t="s">
        <v>32</v>
      </c>
      <c r="I1616" s="4" t="s">
        <v>32</v>
      </c>
      <c r="J1616" s="3" t="s">
        <v>44</v>
      </c>
      <c r="K1616" s="28">
        <f>SUM(K1609:K1615)</f>
        <v>923060000</v>
      </c>
      <c r="L1616" s="13">
        <f>SUM(L1609:L1615)</f>
        <v>0</v>
      </c>
      <c r="M1616" s="3"/>
      <c r="N1616" s="3"/>
      <c r="O1616" s="3"/>
      <c r="P1616" s="3"/>
      <c r="Q1616" s="3"/>
      <c r="R1616" s="3"/>
      <c r="S1616" s="3"/>
      <c r="T1616" s="3"/>
      <c r="U1616" s="36"/>
      <c r="V1616" s="3"/>
      <c r="W1616" s="3"/>
      <c r="X1616" s="3"/>
      <c r="Y1616" s="3" t="s">
        <v>45</v>
      </c>
      <c r="Z1616" s="13">
        <f>SUM(Z1609:Z1615)</f>
        <v>0</v>
      </c>
    </row>
    <row r="1617" spans="1:26">
      <c r="A1617" s="15">
        <v>213</v>
      </c>
      <c r="B1617" s="15">
        <v>1</v>
      </c>
      <c r="C1617" s="15" t="s">
        <v>2017</v>
      </c>
      <c r="D1617" s="15">
        <v>5</v>
      </c>
      <c r="E1617" s="15" t="s">
        <v>2024</v>
      </c>
      <c r="F1617" s="15">
        <v>6</v>
      </c>
      <c r="G1617" s="15" t="s">
        <v>2056</v>
      </c>
      <c r="H1617" s="16" t="s">
        <v>2043</v>
      </c>
      <c r="I1617" s="16" t="s">
        <v>2044</v>
      </c>
      <c r="J1617" s="15" t="s">
        <v>2045</v>
      </c>
      <c r="K1617" s="32" cm="1">
        <f t="array" ref="K1617">IF(I1617="","",_xlfn.XLOOKUP(0&amp;A1617&amp;IF(F1617&lt;&gt;"",F1617,LOOKUP(2,1/(F$2:F1617&lt;&gt;""),F$2:F1617))&amp;I1617,Hoja4!G:G,Hoja4!F:F,"",0))</f>
        <v>3746740000</v>
      </c>
      <c r="L1617" s="23"/>
      <c r="M1617" s="15"/>
      <c r="N1617" s="15"/>
      <c r="O1617" s="15"/>
      <c r="P1617" s="15"/>
      <c r="Q1617" s="15"/>
      <c r="R1617" s="15"/>
      <c r="S1617" s="15"/>
      <c r="T1617" s="15"/>
      <c r="U1617" s="35"/>
      <c r="V1617" s="15"/>
      <c r="W1617" s="15"/>
      <c r="X1617" s="15"/>
      <c r="Y1617" s="15"/>
      <c r="Z1617" s="22"/>
    </row>
    <row r="1618" spans="1:26">
      <c r="A1618" s="15">
        <v>213</v>
      </c>
      <c r="B1618" s="15">
        <v>1</v>
      </c>
      <c r="C1618" s="15"/>
      <c r="D1618" s="15"/>
      <c r="E1618" s="15"/>
      <c r="F1618" s="15"/>
      <c r="G1618" s="15"/>
      <c r="H1618" s="16" t="s">
        <v>32</v>
      </c>
      <c r="I1618" s="16" t="s">
        <v>32</v>
      </c>
      <c r="J1618" s="15"/>
      <c r="K1618" s="27" t="str" cm="1">
        <f t="array" ref="K1618">IF(I1618="","",_xlfn.XLOOKUP(0&amp;A1618&amp;IF(F1618&lt;&gt;"",F1618,LOOKUP(2,1/(F$2:F1618&lt;&gt;""),F$2:F1618))&amp;I1618,Hoja4!G:G,Hoja4!F:F,"",0))</f>
        <v/>
      </c>
      <c r="L1618" s="22"/>
      <c r="M1618" s="15">
        <v>10</v>
      </c>
      <c r="N1618" s="15" t="s">
        <v>2057</v>
      </c>
      <c r="O1618" s="15" t="s">
        <v>40</v>
      </c>
      <c r="P1618" s="15" t="s">
        <v>131</v>
      </c>
      <c r="Q1618" s="15" t="s">
        <v>36</v>
      </c>
      <c r="R1618" s="15" t="s">
        <v>1038</v>
      </c>
      <c r="S1618" s="15">
        <v>1253</v>
      </c>
      <c r="T1618" s="15">
        <v>10710</v>
      </c>
      <c r="U1618" s="35">
        <v>900</v>
      </c>
      <c r="V1618" s="33"/>
      <c r="W1618" s="15" t="s">
        <v>38</v>
      </c>
      <c r="X1618" s="15" t="s">
        <v>38</v>
      </c>
      <c r="Y1618" s="15" t="s">
        <v>38</v>
      </c>
      <c r="Z1618" s="23"/>
    </row>
    <row r="1619" spans="1:26">
      <c r="A1619" s="15">
        <v>213</v>
      </c>
      <c r="B1619" s="15">
        <v>1</v>
      </c>
      <c r="C1619" s="15"/>
      <c r="D1619" s="15"/>
      <c r="E1619" s="15"/>
      <c r="F1619" s="15"/>
      <c r="G1619" s="15"/>
      <c r="H1619" s="16" t="s">
        <v>32</v>
      </c>
      <c r="I1619" s="16" t="s">
        <v>32</v>
      </c>
      <c r="J1619" s="15"/>
      <c r="K1619" s="27" t="str" cm="1">
        <f t="array" ref="K1619">IF(I1619="","",_xlfn.XLOOKUP(0&amp;A1619&amp;IF(F1619&lt;&gt;"",F1619,LOOKUP(2,1/(F$2:F1619&lt;&gt;""),F$2:F1619))&amp;I1619,Hoja4!G:G,Hoja4!F:F,"",0))</f>
        <v/>
      </c>
      <c r="L1619" s="22"/>
      <c r="M1619" s="15">
        <v>11</v>
      </c>
      <c r="N1619" s="15" t="s">
        <v>2058</v>
      </c>
      <c r="O1619" s="15" t="s">
        <v>40</v>
      </c>
      <c r="P1619" s="15" t="s">
        <v>131</v>
      </c>
      <c r="Q1619" s="15" t="s">
        <v>36</v>
      </c>
      <c r="R1619" s="15" t="s">
        <v>374</v>
      </c>
      <c r="S1619" s="15">
        <v>1</v>
      </c>
      <c r="T1619" s="15">
        <v>10</v>
      </c>
      <c r="U1619" s="35">
        <v>1</v>
      </c>
      <c r="V1619" s="33"/>
      <c r="W1619" s="15" t="s">
        <v>38</v>
      </c>
      <c r="X1619" s="15" t="s">
        <v>38</v>
      </c>
      <c r="Y1619" s="15" t="s">
        <v>38</v>
      </c>
      <c r="Z1619" s="23"/>
    </row>
    <row r="1620" spans="1:26">
      <c r="A1620" s="3">
        <v>213</v>
      </c>
      <c r="B1620" s="3">
        <v>1</v>
      </c>
      <c r="C1620" s="3" t="s">
        <v>2017</v>
      </c>
      <c r="D1620" s="3"/>
      <c r="E1620" s="3"/>
      <c r="F1620" s="3">
        <v>6</v>
      </c>
      <c r="G1620" s="3" t="s">
        <v>2056</v>
      </c>
      <c r="H1620" s="4" t="s">
        <v>32</v>
      </c>
      <c r="I1620" s="4" t="s">
        <v>32</v>
      </c>
      <c r="J1620" s="3" t="s">
        <v>44</v>
      </c>
      <c r="K1620" s="28">
        <f>SUM(K1617:K1619)</f>
        <v>3746740000</v>
      </c>
      <c r="L1620" s="13">
        <f>SUM(L1617:L1619)</f>
        <v>0</v>
      </c>
      <c r="M1620" s="3"/>
      <c r="N1620" s="3"/>
      <c r="O1620" s="3"/>
      <c r="P1620" s="3"/>
      <c r="Q1620" s="3"/>
      <c r="R1620" s="3"/>
      <c r="S1620" s="3"/>
      <c r="T1620" s="3"/>
      <c r="U1620" s="36"/>
      <c r="V1620" s="3"/>
      <c r="W1620" s="3"/>
      <c r="X1620" s="3"/>
      <c r="Y1620" s="3" t="s">
        <v>45</v>
      </c>
      <c r="Z1620" s="13">
        <f>SUM(Z1617:Z1619)</f>
        <v>0</v>
      </c>
    </row>
    <row r="1621" spans="1:26">
      <c r="A1621" s="15">
        <v>213</v>
      </c>
      <c r="B1621" s="15">
        <v>1</v>
      </c>
      <c r="C1621" s="15" t="s">
        <v>2017</v>
      </c>
      <c r="D1621" s="15">
        <v>5</v>
      </c>
      <c r="E1621" s="15" t="s">
        <v>2024</v>
      </c>
      <c r="F1621" s="15">
        <v>7</v>
      </c>
      <c r="G1621" s="15" t="s">
        <v>2059</v>
      </c>
      <c r="H1621" s="16" t="s">
        <v>2043</v>
      </c>
      <c r="I1621" s="16" t="s">
        <v>2044</v>
      </c>
      <c r="J1621" s="15" t="s">
        <v>2045</v>
      </c>
      <c r="K1621" s="32" cm="1">
        <f t="array" ref="K1621">IF(I1621="","",_xlfn.XLOOKUP(0&amp;A1621&amp;IF(F1621&lt;&gt;"",F1621,LOOKUP(2,1/(F$2:F1621&lt;&gt;""),F$2:F1621))&amp;I1621,Hoja4!G:G,Hoja4!F:F,"",0))</f>
        <v>581829000</v>
      </c>
      <c r="L1621" s="23"/>
      <c r="M1621" s="15"/>
      <c r="N1621" s="15"/>
      <c r="O1621" s="15"/>
      <c r="P1621" s="15"/>
      <c r="Q1621" s="15"/>
      <c r="R1621" s="15"/>
      <c r="S1621" s="15"/>
      <c r="T1621" s="15"/>
      <c r="U1621" s="35"/>
      <c r="V1621" s="15"/>
      <c r="W1621" s="15"/>
      <c r="X1621" s="15"/>
      <c r="Y1621" s="15"/>
      <c r="Z1621" s="22"/>
    </row>
    <row r="1622" spans="1:26">
      <c r="A1622" s="15">
        <v>213</v>
      </c>
      <c r="B1622" s="15">
        <v>1</v>
      </c>
      <c r="C1622" s="15"/>
      <c r="D1622" s="15"/>
      <c r="E1622" s="15"/>
      <c r="F1622" s="15"/>
      <c r="G1622" s="15"/>
      <c r="H1622" s="16" t="s">
        <v>32</v>
      </c>
      <c r="I1622" s="16" t="s">
        <v>32</v>
      </c>
      <c r="J1622" s="15"/>
      <c r="K1622" s="27" t="str" cm="1">
        <f t="array" ref="K1622">IF(I1622="","",_xlfn.XLOOKUP(0&amp;A1622&amp;IF(F1622&lt;&gt;"",F1622,LOOKUP(2,1/(F$2:F1622&lt;&gt;""),F$2:F1622))&amp;I1622,Hoja4!G:G,Hoja4!F:F,"",0))</f>
        <v/>
      </c>
      <c r="L1622" s="22"/>
      <c r="M1622" s="15">
        <v>12</v>
      </c>
      <c r="N1622" s="15" t="s">
        <v>2060</v>
      </c>
      <c r="O1622" s="15" t="s">
        <v>40</v>
      </c>
      <c r="P1622" s="15" t="s">
        <v>131</v>
      </c>
      <c r="Q1622" s="15" t="s">
        <v>36</v>
      </c>
      <c r="R1622" s="15" t="s">
        <v>1038</v>
      </c>
      <c r="S1622" s="15">
        <v>2</v>
      </c>
      <c r="T1622" s="15">
        <v>10</v>
      </c>
      <c r="U1622" s="35">
        <v>1</v>
      </c>
      <c r="V1622" s="33"/>
      <c r="W1622" s="15" t="s">
        <v>38</v>
      </c>
      <c r="X1622" s="15" t="s">
        <v>38</v>
      </c>
      <c r="Y1622" s="15" t="s">
        <v>38</v>
      </c>
      <c r="Z1622" s="23"/>
    </row>
    <row r="1623" spans="1:26">
      <c r="A1623" s="3">
        <v>213</v>
      </c>
      <c r="B1623" s="3">
        <v>1</v>
      </c>
      <c r="C1623" s="3" t="s">
        <v>2017</v>
      </c>
      <c r="D1623" s="3"/>
      <c r="E1623" s="3"/>
      <c r="F1623" s="3">
        <v>7</v>
      </c>
      <c r="G1623" s="3" t="s">
        <v>2059</v>
      </c>
      <c r="H1623" s="4" t="s">
        <v>32</v>
      </c>
      <c r="I1623" s="4" t="s">
        <v>32</v>
      </c>
      <c r="J1623" s="3" t="s">
        <v>44</v>
      </c>
      <c r="K1623" s="28">
        <f>SUM(K1621:K1622)</f>
        <v>581829000</v>
      </c>
      <c r="L1623" s="13">
        <f>SUM(L1621:L1622)</f>
        <v>0</v>
      </c>
      <c r="M1623" s="3"/>
      <c r="N1623" s="3"/>
      <c r="O1623" s="3"/>
      <c r="P1623" s="3"/>
      <c r="Q1623" s="3"/>
      <c r="R1623" s="3"/>
      <c r="S1623" s="3"/>
      <c r="T1623" s="3"/>
      <c r="U1623" s="36"/>
      <c r="V1623" s="3"/>
      <c r="W1623" s="3"/>
      <c r="X1623" s="3"/>
      <c r="Y1623" s="3" t="s">
        <v>45</v>
      </c>
      <c r="Z1623" s="13">
        <f>SUM(Z1621:Z1622)</f>
        <v>0</v>
      </c>
    </row>
    <row r="1624" spans="1:26">
      <c r="A1624" s="15">
        <v>213</v>
      </c>
      <c r="B1624" s="15">
        <v>1</v>
      </c>
      <c r="C1624" s="15" t="s">
        <v>2017</v>
      </c>
      <c r="D1624" s="15">
        <v>5</v>
      </c>
      <c r="E1624" s="15" t="s">
        <v>2024</v>
      </c>
      <c r="F1624" s="15">
        <v>8</v>
      </c>
      <c r="G1624" s="15" t="s">
        <v>2061</v>
      </c>
      <c r="H1624" s="16" t="s">
        <v>2043</v>
      </c>
      <c r="I1624" s="16" t="s">
        <v>2044</v>
      </c>
      <c r="J1624" s="15" t="s">
        <v>2045</v>
      </c>
      <c r="K1624" s="32" cm="1">
        <f t="array" ref="K1624">IF(I1624="","",_xlfn.XLOOKUP(0&amp;A1624&amp;IF(F1624&lt;&gt;"",F1624,LOOKUP(2,1/(F$2:F1624&lt;&gt;""),F$2:F1624))&amp;I1624,Hoja4!G:G,Hoja4!F:F,"",0))</f>
        <v>758000000</v>
      </c>
      <c r="L1624" s="23"/>
      <c r="M1624" s="15"/>
      <c r="N1624" s="15"/>
      <c r="O1624" s="15"/>
      <c r="P1624" s="15"/>
      <c r="Q1624" s="15"/>
      <c r="R1624" s="15"/>
      <c r="S1624" s="15"/>
      <c r="T1624" s="15"/>
      <c r="U1624" s="35"/>
      <c r="V1624" s="15"/>
      <c r="W1624" s="15"/>
      <c r="X1624" s="15"/>
      <c r="Y1624" s="15"/>
      <c r="Z1624" s="22"/>
    </row>
    <row r="1625" spans="1:26">
      <c r="A1625" s="15">
        <v>213</v>
      </c>
      <c r="B1625" s="15">
        <v>1</v>
      </c>
      <c r="C1625" s="15"/>
      <c r="D1625" s="15"/>
      <c r="E1625" s="15"/>
      <c r="F1625" s="15"/>
      <c r="G1625" s="15"/>
      <c r="H1625" s="16" t="s">
        <v>32</v>
      </c>
      <c r="I1625" s="16" t="s">
        <v>32</v>
      </c>
      <c r="J1625" s="15"/>
      <c r="K1625" s="27" t="str" cm="1">
        <f t="array" ref="K1625">IF(I1625="","",_xlfn.XLOOKUP(0&amp;A1625&amp;IF(F1625&lt;&gt;"",F1625,LOOKUP(2,1/(F$2:F1625&lt;&gt;""),F$2:F1625))&amp;I1625,Hoja4!G:G,Hoja4!F:F,"",0))</f>
        <v/>
      </c>
      <c r="L1625" s="22"/>
      <c r="M1625" s="15">
        <v>13</v>
      </c>
      <c r="N1625" s="15" t="s">
        <v>2062</v>
      </c>
      <c r="O1625" s="15" t="s">
        <v>40</v>
      </c>
      <c r="P1625" s="15" t="s">
        <v>131</v>
      </c>
      <c r="Q1625" s="15" t="s">
        <v>36</v>
      </c>
      <c r="R1625" s="15" t="s">
        <v>1038</v>
      </c>
      <c r="S1625" s="15">
        <v>47</v>
      </c>
      <c r="T1625" s="15">
        <v>500</v>
      </c>
      <c r="U1625" s="35">
        <v>50</v>
      </c>
      <c r="V1625" s="33"/>
      <c r="W1625" s="15" t="s">
        <v>38</v>
      </c>
      <c r="X1625" s="15" t="s">
        <v>38</v>
      </c>
      <c r="Y1625" s="15" t="s">
        <v>38</v>
      </c>
      <c r="Z1625" s="23"/>
    </row>
    <row r="1626" spans="1:26">
      <c r="A1626" s="3">
        <v>213</v>
      </c>
      <c r="B1626" s="3">
        <v>1</v>
      </c>
      <c r="C1626" s="3" t="s">
        <v>2017</v>
      </c>
      <c r="D1626" s="3"/>
      <c r="E1626" s="3"/>
      <c r="F1626" s="3">
        <v>8</v>
      </c>
      <c r="G1626" s="3" t="s">
        <v>2061</v>
      </c>
      <c r="H1626" s="4" t="s">
        <v>32</v>
      </c>
      <c r="I1626" s="4" t="s">
        <v>32</v>
      </c>
      <c r="J1626" s="3" t="s">
        <v>44</v>
      </c>
      <c r="K1626" s="28">
        <f>SUM(K1624:K1625)</f>
        <v>758000000</v>
      </c>
      <c r="L1626" s="13">
        <f>SUM(L1624:L1625)</f>
        <v>0</v>
      </c>
      <c r="M1626" s="3"/>
      <c r="N1626" s="3"/>
      <c r="O1626" s="3"/>
      <c r="P1626" s="3"/>
      <c r="Q1626" s="3"/>
      <c r="R1626" s="3"/>
      <c r="S1626" s="3"/>
      <c r="T1626" s="3"/>
      <c r="U1626" s="36"/>
      <c r="V1626" s="3"/>
      <c r="W1626" s="3"/>
      <c r="X1626" s="3"/>
      <c r="Y1626" s="3" t="s">
        <v>45</v>
      </c>
      <c r="Z1626" s="13">
        <f>SUM(Z1624:Z1625)</f>
        <v>0</v>
      </c>
    </row>
    <row r="1627" spans="1:26">
      <c r="A1627" s="15">
        <v>213</v>
      </c>
      <c r="B1627" s="15">
        <v>1</v>
      </c>
      <c r="C1627" s="15" t="s">
        <v>2017</v>
      </c>
      <c r="D1627" s="15">
        <v>6</v>
      </c>
      <c r="E1627" s="15" t="s">
        <v>2063</v>
      </c>
      <c r="F1627" s="15">
        <v>9</v>
      </c>
      <c r="G1627" s="15" t="s">
        <v>2064</v>
      </c>
      <c r="H1627" s="16" t="s">
        <v>2065</v>
      </c>
      <c r="I1627" s="16" t="s">
        <v>2066</v>
      </c>
      <c r="J1627" s="15" t="s">
        <v>2067</v>
      </c>
      <c r="K1627" s="32" cm="1">
        <f t="array" ref="K1627">IF(I1627="","",_xlfn.XLOOKUP(0&amp;A1627&amp;IF(F1627&lt;&gt;"",F1627,LOOKUP(2,1/(F$2:F1627&lt;&gt;""),F$2:F1627))&amp;I1627,Hoja4!G:G,Hoja4!F:F,"",0))</f>
        <v>3402750000</v>
      </c>
      <c r="L1627" s="23"/>
      <c r="M1627" s="15"/>
      <c r="N1627" s="15"/>
      <c r="O1627" s="15"/>
      <c r="P1627" s="15"/>
      <c r="Q1627" s="15"/>
      <c r="R1627" s="15"/>
      <c r="S1627" s="15"/>
      <c r="T1627" s="15"/>
      <c r="U1627" s="35"/>
      <c r="V1627" s="15"/>
      <c r="W1627" s="15"/>
      <c r="X1627" s="15"/>
      <c r="Y1627" s="15"/>
      <c r="Z1627" s="22"/>
    </row>
    <row r="1628" spans="1:26">
      <c r="A1628" s="15">
        <v>213</v>
      </c>
      <c r="B1628" s="15">
        <v>1</v>
      </c>
      <c r="C1628" s="15"/>
      <c r="D1628" s="15"/>
      <c r="E1628" s="15"/>
      <c r="F1628" s="15"/>
      <c r="G1628" s="15"/>
      <c r="H1628" s="16" t="s">
        <v>32</v>
      </c>
      <c r="I1628" s="16" t="s">
        <v>32</v>
      </c>
      <c r="J1628" s="15"/>
      <c r="K1628" s="27" t="str" cm="1">
        <f t="array" ref="K1628">IF(I1628="","",_xlfn.XLOOKUP(0&amp;A1628&amp;IF(F1628&lt;&gt;"",F1628,LOOKUP(2,1/(F$2:F1628&lt;&gt;""),F$2:F1628))&amp;I1628,Hoja4!G:G,Hoja4!F:F,"",0))</f>
        <v/>
      </c>
      <c r="L1628" s="22"/>
      <c r="M1628" s="15">
        <v>14</v>
      </c>
      <c r="N1628" s="15" t="s">
        <v>2068</v>
      </c>
      <c r="O1628" s="15" t="s">
        <v>40</v>
      </c>
      <c r="P1628" s="15" t="s">
        <v>115</v>
      </c>
      <c r="Q1628" s="15" t="s">
        <v>36</v>
      </c>
      <c r="R1628" s="15" t="s">
        <v>374</v>
      </c>
      <c r="S1628" s="15">
        <v>5</v>
      </c>
      <c r="T1628" s="15">
        <v>10</v>
      </c>
      <c r="U1628" s="35">
        <v>2</v>
      </c>
      <c r="V1628" s="33"/>
      <c r="W1628" s="15" t="s">
        <v>38</v>
      </c>
      <c r="X1628" s="15" t="s">
        <v>38</v>
      </c>
      <c r="Y1628" s="15" t="s">
        <v>38</v>
      </c>
      <c r="Z1628" s="23"/>
    </row>
    <row r="1629" spans="1:26">
      <c r="A1629" s="3">
        <v>213</v>
      </c>
      <c r="B1629" s="3">
        <v>1</v>
      </c>
      <c r="C1629" s="3" t="s">
        <v>2017</v>
      </c>
      <c r="D1629" s="3"/>
      <c r="E1629" s="3"/>
      <c r="F1629" s="3">
        <v>9</v>
      </c>
      <c r="G1629" s="3" t="s">
        <v>2064</v>
      </c>
      <c r="H1629" s="4" t="s">
        <v>32</v>
      </c>
      <c r="I1629" s="4" t="s">
        <v>32</v>
      </c>
      <c r="J1629" s="3" t="s">
        <v>44</v>
      </c>
      <c r="K1629" s="28">
        <f>SUM(K1627:K1628)</f>
        <v>3402750000</v>
      </c>
      <c r="L1629" s="13">
        <f>SUM(L1627:L1628)</f>
        <v>0</v>
      </c>
      <c r="M1629" s="3"/>
      <c r="N1629" s="3"/>
      <c r="O1629" s="3"/>
      <c r="P1629" s="3"/>
      <c r="Q1629" s="3"/>
      <c r="R1629" s="3"/>
      <c r="S1629" s="3"/>
      <c r="T1629" s="3"/>
      <c r="U1629" s="36"/>
      <c r="V1629" s="3"/>
      <c r="W1629" s="3"/>
      <c r="X1629" s="3"/>
      <c r="Y1629" s="3" t="s">
        <v>45</v>
      </c>
      <c r="Z1629" s="13">
        <f>SUM(Z1627:Z1628)</f>
        <v>0</v>
      </c>
    </row>
    <row r="1630" spans="1:26">
      <c r="A1630" s="15">
        <v>213</v>
      </c>
      <c r="B1630" s="15">
        <v>1</v>
      </c>
      <c r="C1630" s="15" t="s">
        <v>2017</v>
      </c>
      <c r="D1630" s="15">
        <v>6</v>
      </c>
      <c r="E1630" s="15" t="s">
        <v>2063</v>
      </c>
      <c r="F1630" s="15">
        <v>10</v>
      </c>
      <c r="G1630" s="15" t="s">
        <v>2069</v>
      </c>
      <c r="H1630" s="16" t="s">
        <v>2065</v>
      </c>
      <c r="I1630" s="16" t="s">
        <v>2066</v>
      </c>
      <c r="J1630" s="15" t="s">
        <v>2067</v>
      </c>
      <c r="K1630" s="32" cm="1">
        <f t="array" ref="K1630">IF(I1630="","",_xlfn.XLOOKUP(0&amp;A1630&amp;IF(F1630&lt;&gt;"",F1630,LOOKUP(2,1/(F$2:F1630&lt;&gt;""),F$2:F1630))&amp;I1630,Hoja4!G:G,Hoja4!F:F,"",0))</f>
        <v>4063500000</v>
      </c>
      <c r="L1630" s="23"/>
      <c r="M1630" s="15"/>
      <c r="N1630" s="15"/>
      <c r="O1630" s="15"/>
      <c r="P1630" s="15"/>
      <c r="Q1630" s="15"/>
      <c r="R1630" s="15"/>
      <c r="S1630" s="15"/>
      <c r="T1630" s="15"/>
      <c r="U1630" s="35"/>
      <c r="V1630" s="15"/>
      <c r="W1630" s="15"/>
      <c r="X1630" s="15"/>
      <c r="Y1630" s="15"/>
      <c r="Z1630" s="22"/>
    </row>
    <row r="1631" spans="1:26">
      <c r="A1631" s="15">
        <v>213</v>
      </c>
      <c r="B1631" s="15">
        <v>1</v>
      </c>
      <c r="C1631" s="15"/>
      <c r="D1631" s="15"/>
      <c r="E1631" s="15"/>
      <c r="F1631" s="15"/>
      <c r="G1631" s="15"/>
      <c r="H1631" s="16" t="s">
        <v>32</v>
      </c>
      <c r="I1631" s="16" t="s">
        <v>32</v>
      </c>
      <c r="J1631" s="15"/>
      <c r="K1631" s="27" t="str" cm="1">
        <f t="array" ref="K1631">IF(I1631="","",_xlfn.XLOOKUP(0&amp;A1631&amp;IF(F1631&lt;&gt;"",F1631,LOOKUP(2,1/(F$2:F1631&lt;&gt;""),F$2:F1631))&amp;I1631,Hoja4!G:G,Hoja4!F:F,"",0))</f>
        <v/>
      </c>
      <c r="L1631" s="22"/>
      <c r="M1631" s="15">
        <v>15</v>
      </c>
      <c r="N1631" s="15" t="s">
        <v>2070</v>
      </c>
      <c r="O1631" s="15" t="s">
        <v>100</v>
      </c>
      <c r="P1631" s="15" t="s">
        <v>115</v>
      </c>
      <c r="Q1631" s="15" t="s">
        <v>36</v>
      </c>
      <c r="R1631" s="15" t="s">
        <v>1038</v>
      </c>
      <c r="S1631" s="15">
        <v>12</v>
      </c>
      <c r="T1631" s="15">
        <v>12</v>
      </c>
      <c r="U1631" s="35">
        <v>12</v>
      </c>
      <c r="V1631" s="33"/>
      <c r="W1631" s="15" t="s">
        <v>38</v>
      </c>
      <c r="X1631" s="15" t="s">
        <v>38</v>
      </c>
      <c r="Y1631" s="15" t="s">
        <v>38</v>
      </c>
      <c r="Z1631" s="23"/>
    </row>
    <row r="1632" spans="1:26">
      <c r="A1632" s="3">
        <v>213</v>
      </c>
      <c r="B1632" s="3">
        <v>1</v>
      </c>
      <c r="C1632" s="3" t="s">
        <v>2017</v>
      </c>
      <c r="D1632" s="3"/>
      <c r="E1632" s="3"/>
      <c r="F1632" s="3">
        <v>10</v>
      </c>
      <c r="G1632" s="3" t="s">
        <v>2069</v>
      </c>
      <c r="H1632" s="4" t="s">
        <v>32</v>
      </c>
      <c r="I1632" s="4" t="s">
        <v>32</v>
      </c>
      <c r="J1632" s="3" t="s">
        <v>44</v>
      </c>
      <c r="K1632" s="28">
        <f>SUM(K1630:K1631)</f>
        <v>4063500000</v>
      </c>
      <c r="L1632" s="13">
        <f>SUM(L1630:L1631)</f>
        <v>0</v>
      </c>
      <c r="M1632" s="3"/>
      <c r="N1632" s="3"/>
      <c r="O1632" s="3"/>
      <c r="P1632" s="3"/>
      <c r="Q1632" s="3"/>
      <c r="R1632" s="3"/>
      <c r="S1632" s="3"/>
      <c r="T1632" s="3"/>
      <c r="U1632" s="36"/>
      <c r="V1632" s="3"/>
      <c r="W1632" s="3"/>
      <c r="X1632" s="3"/>
      <c r="Y1632" s="3" t="s">
        <v>45</v>
      </c>
      <c r="Z1632" s="13">
        <f>SUM(Z1630:Z1631)</f>
        <v>0</v>
      </c>
    </row>
    <row r="1633" spans="1:26">
      <c r="A1633" s="5">
        <v>213</v>
      </c>
      <c r="B1633" s="5">
        <v>1</v>
      </c>
      <c r="C1633" s="5" t="s">
        <v>2017</v>
      </c>
      <c r="D1633" s="5"/>
      <c r="E1633" s="5"/>
      <c r="F1633" s="5"/>
      <c r="G1633" s="5"/>
      <c r="H1633" s="6" t="s">
        <v>32</v>
      </c>
      <c r="I1633" s="6" t="s">
        <v>32</v>
      </c>
      <c r="J1633" s="5" t="s">
        <v>121</v>
      </c>
      <c r="K1633" s="29">
        <f>SUM(K1599,K1604,K1608,K1616,K1620,K1623,K1626,K1629,K1632)</f>
        <v>29141050000</v>
      </c>
      <c r="L1633" s="14">
        <f>SUM(L1599,L1604,L1608,L1616,L1620,L1623,L1626,L1629,L1632)</f>
        <v>0</v>
      </c>
      <c r="M1633" s="5"/>
      <c r="N1633" s="5"/>
      <c r="O1633" s="5"/>
      <c r="P1633" s="5"/>
      <c r="Q1633" s="5"/>
      <c r="R1633" s="5"/>
      <c r="S1633" s="5"/>
      <c r="T1633" s="5"/>
      <c r="U1633" s="37"/>
      <c r="V1633" s="5"/>
      <c r="W1633" s="5"/>
      <c r="X1633" s="5"/>
      <c r="Y1633" s="5" t="s">
        <v>121</v>
      </c>
      <c r="Z1633" s="14">
        <f>SUM(Z1599,Z1604,Z1608,Z1616,Z1620,Z1623,Z1626,Z1629,Z1632)</f>
        <v>0</v>
      </c>
    </row>
    <row r="1634" spans="1:26">
      <c r="A1634" s="15">
        <v>215</v>
      </c>
      <c r="B1634" s="15">
        <v>1</v>
      </c>
      <c r="C1634" s="15" t="s">
        <v>2071</v>
      </c>
      <c r="D1634" s="15">
        <v>1</v>
      </c>
      <c r="E1634" s="15" t="s">
        <v>2072</v>
      </c>
      <c r="F1634" s="15">
        <v>1</v>
      </c>
      <c r="G1634" s="15" t="s">
        <v>2073</v>
      </c>
      <c r="H1634" s="16" t="s">
        <v>2074</v>
      </c>
      <c r="I1634" s="16" t="s">
        <v>2075</v>
      </c>
      <c r="J1634" s="15" t="s">
        <v>2076</v>
      </c>
      <c r="K1634" s="32" cm="1">
        <f t="array" ref="K1634">IF(I1634="","",_xlfn.XLOOKUP(0&amp;A1634&amp;IF(F1634&lt;&gt;"",F1634,LOOKUP(2,1/(F$2:F1634&lt;&gt;""),F$2:F1634))&amp;I1634,Hoja4!G:G,Hoja4!F:F,"",0))</f>
        <v>3946605000</v>
      </c>
      <c r="L1634" s="23"/>
      <c r="M1634" s="15"/>
      <c r="N1634" s="15"/>
      <c r="O1634" s="15"/>
      <c r="P1634" s="15"/>
      <c r="Q1634" s="15"/>
      <c r="R1634" s="15"/>
      <c r="S1634" s="15"/>
      <c r="T1634" s="15"/>
      <c r="U1634" s="35"/>
      <c r="V1634" s="15"/>
      <c r="W1634" s="15"/>
      <c r="X1634" s="15"/>
      <c r="Y1634" s="15"/>
      <c r="Z1634" s="22"/>
    </row>
    <row r="1635" spans="1:26">
      <c r="A1635" s="15">
        <v>215</v>
      </c>
      <c r="B1635" s="15">
        <v>1</v>
      </c>
      <c r="C1635" s="15"/>
      <c r="D1635" s="15"/>
      <c r="E1635" s="15"/>
      <c r="F1635" s="15"/>
      <c r="G1635" s="15"/>
      <c r="H1635" s="16" t="s">
        <v>2077</v>
      </c>
      <c r="I1635" s="16" t="s">
        <v>2078</v>
      </c>
      <c r="J1635" s="15" t="s">
        <v>2079</v>
      </c>
      <c r="K1635" s="32" cm="1">
        <f t="array" ref="K1635">IF(I1635="","",_xlfn.XLOOKUP(0&amp;A1635&amp;IF(F1635&lt;&gt;"",F1635,LOOKUP(2,1/(F$2:F1635&lt;&gt;""),F$2:F1635))&amp;I1635,Hoja4!G:G,Hoja4!F:F,"",0))</f>
        <v>2290067000</v>
      </c>
      <c r="L1635" s="23"/>
      <c r="M1635" s="15"/>
      <c r="N1635" s="15"/>
      <c r="O1635" s="15"/>
      <c r="P1635" s="15"/>
      <c r="Q1635" s="15"/>
      <c r="R1635" s="15"/>
      <c r="S1635" s="15"/>
      <c r="T1635" s="15"/>
      <c r="U1635" s="35"/>
      <c r="V1635" s="15"/>
      <c r="W1635" s="15"/>
      <c r="X1635" s="15"/>
      <c r="Y1635" s="15"/>
      <c r="Z1635" s="22"/>
    </row>
    <row r="1636" spans="1:26">
      <c r="A1636" s="15">
        <v>215</v>
      </c>
      <c r="B1636" s="15">
        <v>1</v>
      </c>
      <c r="C1636" s="15"/>
      <c r="D1636" s="15"/>
      <c r="E1636" s="15"/>
      <c r="F1636" s="15"/>
      <c r="G1636" s="15"/>
      <c r="H1636" s="16" t="s">
        <v>32</v>
      </c>
      <c r="I1636" s="16" t="s">
        <v>32</v>
      </c>
      <c r="J1636" s="15"/>
      <c r="K1636" s="27" t="str" cm="1">
        <f t="array" ref="K1636">IF(I1636="","",_xlfn.XLOOKUP(0&amp;A1636&amp;IF(F1636&lt;&gt;"",F1636,LOOKUP(2,1/(F$2:F1636&lt;&gt;""),F$2:F1636))&amp;I1636,Hoja4!G:G,Hoja4!F:F,"",0))</f>
        <v/>
      </c>
      <c r="L1636" s="22"/>
      <c r="M1636" s="15">
        <v>1</v>
      </c>
      <c r="N1636" s="15" t="s">
        <v>2080</v>
      </c>
      <c r="O1636" s="15" t="s">
        <v>40</v>
      </c>
      <c r="P1636" s="15" t="s">
        <v>131</v>
      </c>
      <c r="Q1636" s="15" t="s">
        <v>36</v>
      </c>
      <c r="R1636" s="15" t="s">
        <v>1038</v>
      </c>
      <c r="S1636" s="15">
        <v>278</v>
      </c>
      <c r="T1636" s="15">
        <v>2319</v>
      </c>
      <c r="U1636" s="35">
        <v>373</v>
      </c>
      <c r="V1636" s="33"/>
      <c r="W1636" s="15" t="s">
        <v>38</v>
      </c>
      <c r="X1636" s="15" t="s">
        <v>38</v>
      </c>
      <c r="Y1636" s="15" t="s">
        <v>38</v>
      </c>
      <c r="Z1636" s="23"/>
    </row>
    <row r="1637" spans="1:26">
      <c r="A1637" s="15">
        <v>215</v>
      </c>
      <c r="B1637" s="15">
        <v>1</v>
      </c>
      <c r="C1637" s="15"/>
      <c r="D1637" s="15"/>
      <c r="E1637" s="15"/>
      <c r="F1637" s="15"/>
      <c r="G1637" s="15"/>
      <c r="H1637" s="16" t="s">
        <v>32</v>
      </c>
      <c r="I1637" s="16" t="s">
        <v>32</v>
      </c>
      <c r="J1637" s="15"/>
      <c r="K1637" s="27" t="str" cm="1">
        <f t="array" ref="K1637">IF(I1637="","",_xlfn.XLOOKUP(0&amp;A1637&amp;IF(F1637&lt;&gt;"",F1637,LOOKUP(2,1/(F$2:F1637&lt;&gt;""),F$2:F1637))&amp;I1637,Hoja4!G:G,Hoja4!F:F,"",0))</f>
        <v/>
      </c>
      <c r="L1637" s="22"/>
      <c r="M1637" s="15">
        <v>2</v>
      </c>
      <c r="N1637" s="15" t="s">
        <v>2081</v>
      </c>
      <c r="O1637" s="15" t="s">
        <v>40</v>
      </c>
      <c r="P1637" s="15" t="s">
        <v>131</v>
      </c>
      <c r="Q1637" s="15" t="s">
        <v>36</v>
      </c>
      <c r="R1637" s="15" t="s">
        <v>1038</v>
      </c>
      <c r="S1637" s="15">
        <v>177549</v>
      </c>
      <c r="T1637" s="15">
        <v>1828949</v>
      </c>
      <c r="U1637" s="35">
        <v>42626</v>
      </c>
      <c r="V1637" s="33"/>
      <c r="W1637" s="15" t="s">
        <v>38</v>
      </c>
      <c r="X1637" s="15" t="s">
        <v>38</v>
      </c>
      <c r="Y1637" s="15" t="s">
        <v>38</v>
      </c>
      <c r="Z1637" s="23"/>
    </row>
    <row r="1638" spans="1:26">
      <c r="A1638" s="3">
        <v>215</v>
      </c>
      <c r="B1638" s="3">
        <v>1</v>
      </c>
      <c r="C1638" s="3" t="s">
        <v>2071</v>
      </c>
      <c r="D1638" s="3"/>
      <c r="E1638" s="3"/>
      <c r="F1638" s="3">
        <v>1</v>
      </c>
      <c r="G1638" s="3" t="s">
        <v>2073</v>
      </c>
      <c r="H1638" s="4" t="s">
        <v>32</v>
      </c>
      <c r="I1638" s="4" t="s">
        <v>32</v>
      </c>
      <c r="J1638" s="3" t="s">
        <v>44</v>
      </c>
      <c r="K1638" s="28">
        <f>SUM(K1634:K1637)</f>
        <v>6236672000</v>
      </c>
      <c r="L1638" s="13">
        <f>SUM(L1634:L1637)</f>
        <v>0</v>
      </c>
      <c r="M1638" s="3"/>
      <c r="N1638" s="3"/>
      <c r="O1638" s="3"/>
      <c r="P1638" s="3"/>
      <c r="Q1638" s="3"/>
      <c r="R1638" s="3"/>
      <c r="S1638" s="3"/>
      <c r="T1638" s="3"/>
      <c r="U1638" s="36"/>
      <c r="V1638" s="3"/>
      <c r="W1638" s="3"/>
      <c r="X1638" s="3"/>
      <c r="Y1638" s="3" t="s">
        <v>45</v>
      </c>
      <c r="Z1638" s="13">
        <f>SUM(Z1633:Z1637)</f>
        <v>0</v>
      </c>
    </row>
    <row r="1639" spans="1:26">
      <c r="A1639" s="15">
        <v>215</v>
      </c>
      <c r="B1639" s="15">
        <v>1</v>
      </c>
      <c r="C1639" s="15" t="s">
        <v>2071</v>
      </c>
      <c r="D1639" s="15">
        <v>1</v>
      </c>
      <c r="E1639" s="15" t="s">
        <v>2072</v>
      </c>
      <c r="F1639" s="15">
        <v>2</v>
      </c>
      <c r="G1639" s="15" t="s">
        <v>2082</v>
      </c>
      <c r="H1639" s="16" t="s">
        <v>2074</v>
      </c>
      <c r="I1639" s="16" t="s">
        <v>2075</v>
      </c>
      <c r="J1639" s="15" t="s">
        <v>2076</v>
      </c>
      <c r="K1639" s="32" cm="1">
        <f t="array" ref="K1639">IF(I1639="","",_xlfn.XLOOKUP(0&amp;A1639&amp;IF(F1639&lt;&gt;"",F1639,LOOKUP(2,1/(F$2:F1639&lt;&gt;""),F$2:F1639))&amp;I1639,Hoja4!G:G,Hoja4!F:F,"",0))</f>
        <v>2265831000</v>
      </c>
      <c r="L1639" s="23"/>
      <c r="M1639" s="15"/>
      <c r="N1639" s="15"/>
      <c r="O1639" s="15"/>
      <c r="P1639" s="15"/>
      <c r="Q1639" s="15"/>
      <c r="R1639" s="15"/>
      <c r="S1639" s="15"/>
      <c r="T1639" s="15"/>
      <c r="U1639" s="35"/>
      <c r="V1639" s="15"/>
      <c r="W1639" s="15"/>
      <c r="X1639" s="15"/>
      <c r="Y1639" s="15"/>
      <c r="Z1639" s="22"/>
    </row>
    <row r="1640" spans="1:26">
      <c r="A1640" s="15">
        <v>215</v>
      </c>
      <c r="B1640" s="15">
        <v>1</v>
      </c>
      <c r="C1640" s="15"/>
      <c r="D1640" s="15"/>
      <c r="E1640" s="15"/>
      <c r="F1640" s="15"/>
      <c r="G1640" s="15"/>
      <c r="H1640" s="16" t="s">
        <v>32</v>
      </c>
      <c r="I1640" s="16" t="s">
        <v>32</v>
      </c>
      <c r="J1640" s="15"/>
      <c r="K1640" s="27" t="str" cm="1">
        <f t="array" ref="K1640">IF(I1640="","",_xlfn.XLOOKUP(0&amp;A1640&amp;IF(F1640&lt;&gt;"",F1640,LOOKUP(2,1/(F$2:F1640&lt;&gt;""),F$2:F1640))&amp;I1640,Hoja4!G:G,Hoja4!F:F,"",0))</f>
        <v/>
      </c>
      <c r="L1640" s="22"/>
      <c r="M1640" s="15">
        <v>3</v>
      </c>
      <c r="N1640" s="15" t="s">
        <v>2083</v>
      </c>
      <c r="O1640" s="15" t="s">
        <v>40</v>
      </c>
      <c r="P1640" s="15" t="s">
        <v>131</v>
      </c>
      <c r="Q1640" s="15" t="s">
        <v>36</v>
      </c>
      <c r="R1640" s="15" t="s">
        <v>1038</v>
      </c>
      <c r="S1640" s="15">
        <v>297</v>
      </c>
      <c r="T1640" s="15">
        <v>1902</v>
      </c>
      <c r="U1640" s="35">
        <v>209</v>
      </c>
      <c r="V1640" s="33"/>
      <c r="W1640" s="15" t="s">
        <v>38</v>
      </c>
      <c r="X1640" s="15" t="s">
        <v>38</v>
      </c>
      <c r="Y1640" s="15" t="s">
        <v>38</v>
      </c>
      <c r="Z1640" s="23"/>
    </row>
    <row r="1641" spans="1:26">
      <c r="A1641" s="15">
        <v>215</v>
      </c>
      <c r="B1641" s="15">
        <v>1</v>
      </c>
      <c r="C1641" s="15"/>
      <c r="D1641" s="15"/>
      <c r="E1641" s="15"/>
      <c r="F1641" s="15"/>
      <c r="G1641" s="15"/>
      <c r="H1641" s="16" t="s">
        <v>32</v>
      </c>
      <c r="I1641" s="16" t="s">
        <v>32</v>
      </c>
      <c r="J1641" s="15"/>
      <c r="K1641" s="27" t="str" cm="1">
        <f t="array" ref="K1641">IF(I1641="","",_xlfn.XLOOKUP(0&amp;A1641&amp;IF(F1641&lt;&gt;"",F1641,LOOKUP(2,1/(F$2:F1641&lt;&gt;""),F$2:F1641))&amp;I1641,Hoja4!G:G,Hoja4!F:F,"",0))</f>
        <v/>
      </c>
      <c r="L1641" s="22"/>
      <c r="M1641" s="15">
        <v>4</v>
      </c>
      <c r="N1641" s="15" t="s">
        <v>2084</v>
      </c>
      <c r="O1641" s="15" t="s">
        <v>40</v>
      </c>
      <c r="P1641" s="15" t="s">
        <v>131</v>
      </c>
      <c r="Q1641" s="15" t="s">
        <v>36</v>
      </c>
      <c r="R1641" s="15" t="s">
        <v>1038</v>
      </c>
      <c r="S1641" s="15">
        <v>603</v>
      </c>
      <c r="T1641" s="15">
        <v>5483</v>
      </c>
      <c r="U1641" s="35">
        <v>545</v>
      </c>
      <c r="V1641" s="33"/>
      <c r="W1641" s="15" t="s">
        <v>38</v>
      </c>
      <c r="X1641" s="15" t="s">
        <v>38</v>
      </c>
      <c r="Y1641" s="15" t="s">
        <v>38</v>
      </c>
      <c r="Z1641" s="23"/>
    </row>
    <row r="1642" spans="1:26">
      <c r="A1642" s="3">
        <v>215</v>
      </c>
      <c r="B1642" s="3">
        <v>1</v>
      </c>
      <c r="C1642" s="3" t="s">
        <v>2071</v>
      </c>
      <c r="D1642" s="3"/>
      <c r="E1642" s="3"/>
      <c r="F1642" s="3">
        <v>2</v>
      </c>
      <c r="G1642" s="3" t="s">
        <v>2082</v>
      </c>
      <c r="H1642" s="4" t="s">
        <v>32</v>
      </c>
      <c r="I1642" s="4" t="s">
        <v>32</v>
      </c>
      <c r="J1642" s="3" t="s">
        <v>44</v>
      </c>
      <c r="K1642" s="28">
        <f>SUM(K1639:K1641)</f>
        <v>2265831000</v>
      </c>
      <c r="L1642" s="13">
        <f>SUM(L1639:L1641)</f>
        <v>0</v>
      </c>
      <c r="M1642" s="3"/>
      <c r="N1642" s="3"/>
      <c r="O1642" s="3"/>
      <c r="P1642" s="3"/>
      <c r="Q1642" s="3"/>
      <c r="R1642" s="3"/>
      <c r="S1642" s="3"/>
      <c r="T1642" s="3"/>
      <c r="U1642" s="36"/>
      <c r="V1642" s="3"/>
      <c r="W1642" s="3"/>
      <c r="X1642" s="3"/>
      <c r="Y1642" s="3" t="s">
        <v>45</v>
      </c>
      <c r="Z1642" s="13">
        <f>SUM(Z1639:Z1641)</f>
        <v>0</v>
      </c>
    </row>
    <row r="1643" spans="1:26">
      <c r="A1643" s="15">
        <v>215</v>
      </c>
      <c r="B1643" s="15">
        <v>1</v>
      </c>
      <c r="C1643" s="15" t="s">
        <v>2071</v>
      </c>
      <c r="D1643" s="15">
        <v>1</v>
      </c>
      <c r="E1643" s="15" t="s">
        <v>2072</v>
      </c>
      <c r="F1643" s="15">
        <v>3</v>
      </c>
      <c r="G1643" s="15" t="s">
        <v>2085</v>
      </c>
      <c r="H1643" s="16" t="s">
        <v>2074</v>
      </c>
      <c r="I1643" s="16" t="s">
        <v>2075</v>
      </c>
      <c r="J1643" s="15" t="s">
        <v>2076</v>
      </c>
      <c r="K1643" s="32" cm="1">
        <f t="array" ref="K1643">IF(I1643="","",_xlfn.XLOOKUP(0&amp;A1643&amp;IF(F1643&lt;&gt;"",F1643,LOOKUP(2,1/(F$2:F1643&lt;&gt;""),F$2:F1643))&amp;I1643,Hoja4!G:G,Hoja4!F:F,"",0))</f>
        <v>118080000</v>
      </c>
      <c r="L1643" s="23"/>
      <c r="M1643" s="15"/>
      <c r="N1643" s="15"/>
      <c r="O1643" s="15"/>
      <c r="P1643" s="15"/>
      <c r="Q1643" s="15"/>
      <c r="R1643" s="15"/>
      <c r="S1643" s="15"/>
      <c r="T1643" s="15"/>
      <c r="U1643" s="35"/>
      <c r="V1643" s="15"/>
      <c r="W1643" s="15"/>
      <c r="X1643" s="15"/>
      <c r="Y1643" s="15"/>
      <c r="Z1643" s="22"/>
    </row>
    <row r="1644" spans="1:26">
      <c r="A1644" s="15">
        <v>215</v>
      </c>
      <c r="B1644" s="15">
        <v>1</v>
      </c>
      <c r="C1644" s="15"/>
      <c r="D1644" s="15"/>
      <c r="E1644" s="15"/>
      <c r="F1644" s="15"/>
      <c r="G1644" s="15"/>
      <c r="H1644" s="16" t="s">
        <v>32</v>
      </c>
      <c r="I1644" s="16" t="s">
        <v>32</v>
      </c>
      <c r="J1644" s="15"/>
      <c r="K1644" s="27" t="str" cm="1">
        <f t="array" ref="K1644">IF(I1644="","",_xlfn.XLOOKUP(0&amp;A1644&amp;IF(F1644&lt;&gt;"",F1644,LOOKUP(2,1/(F$2:F1644&lt;&gt;""),F$2:F1644))&amp;I1644,Hoja4!G:G,Hoja4!F:F,"",0))</f>
        <v/>
      </c>
      <c r="L1644" s="22"/>
      <c r="M1644" s="15">
        <v>5</v>
      </c>
      <c r="N1644" s="15" t="s">
        <v>2086</v>
      </c>
      <c r="O1644" s="15" t="s">
        <v>40</v>
      </c>
      <c r="P1644" s="15" t="s">
        <v>131</v>
      </c>
      <c r="Q1644" s="15" t="s">
        <v>36</v>
      </c>
      <c r="R1644" s="15" t="s">
        <v>1038</v>
      </c>
      <c r="S1644" s="15">
        <v>143</v>
      </c>
      <c r="T1644" s="15">
        <v>1000</v>
      </c>
      <c r="U1644" s="35">
        <v>33</v>
      </c>
      <c r="V1644" s="33"/>
      <c r="W1644" s="15" t="s">
        <v>38</v>
      </c>
      <c r="X1644" s="15" t="s">
        <v>38</v>
      </c>
      <c r="Y1644" s="15" t="s">
        <v>38</v>
      </c>
      <c r="Z1644" s="23"/>
    </row>
    <row r="1645" spans="1:26">
      <c r="A1645" s="15">
        <v>215</v>
      </c>
      <c r="B1645" s="15">
        <v>1</v>
      </c>
      <c r="C1645" s="15"/>
      <c r="D1645" s="15"/>
      <c r="E1645" s="15"/>
      <c r="F1645" s="15"/>
      <c r="G1645" s="15"/>
      <c r="H1645" s="16" t="s">
        <v>32</v>
      </c>
      <c r="I1645" s="16" t="s">
        <v>32</v>
      </c>
      <c r="J1645" s="15"/>
      <c r="K1645" s="27" t="str" cm="1">
        <f t="array" ref="K1645">IF(I1645="","",_xlfn.XLOOKUP(0&amp;A1645&amp;IF(F1645&lt;&gt;"",F1645,LOOKUP(2,1/(F$2:F1645&lt;&gt;""),F$2:F1645))&amp;I1645,Hoja4!G:G,Hoja4!F:F,"",0))</f>
        <v/>
      </c>
      <c r="L1645" s="22"/>
      <c r="M1645" s="15">
        <v>6</v>
      </c>
      <c r="N1645" s="15" t="s">
        <v>2087</v>
      </c>
      <c r="O1645" s="15" t="s">
        <v>40</v>
      </c>
      <c r="P1645" s="15" t="s">
        <v>131</v>
      </c>
      <c r="Q1645" s="15" t="s">
        <v>36</v>
      </c>
      <c r="R1645" s="15" t="s">
        <v>1038</v>
      </c>
      <c r="S1645" s="15">
        <v>3946</v>
      </c>
      <c r="T1645" s="15">
        <v>41696</v>
      </c>
      <c r="U1645" s="35">
        <v>515</v>
      </c>
      <c r="V1645" s="33"/>
      <c r="W1645" s="15" t="s">
        <v>38</v>
      </c>
      <c r="X1645" s="15" t="s">
        <v>38</v>
      </c>
      <c r="Y1645" s="15" t="s">
        <v>38</v>
      </c>
      <c r="Z1645" s="23"/>
    </row>
    <row r="1646" spans="1:26">
      <c r="A1646" s="3">
        <v>215</v>
      </c>
      <c r="B1646" s="3">
        <v>1</v>
      </c>
      <c r="C1646" s="3" t="s">
        <v>2071</v>
      </c>
      <c r="D1646" s="3"/>
      <c r="E1646" s="3"/>
      <c r="F1646" s="3">
        <v>3</v>
      </c>
      <c r="G1646" s="3" t="s">
        <v>2085</v>
      </c>
      <c r="H1646" s="4" t="s">
        <v>32</v>
      </c>
      <c r="I1646" s="4" t="s">
        <v>32</v>
      </c>
      <c r="J1646" s="3" t="s">
        <v>44</v>
      </c>
      <c r="K1646" s="28">
        <f>SUM(K1643:K1645)</f>
        <v>118080000</v>
      </c>
      <c r="L1646" s="13">
        <f>SUM(L1643:L1645)</f>
        <v>0</v>
      </c>
      <c r="M1646" s="3"/>
      <c r="N1646" s="3"/>
      <c r="O1646" s="3"/>
      <c r="P1646" s="3"/>
      <c r="Q1646" s="3"/>
      <c r="R1646" s="3"/>
      <c r="S1646" s="3"/>
      <c r="T1646" s="3"/>
      <c r="U1646" s="36"/>
      <c r="V1646" s="3"/>
      <c r="W1646" s="3"/>
      <c r="X1646" s="3"/>
      <c r="Y1646" s="3" t="s">
        <v>45</v>
      </c>
      <c r="Z1646" s="13">
        <f>SUM(Z1643:Z1645)</f>
        <v>0</v>
      </c>
    </row>
    <row r="1647" spans="1:26">
      <c r="A1647" s="15">
        <v>215</v>
      </c>
      <c r="B1647" s="15">
        <v>1</v>
      </c>
      <c r="C1647" s="15" t="s">
        <v>2071</v>
      </c>
      <c r="D1647" s="15">
        <v>2</v>
      </c>
      <c r="E1647" s="15" t="s">
        <v>2088</v>
      </c>
      <c r="F1647" s="15">
        <v>5</v>
      </c>
      <c r="G1647" s="15" t="s">
        <v>2089</v>
      </c>
      <c r="H1647" s="16" t="s">
        <v>2090</v>
      </c>
      <c r="I1647" s="16" t="s">
        <v>2091</v>
      </c>
      <c r="J1647" s="15" t="s">
        <v>2092</v>
      </c>
      <c r="K1647" s="32" cm="1">
        <f t="array" ref="K1647">IF(I1647="","",_xlfn.XLOOKUP(0&amp;A1647&amp;IF(F1647&lt;&gt;"",F1647,LOOKUP(2,1/(F$2:F1647&lt;&gt;""),F$2:F1647))&amp;I1647,Hoja4!G:G,Hoja4!F:F,"",0))</f>
        <v>3269811000</v>
      </c>
      <c r="L1647" s="23"/>
      <c r="M1647" s="15"/>
      <c r="N1647" s="15"/>
      <c r="O1647" s="15"/>
      <c r="P1647" s="15"/>
      <c r="Q1647" s="15"/>
      <c r="R1647" s="15"/>
      <c r="S1647" s="15"/>
      <c r="T1647" s="15"/>
      <c r="U1647" s="35"/>
      <c r="V1647" s="15"/>
      <c r="W1647" s="15"/>
      <c r="X1647" s="15"/>
      <c r="Y1647" s="15"/>
      <c r="Z1647" s="22"/>
    </row>
    <row r="1648" spans="1:26">
      <c r="A1648" s="15">
        <v>215</v>
      </c>
      <c r="B1648" s="15">
        <v>1</v>
      </c>
      <c r="C1648" s="15"/>
      <c r="D1648" s="15"/>
      <c r="E1648" s="15"/>
      <c r="F1648" s="15"/>
      <c r="G1648" s="15"/>
      <c r="H1648" s="16" t="s">
        <v>32</v>
      </c>
      <c r="I1648" s="16" t="s">
        <v>32</v>
      </c>
      <c r="J1648" s="15"/>
      <c r="K1648" s="27" t="str" cm="1">
        <f t="array" ref="K1648">IF(I1648="","",_xlfn.XLOOKUP(0&amp;A1648&amp;IF(F1648&lt;&gt;"",F1648,LOOKUP(2,1/(F$2:F1648&lt;&gt;""),F$2:F1648))&amp;I1648,Hoja4!G:G,Hoja4!F:F,"",0))</f>
        <v/>
      </c>
      <c r="L1648" s="22"/>
      <c r="M1648" s="15">
        <v>8</v>
      </c>
      <c r="N1648" s="15" t="s">
        <v>2093</v>
      </c>
      <c r="O1648" s="15" t="s">
        <v>40</v>
      </c>
      <c r="P1648" s="15" t="s">
        <v>131</v>
      </c>
      <c r="Q1648" s="15" t="s">
        <v>36</v>
      </c>
      <c r="R1648" s="15" t="s">
        <v>1038</v>
      </c>
      <c r="S1648" s="15">
        <v>332</v>
      </c>
      <c r="T1648" s="15">
        <v>1025</v>
      </c>
      <c r="U1648" s="35">
        <v>117</v>
      </c>
      <c r="V1648" s="33"/>
      <c r="W1648" s="15" t="s">
        <v>38</v>
      </c>
      <c r="X1648" s="15" t="s">
        <v>38</v>
      </c>
      <c r="Y1648" s="15" t="s">
        <v>38</v>
      </c>
      <c r="Z1648" s="23"/>
    </row>
    <row r="1649" spans="1:26">
      <c r="A1649" s="3">
        <v>215</v>
      </c>
      <c r="B1649" s="3">
        <v>1</v>
      </c>
      <c r="C1649" s="3" t="s">
        <v>2071</v>
      </c>
      <c r="D1649" s="3"/>
      <c r="E1649" s="3"/>
      <c r="F1649" s="3">
        <v>5</v>
      </c>
      <c r="G1649" s="3" t="s">
        <v>2089</v>
      </c>
      <c r="H1649" s="4" t="s">
        <v>32</v>
      </c>
      <c r="I1649" s="4" t="s">
        <v>32</v>
      </c>
      <c r="J1649" s="3" t="s">
        <v>44</v>
      </c>
      <c r="K1649" s="28">
        <f>SUM(K1647:K1648)</f>
        <v>3269811000</v>
      </c>
      <c r="L1649" s="13">
        <f>SUM(L1647:L1648)</f>
        <v>0</v>
      </c>
      <c r="M1649" s="3"/>
      <c r="N1649" s="3"/>
      <c r="O1649" s="3"/>
      <c r="P1649" s="3"/>
      <c r="Q1649" s="3"/>
      <c r="R1649" s="3"/>
      <c r="S1649" s="3"/>
      <c r="T1649" s="3"/>
      <c r="U1649" s="36"/>
      <c r="V1649" s="3"/>
      <c r="W1649" s="3"/>
      <c r="X1649" s="3"/>
      <c r="Y1649" s="3" t="s">
        <v>45</v>
      </c>
      <c r="Z1649" s="13">
        <f>SUM(Z1647:Z1648)</f>
        <v>0</v>
      </c>
    </row>
    <row r="1650" spans="1:26">
      <c r="A1650" s="15">
        <v>215</v>
      </c>
      <c r="B1650" s="15">
        <v>1</v>
      </c>
      <c r="C1650" s="15" t="s">
        <v>2071</v>
      </c>
      <c r="D1650" s="15">
        <v>3</v>
      </c>
      <c r="E1650" s="15" t="s">
        <v>2094</v>
      </c>
      <c r="F1650" s="15">
        <v>8</v>
      </c>
      <c r="G1650" s="15" t="s">
        <v>2095</v>
      </c>
      <c r="H1650" s="16" t="s">
        <v>2090</v>
      </c>
      <c r="I1650" s="16" t="s">
        <v>2091</v>
      </c>
      <c r="J1650" s="15" t="s">
        <v>2092</v>
      </c>
      <c r="K1650" s="32" cm="1">
        <f t="array" ref="K1650">IF(I1650="","",_xlfn.XLOOKUP(0&amp;A1650&amp;IF(F1650&lt;&gt;"",F1650,LOOKUP(2,1/(F$2:F1650&lt;&gt;""),F$2:F1650))&amp;I1650,Hoja4!G:G,Hoja4!F:F,"",0))</f>
        <v>1262006000</v>
      </c>
      <c r="L1650" s="23"/>
      <c r="M1650" s="15"/>
      <c r="N1650" s="15"/>
      <c r="O1650" s="15"/>
      <c r="P1650" s="15"/>
      <c r="Q1650" s="15"/>
      <c r="R1650" s="15"/>
      <c r="S1650" s="15"/>
      <c r="T1650" s="15"/>
      <c r="U1650" s="35"/>
      <c r="V1650" s="15"/>
      <c r="W1650" s="15"/>
      <c r="X1650" s="15"/>
      <c r="Y1650" s="15"/>
      <c r="Z1650" s="22"/>
    </row>
    <row r="1651" spans="1:26">
      <c r="A1651" s="15">
        <v>215</v>
      </c>
      <c r="B1651" s="15">
        <v>1</v>
      </c>
      <c r="C1651" s="15"/>
      <c r="D1651" s="15"/>
      <c r="E1651" s="15"/>
      <c r="F1651" s="15"/>
      <c r="G1651" s="15"/>
      <c r="H1651" s="16" t="s">
        <v>32</v>
      </c>
      <c r="I1651" s="16" t="s">
        <v>32</v>
      </c>
      <c r="J1651" s="15"/>
      <c r="K1651" s="27" t="str" cm="1">
        <f t="array" ref="K1651">IF(I1651="","",_xlfn.XLOOKUP(0&amp;A1651&amp;IF(F1651&lt;&gt;"",F1651,LOOKUP(2,1/(F$2:F1651&lt;&gt;""),F$2:F1651))&amp;I1651,Hoja4!G:G,Hoja4!F:F,"",0))</f>
        <v/>
      </c>
      <c r="L1651" s="22"/>
      <c r="M1651" s="15">
        <v>10</v>
      </c>
      <c r="N1651" s="15" t="s">
        <v>2096</v>
      </c>
      <c r="O1651" s="15" t="s">
        <v>40</v>
      </c>
      <c r="P1651" s="15" t="s">
        <v>131</v>
      </c>
      <c r="Q1651" s="15" t="s">
        <v>36</v>
      </c>
      <c r="R1651" s="15" t="s">
        <v>1038</v>
      </c>
      <c r="S1651" s="15">
        <v>50</v>
      </c>
      <c r="T1651" s="15">
        <v>80</v>
      </c>
      <c r="U1651" s="35">
        <v>8</v>
      </c>
      <c r="V1651" s="33"/>
      <c r="W1651" s="15" t="s">
        <v>38</v>
      </c>
      <c r="X1651" s="15" t="s">
        <v>38</v>
      </c>
      <c r="Y1651" s="15" t="s">
        <v>38</v>
      </c>
      <c r="Z1651" s="23"/>
    </row>
    <row r="1652" spans="1:26">
      <c r="A1652" s="15">
        <v>215</v>
      </c>
      <c r="B1652" s="15">
        <v>1</v>
      </c>
      <c r="C1652" s="15"/>
      <c r="D1652" s="15"/>
      <c r="E1652" s="15"/>
      <c r="F1652" s="15"/>
      <c r="G1652" s="15"/>
      <c r="H1652" s="16" t="s">
        <v>32</v>
      </c>
      <c r="I1652" s="16" t="s">
        <v>32</v>
      </c>
      <c r="J1652" s="15"/>
      <c r="K1652" s="27" t="str" cm="1">
        <f t="array" ref="K1652">IF(I1652="","",_xlfn.XLOOKUP(0&amp;A1652&amp;IF(F1652&lt;&gt;"",F1652,LOOKUP(2,1/(F$2:F1652&lt;&gt;""),F$2:F1652))&amp;I1652,Hoja4!G:G,Hoja4!F:F,"",0))</f>
        <v/>
      </c>
      <c r="L1652" s="22"/>
      <c r="M1652" s="15">
        <v>11</v>
      </c>
      <c r="N1652" s="15" t="s">
        <v>2097</v>
      </c>
      <c r="O1652" s="15" t="s">
        <v>40</v>
      </c>
      <c r="P1652" s="15" t="s">
        <v>131</v>
      </c>
      <c r="Q1652" s="15" t="s">
        <v>36</v>
      </c>
      <c r="R1652" s="15" t="s">
        <v>1038</v>
      </c>
      <c r="S1652" s="15">
        <v>162954</v>
      </c>
      <c r="T1652" s="15">
        <v>1721909</v>
      </c>
      <c r="U1652" s="35">
        <v>30797</v>
      </c>
      <c r="V1652" s="33"/>
      <c r="W1652" s="15" t="s">
        <v>38</v>
      </c>
      <c r="X1652" s="15" t="s">
        <v>38</v>
      </c>
      <c r="Y1652" s="15" t="s">
        <v>38</v>
      </c>
      <c r="Z1652" s="23"/>
    </row>
    <row r="1653" spans="1:26">
      <c r="A1653" s="3">
        <v>215</v>
      </c>
      <c r="B1653" s="3">
        <v>1</v>
      </c>
      <c r="C1653" s="3" t="s">
        <v>2071</v>
      </c>
      <c r="D1653" s="3"/>
      <c r="E1653" s="3"/>
      <c r="F1653" s="3">
        <v>8</v>
      </c>
      <c r="G1653" s="3" t="s">
        <v>2095</v>
      </c>
      <c r="H1653" s="4" t="s">
        <v>32</v>
      </c>
      <c r="I1653" s="4" t="s">
        <v>32</v>
      </c>
      <c r="J1653" s="3" t="s">
        <v>44</v>
      </c>
      <c r="K1653" s="28">
        <f>SUM(K1650:K1652)</f>
        <v>1262006000</v>
      </c>
      <c r="L1653" s="13">
        <f>SUM(L1650:L1652)</f>
        <v>0</v>
      </c>
      <c r="M1653" s="3"/>
      <c r="N1653" s="3"/>
      <c r="O1653" s="3"/>
      <c r="P1653" s="3"/>
      <c r="Q1653" s="3"/>
      <c r="R1653" s="3"/>
      <c r="S1653" s="3"/>
      <c r="T1653" s="3"/>
      <c r="U1653" s="36"/>
      <c r="V1653" s="3"/>
      <c r="W1653" s="3"/>
      <c r="X1653" s="3"/>
      <c r="Y1653" s="3" t="s">
        <v>45</v>
      </c>
      <c r="Z1653" s="13">
        <f>SUM(Z1650:Z1652)</f>
        <v>0</v>
      </c>
    </row>
    <row r="1654" spans="1:26">
      <c r="A1654" s="15">
        <v>215</v>
      </c>
      <c r="B1654" s="15">
        <v>1</v>
      </c>
      <c r="C1654" s="15" t="s">
        <v>2071</v>
      </c>
      <c r="D1654" s="15">
        <v>4</v>
      </c>
      <c r="E1654" s="15" t="s">
        <v>2098</v>
      </c>
      <c r="F1654" s="15">
        <v>9</v>
      </c>
      <c r="G1654" s="15" t="s">
        <v>318</v>
      </c>
      <c r="H1654" s="16" t="s">
        <v>2099</v>
      </c>
      <c r="I1654" s="16" t="s">
        <v>2100</v>
      </c>
      <c r="J1654" s="15" t="s">
        <v>2101</v>
      </c>
      <c r="K1654" s="32" cm="1">
        <f t="array" ref="K1654">IF(I1654="","",_xlfn.XLOOKUP(0&amp;A1654&amp;IF(F1654&lt;&gt;"",F1654,LOOKUP(2,1/(F$2:F1654&lt;&gt;""),F$2:F1654))&amp;I1654,Hoja4!G:G,Hoja4!F:F,"",0))</f>
        <v>3039615000</v>
      </c>
      <c r="L1654" s="23"/>
      <c r="M1654" s="15"/>
      <c r="N1654" s="15"/>
      <c r="O1654" s="15"/>
      <c r="P1654" s="15"/>
      <c r="Q1654" s="15"/>
      <c r="R1654" s="15"/>
      <c r="S1654" s="15"/>
      <c r="T1654" s="15"/>
      <c r="U1654" s="35"/>
      <c r="V1654" s="15"/>
      <c r="W1654" s="15"/>
      <c r="X1654" s="15"/>
      <c r="Y1654" s="15"/>
      <c r="Z1654" s="22"/>
    </row>
    <row r="1655" spans="1:26">
      <c r="A1655" s="15">
        <v>215</v>
      </c>
      <c r="B1655" s="15">
        <v>1</v>
      </c>
      <c r="C1655" s="15"/>
      <c r="D1655" s="15"/>
      <c r="E1655" s="15"/>
      <c r="F1655" s="15"/>
      <c r="G1655" s="15"/>
      <c r="H1655" s="16" t="s">
        <v>32</v>
      </c>
      <c r="I1655" s="16" t="s">
        <v>32</v>
      </c>
      <c r="J1655" s="15"/>
      <c r="K1655" s="27" t="str" cm="1">
        <f t="array" ref="K1655">IF(I1655="","",_xlfn.XLOOKUP(0&amp;A1655&amp;IF(F1655&lt;&gt;"",F1655,LOOKUP(2,1/(F$2:F1655&lt;&gt;""),F$2:F1655))&amp;I1655,Hoja4!G:G,Hoja4!F:F,"",0))</f>
        <v/>
      </c>
      <c r="L1655" s="22"/>
      <c r="M1655" s="15">
        <v>12</v>
      </c>
      <c r="N1655" s="15" t="s">
        <v>319</v>
      </c>
      <c r="O1655" s="15" t="s">
        <v>34</v>
      </c>
      <c r="P1655" s="15" t="s">
        <v>131</v>
      </c>
      <c r="Q1655" s="15" t="s">
        <v>41</v>
      </c>
      <c r="R1655" s="15" t="s">
        <v>374</v>
      </c>
      <c r="S1655" s="15">
        <v>0</v>
      </c>
      <c r="T1655" s="15">
        <v>100</v>
      </c>
      <c r="U1655" s="35">
        <v>100</v>
      </c>
      <c r="V1655" s="33"/>
      <c r="W1655" s="15" t="s">
        <v>38</v>
      </c>
      <c r="X1655" s="15" t="s">
        <v>38</v>
      </c>
      <c r="Y1655" s="15" t="s">
        <v>38</v>
      </c>
      <c r="Z1655" s="23"/>
    </row>
    <row r="1656" spans="1:26">
      <c r="A1656" s="3">
        <v>215</v>
      </c>
      <c r="B1656" s="3">
        <v>1</v>
      </c>
      <c r="C1656" s="3" t="s">
        <v>2071</v>
      </c>
      <c r="D1656" s="3"/>
      <c r="E1656" s="3"/>
      <c r="F1656" s="3">
        <v>9</v>
      </c>
      <c r="G1656" s="3" t="s">
        <v>318</v>
      </c>
      <c r="H1656" s="4" t="s">
        <v>32</v>
      </c>
      <c r="I1656" s="4" t="s">
        <v>32</v>
      </c>
      <c r="J1656" s="3" t="s">
        <v>44</v>
      </c>
      <c r="K1656" s="28">
        <f>SUM(K1654:K1655)</f>
        <v>3039615000</v>
      </c>
      <c r="L1656" s="13">
        <f>SUM(L1654:L1655)</f>
        <v>0</v>
      </c>
      <c r="M1656" s="3"/>
      <c r="N1656" s="3"/>
      <c r="O1656" s="3"/>
      <c r="P1656" s="3"/>
      <c r="Q1656" s="3"/>
      <c r="R1656" s="3"/>
      <c r="S1656" s="3"/>
      <c r="T1656" s="3"/>
      <c r="U1656" s="36"/>
      <c r="V1656" s="3"/>
      <c r="W1656" s="3"/>
      <c r="X1656" s="3"/>
      <c r="Y1656" s="3" t="s">
        <v>45</v>
      </c>
      <c r="Z1656" s="13">
        <f>SUM(Z1654:Z1655)</f>
        <v>0</v>
      </c>
    </row>
    <row r="1657" spans="1:26">
      <c r="A1657" s="15">
        <v>215</v>
      </c>
      <c r="B1657" s="15">
        <v>1</v>
      </c>
      <c r="C1657" s="15" t="s">
        <v>2071</v>
      </c>
      <c r="D1657" s="15">
        <v>4</v>
      </c>
      <c r="E1657" s="15" t="s">
        <v>2098</v>
      </c>
      <c r="F1657" s="15">
        <v>17</v>
      </c>
      <c r="G1657" s="15" t="s">
        <v>552</v>
      </c>
      <c r="H1657" s="16" t="s">
        <v>2099</v>
      </c>
      <c r="I1657" s="16" t="s">
        <v>2100</v>
      </c>
      <c r="J1657" s="15" t="s">
        <v>2101</v>
      </c>
      <c r="K1657" s="32" cm="1">
        <f t="array" ref="K1657">IF(I1657="","",_xlfn.XLOOKUP(0&amp;A1657&amp;IF(F1657&lt;&gt;"",F1657,LOOKUP(2,1/(F$2:F1657&lt;&gt;""),F$2:F1657))&amp;I1657,Hoja4!G:G,Hoja4!F:F,"",0))</f>
        <v>365690000</v>
      </c>
      <c r="L1657" s="23"/>
      <c r="M1657" s="15"/>
      <c r="N1657" s="15"/>
      <c r="O1657" s="15"/>
      <c r="P1657" s="15"/>
      <c r="Q1657" s="15"/>
      <c r="R1657" s="15"/>
      <c r="S1657" s="15"/>
      <c r="T1657" s="15"/>
      <c r="U1657" s="35"/>
      <c r="V1657" s="15"/>
      <c r="W1657" s="15"/>
      <c r="X1657" s="15"/>
      <c r="Y1657" s="15"/>
      <c r="Z1657" s="22"/>
    </row>
    <row r="1658" spans="1:26">
      <c r="A1658" s="15">
        <v>215</v>
      </c>
      <c r="B1658" s="15">
        <v>1</v>
      </c>
      <c r="C1658" s="15"/>
      <c r="D1658" s="15"/>
      <c r="E1658" s="15"/>
      <c r="F1658" s="15"/>
      <c r="G1658" s="15"/>
      <c r="H1658" s="16" t="s">
        <v>32</v>
      </c>
      <c r="I1658" s="16" t="s">
        <v>32</v>
      </c>
      <c r="J1658" s="15"/>
      <c r="K1658" s="27" t="str" cm="1">
        <f t="array" ref="K1658">IF(I1658="","",_xlfn.XLOOKUP(0&amp;A1658&amp;IF(F1658&lt;&gt;"",F1658,LOOKUP(2,1/(F$2:F1658&lt;&gt;""),F$2:F1658))&amp;I1658,Hoja4!G:G,Hoja4!F:F,"",0))</f>
        <v/>
      </c>
      <c r="L1658" s="22"/>
      <c r="M1658" s="15">
        <v>13</v>
      </c>
      <c r="N1658" s="15" t="s">
        <v>2102</v>
      </c>
      <c r="O1658" s="15" t="s">
        <v>34</v>
      </c>
      <c r="P1658" s="15" t="s">
        <v>115</v>
      </c>
      <c r="Q1658" s="15" t="s">
        <v>36</v>
      </c>
      <c r="R1658" s="15" t="s">
        <v>1038</v>
      </c>
      <c r="S1658" s="15">
        <v>0</v>
      </c>
      <c r="T1658" s="15">
        <v>1</v>
      </c>
      <c r="U1658" s="35">
        <v>1</v>
      </c>
      <c r="V1658" s="33"/>
      <c r="W1658" s="15" t="s">
        <v>38</v>
      </c>
      <c r="X1658" s="15" t="s">
        <v>38</v>
      </c>
      <c r="Y1658" s="15" t="s">
        <v>38</v>
      </c>
      <c r="Z1658" s="23"/>
    </row>
    <row r="1659" spans="1:26">
      <c r="A1659" s="3">
        <v>215</v>
      </c>
      <c r="B1659" s="3">
        <v>1</v>
      </c>
      <c r="C1659" s="3" t="s">
        <v>2071</v>
      </c>
      <c r="D1659" s="3"/>
      <c r="E1659" s="3"/>
      <c r="F1659" s="3">
        <v>17</v>
      </c>
      <c r="G1659" s="3" t="s">
        <v>552</v>
      </c>
      <c r="H1659" s="4" t="s">
        <v>32</v>
      </c>
      <c r="I1659" s="4" t="s">
        <v>32</v>
      </c>
      <c r="J1659" s="3" t="s">
        <v>44</v>
      </c>
      <c r="K1659" s="28">
        <f>SUM(K1657:K1658)</f>
        <v>365690000</v>
      </c>
      <c r="L1659" s="13">
        <f>SUM(L1657:L1658)</f>
        <v>0</v>
      </c>
      <c r="M1659" s="3"/>
      <c r="N1659" s="3"/>
      <c r="O1659" s="3"/>
      <c r="P1659" s="3"/>
      <c r="Q1659" s="3"/>
      <c r="R1659" s="3"/>
      <c r="S1659" s="3"/>
      <c r="T1659" s="3"/>
      <c r="U1659" s="36"/>
      <c r="V1659" s="3"/>
      <c r="W1659" s="3"/>
      <c r="X1659" s="3"/>
      <c r="Y1659" s="3" t="s">
        <v>45</v>
      </c>
      <c r="Z1659" s="13">
        <f>SUM(Z1657:Z1658)</f>
        <v>0</v>
      </c>
    </row>
    <row r="1660" spans="1:26">
      <c r="A1660" s="15">
        <v>215</v>
      </c>
      <c r="B1660" s="15">
        <v>1</v>
      </c>
      <c r="C1660" s="15" t="s">
        <v>2071</v>
      </c>
      <c r="D1660" s="15">
        <v>1</v>
      </c>
      <c r="E1660" s="15" t="s">
        <v>2072</v>
      </c>
      <c r="F1660" s="15">
        <v>4</v>
      </c>
      <c r="G1660" s="15" t="s">
        <v>2103</v>
      </c>
      <c r="H1660" s="16" t="s">
        <v>2104</v>
      </c>
      <c r="I1660" s="16" t="s">
        <v>2105</v>
      </c>
      <c r="J1660" s="15" t="s">
        <v>2106</v>
      </c>
      <c r="K1660" s="32" cm="1">
        <f t="array" ref="K1660">IF(I1660="","",_xlfn.XLOOKUP(0&amp;A1660&amp;IF(F1660&lt;&gt;"",F1660,LOOKUP(2,1/(F$2:F1660&lt;&gt;""),F$2:F1660))&amp;I1660,Hoja4!G:G,Hoja4!F:F,"",0))</f>
        <v>734261000</v>
      </c>
      <c r="L1660" s="23"/>
      <c r="M1660" s="15"/>
      <c r="N1660" s="15"/>
      <c r="O1660" s="15"/>
      <c r="P1660" s="15"/>
      <c r="Q1660" s="15"/>
      <c r="R1660" s="15"/>
      <c r="S1660" s="15"/>
      <c r="T1660" s="15"/>
      <c r="U1660" s="35"/>
      <c r="V1660" s="15"/>
      <c r="W1660" s="15"/>
      <c r="X1660" s="15"/>
      <c r="Y1660" s="15"/>
      <c r="Z1660" s="22"/>
    </row>
    <row r="1661" spans="1:26">
      <c r="A1661" s="15">
        <v>215</v>
      </c>
      <c r="B1661" s="15">
        <v>1</v>
      </c>
      <c r="C1661" s="15"/>
      <c r="D1661" s="15"/>
      <c r="E1661" s="15"/>
      <c r="F1661" s="15"/>
      <c r="G1661" s="15"/>
      <c r="H1661" s="16" t="s">
        <v>32</v>
      </c>
      <c r="I1661" s="16" t="s">
        <v>32</v>
      </c>
      <c r="J1661" s="15"/>
      <c r="K1661" s="27" t="str" cm="1">
        <f t="array" ref="K1661">IF(I1661="","",_xlfn.XLOOKUP(0&amp;A1661&amp;IF(F1661&lt;&gt;"",F1661,LOOKUP(2,1/(F$2:F1661&lt;&gt;""),F$2:F1661))&amp;I1661,Hoja4!G:G,Hoja4!F:F,"",0))</f>
        <v/>
      </c>
      <c r="L1661" s="22"/>
      <c r="M1661" s="15">
        <v>14</v>
      </c>
      <c r="N1661" s="15" t="s">
        <v>2107</v>
      </c>
      <c r="O1661" s="15" t="s">
        <v>34</v>
      </c>
      <c r="P1661" s="15" t="s">
        <v>131</v>
      </c>
      <c r="Q1661" s="15" t="s">
        <v>36</v>
      </c>
      <c r="R1661" s="15" t="s">
        <v>1038</v>
      </c>
      <c r="S1661" s="15">
        <v>1</v>
      </c>
      <c r="T1661" s="15">
        <v>3</v>
      </c>
      <c r="U1661" s="35">
        <v>3</v>
      </c>
      <c r="V1661" s="33"/>
      <c r="W1661" s="15" t="s">
        <v>38</v>
      </c>
      <c r="X1661" s="15" t="s">
        <v>38</v>
      </c>
      <c r="Y1661" s="15" t="s">
        <v>38</v>
      </c>
      <c r="Z1661" s="23"/>
    </row>
    <row r="1662" spans="1:26">
      <c r="A1662" s="3">
        <v>215</v>
      </c>
      <c r="B1662" s="3">
        <v>1</v>
      </c>
      <c r="C1662" s="3" t="s">
        <v>2071</v>
      </c>
      <c r="D1662" s="3"/>
      <c r="E1662" s="3"/>
      <c r="F1662" s="3">
        <v>4</v>
      </c>
      <c r="G1662" s="3" t="s">
        <v>2103</v>
      </c>
      <c r="H1662" s="4" t="s">
        <v>32</v>
      </c>
      <c r="I1662" s="4" t="s">
        <v>32</v>
      </c>
      <c r="J1662" s="3" t="s">
        <v>44</v>
      </c>
      <c r="K1662" s="28">
        <f>SUM(K1660:K1661)</f>
        <v>734261000</v>
      </c>
      <c r="L1662" s="13">
        <f>SUM(L1660:L1661)</f>
        <v>0</v>
      </c>
      <c r="M1662" s="3"/>
      <c r="N1662" s="3"/>
      <c r="O1662" s="3"/>
      <c r="P1662" s="3"/>
      <c r="Q1662" s="3"/>
      <c r="R1662" s="3"/>
      <c r="S1662" s="3"/>
      <c r="T1662" s="3"/>
      <c r="U1662" s="36"/>
      <c r="V1662" s="3"/>
      <c r="W1662" s="3"/>
      <c r="X1662" s="3"/>
      <c r="Y1662" s="3" t="s">
        <v>45</v>
      </c>
      <c r="Z1662" s="13">
        <f>SUM(Z1660:Z1661)</f>
        <v>0</v>
      </c>
    </row>
    <row r="1663" spans="1:26">
      <c r="A1663" s="15">
        <v>215</v>
      </c>
      <c r="B1663" s="15">
        <v>1</v>
      </c>
      <c r="C1663" s="15" t="s">
        <v>2071</v>
      </c>
      <c r="D1663" s="15">
        <v>3</v>
      </c>
      <c r="E1663" s="15" t="s">
        <v>2094</v>
      </c>
      <c r="F1663" s="15">
        <v>6</v>
      </c>
      <c r="G1663" s="15" t="s">
        <v>2108</v>
      </c>
      <c r="H1663" s="16" t="s">
        <v>2109</v>
      </c>
      <c r="I1663" s="16" t="s">
        <v>2110</v>
      </c>
      <c r="J1663" s="15" t="s">
        <v>2111</v>
      </c>
      <c r="K1663" s="32" cm="1">
        <f t="array" ref="K1663">IF(I1663="","",_xlfn.XLOOKUP(0&amp;A1663&amp;IF(F1663&lt;&gt;"",F1663,LOOKUP(2,1/(F$2:F1663&lt;&gt;""),F$2:F1663))&amp;I1663,Hoja4!G:G,Hoja4!F:F,"",0))</f>
        <v>19720584000</v>
      </c>
      <c r="L1663" s="23"/>
      <c r="M1663" s="15"/>
      <c r="N1663" s="15"/>
      <c r="O1663" s="15"/>
      <c r="P1663" s="15"/>
      <c r="Q1663" s="15"/>
      <c r="R1663" s="15"/>
      <c r="S1663" s="15"/>
      <c r="T1663" s="15"/>
      <c r="U1663" s="35"/>
      <c r="V1663" s="15"/>
      <c r="W1663" s="15"/>
      <c r="X1663" s="15"/>
      <c r="Y1663" s="15"/>
      <c r="Z1663" s="22"/>
    </row>
    <row r="1664" spans="1:26">
      <c r="A1664" s="15">
        <v>215</v>
      </c>
      <c r="B1664" s="15">
        <v>1</v>
      </c>
      <c r="C1664" s="15"/>
      <c r="D1664" s="15"/>
      <c r="E1664" s="15"/>
      <c r="F1664" s="15"/>
      <c r="G1664" s="15"/>
      <c r="H1664" s="16" t="s">
        <v>32</v>
      </c>
      <c r="I1664" s="16" t="s">
        <v>32</v>
      </c>
      <c r="J1664" s="15"/>
      <c r="K1664" s="27" t="str" cm="1">
        <f t="array" ref="K1664">IF(I1664="","",_xlfn.XLOOKUP(0&amp;A1664&amp;IF(F1664&lt;&gt;"",F1664,LOOKUP(2,1/(F$2:F1664&lt;&gt;""),F$2:F1664))&amp;I1664,Hoja4!G:G,Hoja4!F:F,"",0))</f>
        <v/>
      </c>
      <c r="L1664" s="22"/>
      <c r="M1664" s="15">
        <v>15</v>
      </c>
      <c r="N1664" s="15" t="s">
        <v>2112</v>
      </c>
      <c r="O1664" s="15" t="s">
        <v>40</v>
      </c>
      <c r="P1664" s="15" t="s">
        <v>131</v>
      </c>
      <c r="Q1664" s="15" t="s">
        <v>41</v>
      </c>
      <c r="R1664" s="15" t="s">
        <v>1038</v>
      </c>
      <c r="S1664" s="15">
        <v>0</v>
      </c>
      <c r="T1664" s="15">
        <v>100</v>
      </c>
      <c r="U1664" s="35">
        <v>35</v>
      </c>
      <c r="V1664" s="33"/>
      <c r="W1664" s="15" t="s">
        <v>38</v>
      </c>
      <c r="X1664" s="15" t="s">
        <v>38</v>
      </c>
      <c r="Y1664" s="15" t="s">
        <v>38</v>
      </c>
      <c r="Z1664" s="23"/>
    </row>
    <row r="1665" spans="1:26">
      <c r="A1665" s="3">
        <v>215</v>
      </c>
      <c r="B1665" s="3">
        <v>1</v>
      </c>
      <c r="C1665" s="3" t="s">
        <v>2071</v>
      </c>
      <c r="D1665" s="3"/>
      <c r="E1665" s="3"/>
      <c r="F1665" s="3">
        <v>6</v>
      </c>
      <c r="G1665" s="3" t="s">
        <v>2108</v>
      </c>
      <c r="H1665" s="4" t="s">
        <v>32</v>
      </c>
      <c r="I1665" s="4" t="s">
        <v>32</v>
      </c>
      <c r="J1665" s="3" t="s">
        <v>44</v>
      </c>
      <c r="K1665" s="28">
        <f>SUM(K1663:K1664)</f>
        <v>19720584000</v>
      </c>
      <c r="L1665" s="13">
        <f>SUM(L1663:L1664)</f>
        <v>0</v>
      </c>
      <c r="M1665" s="3"/>
      <c r="N1665" s="3"/>
      <c r="O1665" s="3"/>
      <c r="P1665" s="3"/>
      <c r="Q1665" s="3"/>
      <c r="R1665" s="3"/>
      <c r="S1665" s="3"/>
      <c r="T1665" s="3"/>
      <c r="U1665" s="36"/>
      <c r="V1665" s="3"/>
      <c r="W1665" s="3"/>
      <c r="X1665" s="3"/>
      <c r="Y1665" s="3" t="s">
        <v>45</v>
      </c>
      <c r="Z1665" s="13">
        <f>SUM(Z1663:Z1664)</f>
        <v>0</v>
      </c>
    </row>
    <row r="1666" spans="1:26">
      <c r="A1666" s="5">
        <v>215</v>
      </c>
      <c r="B1666" s="5">
        <v>1</v>
      </c>
      <c r="C1666" s="5" t="s">
        <v>2071</v>
      </c>
      <c r="D1666" s="5"/>
      <c r="E1666" s="5"/>
      <c r="F1666" s="5"/>
      <c r="G1666" s="5"/>
      <c r="H1666" s="6" t="s">
        <v>32</v>
      </c>
      <c r="I1666" s="6" t="s">
        <v>32</v>
      </c>
      <c r="J1666" s="5" t="s">
        <v>121</v>
      </c>
      <c r="K1666" s="29">
        <f>SUM(K1638,K1642,K1646,K1649,K1653,K1656,K1659,K1662,K1665)</f>
        <v>37012550000</v>
      </c>
      <c r="L1666" s="14">
        <f>SUM(L1638,L1642,L1646,L1649,L1653,L1656,L1659,L1662,L1665)</f>
        <v>0</v>
      </c>
      <c r="M1666" s="5"/>
      <c r="N1666" s="5"/>
      <c r="O1666" s="5"/>
      <c r="P1666" s="5"/>
      <c r="Q1666" s="5"/>
      <c r="R1666" s="5"/>
      <c r="S1666" s="5"/>
      <c r="T1666" s="5"/>
      <c r="U1666" s="37"/>
      <c r="V1666" s="5"/>
      <c r="W1666" s="5"/>
      <c r="X1666" s="5"/>
      <c r="Y1666" s="5" t="s">
        <v>121</v>
      </c>
      <c r="Z1666" s="14">
        <f>SUM(Z1638,Z1642,Z1646,Z1649,Z1653,Z1656,Z1659,Z1662,Z1665)</f>
        <v>0</v>
      </c>
    </row>
    <row r="1667" spans="1:26">
      <c r="A1667" s="15">
        <v>216</v>
      </c>
      <c r="B1667" s="15">
        <v>1</v>
      </c>
      <c r="C1667" s="15" t="s">
        <v>2113</v>
      </c>
      <c r="D1667" s="15">
        <v>1</v>
      </c>
      <c r="E1667" s="15" t="s">
        <v>2114</v>
      </c>
      <c r="F1667" s="15">
        <v>1</v>
      </c>
      <c r="G1667" s="15" t="s">
        <v>2115</v>
      </c>
      <c r="H1667" s="16" t="s">
        <v>2116</v>
      </c>
      <c r="I1667" s="16" t="s">
        <v>2117</v>
      </c>
      <c r="J1667" s="15" t="s">
        <v>2118</v>
      </c>
      <c r="K1667" s="32" cm="1">
        <f t="array" ref="K1667">IF(I1667="","",_xlfn.XLOOKUP(0&amp;A1667&amp;IF(F1667&lt;&gt;"",F1667,LOOKUP(2,1/(F$2:F1667&lt;&gt;""),F$2:F1667))&amp;I1667,Hoja4!G:G,Hoja4!F:F,"",0))</f>
        <v>7434435000</v>
      </c>
      <c r="L1667" s="23"/>
      <c r="M1667" s="15"/>
      <c r="N1667" s="15"/>
      <c r="O1667" s="15"/>
      <c r="P1667" s="15"/>
      <c r="Q1667" s="15"/>
      <c r="R1667" s="15"/>
      <c r="S1667" s="15"/>
      <c r="T1667" s="15"/>
      <c r="U1667" s="35"/>
      <c r="V1667" s="15"/>
      <c r="W1667" s="15"/>
      <c r="X1667" s="15"/>
      <c r="Y1667" s="15"/>
      <c r="Z1667" s="22"/>
    </row>
    <row r="1668" spans="1:26">
      <c r="A1668" s="15">
        <v>216</v>
      </c>
      <c r="B1668" s="15">
        <v>1</v>
      </c>
      <c r="C1668" s="15"/>
      <c r="D1668" s="15"/>
      <c r="E1668" s="15"/>
      <c r="F1668" s="15"/>
      <c r="G1668" s="15"/>
      <c r="H1668" s="16" t="s">
        <v>32</v>
      </c>
      <c r="I1668" s="16" t="s">
        <v>32</v>
      </c>
      <c r="J1668" s="15"/>
      <c r="K1668" s="27" t="str" cm="1">
        <f t="array" ref="K1668">IF(I1668="","",_xlfn.XLOOKUP(0&amp;A1668&amp;IF(F1668&lt;&gt;"",F1668,LOOKUP(2,1/(F$2:F1668&lt;&gt;""),F$2:F1668))&amp;I1668,Hoja4!G:G,Hoja4!F:F,"",0))</f>
        <v/>
      </c>
      <c r="L1668" s="22"/>
      <c r="M1668" s="15">
        <v>1</v>
      </c>
      <c r="N1668" s="15" t="s">
        <v>2119</v>
      </c>
      <c r="O1668" s="15" t="s">
        <v>40</v>
      </c>
      <c r="P1668" s="15" t="s">
        <v>35</v>
      </c>
      <c r="Q1668" s="15" t="s">
        <v>36</v>
      </c>
      <c r="R1668" s="15" t="s">
        <v>1038</v>
      </c>
      <c r="S1668" s="15">
        <v>1469</v>
      </c>
      <c r="T1668" s="15">
        <v>3000</v>
      </c>
      <c r="U1668" s="35">
        <v>330</v>
      </c>
      <c r="V1668" s="33"/>
      <c r="W1668" s="15" t="s">
        <v>38</v>
      </c>
      <c r="X1668" s="15" t="s">
        <v>38</v>
      </c>
      <c r="Y1668" s="15" t="s">
        <v>38</v>
      </c>
      <c r="Z1668" s="23"/>
    </row>
    <row r="1669" spans="1:26">
      <c r="A1669" s="3">
        <v>216</v>
      </c>
      <c r="B1669" s="3">
        <v>1</v>
      </c>
      <c r="C1669" s="3" t="s">
        <v>2113</v>
      </c>
      <c r="D1669" s="3"/>
      <c r="E1669" s="3"/>
      <c r="F1669" s="3">
        <v>1</v>
      </c>
      <c r="G1669" s="3" t="s">
        <v>2115</v>
      </c>
      <c r="H1669" s="4" t="s">
        <v>32</v>
      </c>
      <c r="I1669" s="4" t="s">
        <v>32</v>
      </c>
      <c r="J1669" s="3" t="s">
        <v>44</v>
      </c>
      <c r="K1669" s="28">
        <f>SUM(K1667:K1668)</f>
        <v>7434435000</v>
      </c>
      <c r="L1669" s="13">
        <f>SUM(L1667:L1668)</f>
        <v>0</v>
      </c>
      <c r="M1669" s="3"/>
      <c r="N1669" s="3"/>
      <c r="O1669" s="3"/>
      <c r="P1669" s="3"/>
      <c r="Q1669" s="3"/>
      <c r="R1669" s="3"/>
      <c r="S1669" s="3"/>
      <c r="T1669" s="3"/>
      <c r="U1669" s="36"/>
      <c r="V1669" s="3"/>
      <c r="W1669" s="3"/>
      <c r="X1669" s="3"/>
      <c r="Y1669" s="3" t="s">
        <v>45</v>
      </c>
      <c r="Z1669" s="13">
        <f>SUM(Z1666:Z1668)</f>
        <v>0</v>
      </c>
    </row>
    <row r="1670" spans="1:26">
      <c r="A1670" s="15">
        <v>216</v>
      </c>
      <c r="B1670" s="15">
        <v>1</v>
      </c>
      <c r="C1670" s="15" t="s">
        <v>2113</v>
      </c>
      <c r="D1670" s="15">
        <v>1</v>
      </c>
      <c r="E1670" s="15" t="s">
        <v>2114</v>
      </c>
      <c r="F1670" s="15">
        <v>2</v>
      </c>
      <c r="G1670" s="15" t="s">
        <v>2120</v>
      </c>
      <c r="H1670" s="16" t="s">
        <v>2121</v>
      </c>
      <c r="I1670" s="16" t="s">
        <v>2122</v>
      </c>
      <c r="J1670" s="15" t="s">
        <v>2123</v>
      </c>
      <c r="K1670" s="32" cm="1">
        <f t="array" ref="K1670">IF(I1670="","",_xlfn.XLOOKUP(0&amp;A1670&amp;IF(F1670&lt;&gt;"",F1670,LOOKUP(2,1/(F$2:F1670&lt;&gt;""),F$2:F1670))&amp;I1670,Hoja4!G:G,Hoja4!F:F,"",0))</f>
        <v>2153265000</v>
      </c>
      <c r="L1670" s="23"/>
      <c r="M1670" s="15"/>
      <c r="N1670" s="15"/>
      <c r="O1670" s="15"/>
      <c r="P1670" s="15"/>
      <c r="Q1670" s="15"/>
      <c r="R1670" s="15"/>
      <c r="S1670" s="15"/>
      <c r="T1670" s="15"/>
      <c r="U1670" s="35"/>
      <c r="V1670" s="15"/>
      <c r="W1670" s="15"/>
      <c r="X1670" s="15"/>
      <c r="Y1670" s="15"/>
      <c r="Z1670" s="22"/>
    </row>
    <row r="1671" spans="1:26">
      <c r="A1671" s="15">
        <v>216</v>
      </c>
      <c r="B1671" s="15">
        <v>1</v>
      </c>
      <c r="C1671" s="15"/>
      <c r="D1671" s="15"/>
      <c r="E1671" s="15"/>
      <c r="F1671" s="15"/>
      <c r="G1671" s="15"/>
      <c r="H1671" s="16" t="s">
        <v>32</v>
      </c>
      <c r="I1671" s="16" t="s">
        <v>32</v>
      </c>
      <c r="J1671" s="15"/>
      <c r="K1671" s="27" t="str" cm="1">
        <f t="array" ref="K1671">IF(I1671="","",_xlfn.XLOOKUP(0&amp;A1671&amp;IF(F1671&lt;&gt;"",F1671,LOOKUP(2,1/(F$2:F1671&lt;&gt;""),F$2:F1671))&amp;I1671,Hoja4!G:G,Hoja4!F:F,"",0))</f>
        <v/>
      </c>
      <c r="L1671" s="22"/>
      <c r="M1671" s="15">
        <v>2</v>
      </c>
      <c r="N1671" s="15" t="s">
        <v>2124</v>
      </c>
      <c r="O1671" s="15" t="s">
        <v>40</v>
      </c>
      <c r="P1671" s="15" t="s">
        <v>35</v>
      </c>
      <c r="Q1671" s="15" t="s">
        <v>36</v>
      </c>
      <c r="R1671" s="15" t="s">
        <v>374</v>
      </c>
      <c r="S1671" s="15">
        <v>631</v>
      </c>
      <c r="T1671" s="15">
        <v>1000</v>
      </c>
      <c r="U1671" s="35">
        <v>100</v>
      </c>
      <c r="V1671" s="33"/>
      <c r="W1671" s="15" t="s">
        <v>38</v>
      </c>
      <c r="X1671" s="15" t="s">
        <v>38</v>
      </c>
      <c r="Y1671" s="15" t="s">
        <v>38</v>
      </c>
      <c r="Z1671" s="23"/>
    </row>
    <row r="1672" spans="1:26">
      <c r="A1672" s="3">
        <v>216</v>
      </c>
      <c r="B1672" s="3">
        <v>1</v>
      </c>
      <c r="C1672" s="3" t="s">
        <v>2113</v>
      </c>
      <c r="D1672" s="3"/>
      <c r="E1672" s="3"/>
      <c r="F1672" s="3">
        <v>2</v>
      </c>
      <c r="G1672" s="3" t="s">
        <v>2120</v>
      </c>
      <c r="H1672" s="4" t="s">
        <v>32</v>
      </c>
      <c r="I1672" s="4" t="s">
        <v>32</v>
      </c>
      <c r="J1672" s="3" t="s">
        <v>44</v>
      </c>
      <c r="K1672" s="28">
        <f>SUM(K1670:K1671)</f>
        <v>2153265000</v>
      </c>
      <c r="L1672" s="13">
        <f>SUM(L1670:L1671)</f>
        <v>0</v>
      </c>
      <c r="M1672" s="3"/>
      <c r="N1672" s="3"/>
      <c r="O1672" s="3"/>
      <c r="P1672" s="3"/>
      <c r="Q1672" s="3"/>
      <c r="R1672" s="3"/>
      <c r="S1672" s="3"/>
      <c r="T1672" s="3"/>
      <c r="U1672" s="36"/>
      <c r="V1672" s="3"/>
      <c r="W1672" s="3"/>
      <c r="X1672" s="3"/>
      <c r="Y1672" s="3" t="s">
        <v>45</v>
      </c>
      <c r="Z1672" s="13">
        <f>SUM(Z1670:Z1671)</f>
        <v>0</v>
      </c>
    </row>
    <row r="1673" spans="1:26">
      <c r="A1673" s="15">
        <v>216</v>
      </c>
      <c r="B1673" s="15">
        <v>1</v>
      </c>
      <c r="C1673" s="15" t="s">
        <v>2113</v>
      </c>
      <c r="D1673" s="15">
        <v>1</v>
      </c>
      <c r="E1673" s="15" t="s">
        <v>2114</v>
      </c>
      <c r="F1673" s="15">
        <v>3</v>
      </c>
      <c r="G1673" s="15" t="s">
        <v>2125</v>
      </c>
      <c r="H1673" s="16" t="s">
        <v>2126</v>
      </c>
      <c r="I1673" s="16" t="s">
        <v>2127</v>
      </c>
      <c r="J1673" s="15" t="s">
        <v>2128</v>
      </c>
      <c r="K1673" s="32" cm="1">
        <f t="array" ref="K1673">IF(I1673="","",_xlfn.XLOOKUP(0&amp;A1673&amp;IF(F1673&lt;&gt;"",F1673,LOOKUP(2,1/(F$2:F1673&lt;&gt;""),F$2:F1673))&amp;I1673,Hoja4!G:G,Hoja4!F:F,"",0))</f>
        <v>10000000</v>
      </c>
      <c r="L1673" s="23"/>
      <c r="M1673" s="15"/>
      <c r="N1673" s="15"/>
      <c r="O1673" s="15"/>
      <c r="P1673" s="15"/>
      <c r="Q1673" s="15"/>
      <c r="R1673" s="15"/>
      <c r="S1673" s="15"/>
      <c r="T1673" s="15"/>
      <c r="U1673" s="35"/>
      <c r="V1673" s="15"/>
      <c r="W1673" s="15"/>
      <c r="X1673" s="15"/>
      <c r="Y1673" s="15"/>
      <c r="Z1673" s="22"/>
    </row>
    <row r="1674" spans="1:26">
      <c r="A1674" s="15">
        <v>216</v>
      </c>
      <c r="B1674" s="15">
        <v>1</v>
      </c>
      <c r="C1674" s="15"/>
      <c r="D1674" s="15"/>
      <c r="E1674" s="15"/>
      <c r="F1674" s="15"/>
      <c r="G1674" s="15"/>
      <c r="H1674" s="16" t="s">
        <v>32</v>
      </c>
      <c r="I1674" s="16" t="s">
        <v>32</v>
      </c>
      <c r="J1674" s="15"/>
      <c r="K1674" s="27" t="str" cm="1">
        <f t="array" ref="K1674">IF(I1674="","",_xlfn.XLOOKUP(0&amp;A1674&amp;IF(F1674&lt;&gt;"",F1674,LOOKUP(2,1/(F$2:F1674&lt;&gt;""),F$2:F1674))&amp;I1674,Hoja4!G:G,Hoja4!F:F,"",0))</f>
        <v/>
      </c>
      <c r="L1674" s="22"/>
      <c r="M1674" s="15">
        <v>3</v>
      </c>
      <c r="N1674" s="15" t="s">
        <v>2129</v>
      </c>
      <c r="O1674" s="15" t="s">
        <v>40</v>
      </c>
      <c r="P1674" s="15" t="s">
        <v>35</v>
      </c>
      <c r="Q1674" s="15" t="s">
        <v>36</v>
      </c>
      <c r="R1674" s="15" t="s">
        <v>374</v>
      </c>
      <c r="S1674" s="15">
        <v>1643</v>
      </c>
      <c r="T1674" s="15">
        <v>2970</v>
      </c>
      <c r="U1674" s="35">
        <v>300</v>
      </c>
      <c r="V1674" s="33"/>
      <c r="W1674" s="15" t="s">
        <v>38</v>
      </c>
      <c r="X1674" s="15" t="s">
        <v>38</v>
      </c>
      <c r="Y1674" s="15" t="s">
        <v>38</v>
      </c>
      <c r="Z1674" s="23"/>
    </row>
    <row r="1675" spans="1:26">
      <c r="A1675" s="3">
        <v>216</v>
      </c>
      <c r="B1675" s="3">
        <v>1</v>
      </c>
      <c r="C1675" s="3" t="s">
        <v>2113</v>
      </c>
      <c r="D1675" s="3"/>
      <c r="E1675" s="3"/>
      <c r="F1675" s="3">
        <v>3</v>
      </c>
      <c r="G1675" s="3" t="s">
        <v>2125</v>
      </c>
      <c r="H1675" s="4" t="s">
        <v>32</v>
      </c>
      <c r="I1675" s="4" t="s">
        <v>32</v>
      </c>
      <c r="J1675" s="3" t="s">
        <v>44</v>
      </c>
      <c r="K1675" s="28">
        <f>SUM(K1673:K1674)</f>
        <v>10000000</v>
      </c>
      <c r="L1675" s="13">
        <f>SUM(L1673:L1674)</f>
        <v>0</v>
      </c>
      <c r="M1675" s="3"/>
      <c r="N1675" s="3"/>
      <c r="O1675" s="3"/>
      <c r="P1675" s="3"/>
      <c r="Q1675" s="3"/>
      <c r="R1675" s="3"/>
      <c r="S1675" s="3"/>
      <c r="T1675" s="3"/>
      <c r="U1675" s="36"/>
      <c r="V1675" s="3"/>
      <c r="W1675" s="3"/>
      <c r="X1675" s="3"/>
      <c r="Y1675" s="3" t="s">
        <v>45</v>
      </c>
      <c r="Z1675" s="13">
        <f>SUM(Z1673:Z1674)</f>
        <v>0</v>
      </c>
    </row>
    <row r="1676" spans="1:26">
      <c r="A1676" s="15">
        <v>216</v>
      </c>
      <c r="B1676" s="15">
        <v>1</v>
      </c>
      <c r="C1676" s="15" t="s">
        <v>2113</v>
      </c>
      <c r="D1676" s="15">
        <v>1</v>
      </c>
      <c r="E1676" s="15" t="s">
        <v>2114</v>
      </c>
      <c r="F1676" s="15">
        <v>4</v>
      </c>
      <c r="G1676" s="15" t="s">
        <v>2130</v>
      </c>
      <c r="H1676" s="16" t="s">
        <v>2116</v>
      </c>
      <c r="I1676" s="16" t="s">
        <v>2117</v>
      </c>
      <c r="J1676" s="15" t="s">
        <v>2118</v>
      </c>
      <c r="K1676" s="32" cm="1">
        <f t="array" ref="K1676">IF(I1676="","",_xlfn.XLOOKUP(0&amp;A1676&amp;IF(F1676&lt;&gt;"",F1676,LOOKUP(2,1/(F$2:F1676&lt;&gt;""),F$2:F1676))&amp;I1676,Hoja4!G:G,Hoja4!F:F,"",0))</f>
        <v>7472613000</v>
      </c>
      <c r="L1676" s="23"/>
      <c r="M1676" s="15"/>
      <c r="N1676" s="15"/>
      <c r="O1676" s="15"/>
      <c r="P1676" s="15"/>
      <c r="Q1676" s="15"/>
      <c r="R1676" s="15"/>
      <c r="S1676" s="15"/>
      <c r="T1676" s="15"/>
      <c r="U1676" s="35"/>
      <c r="V1676" s="15"/>
      <c r="W1676" s="15"/>
      <c r="X1676" s="15"/>
      <c r="Y1676" s="15"/>
      <c r="Z1676" s="22"/>
    </row>
    <row r="1677" spans="1:26">
      <c r="A1677" s="15">
        <v>216</v>
      </c>
      <c r="B1677" s="15">
        <v>1</v>
      </c>
      <c r="C1677" s="15"/>
      <c r="D1677" s="15"/>
      <c r="E1677" s="15"/>
      <c r="F1677" s="15"/>
      <c r="G1677" s="15"/>
      <c r="H1677" s="16" t="s">
        <v>32</v>
      </c>
      <c r="I1677" s="16" t="s">
        <v>32</v>
      </c>
      <c r="J1677" s="15"/>
      <c r="K1677" s="27" t="str" cm="1">
        <f t="array" ref="K1677">IF(I1677="","",_xlfn.XLOOKUP(0&amp;A1677&amp;IF(F1677&lt;&gt;"",F1677,LOOKUP(2,1/(F$2:F1677&lt;&gt;""),F$2:F1677))&amp;I1677,Hoja4!G:G,Hoja4!F:F,"",0))</f>
        <v/>
      </c>
      <c r="L1677" s="22"/>
      <c r="M1677" s="15">
        <v>4</v>
      </c>
      <c r="N1677" s="15" t="s">
        <v>2131</v>
      </c>
      <c r="O1677" s="15" t="s">
        <v>100</v>
      </c>
      <c r="P1677" s="15" t="s">
        <v>115</v>
      </c>
      <c r="Q1677" s="15" t="s">
        <v>36</v>
      </c>
      <c r="R1677" s="15" t="s">
        <v>374</v>
      </c>
      <c r="S1677" s="15">
        <v>156</v>
      </c>
      <c r="T1677" s="15">
        <v>156</v>
      </c>
      <c r="U1677" s="35">
        <v>156</v>
      </c>
      <c r="V1677" s="33"/>
      <c r="W1677" s="15" t="s">
        <v>38</v>
      </c>
      <c r="X1677" s="15" t="s">
        <v>38</v>
      </c>
      <c r="Y1677" s="15" t="s">
        <v>38</v>
      </c>
      <c r="Z1677" s="23"/>
    </row>
    <row r="1678" spans="1:26">
      <c r="A1678" s="15">
        <v>216</v>
      </c>
      <c r="B1678" s="15">
        <v>1</v>
      </c>
      <c r="C1678" s="15"/>
      <c r="D1678" s="15"/>
      <c r="E1678" s="15"/>
      <c r="F1678" s="15"/>
      <c r="G1678" s="15"/>
      <c r="H1678" s="16" t="s">
        <v>32</v>
      </c>
      <c r="I1678" s="16" t="s">
        <v>32</v>
      </c>
      <c r="J1678" s="15"/>
      <c r="K1678" s="27" t="str" cm="1">
        <f t="array" ref="K1678">IF(I1678="","",_xlfn.XLOOKUP(0&amp;A1678&amp;IF(F1678&lt;&gt;"",F1678,LOOKUP(2,1/(F$2:F1678&lt;&gt;""),F$2:F1678))&amp;I1678,Hoja4!G:G,Hoja4!F:F,"",0))</f>
        <v/>
      </c>
      <c r="L1678" s="22"/>
      <c r="M1678" s="15">
        <v>6</v>
      </c>
      <c r="N1678" s="15" t="s">
        <v>2132</v>
      </c>
      <c r="O1678" s="15" t="s">
        <v>100</v>
      </c>
      <c r="P1678" s="15" t="s">
        <v>115</v>
      </c>
      <c r="Q1678" s="15" t="s">
        <v>36</v>
      </c>
      <c r="R1678" s="15" t="s">
        <v>374</v>
      </c>
      <c r="S1678" s="15">
        <v>46</v>
      </c>
      <c r="T1678" s="15">
        <v>46</v>
      </c>
      <c r="U1678" s="35">
        <v>46</v>
      </c>
      <c r="V1678" s="33"/>
      <c r="W1678" s="15" t="s">
        <v>38</v>
      </c>
      <c r="X1678" s="15" t="s">
        <v>38</v>
      </c>
      <c r="Y1678" s="15" t="s">
        <v>38</v>
      </c>
      <c r="Z1678" s="23"/>
    </row>
    <row r="1679" spans="1:26">
      <c r="A1679" s="3">
        <v>216</v>
      </c>
      <c r="B1679" s="3">
        <v>1</v>
      </c>
      <c r="C1679" s="3" t="s">
        <v>2113</v>
      </c>
      <c r="D1679" s="3"/>
      <c r="E1679" s="3"/>
      <c r="F1679" s="3">
        <v>4</v>
      </c>
      <c r="G1679" s="3" t="s">
        <v>2130</v>
      </c>
      <c r="H1679" s="4" t="s">
        <v>32</v>
      </c>
      <c r="I1679" s="4" t="s">
        <v>32</v>
      </c>
      <c r="J1679" s="3" t="s">
        <v>44</v>
      </c>
      <c r="K1679" s="28">
        <f>SUM(K1676:K1678)</f>
        <v>7472613000</v>
      </c>
      <c r="L1679" s="13">
        <f>SUM(L1676:L1678)</f>
        <v>0</v>
      </c>
      <c r="M1679" s="3"/>
      <c r="N1679" s="3"/>
      <c r="O1679" s="3"/>
      <c r="P1679" s="3"/>
      <c r="Q1679" s="3"/>
      <c r="R1679" s="3"/>
      <c r="S1679" s="3"/>
      <c r="T1679" s="3"/>
      <c r="U1679" s="36"/>
      <c r="V1679" s="3"/>
      <c r="W1679" s="3"/>
      <c r="X1679" s="3"/>
      <c r="Y1679" s="3" t="s">
        <v>45</v>
      </c>
      <c r="Z1679" s="13">
        <f>SUM(Z1676:Z1678)</f>
        <v>0</v>
      </c>
    </row>
    <row r="1680" spans="1:26">
      <c r="A1680" s="15">
        <v>216</v>
      </c>
      <c r="B1680" s="15">
        <v>1</v>
      </c>
      <c r="C1680" s="15" t="s">
        <v>2113</v>
      </c>
      <c r="D1680" s="15">
        <v>1</v>
      </c>
      <c r="E1680" s="15" t="s">
        <v>2114</v>
      </c>
      <c r="F1680" s="15">
        <v>10</v>
      </c>
      <c r="G1680" s="15" t="s">
        <v>2133</v>
      </c>
      <c r="H1680" s="16" t="s">
        <v>2126</v>
      </c>
      <c r="I1680" s="16" t="s">
        <v>2127</v>
      </c>
      <c r="J1680" s="15" t="s">
        <v>2128</v>
      </c>
      <c r="K1680" s="32" cm="1">
        <f t="array" ref="K1680">IF(I1680="","",_xlfn.XLOOKUP(0&amp;A1680&amp;IF(F1680&lt;&gt;"",F1680,LOOKUP(2,1/(F$2:F1680&lt;&gt;""),F$2:F1680))&amp;I1680,Hoja4!G:G,Hoja4!F:F,"",0))</f>
        <v>30000000</v>
      </c>
      <c r="L1680" s="23"/>
      <c r="M1680" s="15"/>
      <c r="N1680" s="15"/>
      <c r="O1680" s="15"/>
      <c r="P1680" s="15"/>
      <c r="Q1680" s="15"/>
      <c r="R1680" s="15"/>
      <c r="S1680" s="15"/>
      <c r="T1680" s="15"/>
      <c r="U1680" s="35"/>
      <c r="V1680" s="15"/>
      <c r="W1680" s="15"/>
      <c r="X1680" s="15"/>
      <c r="Y1680" s="15"/>
      <c r="Z1680" s="22"/>
    </row>
    <row r="1681" spans="1:26">
      <c r="A1681" s="15">
        <v>216</v>
      </c>
      <c r="B1681" s="15">
        <v>1</v>
      </c>
      <c r="C1681" s="15"/>
      <c r="D1681" s="15"/>
      <c r="E1681" s="15"/>
      <c r="F1681" s="15"/>
      <c r="G1681" s="15"/>
      <c r="H1681" s="16" t="s">
        <v>32</v>
      </c>
      <c r="I1681" s="16" t="s">
        <v>32</v>
      </c>
      <c r="J1681" s="15"/>
      <c r="K1681" s="27" t="str" cm="1">
        <f t="array" ref="K1681">IF(I1681="","",_xlfn.XLOOKUP(0&amp;A1681&amp;IF(F1681&lt;&gt;"",F1681,LOOKUP(2,1/(F$2:F1681&lt;&gt;""),F$2:F1681))&amp;I1681,Hoja4!G:G,Hoja4!F:F,"",0))</f>
        <v/>
      </c>
      <c r="L1681" s="22"/>
      <c r="M1681" s="15">
        <v>8</v>
      </c>
      <c r="N1681" s="15" t="s">
        <v>2134</v>
      </c>
      <c r="O1681" s="15" t="s">
        <v>40</v>
      </c>
      <c r="P1681" s="15" t="s">
        <v>115</v>
      </c>
      <c r="Q1681" s="15" t="s">
        <v>36</v>
      </c>
      <c r="R1681" s="15" t="s">
        <v>374</v>
      </c>
      <c r="S1681" s="15">
        <v>7</v>
      </c>
      <c r="T1681" s="15">
        <v>19</v>
      </c>
      <c r="U1681" s="35">
        <v>2</v>
      </c>
      <c r="V1681" s="33"/>
      <c r="W1681" s="15" t="s">
        <v>38</v>
      </c>
      <c r="X1681" s="15" t="s">
        <v>38</v>
      </c>
      <c r="Y1681" s="15" t="s">
        <v>38</v>
      </c>
      <c r="Z1681" s="23"/>
    </row>
    <row r="1682" spans="1:26">
      <c r="A1682" s="3">
        <v>216</v>
      </c>
      <c r="B1682" s="3">
        <v>1</v>
      </c>
      <c r="C1682" s="3" t="s">
        <v>2113</v>
      </c>
      <c r="D1682" s="3"/>
      <c r="E1682" s="3"/>
      <c r="F1682" s="3">
        <v>10</v>
      </c>
      <c r="G1682" s="3" t="s">
        <v>2133</v>
      </c>
      <c r="H1682" s="4" t="s">
        <v>32</v>
      </c>
      <c r="I1682" s="4" t="s">
        <v>32</v>
      </c>
      <c r="J1682" s="3" t="s">
        <v>44</v>
      </c>
      <c r="K1682" s="28">
        <f>SUM(K1680:K1681)</f>
        <v>30000000</v>
      </c>
      <c r="L1682" s="13">
        <f>SUM(L1680:L1681)</f>
        <v>0</v>
      </c>
      <c r="M1682" s="3"/>
      <c r="N1682" s="3"/>
      <c r="O1682" s="3"/>
      <c r="P1682" s="3"/>
      <c r="Q1682" s="3"/>
      <c r="R1682" s="3"/>
      <c r="S1682" s="3"/>
      <c r="T1682" s="3"/>
      <c r="U1682" s="36"/>
      <c r="V1682" s="3"/>
      <c r="W1682" s="3"/>
      <c r="X1682" s="3"/>
      <c r="Y1682" s="3" t="s">
        <v>45</v>
      </c>
      <c r="Z1682" s="13">
        <f>SUM(Z1680:Z1681)</f>
        <v>0</v>
      </c>
    </row>
    <row r="1683" spans="1:26">
      <c r="A1683" s="15">
        <v>216</v>
      </c>
      <c r="B1683" s="15">
        <v>1</v>
      </c>
      <c r="C1683" s="15" t="s">
        <v>2113</v>
      </c>
      <c r="D1683" s="15">
        <v>2</v>
      </c>
      <c r="E1683" s="15" t="s">
        <v>2135</v>
      </c>
      <c r="F1683" s="15">
        <v>12</v>
      </c>
      <c r="G1683" s="15" t="s">
        <v>2136</v>
      </c>
      <c r="H1683" s="16" t="s">
        <v>2126</v>
      </c>
      <c r="I1683" s="16" t="s">
        <v>2127</v>
      </c>
      <c r="J1683" s="15" t="s">
        <v>2128</v>
      </c>
      <c r="K1683" s="32" cm="1">
        <f t="array" ref="K1683">IF(I1683="","",_xlfn.XLOOKUP(0&amp;A1683&amp;IF(F1683&lt;&gt;"",F1683,LOOKUP(2,1/(F$2:F1683&lt;&gt;""),F$2:F1683))&amp;I1683,Hoja4!G:G,Hoja4!F:F,"",0))</f>
        <v>21666119000</v>
      </c>
      <c r="L1683" s="23"/>
      <c r="M1683" s="15"/>
      <c r="N1683" s="15"/>
      <c r="O1683" s="15"/>
      <c r="P1683" s="15"/>
      <c r="Q1683" s="15"/>
      <c r="R1683" s="15"/>
      <c r="S1683" s="15"/>
      <c r="T1683" s="15"/>
      <c r="U1683" s="35"/>
      <c r="V1683" s="15"/>
      <c r="W1683" s="15"/>
      <c r="X1683" s="15"/>
      <c r="Y1683" s="15"/>
      <c r="Z1683" s="22"/>
    </row>
    <row r="1684" spans="1:26">
      <c r="A1684" s="15">
        <v>216</v>
      </c>
      <c r="B1684" s="15">
        <v>1</v>
      </c>
      <c r="C1684" s="15"/>
      <c r="D1684" s="15"/>
      <c r="E1684" s="15"/>
      <c r="F1684" s="15"/>
      <c r="G1684" s="15"/>
      <c r="H1684" s="16" t="s">
        <v>32</v>
      </c>
      <c r="I1684" s="16" t="s">
        <v>32</v>
      </c>
      <c r="J1684" s="15"/>
      <c r="K1684" s="27" t="str" cm="1">
        <f t="array" ref="K1684">IF(I1684="","",_xlfn.XLOOKUP(0&amp;A1684&amp;IF(F1684&lt;&gt;"",F1684,LOOKUP(2,1/(F$2:F1684&lt;&gt;""),F$2:F1684))&amp;I1684,Hoja4!G:G,Hoja4!F:F,"",0))</f>
        <v/>
      </c>
      <c r="L1684" s="22"/>
      <c r="M1684" s="15">
        <v>11</v>
      </c>
      <c r="N1684" s="15" t="s">
        <v>2137</v>
      </c>
      <c r="O1684" s="15" t="s">
        <v>40</v>
      </c>
      <c r="P1684" s="15" t="s">
        <v>35</v>
      </c>
      <c r="Q1684" s="15" t="s">
        <v>36</v>
      </c>
      <c r="R1684" s="15" t="s">
        <v>1038</v>
      </c>
      <c r="S1684" s="15">
        <v>113362</v>
      </c>
      <c r="T1684" s="15">
        <v>218867</v>
      </c>
      <c r="U1684" s="35">
        <v>29100</v>
      </c>
      <c r="V1684" s="33"/>
      <c r="W1684" s="15" t="s">
        <v>38</v>
      </c>
      <c r="X1684" s="15" t="s">
        <v>38</v>
      </c>
      <c r="Y1684" s="15" t="s">
        <v>38</v>
      </c>
      <c r="Z1684" s="23"/>
    </row>
    <row r="1685" spans="1:26">
      <c r="A1685" s="15">
        <v>216</v>
      </c>
      <c r="B1685" s="15">
        <v>1</v>
      </c>
      <c r="C1685" s="15"/>
      <c r="D1685" s="15"/>
      <c r="E1685" s="15"/>
      <c r="F1685" s="15"/>
      <c r="G1685" s="15"/>
      <c r="H1685" s="16" t="s">
        <v>32</v>
      </c>
      <c r="I1685" s="16" t="s">
        <v>32</v>
      </c>
      <c r="J1685" s="15"/>
      <c r="K1685" s="27" t="str" cm="1">
        <f t="array" ref="K1685">IF(I1685="","",_xlfn.XLOOKUP(0&amp;A1685&amp;IF(F1685&lt;&gt;"",F1685,LOOKUP(2,1/(F$2:F1685&lt;&gt;""),F$2:F1685))&amp;I1685,Hoja4!G:G,Hoja4!F:F,"",0))</f>
        <v/>
      </c>
      <c r="L1685" s="22"/>
      <c r="M1685" s="15">
        <v>13</v>
      </c>
      <c r="N1685" s="15" t="s">
        <v>2138</v>
      </c>
      <c r="O1685" s="15" t="s">
        <v>40</v>
      </c>
      <c r="P1685" s="15" t="s">
        <v>35</v>
      </c>
      <c r="Q1685" s="15" t="s">
        <v>36</v>
      </c>
      <c r="R1685" s="15" t="s">
        <v>1038</v>
      </c>
      <c r="S1685" s="15">
        <v>0</v>
      </c>
      <c r="T1685" s="15">
        <v>11519</v>
      </c>
      <c r="U1685" s="35">
        <v>900</v>
      </c>
      <c r="V1685" s="33"/>
      <c r="W1685" s="15" t="s">
        <v>38</v>
      </c>
      <c r="X1685" s="15" t="s">
        <v>38</v>
      </c>
      <c r="Y1685" s="15" t="s">
        <v>38</v>
      </c>
      <c r="Z1685" s="23"/>
    </row>
    <row r="1686" spans="1:26">
      <c r="A1686" s="3">
        <v>216</v>
      </c>
      <c r="B1686" s="3">
        <v>1</v>
      </c>
      <c r="C1686" s="3" t="s">
        <v>2113</v>
      </c>
      <c r="D1686" s="3"/>
      <c r="E1686" s="3"/>
      <c r="F1686" s="3">
        <v>12</v>
      </c>
      <c r="G1686" s="3" t="s">
        <v>2136</v>
      </c>
      <c r="H1686" s="4" t="s">
        <v>32</v>
      </c>
      <c r="I1686" s="4" t="s">
        <v>32</v>
      </c>
      <c r="J1686" s="3" t="s">
        <v>44</v>
      </c>
      <c r="K1686" s="28">
        <f>SUM(K1683:K1685)</f>
        <v>21666119000</v>
      </c>
      <c r="L1686" s="13">
        <f>SUM(L1683:L1685)</f>
        <v>0</v>
      </c>
      <c r="M1686" s="3"/>
      <c r="N1686" s="3"/>
      <c r="O1686" s="3"/>
      <c r="P1686" s="3"/>
      <c r="Q1686" s="3"/>
      <c r="R1686" s="3"/>
      <c r="S1686" s="3"/>
      <c r="T1686" s="3"/>
      <c r="U1686" s="36"/>
      <c r="V1686" s="3"/>
      <c r="W1686" s="3"/>
      <c r="X1686" s="3"/>
      <c r="Y1686" s="3" t="s">
        <v>45</v>
      </c>
      <c r="Z1686" s="13">
        <f>SUM(Z1683:Z1685)</f>
        <v>0</v>
      </c>
    </row>
    <row r="1687" spans="1:26">
      <c r="A1687" s="15">
        <v>216</v>
      </c>
      <c r="B1687" s="15">
        <v>1</v>
      </c>
      <c r="C1687" s="15" t="s">
        <v>2113</v>
      </c>
      <c r="D1687" s="15">
        <v>2</v>
      </c>
      <c r="E1687" s="15" t="s">
        <v>2135</v>
      </c>
      <c r="F1687" s="15">
        <v>13</v>
      </c>
      <c r="G1687" s="15" t="s">
        <v>2139</v>
      </c>
      <c r="H1687" s="16" t="s">
        <v>2126</v>
      </c>
      <c r="I1687" s="16" t="s">
        <v>2127</v>
      </c>
      <c r="J1687" s="15" t="s">
        <v>2128</v>
      </c>
      <c r="K1687" s="32" cm="1">
        <f t="array" ref="K1687">IF(I1687="","",_xlfn.XLOOKUP(0&amp;A1687&amp;IF(F1687&lt;&gt;"",F1687,LOOKUP(2,1/(F$2:F1687&lt;&gt;""),F$2:F1687))&amp;I1687,Hoja4!G:G,Hoja4!F:F,"",0))</f>
        <v>200000000</v>
      </c>
      <c r="L1687" s="23"/>
      <c r="M1687" s="15"/>
      <c r="N1687" s="15"/>
      <c r="O1687" s="15"/>
      <c r="P1687" s="15"/>
      <c r="Q1687" s="15"/>
      <c r="R1687" s="15"/>
      <c r="S1687" s="15"/>
      <c r="T1687" s="15"/>
      <c r="U1687" s="35"/>
      <c r="V1687" s="15"/>
      <c r="W1687" s="15"/>
      <c r="X1687" s="15"/>
      <c r="Y1687" s="15"/>
      <c r="Z1687" s="22"/>
    </row>
    <row r="1688" spans="1:26">
      <c r="A1688" s="15">
        <v>216</v>
      </c>
      <c r="B1688" s="15">
        <v>1</v>
      </c>
      <c r="C1688" s="15"/>
      <c r="D1688" s="15"/>
      <c r="E1688" s="15"/>
      <c r="F1688" s="15"/>
      <c r="G1688" s="15"/>
      <c r="H1688" s="16" t="s">
        <v>2140</v>
      </c>
      <c r="I1688" s="16" t="s">
        <v>2141</v>
      </c>
      <c r="J1688" s="15" t="s">
        <v>2142</v>
      </c>
      <c r="K1688" s="32" cm="1">
        <f t="array" ref="K1688">IF(I1688="","",_xlfn.XLOOKUP(0&amp;A1688&amp;IF(F1688&lt;&gt;"",F1688,LOOKUP(2,1/(F$2:F1688&lt;&gt;""),F$2:F1688))&amp;I1688,Hoja4!G:G,Hoja4!F:F,"",0))</f>
        <v>220939000</v>
      </c>
      <c r="L1688" s="23"/>
      <c r="M1688" s="15"/>
      <c r="N1688" s="15"/>
      <c r="O1688" s="15"/>
      <c r="P1688" s="15"/>
      <c r="Q1688" s="15"/>
      <c r="R1688" s="15"/>
      <c r="S1688" s="15"/>
      <c r="T1688" s="15"/>
      <c r="U1688" s="35"/>
      <c r="V1688" s="15"/>
      <c r="W1688" s="15"/>
      <c r="X1688" s="15"/>
      <c r="Y1688" s="15"/>
      <c r="Z1688" s="22"/>
    </row>
    <row r="1689" spans="1:26">
      <c r="A1689" s="15">
        <v>216</v>
      </c>
      <c r="B1689" s="15">
        <v>1</v>
      </c>
      <c r="C1689" s="15"/>
      <c r="D1689" s="15"/>
      <c r="E1689" s="15"/>
      <c r="F1689" s="15"/>
      <c r="G1689" s="15"/>
      <c r="H1689" s="16" t="s">
        <v>32</v>
      </c>
      <c r="I1689" s="16" t="s">
        <v>32</v>
      </c>
      <c r="J1689" s="15"/>
      <c r="K1689" s="27" t="str" cm="1">
        <f t="array" ref="K1689">IF(I1689="","",_xlfn.XLOOKUP(0&amp;A1689&amp;IF(F1689&lt;&gt;"",F1689,LOOKUP(2,1/(F$2:F1689&lt;&gt;""),F$2:F1689))&amp;I1689,Hoja4!G:G,Hoja4!F:F,"",0))</f>
        <v/>
      </c>
      <c r="L1689" s="22"/>
      <c r="M1689" s="15">
        <v>12</v>
      </c>
      <c r="N1689" s="15" t="s">
        <v>2143</v>
      </c>
      <c r="O1689" s="15" t="s">
        <v>40</v>
      </c>
      <c r="P1689" s="15" t="s">
        <v>35</v>
      </c>
      <c r="Q1689" s="15" t="s">
        <v>36</v>
      </c>
      <c r="R1689" s="15" t="s">
        <v>1038</v>
      </c>
      <c r="S1689" s="15">
        <v>3978</v>
      </c>
      <c r="T1689" s="15">
        <v>9500</v>
      </c>
      <c r="U1689" s="35">
        <v>1000</v>
      </c>
      <c r="V1689" s="33"/>
      <c r="W1689" s="15" t="s">
        <v>38</v>
      </c>
      <c r="X1689" s="15" t="s">
        <v>38</v>
      </c>
      <c r="Y1689" s="15" t="s">
        <v>38</v>
      </c>
      <c r="Z1689" s="23"/>
    </row>
    <row r="1690" spans="1:26">
      <c r="A1690" s="3">
        <v>216</v>
      </c>
      <c r="B1690" s="3">
        <v>1</v>
      </c>
      <c r="C1690" s="3" t="s">
        <v>2113</v>
      </c>
      <c r="D1690" s="3"/>
      <c r="E1690" s="3"/>
      <c r="F1690" s="3">
        <v>13</v>
      </c>
      <c r="G1690" s="3" t="s">
        <v>2139</v>
      </c>
      <c r="H1690" s="4" t="s">
        <v>32</v>
      </c>
      <c r="I1690" s="4" t="s">
        <v>32</v>
      </c>
      <c r="J1690" s="3" t="s">
        <v>44</v>
      </c>
      <c r="K1690" s="28">
        <f>SUM(K1687:K1689)</f>
        <v>420939000</v>
      </c>
      <c r="L1690" s="13">
        <f>SUM(L1687:L1689)</f>
        <v>0</v>
      </c>
      <c r="M1690" s="3"/>
      <c r="N1690" s="3"/>
      <c r="O1690" s="3"/>
      <c r="P1690" s="3"/>
      <c r="Q1690" s="3"/>
      <c r="R1690" s="3"/>
      <c r="S1690" s="3"/>
      <c r="T1690" s="3"/>
      <c r="U1690" s="36"/>
      <c r="V1690" s="3"/>
      <c r="W1690" s="3"/>
      <c r="X1690" s="3"/>
      <c r="Y1690" s="3" t="s">
        <v>45</v>
      </c>
      <c r="Z1690" s="13">
        <f>SUM(Z1687:Z1689)</f>
        <v>0</v>
      </c>
    </row>
    <row r="1691" spans="1:26">
      <c r="A1691" s="15">
        <v>216</v>
      </c>
      <c r="B1691" s="15">
        <v>1</v>
      </c>
      <c r="C1691" s="15" t="s">
        <v>2113</v>
      </c>
      <c r="D1691" s="15">
        <v>3</v>
      </c>
      <c r="E1691" s="15" t="s">
        <v>211</v>
      </c>
      <c r="F1691" s="15">
        <v>14</v>
      </c>
      <c r="G1691" s="15" t="s">
        <v>2144</v>
      </c>
      <c r="H1691" s="16" t="s">
        <v>2145</v>
      </c>
      <c r="I1691" s="16" t="s">
        <v>2146</v>
      </c>
      <c r="J1691" s="15" t="s">
        <v>2147</v>
      </c>
      <c r="K1691" s="32" cm="1">
        <f t="array" ref="K1691">IF(I1691="","",_xlfn.XLOOKUP(0&amp;A1691&amp;IF(F1691&lt;&gt;"",F1691,LOOKUP(2,1/(F$2:F1691&lt;&gt;""),F$2:F1691))&amp;I1691,Hoja4!G:G,Hoja4!F:F,"",0))</f>
        <v>95326000</v>
      </c>
      <c r="L1691" s="23"/>
      <c r="M1691" s="15"/>
      <c r="N1691" s="15"/>
      <c r="O1691" s="15"/>
      <c r="P1691" s="15"/>
      <c r="Q1691" s="15"/>
      <c r="R1691" s="15"/>
      <c r="S1691" s="15"/>
      <c r="T1691" s="15"/>
      <c r="U1691" s="35"/>
      <c r="V1691" s="15"/>
      <c r="W1691" s="15"/>
      <c r="X1691" s="15"/>
      <c r="Y1691" s="15"/>
      <c r="Z1691" s="22"/>
    </row>
    <row r="1692" spans="1:26">
      <c r="A1692" s="15">
        <v>216</v>
      </c>
      <c r="B1692" s="15">
        <v>1</v>
      </c>
      <c r="C1692" s="15"/>
      <c r="D1692" s="15"/>
      <c r="E1692" s="15"/>
      <c r="F1692" s="15"/>
      <c r="G1692" s="15"/>
      <c r="H1692" s="16" t="s">
        <v>32</v>
      </c>
      <c r="I1692" s="16" t="s">
        <v>32</v>
      </c>
      <c r="J1692" s="15"/>
      <c r="K1692" s="27" t="str" cm="1">
        <f t="array" ref="K1692">IF(I1692="","",_xlfn.XLOOKUP(0&amp;A1692&amp;IF(F1692&lt;&gt;"",F1692,LOOKUP(2,1/(F$2:F1692&lt;&gt;""),F$2:F1692))&amp;I1692,Hoja4!G:G,Hoja4!F:F,"",0))</f>
        <v/>
      </c>
      <c r="L1692" s="22"/>
      <c r="M1692" s="15">
        <v>16</v>
      </c>
      <c r="N1692" s="15" t="s">
        <v>320</v>
      </c>
      <c r="O1692" s="15" t="s">
        <v>100</v>
      </c>
      <c r="P1692" s="15" t="s">
        <v>115</v>
      </c>
      <c r="Q1692" s="15" t="s">
        <v>41</v>
      </c>
      <c r="R1692" s="15" t="s">
        <v>374</v>
      </c>
      <c r="S1692" s="15">
        <v>100</v>
      </c>
      <c r="T1692" s="15">
        <v>100</v>
      </c>
      <c r="U1692" s="35">
        <v>100</v>
      </c>
      <c r="V1692" s="33"/>
      <c r="W1692" s="15" t="s">
        <v>60</v>
      </c>
      <c r="X1692" s="15" t="s">
        <v>38</v>
      </c>
      <c r="Y1692" s="15" t="s">
        <v>38</v>
      </c>
      <c r="Z1692" s="23"/>
    </row>
    <row r="1693" spans="1:26">
      <c r="A1693" s="3">
        <v>216</v>
      </c>
      <c r="B1693" s="3">
        <v>1</v>
      </c>
      <c r="C1693" s="3" t="s">
        <v>2113</v>
      </c>
      <c r="D1693" s="3"/>
      <c r="E1693" s="3"/>
      <c r="F1693" s="3">
        <v>14</v>
      </c>
      <c r="G1693" s="3" t="s">
        <v>2144</v>
      </c>
      <c r="H1693" s="4" t="s">
        <v>32</v>
      </c>
      <c r="I1693" s="4" t="s">
        <v>32</v>
      </c>
      <c r="J1693" s="3" t="s">
        <v>44</v>
      </c>
      <c r="K1693" s="28">
        <f>SUM(K1691:K1692)</f>
        <v>95326000</v>
      </c>
      <c r="L1693" s="13">
        <f>SUM(L1691:L1692)</f>
        <v>0</v>
      </c>
      <c r="M1693" s="3"/>
      <c r="N1693" s="3"/>
      <c r="O1693" s="3"/>
      <c r="P1693" s="3"/>
      <c r="Q1693" s="3"/>
      <c r="R1693" s="3"/>
      <c r="S1693" s="3"/>
      <c r="T1693" s="3"/>
      <c r="U1693" s="36"/>
      <c r="V1693" s="3"/>
      <c r="W1693" s="3"/>
      <c r="X1693" s="3"/>
      <c r="Y1693" s="3" t="s">
        <v>45</v>
      </c>
      <c r="Z1693" s="13">
        <f>SUM(Z1691:Z1692)</f>
        <v>0</v>
      </c>
    </row>
    <row r="1694" spans="1:26">
      <c r="A1694" s="15">
        <v>216</v>
      </c>
      <c r="B1694" s="15">
        <v>1</v>
      </c>
      <c r="C1694" s="15" t="s">
        <v>2113</v>
      </c>
      <c r="D1694" s="15">
        <v>3</v>
      </c>
      <c r="E1694" s="15" t="s">
        <v>211</v>
      </c>
      <c r="F1694" s="15">
        <v>15</v>
      </c>
      <c r="G1694" s="15" t="s">
        <v>402</v>
      </c>
      <c r="H1694" s="16" t="s">
        <v>2145</v>
      </c>
      <c r="I1694" s="16" t="s">
        <v>2146</v>
      </c>
      <c r="J1694" s="15" t="s">
        <v>2147</v>
      </c>
      <c r="K1694" s="32" cm="1">
        <f t="array" ref="K1694">IF(I1694="","",_xlfn.XLOOKUP(0&amp;A1694&amp;IF(F1694&lt;&gt;"",F1694,LOOKUP(2,1/(F$2:F1694&lt;&gt;""),F$2:F1694))&amp;I1694,Hoja4!G:G,Hoja4!F:F,"",0))</f>
        <v>2803640000</v>
      </c>
      <c r="L1694" s="23"/>
      <c r="M1694" s="15"/>
      <c r="N1694" s="15"/>
      <c r="O1694" s="15"/>
      <c r="P1694" s="15"/>
      <c r="Q1694" s="15"/>
      <c r="R1694" s="15"/>
      <c r="S1694" s="15"/>
      <c r="T1694" s="15"/>
      <c r="U1694" s="35"/>
      <c r="V1694" s="15"/>
      <c r="W1694" s="15"/>
      <c r="X1694" s="15"/>
      <c r="Y1694" s="15"/>
      <c r="Z1694" s="22"/>
    </row>
    <row r="1695" spans="1:26">
      <c r="A1695" s="15">
        <v>216</v>
      </c>
      <c r="B1695" s="15">
        <v>1</v>
      </c>
      <c r="C1695" s="15"/>
      <c r="D1695" s="15"/>
      <c r="E1695" s="15"/>
      <c r="F1695" s="15"/>
      <c r="G1695" s="15"/>
      <c r="H1695" s="16" t="s">
        <v>32</v>
      </c>
      <c r="I1695" s="16" t="s">
        <v>32</v>
      </c>
      <c r="J1695" s="15"/>
      <c r="K1695" s="27" t="str" cm="1">
        <f t="array" ref="K1695">IF(I1695="","",_xlfn.XLOOKUP(0&amp;A1695&amp;IF(F1695&lt;&gt;"",F1695,LOOKUP(2,1/(F$2:F1695&lt;&gt;""),F$2:F1695))&amp;I1695,Hoja4!G:G,Hoja4!F:F,"",0))</f>
        <v/>
      </c>
      <c r="L1695" s="22"/>
      <c r="M1695" s="15">
        <v>17</v>
      </c>
      <c r="N1695" s="15" t="s">
        <v>2148</v>
      </c>
      <c r="O1695" s="15" t="s">
        <v>34</v>
      </c>
      <c r="P1695" s="15" t="s">
        <v>131</v>
      </c>
      <c r="Q1695" s="15" t="s">
        <v>36</v>
      </c>
      <c r="R1695" s="15" t="s">
        <v>374</v>
      </c>
      <c r="S1695" s="15">
        <v>182</v>
      </c>
      <c r="T1695" s="15">
        <v>190</v>
      </c>
      <c r="U1695" s="35">
        <v>190</v>
      </c>
      <c r="V1695" s="33"/>
      <c r="W1695" s="15" t="s">
        <v>60</v>
      </c>
      <c r="X1695" s="15" t="s">
        <v>38</v>
      </c>
      <c r="Y1695" s="15" t="s">
        <v>38</v>
      </c>
      <c r="Z1695" s="23"/>
    </row>
    <row r="1696" spans="1:26">
      <c r="A1696" s="3">
        <v>216</v>
      </c>
      <c r="B1696" s="3">
        <v>1</v>
      </c>
      <c r="C1696" s="3" t="s">
        <v>2113</v>
      </c>
      <c r="D1696" s="3"/>
      <c r="E1696" s="3"/>
      <c r="F1696" s="3">
        <v>15</v>
      </c>
      <c r="G1696" s="3" t="s">
        <v>402</v>
      </c>
      <c r="H1696" s="4" t="s">
        <v>32</v>
      </c>
      <c r="I1696" s="4" t="s">
        <v>32</v>
      </c>
      <c r="J1696" s="3" t="s">
        <v>44</v>
      </c>
      <c r="K1696" s="28">
        <f>SUM(K1694:K1695)</f>
        <v>2803640000</v>
      </c>
      <c r="L1696" s="13">
        <f>SUM(L1694:L1695)</f>
        <v>0</v>
      </c>
      <c r="M1696" s="3"/>
      <c r="N1696" s="3"/>
      <c r="O1696" s="3"/>
      <c r="P1696" s="3"/>
      <c r="Q1696" s="3"/>
      <c r="R1696" s="3"/>
      <c r="S1696" s="3"/>
      <c r="T1696" s="3"/>
      <c r="U1696" s="36"/>
      <c r="V1696" s="3"/>
      <c r="W1696" s="3"/>
      <c r="X1696" s="3"/>
      <c r="Y1696" s="3" t="s">
        <v>45</v>
      </c>
      <c r="Z1696" s="13">
        <f>SUM(Z1694:Z1695)</f>
        <v>0</v>
      </c>
    </row>
    <row r="1697" spans="1:26">
      <c r="A1697" s="15">
        <v>216</v>
      </c>
      <c r="B1697" s="15">
        <v>1</v>
      </c>
      <c r="C1697" s="15" t="s">
        <v>2113</v>
      </c>
      <c r="D1697" s="15">
        <v>1</v>
      </c>
      <c r="E1697" s="15" t="s">
        <v>2114</v>
      </c>
      <c r="F1697" s="15">
        <v>11</v>
      </c>
      <c r="G1697" s="15" t="s">
        <v>2149</v>
      </c>
      <c r="H1697" s="16" t="s">
        <v>2140</v>
      </c>
      <c r="I1697" s="16" t="s">
        <v>2141</v>
      </c>
      <c r="J1697" s="15" t="s">
        <v>2142</v>
      </c>
      <c r="K1697" s="32" cm="1">
        <f t="array" ref="K1697">IF(I1697="","",_xlfn.XLOOKUP(0&amp;A1697&amp;IF(F1697&lt;&gt;"",F1697,LOOKUP(2,1/(F$2:F1697&lt;&gt;""),F$2:F1697))&amp;I1697,Hoja4!G:G,Hoja4!F:F,"",0))</f>
        <v>38131000</v>
      </c>
      <c r="L1697" s="23"/>
      <c r="M1697" s="15"/>
      <c r="N1697" s="15"/>
      <c r="O1697" s="15"/>
      <c r="P1697" s="15"/>
      <c r="Q1697" s="15"/>
      <c r="R1697" s="15"/>
      <c r="S1697" s="15"/>
      <c r="T1697" s="15"/>
      <c r="U1697" s="35"/>
      <c r="V1697" s="15"/>
      <c r="W1697" s="15"/>
      <c r="X1697" s="15"/>
      <c r="Y1697" s="15"/>
      <c r="Z1697" s="22"/>
    </row>
    <row r="1698" spans="1:26">
      <c r="A1698" s="15">
        <v>216</v>
      </c>
      <c r="B1698" s="15">
        <v>1</v>
      </c>
      <c r="C1698" s="15"/>
      <c r="D1698" s="15"/>
      <c r="E1698" s="15"/>
      <c r="F1698" s="15"/>
      <c r="G1698" s="15"/>
      <c r="H1698" s="16" t="s">
        <v>32</v>
      </c>
      <c r="I1698" s="16" t="s">
        <v>32</v>
      </c>
      <c r="J1698" s="15"/>
      <c r="K1698" s="27" t="str" cm="1">
        <f t="array" ref="K1698">IF(I1698="","",_xlfn.XLOOKUP(0&amp;A1698&amp;IF(F1698&lt;&gt;"",F1698,LOOKUP(2,1/(F$2:F1698&lt;&gt;""),F$2:F1698))&amp;I1698,Hoja4!G:G,Hoja4!F:F,"",0))</f>
        <v/>
      </c>
      <c r="L1698" s="22"/>
      <c r="M1698" s="15">
        <v>10</v>
      </c>
      <c r="N1698" s="15" t="s">
        <v>2150</v>
      </c>
      <c r="O1698" s="15" t="s">
        <v>40</v>
      </c>
      <c r="P1698" s="15" t="s">
        <v>95</v>
      </c>
      <c r="Q1698" s="15" t="s">
        <v>41</v>
      </c>
      <c r="R1698" s="15" t="s">
        <v>374</v>
      </c>
      <c r="S1698" s="15">
        <v>25</v>
      </c>
      <c r="T1698" s="15">
        <v>100</v>
      </c>
      <c r="U1698" s="35">
        <v>40</v>
      </c>
      <c r="V1698" s="33"/>
      <c r="W1698" s="15" t="s">
        <v>38</v>
      </c>
      <c r="X1698" s="15" t="s">
        <v>38</v>
      </c>
      <c r="Y1698" s="15" t="s">
        <v>38</v>
      </c>
      <c r="Z1698" s="23"/>
    </row>
    <row r="1699" spans="1:26">
      <c r="A1699" s="3">
        <v>216</v>
      </c>
      <c r="B1699" s="3">
        <v>1</v>
      </c>
      <c r="C1699" s="3" t="s">
        <v>2113</v>
      </c>
      <c r="D1699" s="3"/>
      <c r="E1699" s="3"/>
      <c r="F1699" s="3">
        <v>11</v>
      </c>
      <c r="G1699" s="3" t="s">
        <v>2149</v>
      </c>
      <c r="H1699" s="4" t="s">
        <v>32</v>
      </c>
      <c r="I1699" s="4" t="s">
        <v>32</v>
      </c>
      <c r="J1699" s="3" t="s">
        <v>44</v>
      </c>
      <c r="K1699" s="28">
        <f>SUM(K1697:K1698)</f>
        <v>38131000</v>
      </c>
      <c r="L1699" s="13">
        <f>SUM(L1697:L1698)</f>
        <v>0</v>
      </c>
      <c r="M1699" s="3"/>
      <c r="N1699" s="3"/>
      <c r="O1699" s="3"/>
      <c r="P1699" s="3"/>
      <c r="Q1699" s="3"/>
      <c r="R1699" s="3"/>
      <c r="S1699" s="3"/>
      <c r="T1699" s="3"/>
      <c r="U1699" s="36"/>
      <c r="V1699" s="3"/>
      <c r="W1699" s="3"/>
      <c r="X1699" s="3"/>
      <c r="Y1699" s="3" t="s">
        <v>45</v>
      </c>
      <c r="Z1699" s="13">
        <f>SUM(Z1697:Z1698)</f>
        <v>0</v>
      </c>
    </row>
    <row r="1700" spans="1:26">
      <c r="A1700" s="5">
        <v>216</v>
      </c>
      <c r="B1700" s="5">
        <v>1</v>
      </c>
      <c r="C1700" s="5" t="s">
        <v>2113</v>
      </c>
      <c r="D1700" s="5"/>
      <c r="E1700" s="5"/>
      <c r="F1700" s="5"/>
      <c r="G1700" s="5"/>
      <c r="H1700" s="6" t="s">
        <v>32</v>
      </c>
      <c r="I1700" s="6" t="s">
        <v>32</v>
      </c>
      <c r="J1700" s="5" t="s">
        <v>121</v>
      </c>
      <c r="K1700" s="29">
        <f>SUM(K1669,K1672,K1675,K1679,K1682,K1686,K1690,K1693,K1696,K1699)</f>
        <v>42124468000</v>
      </c>
      <c r="L1700" s="14">
        <f>SUM(L1669,L1672,L1675,L1679,L1682,L1686,L1690,L1693,L1696,L1699)</f>
        <v>0</v>
      </c>
      <c r="M1700" s="5"/>
      <c r="N1700" s="5"/>
      <c r="O1700" s="5"/>
      <c r="P1700" s="5"/>
      <c r="Q1700" s="5"/>
      <c r="R1700" s="5"/>
      <c r="S1700" s="5"/>
      <c r="T1700" s="5"/>
      <c r="U1700" s="37"/>
      <c r="V1700" s="5"/>
      <c r="W1700" s="5"/>
      <c r="X1700" s="5"/>
      <c r="Y1700" s="5" t="s">
        <v>121</v>
      </c>
      <c r="Z1700" s="14">
        <f>SUM(Z1669,Z1672,Z1675,Z1679,Z1682,Z1686,Z1690,Z1693,Z1696,Z1699)</f>
        <v>0</v>
      </c>
    </row>
    <row r="1701" spans="1:26">
      <c r="A1701" s="15">
        <v>222</v>
      </c>
      <c r="B1701" s="15">
        <v>1</v>
      </c>
      <c r="C1701" s="15" t="s">
        <v>2151</v>
      </c>
      <c r="D1701" s="15">
        <v>3</v>
      </c>
      <c r="E1701" s="15" t="s">
        <v>2152</v>
      </c>
      <c r="F1701" s="15">
        <v>5</v>
      </c>
      <c r="G1701" s="15" t="s">
        <v>2153</v>
      </c>
      <c r="H1701" s="16" t="s">
        <v>2154</v>
      </c>
      <c r="I1701" s="16" t="s">
        <v>2155</v>
      </c>
      <c r="J1701" s="15" t="s">
        <v>2156</v>
      </c>
      <c r="K1701" s="32" cm="1">
        <f t="array" ref="K1701">IF(I1701="","",_xlfn.XLOOKUP(0&amp;A1701&amp;IF(F1701&lt;&gt;"",F1701,LOOKUP(2,1/(F$2:F1701&lt;&gt;""),F$2:F1701))&amp;I1701,Hoja4!G:G,Hoja4!F:F,"",0))</f>
        <v>1270664000</v>
      </c>
      <c r="L1701" s="23"/>
      <c r="M1701" s="15"/>
      <c r="N1701" s="15"/>
      <c r="O1701" s="15"/>
      <c r="P1701" s="15"/>
      <c r="Q1701" s="15"/>
      <c r="R1701" s="15"/>
      <c r="S1701" s="15"/>
      <c r="T1701" s="15"/>
      <c r="U1701" s="35"/>
      <c r="V1701" s="15"/>
      <c r="W1701" s="15"/>
      <c r="X1701" s="15"/>
      <c r="Y1701" s="15"/>
      <c r="Z1701" s="22"/>
    </row>
    <row r="1702" spans="1:26">
      <c r="A1702" s="15">
        <v>222</v>
      </c>
      <c r="B1702" s="15">
        <v>1</v>
      </c>
      <c r="C1702" s="15"/>
      <c r="D1702" s="15"/>
      <c r="E1702" s="15"/>
      <c r="F1702" s="15"/>
      <c r="G1702" s="15"/>
      <c r="H1702" s="16" t="s">
        <v>2157</v>
      </c>
      <c r="I1702" s="16" t="s">
        <v>2158</v>
      </c>
      <c r="J1702" s="15" t="s">
        <v>2159</v>
      </c>
      <c r="K1702" s="32" cm="1">
        <f t="array" ref="K1702">IF(I1702="","",_xlfn.XLOOKUP(0&amp;A1702&amp;IF(F1702&lt;&gt;"",F1702,LOOKUP(2,1/(F$2:F1702&lt;&gt;""),F$2:F1702))&amp;I1702,Hoja4!G:G,Hoja4!F:F,"",0))</f>
        <v>40842912000</v>
      </c>
      <c r="L1702" s="23"/>
      <c r="M1702" s="15"/>
      <c r="N1702" s="15"/>
      <c r="O1702" s="15"/>
      <c r="P1702" s="15"/>
      <c r="Q1702" s="15"/>
      <c r="R1702" s="15"/>
      <c r="S1702" s="15"/>
      <c r="T1702" s="15"/>
      <c r="U1702" s="35"/>
      <c r="V1702" s="15"/>
      <c r="W1702" s="15"/>
      <c r="X1702" s="15"/>
      <c r="Y1702" s="15"/>
      <c r="Z1702" s="22"/>
    </row>
    <row r="1703" spans="1:26">
      <c r="A1703" s="15">
        <v>222</v>
      </c>
      <c r="B1703" s="15">
        <v>1</v>
      </c>
      <c r="C1703" s="15"/>
      <c r="D1703" s="15"/>
      <c r="E1703" s="15"/>
      <c r="F1703" s="15"/>
      <c r="G1703" s="15"/>
      <c r="H1703" s="16" t="s">
        <v>2160</v>
      </c>
      <c r="I1703" s="16" t="s">
        <v>2161</v>
      </c>
      <c r="J1703" s="15" t="s">
        <v>2162</v>
      </c>
      <c r="K1703" s="32" cm="1">
        <f t="array" ref="K1703">IF(I1703="","",_xlfn.XLOOKUP(0&amp;A1703&amp;IF(F1703&lt;&gt;"",F1703,LOOKUP(2,1/(F$2:F1703&lt;&gt;""),F$2:F1703))&amp;I1703,Hoja4!G:G,Hoja4!F:F,"",0))</f>
        <v>1447270000</v>
      </c>
      <c r="L1703" s="23"/>
      <c r="M1703" s="15"/>
      <c r="N1703" s="15"/>
      <c r="O1703" s="15"/>
      <c r="P1703" s="15"/>
      <c r="Q1703" s="15"/>
      <c r="R1703" s="15"/>
      <c r="S1703" s="15"/>
      <c r="T1703" s="15"/>
      <c r="U1703" s="35"/>
      <c r="V1703" s="15"/>
      <c r="W1703" s="15"/>
      <c r="X1703" s="15"/>
      <c r="Y1703" s="15"/>
      <c r="Z1703" s="22"/>
    </row>
    <row r="1704" spans="1:26">
      <c r="A1704" s="15">
        <v>222</v>
      </c>
      <c r="B1704" s="15">
        <v>1</v>
      </c>
      <c r="C1704" s="15"/>
      <c r="D1704" s="15"/>
      <c r="E1704" s="15"/>
      <c r="F1704" s="15"/>
      <c r="G1704" s="15"/>
      <c r="H1704" s="16" t="s">
        <v>2163</v>
      </c>
      <c r="I1704" s="16" t="s">
        <v>2164</v>
      </c>
      <c r="J1704" s="15" t="s">
        <v>2165</v>
      </c>
      <c r="K1704" s="32" cm="1">
        <f t="array" ref="K1704">IF(I1704="","",_xlfn.XLOOKUP(0&amp;A1704&amp;IF(F1704&lt;&gt;"",F1704,LOOKUP(2,1/(F$2:F1704&lt;&gt;""),F$2:F1704))&amp;I1704,Hoja4!G:G,Hoja4!F:F,"",0))</f>
        <v>175694920</v>
      </c>
      <c r="L1704" s="23"/>
      <c r="M1704" s="15"/>
      <c r="N1704" s="15"/>
      <c r="O1704" s="15"/>
      <c r="P1704" s="15"/>
      <c r="Q1704" s="15"/>
      <c r="R1704" s="15"/>
      <c r="S1704" s="15"/>
      <c r="T1704" s="15"/>
      <c r="U1704" s="35"/>
      <c r="V1704" s="15"/>
      <c r="W1704" s="15"/>
      <c r="X1704" s="15"/>
      <c r="Y1704" s="15"/>
      <c r="Z1704" s="22"/>
    </row>
    <row r="1705" spans="1:26">
      <c r="A1705" s="15">
        <v>222</v>
      </c>
      <c r="B1705" s="15">
        <v>1</v>
      </c>
      <c r="C1705" s="15"/>
      <c r="D1705" s="15"/>
      <c r="E1705" s="15"/>
      <c r="F1705" s="15"/>
      <c r="G1705" s="15"/>
      <c r="H1705" s="16" t="s">
        <v>2166</v>
      </c>
      <c r="I1705" s="16" t="s">
        <v>2167</v>
      </c>
      <c r="J1705" s="15" t="s">
        <v>2168</v>
      </c>
      <c r="K1705" s="32" cm="1">
        <f t="array" ref="K1705">IF(I1705="","",_xlfn.XLOOKUP(0&amp;A1705&amp;IF(F1705&lt;&gt;"",F1705,LOOKUP(2,1/(F$2:F1705&lt;&gt;""),F$2:F1705))&amp;I1705,Hoja4!G:G,Hoja4!F:F,"",0))</f>
        <v>42999904000</v>
      </c>
      <c r="L1705" s="23"/>
      <c r="M1705" s="15"/>
      <c r="N1705" s="15"/>
      <c r="O1705" s="15"/>
      <c r="P1705" s="15"/>
      <c r="Q1705" s="15"/>
      <c r="R1705" s="15"/>
      <c r="S1705" s="15"/>
      <c r="T1705" s="15"/>
      <c r="U1705" s="35"/>
      <c r="V1705" s="15"/>
      <c r="W1705" s="15"/>
      <c r="X1705" s="15"/>
      <c r="Y1705" s="15"/>
      <c r="Z1705" s="22"/>
    </row>
    <row r="1706" spans="1:26">
      <c r="A1706" s="15">
        <v>222</v>
      </c>
      <c r="B1706" s="15">
        <v>1</v>
      </c>
      <c r="C1706" s="15"/>
      <c r="D1706" s="15"/>
      <c r="E1706" s="15"/>
      <c r="F1706" s="15"/>
      <c r="G1706" s="15"/>
      <c r="H1706" s="16" t="s">
        <v>2169</v>
      </c>
      <c r="I1706" s="16" t="s">
        <v>2170</v>
      </c>
      <c r="J1706" s="15" t="s">
        <v>2171</v>
      </c>
      <c r="K1706" s="32" cm="1">
        <f t="array" ref="K1706">IF(I1706="","",_xlfn.XLOOKUP(0&amp;A1706&amp;IF(F1706&lt;&gt;"",F1706,LOOKUP(2,1/(F$2:F1706&lt;&gt;""),F$2:F1706))&amp;I1706,Hoja4!G:G,Hoja4!F:F,"",0))</f>
        <v>4654071000</v>
      </c>
      <c r="L1706" s="23"/>
      <c r="M1706" s="15"/>
      <c r="N1706" s="15"/>
      <c r="O1706" s="15"/>
      <c r="P1706" s="15"/>
      <c r="Q1706" s="15"/>
      <c r="R1706" s="15"/>
      <c r="S1706" s="15"/>
      <c r="T1706" s="15"/>
      <c r="U1706" s="35"/>
      <c r="V1706" s="15"/>
      <c r="W1706" s="15"/>
      <c r="X1706" s="15"/>
      <c r="Y1706" s="15"/>
      <c r="Z1706" s="22"/>
    </row>
    <row r="1707" spans="1:26">
      <c r="A1707" s="15">
        <v>222</v>
      </c>
      <c r="B1707" s="15">
        <v>1</v>
      </c>
      <c r="C1707" s="15"/>
      <c r="D1707" s="15"/>
      <c r="E1707" s="15"/>
      <c r="F1707" s="15"/>
      <c r="G1707" s="15"/>
      <c r="H1707" s="16" t="s">
        <v>32</v>
      </c>
      <c r="I1707" s="16" t="s">
        <v>32</v>
      </c>
      <c r="J1707" s="15"/>
      <c r="K1707" s="27" t="str" cm="1">
        <f t="array" ref="K1707">IF(I1707="","",_xlfn.XLOOKUP(0&amp;A1707&amp;IF(F1707&lt;&gt;"",F1707,LOOKUP(2,1/(F$2:F1707&lt;&gt;""),F$2:F1707))&amp;I1707,Hoja4!G:G,Hoja4!F:F,"",0))</f>
        <v/>
      </c>
      <c r="L1707" s="22"/>
      <c r="M1707" s="15">
        <v>2</v>
      </c>
      <c r="N1707" s="15" t="s">
        <v>2172</v>
      </c>
      <c r="O1707" s="15" t="s">
        <v>40</v>
      </c>
      <c r="P1707" s="15" t="s">
        <v>35</v>
      </c>
      <c r="Q1707" s="15" t="s">
        <v>36</v>
      </c>
      <c r="R1707" s="15" t="s">
        <v>1038</v>
      </c>
      <c r="S1707" s="15">
        <v>18581</v>
      </c>
      <c r="T1707" s="15">
        <v>21581</v>
      </c>
      <c r="U1707" s="35">
        <v>1533</v>
      </c>
      <c r="V1707" s="33"/>
      <c r="W1707" s="15" t="s">
        <v>38</v>
      </c>
      <c r="X1707" s="15" t="s">
        <v>38</v>
      </c>
      <c r="Y1707" s="15" t="s">
        <v>38</v>
      </c>
      <c r="Z1707" s="23"/>
    </row>
    <row r="1708" spans="1:26">
      <c r="A1708" s="15">
        <v>222</v>
      </c>
      <c r="B1708" s="15">
        <v>1</v>
      </c>
      <c r="C1708" s="15"/>
      <c r="D1708" s="15"/>
      <c r="E1708" s="15"/>
      <c r="F1708" s="15"/>
      <c r="G1708" s="15"/>
      <c r="H1708" s="16" t="s">
        <v>32</v>
      </c>
      <c r="I1708" s="16" t="s">
        <v>32</v>
      </c>
      <c r="J1708" s="15"/>
      <c r="K1708" s="27" t="str" cm="1">
        <f t="array" ref="K1708">IF(I1708="","",_xlfn.XLOOKUP(0&amp;A1708&amp;IF(F1708&lt;&gt;"",F1708,LOOKUP(2,1/(F$2:F1708&lt;&gt;""),F$2:F1708))&amp;I1708,Hoja4!G:G,Hoja4!F:F,"",0))</f>
        <v/>
      </c>
      <c r="L1708" s="22"/>
      <c r="M1708" s="15">
        <v>5</v>
      </c>
      <c r="N1708" s="15" t="s">
        <v>2173</v>
      </c>
      <c r="O1708" s="15" t="s">
        <v>40</v>
      </c>
      <c r="P1708" s="15" t="s">
        <v>35</v>
      </c>
      <c r="Q1708" s="15" t="s">
        <v>36</v>
      </c>
      <c r="R1708" s="15" t="s">
        <v>1038</v>
      </c>
      <c r="S1708" s="15">
        <v>3378541</v>
      </c>
      <c r="T1708" s="15">
        <v>3924024</v>
      </c>
      <c r="U1708" s="35">
        <v>1726037</v>
      </c>
      <c r="V1708" s="33"/>
      <c r="W1708" s="15" t="s">
        <v>38</v>
      </c>
      <c r="X1708" s="15" t="s">
        <v>38</v>
      </c>
      <c r="Y1708" s="15" t="s">
        <v>38</v>
      </c>
      <c r="Z1708" s="23"/>
    </row>
    <row r="1709" spans="1:26">
      <c r="A1709" s="3">
        <v>222</v>
      </c>
      <c r="B1709" s="3">
        <v>1</v>
      </c>
      <c r="C1709" s="3" t="s">
        <v>2151</v>
      </c>
      <c r="D1709" s="3"/>
      <c r="E1709" s="3"/>
      <c r="F1709" s="3">
        <v>5</v>
      </c>
      <c r="G1709" s="3" t="s">
        <v>2153</v>
      </c>
      <c r="H1709" s="4" t="s">
        <v>32</v>
      </c>
      <c r="I1709" s="4" t="s">
        <v>32</v>
      </c>
      <c r="J1709" s="3" t="s">
        <v>44</v>
      </c>
      <c r="K1709" s="28">
        <f>SUM(K1701:K1708)</f>
        <v>91390515920</v>
      </c>
      <c r="L1709" s="13">
        <f>SUM(L1701:L1708)</f>
        <v>0</v>
      </c>
      <c r="M1709" s="3"/>
      <c r="N1709" s="3"/>
      <c r="O1709" s="3"/>
      <c r="P1709" s="3"/>
      <c r="Q1709" s="3"/>
      <c r="R1709" s="3"/>
      <c r="S1709" s="3"/>
      <c r="T1709" s="3"/>
      <c r="U1709" s="36"/>
      <c r="V1709" s="3"/>
      <c r="W1709" s="3"/>
      <c r="X1709" s="3"/>
      <c r="Y1709" s="3" t="s">
        <v>45</v>
      </c>
      <c r="Z1709" s="13">
        <f>SUM(Z1700:Z1708)</f>
        <v>0</v>
      </c>
    </row>
    <row r="1710" spans="1:26">
      <c r="A1710" s="15">
        <v>222</v>
      </c>
      <c r="B1710" s="15">
        <v>1</v>
      </c>
      <c r="C1710" s="15" t="s">
        <v>2151</v>
      </c>
      <c r="D1710" s="15">
        <v>4</v>
      </c>
      <c r="E1710" s="15" t="s">
        <v>2174</v>
      </c>
      <c r="F1710" s="15">
        <v>7</v>
      </c>
      <c r="G1710" s="15" t="s">
        <v>2175</v>
      </c>
      <c r="H1710" s="16" t="s">
        <v>2176</v>
      </c>
      <c r="I1710" s="16" t="s">
        <v>2177</v>
      </c>
      <c r="J1710" s="15" t="s">
        <v>2178</v>
      </c>
      <c r="K1710" s="32" cm="1">
        <f t="array" ref="K1710">IF(I1710="","",_xlfn.XLOOKUP(0&amp;A1710&amp;IF(F1710&lt;&gt;"",F1710,LOOKUP(2,1/(F$2:F1710&lt;&gt;""),F$2:F1710))&amp;I1710,Hoja4!G:G,Hoja4!F:F,"",0))</f>
        <v>29579517000</v>
      </c>
      <c r="L1710" s="23"/>
      <c r="M1710" s="15"/>
      <c r="N1710" s="15"/>
      <c r="O1710" s="15"/>
      <c r="P1710" s="15"/>
      <c r="Q1710" s="15"/>
      <c r="R1710" s="15"/>
      <c r="S1710" s="15"/>
      <c r="T1710" s="15"/>
      <c r="U1710" s="35"/>
      <c r="V1710" s="15"/>
      <c r="W1710" s="15"/>
      <c r="X1710" s="15"/>
      <c r="Y1710" s="15"/>
      <c r="Z1710" s="22"/>
    </row>
    <row r="1711" spans="1:26">
      <c r="A1711" s="15">
        <v>222</v>
      </c>
      <c r="B1711" s="15">
        <v>1</v>
      </c>
      <c r="C1711" s="15"/>
      <c r="D1711" s="15"/>
      <c r="E1711" s="15"/>
      <c r="F1711" s="15"/>
      <c r="G1711" s="15"/>
      <c r="H1711" s="16" t="s">
        <v>2179</v>
      </c>
      <c r="I1711" s="16" t="s">
        <v>2180</v>
      </c>
      <c r="J1711" s="15" t="s">
        <v>2181</v>
      </c>
      <c r="K1711" s="32" cm="1">
        <f t="array" ref="K1711">IF(I1711="","",_xlfn.XLOOKUP(0&amp;A1711&amp;IF(F1711&lt;&gt;"",F1711,LOOKUP(2,1/(F$2:F1711&lt;&gt;""),F$2:F1711))&amp;I1711,Hoja4!G:G,Hoja4!F:F,"",0))</f>
        <v>1176285000</v>
      </c>
      <c r="L1711" s="23"/>
      <c r="M1711" s="15"/>
      <c r="N1711" s="15"/>
      <c r="O1711" s="15"/>
      <c r="P1711" s="15"/>
      <c r="Q1711" s="15"/>
      <c r="R1711" s="15"/>
      <c r="S1711" s="15"/>
      <c r="T1711" s="15"/>
      <c r="U1711" s="35"/>
      <c r="V1711" s="15"/>
      <c r="W1711" s="15"/>
      <c r="X1711" s="15"/>
      <c r="Y1711" s="15"/>
      <c r="Z1711" s="22"/>
    </row>
    <row r="1712" spans="1:26">
      <c r="A1712" s="15">
        <v>222</v>
      </c>
      <c r="B1712" s="15">
        <v>1</v>
      </c>
      <c r="C1712" s="15"/>
      <c r="D1712" s="15"/>
      <c r="E1712" s="15"/>
      <c r="F1712" s="15"/>
      <c r="G1712" s="15"/>
      <c r="H1712" s="16" t="s">
        <v>32</v>
      </c>
      <c r="I1712" s="16" t="s">
        <v>32</v>
      </c>
      <c r="J1712" s="15"/>
      <c r="K1712" s="27" t="str" cm="1">
        <f t="array" ref="K1712">IF(I1712="","",_xlfn.XLOOKUP(0&amp;A1712&amp;IF(F1712&lt;&gt;"",F1712,LOOKUP(2,1/(F$2:F1712&lt;&gt;""),F$2:F1712))&amp;I1712,Hoja4!G:G,Hoja4!F:F,"",0))</f>
        <v/>
      </c>
      <c r="L1712" s="22"/>
      <c r="M1712" s="15">
        <v>9</v>
      </c>
      <c r="N1712" s="15" t="s">
        <v>2182</v>
      </c>
      <c r="O1712" s="15" t="s">
        <v>40</v>
      </c>
      <c r="P1712" s="15" t="s">
        <v>35</v>
      </c>
      <c r="Q1712" s="15" t="s">
        <v>36</v>
      </c>
      <c r="R1712" s="15" t="s">
        <v>1038</v>
      </c>
      <c r="S1712" s="15">
        <v>2171</v>
      </c>
      <c r="T1712" s="15">
        <v>8820</v>
      </c>
      <c r="U1712" s="35">
        <v>1155</v>
      </c>
      <c r="V1712" s="33"/>
      <c r="W1712" s="15" t="s">
        <v>38</v>
      </c>
      <c r="X1712" s="15" t="s">
        <v>38</v>
      </c>
      <c r="Y1712" s="15" t="s">
        <v>38</v>
      </c>
      <c r="Z1712" s="23"/>
    </row>
    <row r="1713" spans="1:26">
      <c r="A1713" s="15">
        <v>222</v>
      </c>
      <c r="B1713" s="15">
        <v>1</v>
      </c>
      <c r="C1713" s="15"/>
      <c r="D1713" s="15"/>
      <c r="E1713" s="15"/>
      <c r="F1713" s="15"/>
      <c r="G1713" s="15"/>
      <c r="H1713" s="16" t="s">
        <v>32</v>
      </c>
      <c r="I1713" s="16" t="s">
        <v>32</v>
      </c>
      <c r="J1713" s="15"/>
      <c r="K1713" s="27" t="str" cm="1">
        <f t="array" ref="K1713">IF(I1713="","",_xlfn.XLOOKUP(0&amp;A1713&amp;IF(F1713&lt;&gt;"",F1713,LOOKUP(2,1/(F$2:F1713&lt;&gt;""),F$2:F1713))&amp;I1713,Hoja4!G:G,Hoja4!F:F,"",0))</f>
        <v/>
      </c>
      <c r="L1713" s="22"/>
      <c r="M1713" s="15">
        <v>10</v>
      </c>
      <c r="N1713" s="15" t="s">
        <v>2183</v>
      </c>
      <c r="O1713" s="15" t="s">
        <v>40</v>
      </c>
      <c r="P1713" s="15" t="s">
        <v>35</v>
      </c>
      <c r="Q1713" s="15" t="s">
        <v>36</v>
      </c>
      <c r="R1713" s="15" t="s">
        <v>1038</v>
      </c>
      <c r="S1713" s="15">
        <v>4747</v>
      </c>
      <c r="T1713" s="15">
        <v>16845</v>
      </c>
      <c r="U1713" s="35">
        <v>2628</v>
      </c>
      <c r="V1713" s="33"/>
      <c r="W1713" s="15" t="s">
        <v>38</v>
      </c>
      <c r="X1713" s="15" t="s">
        <v>38</v>
      </c>
      <c r="Y1713" s="15" t="s">
        <v>38</v>
      </c>
      <c r="Z1713" s="23"/>
    </row>
    <row r="1714" spans="1:26">
      <c r="A1714" s="3">
        <v>222</v>
      </c>
      <c r="B1714" s="3">
        <v>1</v>
      </c>
      <c r="C1714" s="3" t="s">
        <v>2151</v>
      </c>
      <c r="D1714" s="3"/>
      <c r="E1714" s="3"/>
      <c r="F1714" s="3">
        <v>7</v>
      </c>
      <c r="G1714" s="3" t="s">
        <v>2175</v>
      </c>
      <c r="H1714" s="4" t="s">
        <v>32</v>
      </c>
      <c r="I1714" s="4" t="s">
        <v>32</v>
      </c>
      <c r="J1714" s="3" t="s">
        <v>44</v>
      </c>
      <c r="K1714" s="28">
        <f>SUM(K1710:K1713)</f>
        <v>30755802000</v>
      </c>
      <c r="L1714" s="13">
        <f>SUM(L1710:L1713)</f>
        <v>0</v>
      </c>
      <c r="M1714" s="3"/>
      <c r="N1714" s="3"/>
      <c r="O1714" s="3"/>
      <c r="P1714" s="3"/>
      <c r="Q1714" s="3"/>
      <c r="R1714" s="3"/>
      <c r="S1714" s="3"/>
      <c r="T1714" s="3"/>
      <c r="U1714" s="36"/>
      <c r="V1714" s="3"/>
      <c r="W1714" s="3"/>
      <c r="X1714" s="3"/>
      <c r="Y1714" s="3" t="s">
        <v>45</v>
      </c>
      <c r="Z1714" s="13">
        <f>SUM(Z1710:Z1713)</f>
        <v>0</v>
      </c>
    </row>
    <row r="1715" spans="1:26">
      <c r="A1715" s="15">
        <v>222</v>
      </c>
      <c r="B1715" s="15">
        <v>1</v>
      </c>
      <c r="C1715" s="15" t="s">
        <v>2151</v>
      </c>
      <c r="D1715" s="15">
        <v>4</v>
      </c>
      <c r="E1715" s="15" t="s">
        <v>2174</v>
      </c>
      <c r="F1715" s="15">
        <v>8</v>
      </c>
      <c r="G1715" s="15" t="s">
        <v>2184</v>
      </c>
      <c r="H1715" s="16" t="s">
        <v>2185</v>
      </c>
      <c r="I1715" s="16" t="s">
        <v>2186</v>
      </c>
      <c r="J1715" s="15" t="s">
        <v>2187</v>
      </c>
      <c r="K1715" s="32" cm="1">
        <f t="array" ref="K1715">IF(I1715="","",_xlfn.XLOOKUP(0&amp;A1715&amp;IF(F1715&lt;&gt;"",F1715,LOOKUP(2,1/(F$2:F1715&lt;&gt;""),F$2:F1715))&amp;I1715,Hoja4!G:G,Hoja4!F:F,"",0))</f>
        <v>9712972000</v>
      </c>
      <c r="L1715" s="23"/>
      <c r="M1715" s="15"/>
      <c r="N1715" s="15"/>
      <c r="O1715" s="15"/>
      <c r="P1715" s="15"/>
      <c r="Q1715" s="15"/>
      <c r="R1715" s="15"/>
      <c r="S1715" s="15"/>
      <c r="T1715" s="15"/>
      <c r="U1715" s="35"/>
      <c r="V1715" s="15"/>
      <c r="W1715" s="15"/>
      <c r="X1715" s="15"/>
      <c r="Y1715" s="15"/>
      <c r="Z1715" s="22"/>
    </row>
    <row r="1716" spans="1:26">
      <c r="A1716" s="15">
        <v>222</v>
      </c>
      <c r="B1716" s="15">
        <v>1</v>
      </c>
      <c r="C1716" s="15"/>
      <c r="D1716" s="15"/>
      <c r="E1716" s="15"/>
      <c r="F1716" s="15"/>
      <c r="G1716" s="15"/>
      <c r="H1716" s="16" t="s">
        <v>2154</v>
      </c>
      <c r="I1716" s="16" t="s">
        <v>2155</v>
      </c>
      <c r="J1716" s="15" t="s">
        <v>2156</v>
      </c>
      <c r="K1716" s="32" cm="1">
        <f t="array" ref="K1716">IF(I1716="","",_xlfn.XLOOKUP(0&amp;A1716&amp;IF(F1716&lt;&gt;"",F1716,LOOKUP(2,1/(F$2:F1716&lt;&gt;""),F$2:F1716))&amp;I1716,Hoja4!G:G,Hoja4!F:F,"",0))</f>
        <v>22710139125</v>
      </c>
      <c r="L1716" s="23"/>
      <c r="M1716" s="15"/>
      <c r="N1716" s="15"/>
      <c r="O1716" s="15"/>
      <c r="P1716" s="15"/>
      <c r="Q1716" s="15"/>
      <c r="R1716" s="15"/>
      <c r="S1716" s="15"/>
      <c r="T1716" s="15"/>
      <c r="U1716" s="35"/>
      <c r="V1716" s="15"/>
      <c r="W1716" s="15"/>
      <c r="X1716" s="15"/>
      <c r="Y1716" s="15"/>
      <c r="Z1716" s="22"/>
    </row>
    <row r="1717" spans="1:26">
      <c r="A1717" s="15">
        <v>222</v>
      </c>
      <c r="B1717" s="15">
        <v>1</v>
      </c>
      <c r="C1717" s="15"/>
      <c r="D1717" s="15"/>
      <c r="E1717" s="15"/>
      <c r="F1717" s="15"/>
      <c r="G1717" s="15"/>
      <c r="H1717" s="16" t="s">
        <v>2163</v>
      </c>
      <c r="I1717" s="16" t="s">
        <v>2164</v>
      </c>
      <c r="J1717" s="15" t="s">
        <v>2165</v>
      </c>
      <c r="K1717" s="32" cm="1">
        <f t="array" ref="K1717">IF(I1717="","",_xlfn.XLOOKUP(0&amp;A1717&amp;IF(F1717&lt;&gt;"",F1717,LOOKUP(2,1/(F$2:F1717&lt;&gt;""),F$2:F1717))&amp;I1717,Hoja4!G:G,Hoja4!F:F,"",0))</f>
        <v>550874080</v>
      </c>
      <c r="L1717" s="23"/>
      <c r="M1717" s="15"/>
      <c r="N1717" s="15"/>
      <c r="O1717" s="15"/>
      <c r="P1717" s="15"/>
      <c r="Q1717" s="15"/>
      <c r="R1717" s="15"/>
      <c r="S1717" s="15"/>
      <c r="T1717" s="15"/>
      <c r="U1717" s="35"/>
      <c r="V1717" s="15"/>
      <c r="W1717" s="15"/>
      <c r="X1717" s="15"/>
      <c r="Y1717" s="15"/>
      <c r="Z1717" s="22"/>
    </row>
    <row r="1718" spans="1:26">
      <c r="A1718" s="15">
        <v>222</v>
      </c>
      <c r="B1718" s="15">
        <v>1</v>
      </c>
      <c r="C1718" s="15"/>
      <c r="D1718" s="15"/>
      <c r="E1718" s="15"/>
      <c r="F1718" s="15"/>
      <c r="G1718" s="15"/>
      <c r="H1718" s="16" t="s">
        <v>2179</v>
      </c>
      <c r="I1718" s="16" t="s">
        <v>2180</v>
      </c>
      <c r="J1718" s="15" t="s">
        <v>2181</v>
      </c>
      <c r="K1718" s="32" cm="1">
        <f t="array" ref="K1718">IF(I1718="","",_xlfn.XLOOKUP(0&amp;A1718&amp;IF(F1718&lt;&gt;"",F1718,LOOKUP(2,1/(F$2:F1718&lt;&gt;""),F$2:F1718))&amp;I1718,Hoja4!G:G,Hoja4!F:F,"",0))</f>
        <v>130000000</v>
      </c>
      <c r="L1718" s="23"/>
      <c r="M1718" s="15"/>
      <c r="N1718" s="15"/>
      <c r="O1718" s="15"/>
      <c r="P1718" s="15"/>
      <c r="Q1718" s="15"/>
      <c r="R1718" s="15"/>
      <c r="S1718" s="15"/>
      <c r="T1718" s="15"/>
      <c r="U1718" s="35"/>
      <c r="V1718" s="15"/>
      <c r="W1718" s="15"/>
      <c r="X1718" s="15"/>
      <c r="Y1718" s="15"/>
      <c r="Z1718" s="22"/>
    </row>
    <row r="1719" spans="1:26">
      <c r="A1719" s="15">
        <v>222</v>
      </c>
      <c r="B1719" s="15">
        <v>1</v>
      </c>
      <c r="C1719" s="15"/>
      <c r="D1719" s="15"/>
      <c r="E1719" s="15"/>
      <c r="F1719" s="15"/>
      <c r="G1719" s="15"/>
      <c r="H1719" s="16" t="s">
        <v>32</v>
      </c>
      <c r="I1719" s="16" t="s">
        <v>32</v>
      </c>
      <c r="J1719" s="15"/>
      <c r="K1719" s="27" t="str" cm="1">
        <f t="array" ref="K1719">IF(I1719="","",_xlfn.XLOOKUP(0&amp;A1719&amp;IF(F1719&lt;&gt;"",F1719,LOOKUP(2,1/(F$2:F1719&lt;&gt;""),F$2:F1719))&amp;I1719,Hoja4!G:G,Hoja4!F:F,"",0))</f>
        <v/>
      </c>
      <c r="L1719" s="22"/>
      <c r="M1719" s="15">
        <v>11</v>
      </c>
      <c r="N1719" s="15" t="s">
        <v>2188</v>
      </c>
      <c r="O1719" s="15" t="s">
        <v>40</v>
      </c>
      <c r="P1719" s="15" t="s">
        <v>35</v>
      </c>
      <c r="Q1719" s="15" t="s">
        <v>36</v>
      </c>
      <c r="R1719" s="15" t="s">
        <v>1038</v>
      </c>
      <c r="S1719" s="15">
        <v>146111</v>
      </c>
      <c r="T1719" s="15">
        <v>701846</v>
      </c>
      <c r="U1719" s="35">
        <v>61300</v>
      </c>
      <c r="V1719" s="33"/>
      <c r="W1719" s="15" t="s">
        <v>38</v>
      </c>
      <c r="X1719" s="15" t="s">
        <v>38</v>
      </c>
      <c r="Y1719" s="15" t="s">
        <v>38</v>
      </c>
      <c r="Z1719" s="23"/>
    </row>
    <row r="1720" spans="1:26">
      <c r="A1720" s="15">
        <v>222</v>
      </c>
      <c r="B1720" s="15">
        <v>1</v>
      </c>
      <c r="C1720" s="15"/>
      <c r="D1720" s="15"/>
      <c r="E1720" s="15"/>
      <c r="F1720" s="15"/>
      <c r="G1720" s="15"/>
      <c r="H1720" s="16" t="s">
        <v>32</v>
      </c>
      <c r="I1720" s="16" t="s">
        <v>32</v>
      </c>
      <c r="J1720" s="15"/>
      <c r="K1720" s="27" t="str" cm="1">
        <f t="array" ref="K1720">IF(I1720="","",_xlfn.XLOOKUP(0&amp;A1720&amp;IF(F1720&lt;&gt;"",F1720,LOOKUP(2,1/(F$2:F1720&lt;&gt;""),F$2:F1720))&amp;I1720,Hoja4!G:G,Hoja4!F:F,"",0))</f>
        <v/>
      </c>
      <c r="L1720" s="22"/>
      <c r="M1720" s="15">
        <v>12</v>
      </c>
      <c r="N1720" s="15" t="s">
        <v>2189</v>
      </c>
      <c r="O1720" s="15" t="s">
        <v>40</v>
      </c>
      <c r="P1720" s="15" t="s">
        <v>35</v>
      </c>
      <c r="Q1720" s="15" t="s">
        <v>36</v>
      </c>
      <c r="R1720" s="15" t="s">
        <v>1038</v>
      </c>
      <c r="S1720" s="15">
        <v>1592</v>
      </c>
      <c r="T1720" s="15">
        <v>3051</v>
      </c>
      <c r="U1720" s="35">
        <v>106</v>
      </c>
      <c r="V1720" s="33"/>
      <c r="W1720" s="15" t="s">
        <v>38</v>
      </c>
      <c r="X1720" s="15" t="s">
        <v>38</v>
      </c>
      <c r="Y1720" s="15" t="s">
        <v>38</v>
      </c>
      <c r="Z1720" s="23"/>
    </row>
    <row r="1721" spans="1:26">
      <c r="A1721" s="15">
        <v>222</v>
      </c>
      <c r="B1721" s="15">
        <v>1</v>
      </c>
      <c r="C1721" s="15"/>
      <c r="D1721" s="15"/>
      <c r="E1721" s="15"/>
      <c r="F1721" s="15"/>
      <c r="G1721" s="15"/>
      <c r="H1721" s="16" t="s">
        <v>32</v>
      </c>
      <c r="I1721" s="16" t="s">
        <v>32</v>
      </c>
      <c r="J1721" s="15"/>
      <c r="K1721" s="27" t="str" cm="1">
        <f t="array" ref="K1721">IF(I1721="","",_xlfn.XLOOKUP(0&amp;A1721&amp;IF(F1721&lt;&gt;"",F1721,LOOKUP(2,1/(F$2:F1721&lt;&gt;""),F$2:F1721))&amp;I1721,Hoja4!G:G,Hoja4!F:F,"",0))</f>
        <v/>
      </c>
      <c r="L1721" s="22"/>
      <c r="M1721" s="15">
        <v>13</v>
      </c>
      <c r="N1721" s="15" t="s">
        <v>2190</v>
      </c>
      <c r="O1721" s="15" t="s">
        <v>40</v>
      </c>
      <c r="P1721" s="15" t="s">
        <v>35</v>
      </c>
      <c r="Q1721" s="15" t="s">
        <v>36</v>
      </c>
      <c r="R1721" s="15" t="s">
        <v>1038</v>
      </c>
      <c r="S1721" s="15">
        <v>146234</v>
      </c>
      <c r="T1721" s="15">
        <v>701846</v>
      </c>
      <c r="U1721" s="35">
        <v>61300</v>
      </c>
      <c r="V1721" s="33"/>
      <c r="W1721" s="15" t="s">
        <v>38</v>
      </c>
      <c r="X1721" s="15" t="s">
        <v>38</v>
      </c>
      <c r="Y1721" s="15" t="s">
        <v>38</v>
      </c>
      <c r="Z1721" s="23"/>
    </row>
    <row r="1722" spans="1:26">
      <c r="A1722" s="15">
        <v>222</v>
      </c>
      <c r="B1722" s="15">
        <v>1</v>
      </c>
      <c r="C1722" s="15"/>
      <c r="D1722" s="15"/>
      <c r="E1722" s="15"/>
      <c r="F1722" s="15"/>
      <c r="G1722" s="15"/>
      <c r="H1722" s="16" t="s">
        <v>32</v>
      </c>
      <c r="I1722" s="16" t="s">
        <v>32</v>
      </c>
      <c r="J1722" s="15"/>
      <c r="K1722" s="27" t="str" cm="1">
        <f t="array" ref="K1722">IF(I1722="","",_xlfn.XLOOKUP(0&amp;A1722&amp;IF(F1722&lt;&gt;"",F1722,LOOKUP(2,1/(F$2:F1722&lt;&gt;""),F$2:F1722))&amp;I1722,Hoja4!G:G,Hoja4!F:F,"",0))</f>
        <v/>
      </c>
      <c r="L1722" s="22"/>
      <c r="M1722" s="15">
        <v>14</v>
      </c>
      <c r="N1722" s="15" t="s">
        <v>2191</v>
      </c>
      <c r="O1722" s="15" t="s">
        <v>40</v>
      </c>
      <c r="P1722" s="15" t="s">
        <v>35</v>
      </c>
      <c r="Q1722" s="15" t="s">
        <v>36</v>
      </c>
      <c r="R1722" s="15" t="s">
        <v>1038</v>
      </c>
      <c r="S1722" s="15">
        <v>27511</v>
      </c>
      <c r="T1722" s="15">
        <v>22707</v>
      </c>
      <c r="U1722" s="35">
        <v>1629</v>
      </c>
      <c r="V1722" s="33"/>
      <c r="W1722" s="15" t="s">
        <v>38</v>
      </c>
      <c r="X1722" s="15" t="s">
        <v>38</v>
      </c>
      <c r="Y1722" s="15" t="s">
        <v>38</v>
      </c>
      <c r="Z1722" s="23"/>
    </row>
    <row r="1723" spans="1:26">
      <c r="A1723" s="3">
        <v>222</v>
      </c>
      <c r="B1723" s="3">
        <v>1</v>
      </c>
      <c r="C1723" s="3" t="s">
        <v>2151</v>
      </c>
      <c r="D1723" s="3"/>
      <c r="E1723" s="3"/>
      <c r="F1723" s="3">
        <v>8</v>
      </c>
      <c r="G1723" s="3" t="s">
        <v>2184</v>
      </c>
      <c r="H1723" s="4" t="s">
        <v>32</v>
      </c>
      <c r="I1723" s="4" t="s">
        <v>32</v>
      </c>
      <c r="J1723" s="3" t="s">
        <v>44</v>
      </c>
      <c r="K1723" s="28">
        <f>SUM(K1715:K1722)</f>
        <v>33103985205</v>
      </c>
      <c r="L1723" s="13">
        <f>SUM(L1715:L1722)</f>
        <v>0</v>
      </c>
      <c r="M1723" s="3"/>
      <c r="N1723" s="3"/>
      <c r="O1723" s="3"/>
      <c r="P1723" s="3"/>
      <c r="Q1723" s="3"/>
      <c r="R1723" s="3"/>
      <c r="S1723" s="3"/>
      <c r="T1723" s="3"/>
      <c r="U1723" s="36"/>
      <c r="V1723" s="3"/>
      <c r="W1723" s="3"/>
      <c r="X1723" s="3"/>
      <c r="Y1723" s="3" t="s">
        <v>45</v>
      </c>
      <c r="Z1723" s="13">
        <f>SUM(Z1715:Z1722)</f>
        <v>0</v>
      </c>
    </row>
    <row r="1724" spans="1:26">
      <c r="A1724" s="15">
        <v>222</v>
      </c>
      <c r="B1724" s="15">
        <v>1</v>
      </c>
      <c r="C1724" s="15" t="s">
        <v>2151</v>
      </c>
      <c r="D1724" s="15">
        <v>3</v>
      </c>
      <c r="E1724" s="15" t="s">
        <v>2152</v>
      </c>
      <c r="F1724" s="15">
        <v>6</v>
      </c>
      <c r="G1724" s="15" t="s">
        <v>2192</v>
      </c>
      <c r="H1724" s="16" t="s">
        <v>2185</v>
      </c>
      <c r="I1724" s="16" t="s">
        <v>2186</v>
      </c>
      <c r="J1724" s="15" t="s">
        <v>2187</v>
      </c>
      <c r="K1724" s="32" cm="1">
        <f t="array" ref="K1724">IF(I1724="","",_xlfn.XLOOKUP(0&amp;A1724&amp;IF(F1724&lt;&gt;"",F1724,LOOKUP(2,1/(F$2:F1724&lt;&gt;""),F$2:F1724))&amp;I1724,Hoja4!G:G,Hoja4!F:F,"",0))</f>
        <v>172028000</v>
      </c>
      <c r="L1724" s="23"/>
      <c r="M1724" s="15"/>
      <c r="N1724" s="15"/>
      <c r="O1724" s="15"/>
      <c r="P1724" s="15"/>
      <c r="Q1724" s="15"/>
      <c r="R1724" s="15"/>
      <c r="S1724" s="15"/>
      <c r="T1724" s="15"/>
      <c r="U1724" s="35"/>
      <c r="V1724" s="15"/>
      <c r="W1724" s="15"/>
      <c r="X1724" s="15"/>
      <c r="Y1724" s="15"/>
      <c r="Z1724" s="22"/>
    </row>
    <row r="1725" spans="1:26">
      <c r="A1725" s="15">
        <v>222</v>
      </c>
      <c r="B1725" s="15">
        <v>1</v>
      </c>
      <c r="C1725" s="15"/>
      <c r="D1725" s="15"/>
      <c r="E1725" s="15"/>
      <c r="F1725" s="15"/>
      <c r="G1725" s="15"/>
      <c r="H1725" s="16" t="s">
        <v>2193</v>
      </c>
      <c r="I1725" s="16" t="s">
        <v>2194</v>
      </c>
      <c r="J1725" s="15" t="s">
        <v>2195</v>
      </c>
      <c r="K1725" s="32" cm="1">
        <f t="array" ref="K1725">IF(I1725="","",_xlfn.XLOOKUP(0&amp;A1725&amp;IF(F1725&lt;&gt;"",F1725,LOOKUP(2,1/(F$2:F1725&lt;&gt;""),F$2:F1725))&amp;I1725,Hoja4!G:G,Hoja4!F:F,"",0))</f>
        <v>14703695000</v>
      </c>
      <c r="L1725" s="23"/>
      <c r="M1725" s="15"/>
      <c r="N1725" s="15"/>
      <c r="O1725" s="15"/>
      <c r="P1725" s="15"/>
      <c r="Q1725" s="15"/>
      <c r="R1725" s="15"/>
      <c r="S1725" s="15"/>
      <c r="T1725" s="15"/>
      <c r="U1725" s="35"/>
      <c r="V1725" s="15"/>
      <c r="W1725" s="15"/>
      <c r="X1725" s="15"/>
      <c r="Y1725" s="15"/>
      <c r="Z1725" s="22"/>
    </row>
    <row r="1726" spans="1:26">
      <c r="A1726" s="15">
        <v>222</v>
      </c>
      <c r="B1726" s="15">
        <v>1</v>
      </c>
      <c r="C1726" s="15"/>
      <c r="D1726" s="15"/>
      <c r="E1726" s="15"/>
      <c r="F1726" s="15"/>
      <c r="G1726" s="15"/>
      <c r="H1726" s="16" t="s">
        <v>2154</v>
      </c>
      <c r="I1726" s="16" t="s">
        <v>2155</v>
      </c>
      <c r="J1726" s="15" t="s">
        <v>2156</v>
      </c>
      <c r="K1726" s="32" cm="1">
        <f t="array" ref="K1726">IF(I1726="","",_xlfn.XLOOKUP(0&amp;A1726&amp;IF(F1726&lt;&gt;"",F1726,LOOKUP(2,1/(F$2:F1726&lt;&gt;""),F$2:F1726))&amp;I1726,Hoja4!G:G,Hoja4!F:F,"",0))</f>
        <v>18044196875</v>
      </c>
      <c r="L1726" s="23"/>
      <c r="M1726" s="15"/>
      <c r="N1726" s="15"/>
      <c r="O1726" s="15"/>
      <c r="P1726" s="15"/>
      <c r="Q1726" s="15"/>
      <c r="R1726" s="15"/>
      <c r="S1726" s="15"/>
      <c r="T1726" s="15"/>
      <c r="U1726" s="35"/>
      <c r="V1726" s="15"/>
      <c r="W1726" s="15"/>
      <c r="X1726" s="15"/>
      <c r="Y1726" s="15"/>
      <c r="Z1726" s="22"/>
    </row>
    <row r="1727" spans="1:26">
      <c r="A1727" s="15">
        <v>222</v>
      </c>
      <c r="B1727" s="15">
        <v>1</v>
      </c>
      <c r="C1727" s="15"/>
      <c r="D1727" s="15"/>
      <c r="E1727" s="15"/>
      <c r="F1727" s="15"/>
      <c r="G1727" s="15"/>
      <c r="H1727" s="16" t="s">
        <v>2157</v>
      </c>
      <c r="I1727" s="16" t="s">
        <v>2158</v>
      </c>
      <c r="J1727" s="15" t="s">
        <v>2159</v>
      </c>
      <c r="K1727" s="32" cm="1">
        <f t="array" ref="K1727">IF(I1727="","",_xlfn.XLOOKUP(0&amp;A1727&amp;IF(F1727&lt;&gt;"",F1727,LOOKUP(2,1/(F$2:F1727&lt;&gt;""),F$2:F1727))&amp;I1727,Hoja4!G:G,Hoja4!F:F,"",0))</f>
        <v>6085000000</v>
      </c>
      <c r="L1727" s="23"/>
      <c r="M1727" s="15"/>
      <c r="N1727" s="15"/>
      <c r="O1727" s="15"/>
      <c r="P1727" s="15"/>
      <c r="Q1727" s="15"/>
      <c r="R1727" s="15"/>
      <c r="S1727" s="15"/>
      <c r="T1727" s="15"/>
      <c r="U1727" s="35"/>
      <c r="V1727" s="15"/>
      <c r="W1727" s="15"/>
      <c r="X1727" s="15"/>
      <c r="Y1727" s="15"/>
      <c r="Z1727" s="22"/>
    </row>
    <row r="1728" spans="1:26">
      <c r="A1728" s="15">
        <v>222</v>
      </c>
      <c r="B1728" s="15">
        <v>1</v>
      </c>
      <c r="C1728" s="15"/>
      <c r="D1728" s="15"/>
      <c r="E1728" s="15"/>
      <c r="F1728" s="15"/>
      <c r="G1728" s="15"/>
      <c r="H1728" s="16" t="s">
        <v>2196</v>
      </c>
      <c r="I1728" s="16" t="s">
        <v>2197</v>
      </c>
      <c r="J1728" s="15" t="s">
        <v>2198</v>
      </c>
      <c r="K1728" s="32" cm="1">
        <f t="array" ref="K1728">IF(I1728="","",_xlfn.XLOOKUP(0&amp;A1728&amp;IF(F1728&lt;&gt;"",F1728,LOOKUP(2,1/(F$2:F1728&lt;&gt;""),F$2:F1728))&amp;I1728,Hoja4!G:G,Hoja4!F:F,"",0))</f>
        <v>9950000000</v>
      </c>
      <c r="L1728" s="23"/>
      <c r="M1728" s="15"/>
      <c r="N1728" s="15"/>
      <c r="O1728" s="15"/>
      <c r="P1728" s="15"/>
      <c r="Q1728" s="15"/>
      <c r="R1728" s="15"/>
      <c r="S1728" s="15"/>
      <c r="T1728" s="15"/>
      <c r="U1728" s="35"/>
      <c r="V1728" s="15"/>
      <c r="W1728" s="15"/>
      <c r="X1728" s="15"/>
      <c r="Y1728" s="15"/>
      <c r="Z1728" s="22"/>
    </row>
    <row r="1729" spans="1:26">
      <c r="A1729" s="15">
        <v>222</v>
      </c>
      <c r="B1729" s="15">
        <v>1</v>
      </c>
      <c r="C1729" s="15"/>
      <c r="D1729" s="15"/>
      <c r="E1729" s="15"/>
      <c r="F1729" s="15"/>
      <c r="G1729" s="15"/>
      <c r="H1729" s="16" t="s">
        <v>32</v>
      </c>
      <c r="I1729" s="16" t="s">
        <v>32</v>
      </c>
      <c r="J1729" s="15"/>
      <c r="K1729" s="27" t="str" cm="1">
        <f t="array" ref="K1729">IF(I1729="","",_xlfn.XLOOKUP(0&amp;A1729&amp;IF(F1729&lt;&gt;"",F1729,LOOKUP(2,1/(F$2:F1729&lt;&gt;""),F$2:F1729))&amp;I1729,Hoja4!G:G,Hoja4!F:F,"",0))</f>
        <v/>
      </c>
      <c r="L1729" s="22"/>
      <c r="M1729" s="15">
        <v>15</v>
      </c>
      <c r="N1729" s="15" t="s">
        <v>2199</v>
      </c>
      <c r="O1729" s="15" t="s">
        <v>34</v>
      </c>
      <c r="P1729" s="15" t="s">
        <v>35</v>
      </c>
      <c r="Q1729" s="15" t="s">
        <v>36</v>
      </c>
      <c r="R1729" s="15" t="s">
        <v>1038</v>
      </c>
      <c r="S1729" s="15">
        <v>35</v>
      </c>
      <c r="T1729" s="15">
        <v>40</v>
      </c>
      <c r="U1729" s="35">
        <v>38</v>
      </c>
      <c r="V1729" s="33"/>
      <c r="W1729" s="15" t="s">
        <v>38</v>
      </c>
      <c r="X1729" s="15" t="s">
        <v>38</v>
      </c>
      <c r="Y1729" s="15" t="s">
        <v>38</v>
      </c>
      <c r="Z1729" s="23"/>
    </row>
    <row r="1730" spans="1:26">
      <c r="A1730" s="15">
        <v>222</v>
      </c>
      <c r="B1730" s="15">
        <v>1</v>
      </c>
      <c r="C1730" s="15"/>
      <c r="D1730" s="15"/>
      <c r="E1730" s="15"/>
      <c r="F1730" s="15"/>
      <c r="G1730" s="15"/>
      <c r="H1730" s="16" t="s">
        <v>32</v>
      </c>
      <c r="I1730" s="16" t="s">
        <v>32</v>
      </c>
      <c r="J1730" s="15"/>
      <c r="K1730" s="27" t="str" cm="1">
        <f t="array" ref="K1730">IF(I1730="","",_xlfn.XLOOKUP(0&amp;A1730&amp;IF(F1730&lt;&gt;"",F1730,LOOKUP(2,1/(F$2:F1730&lt;&gt;""),F$2:F1730))&amp;I1730,Hoja4!G:G,Hoja4!F:F,"",0))</f>
        <v/>
      </c>
      <c r="L1730" s="22"/>
      <c r="M1730" s="15">
        <v>16</v>
      </c>
      <c r="N1730" s="15" t="s">
        <v>2200</v>
      </c>
      <c r="O1730" s="15" t="s">
        <v>34</v>
      </c>
      <c r="P1730" s="15" t="s">
        <v>35</v>
      </c>
      <c r="Q1730" s="15" t="s">
        <v>36</v>
      </c>
      <c r="R1730" s="15" t="s">
        <v>1038</v>
      </c>
      <c r="S1730" s="15">
        <v>6</v>
      </c>
      <c r="T1730" s="15">
        <v>4</v>
      </c>
      <c r="U1730" s="35">
        <v>3</v>
      </c>
      <c r="V1730" s="33"/>
      <c r="W1730" s="15" t="s">
        <v>38</v>
      </c>
      <c r="X1730" s="15" t="s">
        <v>38</v>
      </c>
      <c r="Y1730" s="15" t="s">
        <v>38</v>
      </c>
      <c r="Z1730" s="23"/>
    </row>
    <row r="1731" spans="1:26">
      <c r="A1731" s="3">
        <v>222</v>
      </c>
      <c r="B1731" s="3">
        <v>1</v>
      </c>
      <c r="C1731" s="3" t="s">
        <v>2151</v>
      </c>
      <c r="D1731" s="3"/>
      <c r="E1731" s="3"/>
      <c r="F1731" s="3">
        <v>6</v>
      </c>
      <c r="G1731" s="3" t="s">
        <v>2192</v>
      </c>
      <c r="H1731" s="4" t="s">
        <v>32</v>
      </c>
      <c r="I1731" s="4" t="s">
        <v>32</v>
      </c>
      <c r="J1731" s="3" t="s">
        <v>44</v>
      </c>
      <c r="K1731" s="28">
        <f>SUM(K1724:K1730)</f>
        <v>48954919875</v>
      </c>
      <c r="L1731" s="13">
        <f>SUM(L1724:L1730)</f>
        <v>0</v>
      </c>
      <c r="M1731" s="3"/>
      <c r="N1731" s="3"/>
      <c r="O1731" s="3"/>
      <c r="P1731" s="3"/>
      <c r="Q1731" s="3"/>
      <c r="R1731" s="3"/>
      <c r="S1731" s="3"/>
      <c r="T1731" s="3"/>
      <c r="U1731" s="36"/>
      <c r="V1731" s="3"/>
      <c r="W1731" s="3"/>
      <c r="X1731" s="3"/>
      <c r="Y1731" s="3" t="s">
        <v>45</v>
      </c>
      <c r="Z1731" s="13">
        <f>SUM(Z1724:Z1730)</f>
        <v>0</v>
      </c>
    </row>
    <row r="1732" spans="1:26">
      <c r="A1732" s="15">
        <v>222</v>
      </c>
      <c r="B1732" s="15">
        <v>1</v>
      </c>
      <c r="C1732" s="15" t="s">
        <v>2151</v>
      </c>
      <c r="D1732" s="15">
        <v>5</v>
      </c>
      <c r="E1732" s="15" t="s">
        <v>2201</v>
      </c>
      <c r="F1732" s="15">
        <v>9</v>
      </c>
      <c r="G1732" s="15" t="s">
        <v>2202</v>
      </c>
      <c r="H1732" s="16" t="s">
        <v>2193</v>
      </c>
      <c r="I1732" s="16" t="s">
        <v>2194</v>
      </c>
      <c r="J1732" s="15" t="s">
        <v>2195</v>
      </c>
      <c r="K1732" s="32" cm="1">
        <f t="array" ref="K1732">IF(I1732="","",_xlfn.XLOOKUP(0&amp;A1732&amp;IF(F1732&lt;&gt;"",F1732,LOOKUP(2,1/(F$2:F1732&lt;&gt;""),F$2:F1732))&amp;I1732,Hoja4!G:G,Hoja4!F:F,"",0))</f>
        <v>10866483151</v>
      </c>
      <c r="L1732" s="23"/>
      <c r="M1732" s="15"/>
      <c r="N1732" s="15"/>
      <c r="O1732" s="15"/>
      <c r="P1732" s="15"/>
      <c r="Q1732" s="15"/>
      <c r="R1732" s="15"/>
      <c r="S1732" s="15"/>
      <c r="T1732" s="15"/>
      <c r="U1732" s="35"/>
      <c r="V1732" s="15"/>
      <c r="W1732" s="15"/>
      <c r="X1732" s="15"/>
      <c r="Y1732" s="15"/>
      <c r="Z1732" s="22"/>
    </row>
    <row r="1733" spans="1:26">
      <c r="A1733" s="15">
        <v>222</v>
      </c>
      <c r="B1733" s="15">
        <v>1</v>
      </c>
      <c r="C1733" s="15"/>
      <c r="D1733" s="15"/>
      <c r="E1733" s="15"/>
      <c r="F1733" s="15"/>
      <c r="G1733" s="15"/>
      <c r="H1733" s="16" t="s">
        <v>32</v>
      </c>
      <c r="I1733" s="16" t="s">
        <v>32</v>
      </c>
      <c r="J1733" s="15"/>
      <c r="K1733" s="27" t="str" cm="1">
        <f t="array" ref="K1733">IF(I1733="","",_xlfn.XLOOKUP(0&amp;A1733&amp;IF(F1733&lt;&gt;"",F1733,LOOKUP(2,1/(F$2:F1733&lt;&gt;""),F$2:F1733))&amp;I1733,Hoja4!G:G,Hoja4!F:F,"",0))</f>
        <v/>
      </c>
      <c r="L1733" s="22"/>
      <c r="M1733" s="15">
        <v>17</v>
      </c>
      <c r="N1733" s="15" t="s">
        <v>2203</v>
      </c>
      <c r="O1733" s="15" t="s">
        <v>34</v>
      </c>
      <c r="P1733" s="15" t="s">
        <v>35</v>
      </c>
      <c r="Q1733" s="15" t="s">
        <v>41</v>
      </c>
      <c r="R1733" s="15" t="s">
        <v>374</v>
      </c>
      <c r="S1733" s="15">
        <v>95</v>
      </c>
      <c r="T1733" s="15">
        <v>100</v>
      </c>
      <c r="U1733" s="35">
        <v>100</v>
      </c>
      <c r="V1733" s="33"/>
      <c r="W1733" s="15" t="s">
        <v>60</v>
      </c>
      <c r="X1733" s="15" t="s">
        <v>38</v>
      </c>
      <c r="Y1733" s="15" t="s">
        <v>38</v>
      </c>
      <c r="Z1733" s="23"/>
    </row>
    <row r="1734" spans="1:26">
      <c r="A1734" s="3">
        <v>222</v>
      </c>
      <c r="B1734" s="3">
        <v>1</v>
      </c>
      <c r="C1734" s="3" t="s">
        <v>2151</v>
      </c>
      <c r="D1734" s="3"/>
      <c r="E1734" s="3"/>
      <c r="F1734" s="3">
        <v>9</v>
      </c>
      <c r="G1734" s="3" t="s">
        <v>2202</v>
      </c>
      <c r="H1734" s="4" t="s">
        <v>32</v>
      </c>
      <c r="I1734" s="4" t="s">
        <v>32</v>
      </c>
      <c r="J1734" s="3" t="s">
        <v>44</v>
      </c>
      <c r="K1734" s="28">
        <f>SUM(K1732:K1733)</f>
        <v>10866483151</v>
      </c>
      <c r="L1734" s="13">
        <f>SUM(L1732:L1733)</f>
        <v>0</v>
      </c>
      <c r="M1734" s="3"/>
      <c r="N1734" s="3"/>
      <c r="O1734" s="3"/>
      <c r="P1734" s="3"/>
      <c r="Q1734" s="3"/>
      <c r="R1734" s="3"/>
      <c r="S1734" s="3"/>
      <c r="T1734" s="3"/>
      <c r="U1734" s="36"/>
      <c r="V1734" s="3"/>
      <c r="W1734" s="3"/>
      <c r="X1734" s="3"/>
      <c r="Y1734" s="3" t="s">
        <v>45</v>
      </c>
      <c r="Z1734" s="13">
        <f>SUM(Z1732:Z1733)</f>
        <v>0</v>
      </c>
    </row>
    <row r="1735" spans="1:26">
      <c r="A1735" s="15">
        <v>222</v>
      </c>
      <c r="B1735" s="15">
        <v>1</v>
      </c>
      <c r="C1735" s="15" t="s">
        <v>2151</v>
      </c>
      <c r="D1735" s="15">
        <v>5</v>
      </c>
      <c r="E1735" s="15" t="s">
        <v>2201</v>
      </c>
      <c r="F1735" s="15">
        <v>10</v>
      </c>
      <c r="G1735" s="15" t="s">
        <v>2204</v>
      </c>
      <c r="H1735" s="16" t="s">
        <v>2193</v>
      </c>
      <c r="I1735" s="16" t="s">
        <v>2194</v>
      </c>
      <c r="J1735" s="15" t="s">
        <v>2195</v>
      </c>
      <c r="K1735" s="32" cm="1">
        <f t="array" ref="K1735">IF(I1735="","",_xlfn.XLOOKUP(0&amp;A1735&amp;IF(F1735&lt;&gt;"",F1735,LOOKUP(2,1/(F$2:F1735&lt;&gt;""),F$2:F1735))&amp;I1735,Hoja4!G:G,Hoja4!F:F,"",0))</f>
        <v>1950821849</v>
      </c>
      <c r="L1735" s="23"/>
      <c r="M1735" s="15"/>
      <c r="N1735" s="15"/>
      <c r="O1735" s="15"/>
      <c r="P1735" s="15"/>
      <c r="Q1735" s="15"/>
      <c r="R1735" s="15"/>
      <c r="S1735" s="15"/>
      <c r="T1735" s="15"/>
      <c r="U1735" s="35"/>
      <c r="V1735" s="15"/>
      <c r="W1735" s="15"/>
      <c r="X1735" s="15"/>
      <c r="Y1735" s="15"/>
      <c r="Z1735" s="22"/>
    </row>
    <row r="1736" spans="1:26">
      <c r="A1736" s="15">
        <v>222</v>
      </c>
      <c r="B1736" s="15">
        <v>1</v>
      </c>
      <c r="C1736" s="15"/>
      <c r="D1736" s="15"/>
      <c r="E1736" s="15"/>
      <c r="F1736" s="15"/>
      <c r="G1736" s="15"/>
      <c r="H1736" s="16" t="s">
        <v>32</v>
      </c>
      <c r="I1736" s="16" t="s">
        <v>32</v>
      </c>
      <c r="J1736" s="15"/>
      <c r="K1736" s="27" t="str" cm="1">
        <f t="array" ref="K1736">IF(I1736="","",_xlfn.XLOOKUP(0&amp;A1736&amp;IF(F1736&lt;&gt;"",F1736,LOOKUP(2,1/(F$2:F1736&lt;&gt;""),F$2:F1736))&amp;I1736,Hoja4!G:G,Hoja4!F:F,"",0))</f>
        <v/>
      </c>
      <c r="L1736" s="22"/>
      <c r="M1736" s="15">
        <v>18</v>
      </c>
      <c r="N1736" s="15" t="s">
        <v>2205</v>
      </c>
      <c r="O1736" s="15" t="s">
        <v>34</v>
      </c>
      <c r="P1736" s="15" t="s">
        <v>35</v>
      </c>
      <c r="Q1736" s="15" t="s">
        <v>41</v>
      </c>
      <c r="R1736" s="15" t="s">
        <v>374</v>
      </c>
      <c r="S1736" s="15">
        <v>95</v>
      </c>
      <c r="T1736" s="15">
        <v>100</v>
      </c>
      <c r="U1736" s="35">
        <v>100</v>
      </c>
      <c r="V1736" s="33"/>
      <c r="W1736" s="15" t="s">
        <v>60</v>
      </c>
      <c r="X1736" s="15" t="s">
        <v>38</v>
      </c>
      <c r="Y1736" s="15" t="s">
        <v>38</v>
      </c>
      <c r="Z1736" s="23"/>
    </row>
    <row r="1737" spans="1:26">
      <c r="A1737" s="3">
        <v>222</v>
      </c>
      <c r="B1737" s="3">
        <v>1</v>
      </c>
      <c r="C1737" s="3" t="s">
        <v>2151</v>
      </c>
      <c r="D1737" s="3"/>
      <c r="E1737" s="3"/>
      <c r="F1737" s="3">
        <v>10</v>
      </c>
      <c r="G1737" s="3" t="s">
        <v>2204</v>
      </c>
      <c r="H1737" s="4" t="s">
        <v>32</v>
      </c>
      <c r="I1737" s="4" t="s">
        <v>32</v>
      </c>
      <c r="J1737" s="3" t="s">
        <v>44</v>
      </c>
      <c r="K1737" s="28">
        <f>SUM(K1735:K1736)</f>
        <v>1950821849</v>
      </c>
      <c r="L1737" s="13">
        <f>SUM(L1735:L1736)</f>
        <v>0</v>
      </c>
      <c r="M1737" s="3"/>
      <c r="N1737" s="3"/>
      <c r="O1737" s="3"/>
      <c r="P1737" s="3"/>
      <c r="Q1737" s="3"/>
      <c r="R1737" s="3"/>
      <c r="S1737" s="3"/>
      <c r="T1737" s="3"/>
      <c r="U1737" s="36"/>
      <c r="V1737" s="3"/>
      <c r="W1737" s="3"/>
      <c r="X1737" s="3"/>
      <c r="Y1737" s="3" t="s">
        <v>45</v>
      </c>
      <c r="Z1737" s="13">
        <f>SUM(Z1735:Z1736)</f>
        <v>0</v>
      </c>
    </row>
    <row r="1738" spans="1:26">
      <c r="A1738" s="5">
        <v>222</v>
      </c>
      <c r="B1738" s="5">
        <v>1</v>
      </c>
      <c r="C1738" s="5" t="s">
        <v>2151</v>
      </c>
      <c r="D1738" s="5"/>
      <c r="E1738" s="5"/>
      <c r="F1738" s="5"/>
      <c r="G1738" s="5"/>
      <c r="H1738" s="6" t="s">
        <v>32</v>
      </c>
      <c r="I1738" s="6" t="s">
        <v>32</v>
      </c>
      <c r="J1738" s="5" t="s">
        <v>121</v>
      </c>
      <c r="K1738" s="29">
        <f>SUM(K1709,K1714,K1723,K1731,K1734,K1737)</f>
        <v>217022528000</v>
      </c>
      <c r="L1738" s="14">
        <f>SUM(L1709,L1714,L1723,L1731,L1734,L1737)</f>
        <v>0</v>
      </c>
      <c r="M1738" s="5"/>
      <c r="N1738" s="5"/>
      <c r="O1738" s="5"/>
      <c r="P1738" s="5"/>
      <c r="Q1738" s="5"/>
      <c r="R1738" s="5"/>
      <c r="S1738" s="5"/>
      <c r="T1738" s="5"/>
      <c r="U1738" s="37"/>
      <c r="V1738" s="5"/>
      <c r="W1738" s="5"/>
      <c r="X1738" s="5"/>
      <c r="Y1738" s="5" t="s">
        <v>121</v>
      </c>
      <c r="Z1738" s="14">
        <f>SUM(Z1709,Z1714,Z1723,Z1731,Z1734,Z1737)</f>
        <v>0</v>
      </c>
    </row>
    <row r="1739" spans="1:26">
      <c r="A1739" s="15">
        <v>228</v>
      </c>
      <c r="B1739" s="15">
        <v>1</v>
      </c>
      <c r="C1739" s="15" t="s">
        <v>2206</v>
      </c>
      <c r="D1739" s="15">
        <v>1</v>
      </c>
      <c r="E1739" s="15" t="s">
        <v>2207</v>
      </c>
      <c r="F1739" s="15">
        <v>2</v>
      </c>
      <c r="G1739" s="15" t="s">
        <v>2208</v>
      </c>
      <c r="H1739" s="16" t="s">
        <v>2209</v>
      </c>
      <c r="I1739" s="16" t="s">
        <v>2210</v>
      </c>
      <c r="J1739" s="15" t="s">
        <v>2211</v>
      </c>
      <c r="K1739" s="32" cm="1">
        <f t="array" ref="K1739">IF(I1739="","",_xlfn.XLOOKUP(0&amp;A1739&amp;IF(F1739&lt;&gt;"",F1739,LOOKUP(2,1/(F$2:F1739&lt;&gt;""),F$2:F1739))&amp;I1739,Hoja4!G:G,Hoja4!F:F,"",0))</f>
        <v>26999933000</v>
      </c>
      <c r="L1739" s="23"/>
      <c r="M1739" s="15"/>
      <c r="N1739" s="15"/>
      <c r="O1739" s="15"/>
      <c r="P1739" s="15"/>
      <c r="Q1739" s="15"/>
      <c r="R1739" s="15"/>
      <c r="S1739" s="15"/>
      <c r="T1739" s="15"/>
      <c r="U1739" s="35"/>
      <c r="V1739" s="15"/>
      <c r="W1739" s="15"/>
      <c r="X1739" s="15"/>
      <c r="Y1739" s="15"/>
      <c r="Z1739" s="22"/>
    </row>
    <row r="1740" spans="1:26">
      <c r="A1740" s="15">
        <v>228</v>
      </c>
      <c r="B1740" s="15">
        <v>1</v>
      </c>
      <c r="C1740" s="15"/>
      <c r="D1740" s="15"/>
      <c r="E1740" s="15"/>
      <c r="F1740" s="15"/>
      <c r="G1740" s="15"/>
      <c r="H1740" s="16" t="s">
        <v>32</v>
      </c>
      <c r="I1740" s="16" t="s">
        <v>32</v>
      </c>
      <c r="J1740" s="15"/>
      <c r="K1740" s="27" t="str" cm="1">
        <f t="array" ref="K1740">IF(I1740="","",_xlfn.XLOOKUP(0&amp;A1740&amp;IF(F1740&lt;&gt;"",F1740,LOOKUP(2,1/(F$2:F1740&lt;&gt;""),F$2:F1740))&amp;I1740,Hoja4!G:G,Hoja4!F:F,"",0))</f>
        <v/>
      </c>
      <c r="L1740" s="22"/>
      <c r="M1740" s="15">
        <v>1</v>
      </c>
      <c r="N1740" s="15" t="s">
        <v>2212</v>
      </c>
      <c r="O1740" s="15" t="s">
        <v>40</v>
      </c>
      <c r="P1740" s="15" t="s">
        <v>35</v>
      </c>
      <c r="Q1740" s="15" t="s">
        <v>36</v>
      </c>
      <c r="R1740" s="15" t="s">
        <v>37</v>
      </c>
      <c r="S1740" s="15">
        <v>2172717</v>
      </c>
      <c r="T1740" s="15">
        <v>18194142</v>
      </c>
      <c r="U1740" s="35"/>
      <c r="V1740" s="33"/>
      <c r="W1740" s="15" t="s">
        <v>38</v>
      </c>
      <c r="X1740" s="15" t="s">
        <v>38</v>
      </c>
      <c r="Y1740" s="15" t="s">
        <v>43</v>
      </c>
      <c r="Z1740" s="23"/>
    </row>
    <row r="1741" spans="1:26">
      <c r="A1741" s="15">
        <v>228</v>
      </c>
      <c r="B1741" s="15">
        <v>1</v>
      </c>
      <c r="C1741" s="15"/>
      <c r="D1741" s="15"/>
      <c r="E1741" s="15"/>
      <c r="F1741" s="15"/>
      <c r="G1741" s="15"/>
      <c r="H1741" s="16" t="s">
        <v>32</v>
      </c>
      <c r="I1741" s="16" t="s">
        <v>32</v>
      </c>
      <c r="J1741" s="15"/>
      <c r="K1741" s="27" t="str" cm="1">
        <f t="array" ref="K1741">IF(I1741="","",_xlfn.XLOOKUP(0&amp;A1741&amp;IF(F1741&lt;&gt;"",F1741,LOOKUP(2,1/(F$2:F1741&lt;&gt;""),F$2:F1741))&amp;I1741,Hoja4!G:G,Hoja4!F:F,"",0))</f>
        <v/>
      </c>
      <c r="L1741" s="22"/>
      <c r="M1741" s="15">
        <v>12</v>
      </c>
      <c r="N1741" s="15" t="s">
        <v>2213</v>
      </c>
      <c r="O1741" s="15" t="s">
        <v>34</v>
      </c>
      <c r="P1741" s="15" t="s">
        <v>131</v>
      </c>
      <c r="Q1741" s="15" t="s">
        <v>41</v>
      </c>
      <c r="R1741" s="15" t="s">
        <v>37</v>
      </c>
      <c r="S1741" s="15">
        <v>90</v>
      </c>
      <c r="T1741" s="15">
        <v>100</v>
      </c>
      <c r="U1741" s="35">
        <v>100</v>
      </c>
      <c r="V1741" s="33"/>
      <c r="W1741" s="15" t="s">
        <v>63</v>
      </c>
      <c r="X1741" s="15" t="s">
        <v>38</v>
      </c>
      <c r="Y1741" s="15" t="s">
        <v>38</v>
      </c>
      <c r="Z1741" s="23"/>
    </row>
    <row r="1742" spans="1:26">
      <c r="A1742" s="15">
        <v>228</v>
      </c>
      <c r="B1742" s="15">
        <v>1</v>
      </c>
      <c r="C1742" s="15"/>
      <c r="D1742" s="15"/>
      <c r="E1742" s="15"/>
      <c r="F1742" s="15"/>
      <c r="G1742" s="15"/>
      <c r="H1742" s="16" t="s">
        <v>32</v>
      </c>
      <c r="I1742" s="16" t="s">
        <v>32</v>
      </c>
      <c r="J1742" s="15"/>
      <c r="K1742" s="27" t="str" cm="1">
        <f t="array" ref="K1742">IF(I1742="","",_xlfn.XLOOKUP(0&amp;A1742&amp;IF(F1742&lt;&gt;"",F1742,LOOKUP(2,1/(F$2:F1742&lt;&gt;""),F$2:F1742))&amp;I1742,Hoja4!G:G,Hoja4!F:F,"",0))</f>
        <v/>
      </c>
      <c r="L1742" s="22"/>
      <c r="M1742" s="15">
        <v>13</v>
      </c>
      <c r="N1742" s="15" t="s">
        <v>2214</v>
      </c>
      <c r="O1742" s="15" t="s">
        <v>34</v>
      </c>
      <c r="P1742" s="15" t="s">
        <v>131</v>
      </c>
      <c r="Q1742" s="15" t="s">
        <v>41</v>
      </c>
      <c r="R1742" s="15" t="s">
        <v>37</v>
      </c>
      <c r="S1742" s="15">
        <v>76</v>
      </c>
      <c r="T1742" s="15">
        <v>100</v>
      </c>
      <c r="U1742" s="35">
        <v>100</v>
      </c>
      <c r="V1742" s="33"/>
      <c r="W1742" s="15" t="s">
        <v>63</v>
      </c>
      <c r="X1742" s="15" t="s">
        <v>38</v>
      </c>
      <c r="Y1742" s="15" t="s">
        <v>38</v>
      </c>
      <c r="Z1742" s="23"/>
    </row>
    <row r="1743" spans="1:26">
      <c r="A1743" s="15">
        <v>228</v>
      </c>
      <c r="B1743" s="15">
        <v>1</v>
      </c>
      <c r="C1743" s="15"/>
      <c r="D1743" s="15"/>
      <c r="E1743" s="15"/>
      <c r="F1743" s="15"/>
      <c r="G1743" s="15"/>
      <c r="H1743" s="16" t="s">
        <v>32</v>
      </c>
      <c r="I1743" s="16" t="s">
        <v>32</v>
      </c>
      <c r="J1743" s="15"/>
      <c r="K1743" s="27" t="str" cm="1">
        <f t="array" ref="K1743">IF(I1743="","",_xlfn.XLOOKUP(0&amp;A1743&amp;IF(F1743&lt;&gt;"",F1743,LOOKUP(2,1/(F$2:F1743&lt;&gt;""),F$2:F1743))&amp;I1743,Hoja4!G:G,Hoja4!F:F,"",0))</f>
        <v/>
      </c>
      <c r="L1743" s="22"/>
      <c r="M1743" s="15">
        <v>14</v>
      </c>
      <c r="N1743" s="15" t="s">
        <v>2215</v>
      </c>
      <c r="O1743" s="15" t="s">
        <v>34</v>
      </c>
      <c r="P1743" s="15" t="s">
        <v>131</v>
      </c>
      <c r="Q1743" s="15" t="s">
        <v>65</v>
      </c>
      <c r="R1743" s="15" t="s">
        <v>37</v>
      </c>
      <c r="S1743" s="15">
        <v>24</v>
      </c>
      <c r="T1743" s="15">
        <v>30</v>
      </c>
      <c r="U1743" s="35">
        <v>30</v>
      </c>
      <c r="V1743" s="33"/>
      <c r="W1743" s="15" t="s">
        <v>63</v>
      </c>
      <c r="X1743" s="15" t="s">
        <v>38</v>
      </c>
      <c r="Y1743" s="15" t="s">
        <v>38</v>
      </c>
      <c r="Z1743" s="23"/>
    </row>
    <row r="1744" spans="1:26">
      <c r="A1744" s="15">
        <v>228</v>
      </c>
      <c r="B1744" s="15">
        <v>1</v>
      </c>
      <c r="C1744" s="15"/>
      <c r="D1744" s="15"/>
      <c r="E1744" s="15"/>
      <c r="F1744" s="15"/>
      <c r="G1744" s="15"/>
      <c r="H1744" s="16" t="s">
        <v>32</v>
      </c>
      <c r="I1744" s="16" t="s">
        <v>32</v>
      </c>
      <c r="J1744" s="15"/>
      <c r="K1744" s="27" t="str" cm="1">
        <f t="array" ref="K1744">IF(I1744="","",_xlfn.XLOOKUP(0&amp;A1744&amp;IF(F1744&lt;&gt;"",F1744,LOOKUP(2,1/(F$2:F1744&lt;&gt;""),F$2:F1744))&amp;I1744,Hoja4!G:G,Hoja4!F:F,"",0))</f>
        <v/>
      </c>
      <c r="L1744" s="22"/>
      <c r="M1744" s="15">
        <v>15</v>
      </c>
      <c r="N1744" s="15" t="s">
        <v>2216</v>
      </c>
      <c r="O1744" s="15" t="s">
        <v>100</v>
      </c>
      <c r="P1744" s="15" t="s">
        <v>35</v>
      </c>
      <c r="Q1744" s="15" t="s">
        <v>41</v>
      </c>
      <c r="R1744" s="15" t="s">
        <v>37</v>
      </c>
      <c r="S1744" s="15">
        <v>100</v>
      </c>
      <c r="T1744" s="15">
        <v>100</v>
      </c>
      <c r="U1744" s="35">
        <v>100</v>
      </c>
      <c r="V1744" s="33"/>
      <c r="W1744" s="15" t="s">
        <v>63</v>
      </c>
      <c r="X1744" s="15" t="s">
        <v>38</v>
      </c>
      <c r="Y1744" s="15" t="s">
        <v>38</v>
      </c>
      <c r="Z1744" s="23"/>
    </row>
    <row r="1745" spans="1:26">
      <c r="A1745" s="3">
        <v>228</v>
      </c>
      <c r="B1745" s="3">
        <v>1</v>
      </c>
      <c r="C1745" s="3" t="s">
        <v>2206</v>
      </c>
      <c r="D1745" s="3"/>
      <c r="E1745" s="3"/>
      <c r="F1745" s="3">
        <v>2</v>
      </c>
      <c r="G1745" s="3" t="s">
        <v>2208</v>
      </c>
      <c r="H1745" s="4" t="s">
        <v>32</v>
      </c>
      <c r="I1745" s="4" t="s">
        <v>32</v>
      </c>
      <c r="J1745" s="3" t="s">
        <v>44</v>
      </c>
      <c r="K1745" s="28">
        <f>SUM(K1739:K1744)</f>
        <v>26999933000</v>
      </c>
      <c r="L1745" s="13">
        <f>SUM(L1739:L1744)</f>
        <v>0</v>
      </c>
      <c r="M1745" s="3"/>
      <c r="N1745" s="3"/>
      <c r="O1745" s="3"/>
      <c r="P1745" s="3"/>
      <c r="Q1745" s="3"/>
      <c r="R1745" s="3"/>
      <c r="S1745" s="3"/>
      <c r="T1745" s="3"/>
      <c r="U1745" s="36"/>
      <c r="V1745" s="3"/>
      <c r="W1745" s="3"/>
      <c r="X1745" s="3"/>
      <c r="Y1745" s="3" t="s">
        <v>45</v>
      </c>
      <c r="Z1745" s="13">
        <f>SUM(Z1738:Z1744)</f>
        <v>0</v>
      </c>
    </row>
    <row r="1746" spans="1:26">
      <c r="A1746" s="15">
        <v>228</v>
      </c>
      <c r="B1746" s="15">
        <v>1</v>
      </c>
      <c r="C1746" s="15" t="s">
        <v>2206</v>
      </c>
      <c r="D1746" s="15">
        <v>1</v>
      </c>
      <c r="E1746" s="15" t="s">
        <v>2207</v>
      </c>
      <c r="F1746" s="15">
        <v>3</v>
      </c>
      <c r="G1746" s="15" t="s">
        <v>2217</v>
      </c>
      <c r="H1746" s="16" t="s">
        <v>2218</v>
      </c>
      <c r="I1746" s="16" t="s">
        <v>2219</v>
      </c>
      <c r="J1746" s="15" t="s">
        <v>2220</v>
      </c>
      <c r="K1746" s="32" cm="1">
        <f t="array" ref="K1746">IF(I1746="","",_xlfn.XLOOKUP(0&amp;A1746&amp;IF(F1746&lt;&gt;"",F1746,LOOKUP(2,1/(F$2:F1746&lt;&gt;""),F$2:F1746))&amp;I1746,Hoja4!G:G,Hoja4!F:F,"",0))</f>
        <v>41181240000</v>
      </c>
      <c r="L1746" s="23"/>
      <c r="M1746" s="15"/>
      <c r="N1746" s="15"/>
      <c r="O1746" s="15"/>
      <c r="P1746" s="15"/>
      <c r="Q1746" s="15"/>
      <c r="R1746" s="15"/>
      <c r="S1746" s="15"/>
      <c r="T1746" s="15"/>
      <c r="U1746" s="35"/>
      <c r="V1746" s="15"/>
      <c r="W1746" s="15"/>
      <c r="X1746" s="15"/>
      <c r="Y1746" s="15"/>
      <c r="Z1746" s="22"/>
    </row>
    <row r="1747" spans="1:26">
      <c r="A1747" s="15">
        <v>228</v>
      </c>
      <c r="B1747" s="15">
        <v>1</v>
      </c>
      <c r="C1747" s="15"/>
      <c r="D1747" s="15"/>
      <c r="E1747" s="15"/>
      <c r="F1747" s="15"/>
      <c r="G1747" s="15"/>
      <c r="H1747" s="16" t="s">
        <v>2221</v>
      </c>
      <c r="I1747" s="16" t="s">
        <v>2222</v>
      </c>
      <c r="J1747" s="15" t="s">
        <v>2223</v>
      </c>
      <c r="K1747" s="32" cm="1">
        <f t="array" ref="K1747">IF(I1747="","",_xlfn.XLOOKUP(0&amp;A1747&amp;IF(F1747&lt;&gt;"",F1747,LOOKUP(2,1/(F$2:F1747&lt;&gt;""),F$2:F1747))&amp;I1747,Hoja4!G:G,Hoja4!F:F,"",0))</f>
        <v>75479300000</v>
      </c>
      <c r="L1747" s="23"/>
      <c r="M1747" s="15"/>
      <c r="N1747" s="15"/>
      <c r="O1747" s="15"/>
      <c r="P1747" s="15"/>
      <c r="Q1747" s="15"/>
      <c r="R1747" s="15"/>
      <c r="S1747" s="15"/>
      <c r="T1747" s="15"/>
      <c r="U1747" s="35"/>
      <c r="V1747" s="15"/>
      <c r="W1747" s="15"/>
      <c r="X1747" s="15"/>
      <c r="Y1747" s="15"/>
      <c r="Z1747" s="22"/>
    </row>
    <row r="1748" spans="1:26">
      <c r="A1748" s="15">
        <v>228</v>
      </c>
      <c r="B1748" s="15">
        <v>1</v>
      </c>
      <c r="C1748" s="15"/>
      <c r="D1748" s="15"/>
      <c r="E1748" s="15"/>
      <c r="F1748" s="15"/>
      <c r="G1748" s="15"/>
      <c r="H1748" s="16" t="s">
        <v>32</v>
      </c>
      <c r="I1748" s="16" t="s">
        <v>32</v>
      </c>
      <c r="J1748" s="15"/>
      <c r="K1748" s="27" t="str" cm="1">
        <f t="array" ref="K1748">IF(I1748="","",_xlfn.XLOOKUP(0&amp;A1748&amp;IF(F1748&lt;&gt;"",F1748,LOOKUP(2,1/(F$2:F1748&lt;&gt;""),F$2:F1748))&amp;I1748,Hoja4!G:G,Hoja4!F:F,"",0))</f>
        <v/>
      </c>
      <c r="L1748" s="22"/>
      <c r="M1748" s="15">
        <v>2</v>
      </c>
      <c r="N1748" s="15" t="s">
        <v>2224</v>
      </c>
      <c r="O1748" s="15" t="s">
        <v>40</v>
      </c>
      <c r="P1748" s="15" t="s">
        <v>35</v>
      </c>
      <c r="Q1748" s="15" t="s">
        <v>36</v>
      </c>
      <c r="R1748" s="15" t="s">
        <v>37</v>
      </c>
      <c r="S1748" s="15">
        <v>1960219</v>
      </c>
      <c r="T1748" s="15">
        <v>24835929</v>
      </c>
      <c r="U1748" s="35"/>
      <c r="V1748" s="33"/>
      <c r="W1748" s="15" t="s">
        <v>38</v>
      </c>
      <c r="X1748" s="15" t="s">
        <v>43</v>
      </c>
      <c r="Y1748" s="15" t="s">
        <v>43</v>
      </c>
      <c r="Z1748" s="23"/>
    </row>
    <row r="1749" spans="1:26">
      <c r="A1749" s="15">
        <v>228</v>
      </c>
      <c r="B1749" s="15">
        <v>1</v>
      </c>
      <c r="C1749" s="15"/>
      <c r="D1749" s="15"/>
      <c r="E1749" s="15"/>
      <c r="F1749" s="15"/>
      <c r="G1749" s="15"/>
      <c r="H1749" s="16" t="s">
        <v>32</v>
      </c>
      <c r="I1749" s="16" t="s">
        <v>32</v>
      </c>
      <c r="J1749" s="15"/>
      <c r="K1749" s="27" t="str" cm="1">
        <f t="array" ref="K1749">IF(I1749="","",_xlfn.XLOOKUP(0&amp;A1749&amp;IF(F1749&lt;&gt;"",F1749,LOOKUP(2,1/(F$2:F1749&lt;&gt;""),F$2:F1749))&amp;I1749,Hoja4!G:G,Hoja4!F:F,"",0))</f>
        <v/>
      </c>
      <c r="L1749" s="22"/>
      <c r="M1749" s="15">
        <v>3</v>
      </c>
      <c r="N1749" s="15" t="s">
        <v>2225</v>
      </c>
      <c r="O1749" s="15" t="s">
        <v>34</v>
      </c>
      <c r="P1749" s="15" t="s">
        <v>35</v>
      </c>
      <c r="Q1749" s="15" t="s">
        <v>36</v>
      </c>
      <c r="R1749" s="15" t="s">
        <v>37</v>
      </c>
      <c r="S1749" s="15">
        <v>257620.94</v>
      </c>
      <c r="T1749" s="15">
        <v>278643.7</v>
      </c>
      <c r="U1749" s="35">
        <v>262931.28999999998</v>
      </c>
      <c r="V1749" s="33"/>
      <c r="W1749" s="15" t="s">
        <v>38</v>
      </c>
      <c r="X1749" s="15" t="s">
        <v>38</v>
      </c>
      <c r="Y1749" s="15" t="s">
        <v>38</v>
      </c>
      <c r="Z1749" s="23"/>
    </row>
    <row r="1750" spans="1:26">
      <c r="A1750" s="15">
        <v>228</v>
      </c>
      <c r="B1750" s="15">
        <v>1</v>
      </c>
      <c r="C1750" s="15"/>
      <c r="D1750" s="15"/>
      <c r="E1750" s="15"/>
      <c r="F1750" s="15"/>
      <c r="G1750" s="15"/>
      <c r="H1750" s="16" t="s">
        <v>32</v>
      </c>
      <c r="I1750" s="16" t="s">
        <v>32</v>
      </c>
      <c r="J1750" s="15"/>
      <c r="K1750" s="27" t="str" cm="1">
        <f t="array" ref="K1750">IF(I1750="","",_xlfn.XLOOKUP(0&amp;A1750&amp;IF(F1750&lt;&gt;"",F1750,LOOKUP(2,1/(F$2:F1750&lt;&gt;""),F$2:F1750))&amp;I1750,Hoja4!G:G,Hoja4!F:F,"",0))</f>
        <v/>
      </c>
      <c r="L1750" s="22"/>
      <c r="M1750" s="15">
        <v>16</v>
      </c>
      <c r="N1750" s="15" t="s">
        <v>2226</v>
      </c>
      <c r="O1750" s="15" t="s">
        <v>34</v>
      </c>
      <c r="P1750" s="15" t="s">
        <v>131</v>
      </c>
      <c r="Q1750" s="15" t="s">
        <v>36</v>
      </c>
      <c r="R1750" s="15" t="s">
        <v>37</v>
      </c>
      <c r="S1750" s="15">
        <v>640326.5</v>
      </c>
      <c r="T1750" s="15">
        <v>5762938.6799999997</v>
      </c>
      <c r="U1750" s="35">
        <v>640326.52</v>
      </c>
      <c r="V1750" s="33"/>
      <c r="W1750" s="15" t="s">
        <v>60</v>
      </c>
      <c r="X1750" s="15" t="s">
        <v>38</v>
      </c>
      <c r="Y1750" s="15" t="s">
        <v>38</v>
      </c>
      <c r="Z1750" s="23"/>
    </row>
    <row r="1751" spans="1:26">
      <c r="A1751" s="15">
        <v>228</v>
      </c>
      <c r="B1751" s="15">
        <v>1</v>
      </c>
      <c r="C1751" s="15"/>
      <c r="D1751" s="15"/>
      <c r="E1751" s="15"/>
      <c r="F1751" s="15"/>
      <c r="G1751" s="15"/>
      <c r="H1751" s="16" t="s">
        <v>32</v>
      </c>
      <c r="I1751" s="16" t="s">
        <v>32</v>
      </c>
      <c r="J1751" s="15"/>
      <c r="K1751" s="27" t="str" cm="1">
        <f t="array" ref="K1751">IF(I1751="","",_xlfn.XLOOKUP(0&amp;A1751&amp;IF(F1751&lt;&gt;"",F1751,LOOKUP(2,1/(F$2:F1751&lt;&gt;""),F$2:F1751))&amp;I1751,Hoja4!G:G,Hoja4!F:F,"",0))</f>
        <v/>
      </c>
      <c r="L1751" s="22"/>
      <c r="M1751" s="15">
        <v>37</v>
      </c>
      <c r="N1751" s="15" t="s">
        <v>2227</v>
      </c>
      <c r="O1751" s="15" t="s">
        <v>34</v>
      </c>
      <c r="P1751" s="15" t="s">
        <v>35</v>
      </c>
      <c r="Q1751" s="15" t="s">
        <v>36</v>
      </c>
      <c r="R1751" s="15" t="s">
        <v>37</v>
      </c>
      <c r="S1751" s="15">
        <v>32</v>
      </c>
      <c r="T1751" s="15">
        <v>100</v>
      </c>
      <c r="U1751" s="35">
        <v>100</v>
      </c>
      <c r="V1751" s="33"/>
      <c r="W1751" s="15" t="s">
        <v>60</v>
      </c>
      <c r="X1751" s="15" t="s">
        <v>38</v>
      </c>
      <c r="Y1751" s="15" t="s">
        <v>38</v>
      </c>
      <c r="Z1751" s="23"/>
    </row>
    <row r="1752" spans="1:26">
      <c r="A1752" s="3">
        <v>228</v>
      </c>
      <c r="B1752" s="3">
        <v>1</v>
      </c>
      <c r="C1752" s="3" t="s">
        <v>2206</v>
      </c>
      <c r="D1752" s="3"/>
      <c r="E1752" s="3"/>
      <c r="F1752" s="3">
        <v>3</v>
      </c>
      <c r="G1752" s="3" t="s">
        <v>2217</v>
      </c>
      <c r="H1752" s="4" t="s">
        <v>32</v>
      </c>
      <c r="I1752" s="4" t="s">
        <v>32</v>
      </c>
      <c r="J1752" s="3" t="s">
        <v>44</v>
      </c>
      <c r="K1752" s="28">
        <f>SUM(K1746:K1751)</f>
        <v>116660540000</v>
      </c>
      <c r="L1752" s="13">
        <f>SUM(L1746:L1751)</f>
        <v>0</v>
      </c>
      <c r="M1752" s="3"/>
      <c r="N1752" s="3"/>
      <c r="O1752" s="3"/>
      <c r="P1752" s="3"/>
      <c r="Q1752" s="3"/>
      <c r="R1752" s="3"/>
      <c r="S1752" s="3"/>
      <c r="T1752" s="3"/>
      <c r="U1752" s="36"/>
      <c r="V1752" s="3"/>
      <c r="W1752" s="3"/>
      <c r="X1752" s="3"/>
      <c r="Y1752" s="3" t="s">
        <v>45</v>
      </c>
      <c r="Z1752" s="13">
        <f>SUM(Z1746:Z1751)</f>
        <v>0</v>
      </c>
    </row>
    <row r="1753" spans="1:26">
      <c r="A1753" s="15">
        <v>228</v>
      </c>
      <c r="B1753" s="15">
        <v>1</v>
      </c>
      <c r="C1753" s="15" t="s">
        <v>2206</v>
      </c>
      <c r="D1753" s="15">
        <v>1</v>
      </c>
      <c r="E1753" s="15" t="s">
        <v>2207</v>
      </c>
      <c r="F1753" s="15">
        <v>9</v>
      </c>
      <c r="G1753" s="15" t="s">
        <v>2228</v>
      </c>
      <c r="H1753" s="16" t="s">
        <v>2229</v>
      </c>
      <c r="I1753" s="16" t="s">
        <v>2230</v>
      </c>
      <c r="J1753" s="15" t="s">
        <v>2231</v>
      </c>
      <c r="K1753" s="32" cm="1">
        <f t="array" ref="K1753">IF(I1753="","",_xlfn.XLOOKUP(0&amp;A1753&amp;IF(F1753&lt;&gt;"",F1753,LOOKUP(2,1/(F$2:F1753&lt;&gt;""),F$2:F1753))&amp;I1753,Hoja4!G:G,Hoja4!F:F,"",0))</f>
        <v>51272699000</v>
      </c>
      <c r="L1753" s="23"/>
      <c r="M1753" s="15"/>
      <c r="N1753" s="15"/>
      <c r="O1753" s="15"/>
      <c r="P1753" s="15"/>
      <c r="Q1753" s="15"/>
      <c r="R1753" s="15"/>
      <c r="S1753" s="15"/>
      <c r="T1753" s="15"/>
      <c r="U1753" s="35"/>
      <c r="V1753" s="15"/>
      <c r="W1753" s="15"/>
      <c r="X1753" s="15"/>
      <c r="Y1753" s="15"/>
      <c r="Z1753" s="22"/>
    </row>
    <row r="1754" spans="1:26">
      <c r="A1754" s="15">
        <v>228</v>
      </c>
      <c r="B1754" s="15">
        <v>1</v>
      </c>
      <c r="C1754" s="15"/>
      <c r="D1754" s="15"/>
      <c r="E1754" s="15"/>
      <c r="F1754" s="15"/>
      <c r="G1754" s="15"/>
      <c r="H1754" s="16" t="s">
        <v>32</v>
      </c>
      <c r="I1754" s="16" t="s">
        <v>32</v>
      </c>
      <c r="J1754" s="15"/>
      <c r="K1754" s="27" t="str" cm="1">
        <f t="array" ref="K1754">IF(I1754="","",_xlfn.XLOOKUP(0&amp;A1754&amp;IF(F1754&lt;&gt;"",F1754,LOOKUP(2,1/(F$2:F1754&lt;&gt;""),F$2:F1754))&amp;I1754,Hoja4!G:G,Hoja4!F:F,"",0))</f>
        <v/>
      </c>
      <c r="L1754" s="22"/>
      <c r="M1754" s="15">
        <v>4</v>
      </c>
      <c r="N1754" s="15" t="s">
        <v>2232</v>
      </c>
      <c r="O1754" s="15" t="s">
        <v>34</v>
      </c>
      <c r="P1754" s="15" t="s">
        <v>131</v>
      </c>
      <c r="Q1754" s="15" t="s">
        <v>36</v>
      </c>
      <c r="R1754" s="15" t="s">
        <v>37</v>
      </c>
      <c r="S1754" s="15">
        <v>1340301.54</v>
      </c>
      <c r="T1754" s="15">
        <v>2183209.9700000002</v>
      </c>
      <c r="U1754" s="35"/>
      <c r="V1754" s="33"/>
      <c r="W1754" s="15" t="s">
        <v>38</v>
      </c>
      <c r="X1754" s="15" t="s">
        <v>38</v>
      </c>
      <c r="Y1754" s="15" t="s">
        <v>43</v>
      </c>
      <c r="Z1754" s="23"/>
    </row>
    <row r="1755" spans="1:26">
      <c r="A1755" s="15">
        <v>228</v>
      </c>
      <c r="B1755" s="15">
        <v>1</v>
      </c>
      <c r="C1755" s="15"/>
      <c r="D1755" s="15"/>
      <c r="E1755" s="15"/>
      <c r="F1755" s="15"/>
      <c r="G1755" s="15"/>
      <c r="H1755" s="16" t="s">
        <v>32</v>
      </c>
      <c r="I1755" s="16" t="s">
        <v>32</v>
      </c>
      <c r="J1755" s="15"/>
      <c r="K1755" s="27" t="str" cm="1">
        <f t="array" ref="K1755">IF(I1755="","",_xlfn.XLOOKUP(0&amp;A1755&amp;IF(F1755&lt;&gt;"",F1755,LOOKUP(2,1/(F$2:F1755&lt;&gt;""),F$2:F1755))&amp;I1755,Hoja4!G:G,Hoja4!F:F,"",0))</f>
        <v/>
      </c>
      <c r="L1755" s="22"/>
      <c r="M1755" s="15">
        <v>5</v>
      </c>
      <c r="N1755" s="15" t="s">
        <v>2233</v>
      </c>
      <c r="O1755" s="15" t="s">
        <v>34</v>
      </c>
      <c r="P1755" s="15" t="s">
        <v>131</v>
      </c>
      <c r="Q1755" s="15" t="s">
        <v>36</v>
      </c>
      <c r="R1755" s="15" t="s">
        <v>37</v>
      </c>
      <c r="S1755" s="15">
        <v>13</v>
      </c>
      <c r="T1755" s="15">
        <v>3</v>
      </c>
      <c r="U1755" s="35"/>
      <c r="V1755" s="33"/>
      <c r="W1755" s="15" t="s">
        <v>38</v>
      </c>
      <c r="X1755" s="15" t="s">
        <v>38</v>
      </c>
      <c r="Y1755" s="15" t="s">
        <v>43</v>
      </c>
      <c r="Z1755" s="23"/>
    </row>
    <row r="1756" spans="1:26">
      <c r="A1756" s="15">
        <v>228</v>
      </c>
      <c r="B1756" s="15">
        <v>1</v>
      </c>
      <c r="C1756" s="15"/>
      <c r="D1756" s="15"/>
      <c r="E1756" s="15"/>
      <c r="F1756" s="15"/>
      <c r="G1756" s="15"/>
      <c r="H1756" s="16" t="s">
        <v>32</v>
      </c>
      <c r="I1756" s="16" t="s">
        <v>32</v>
      </c>
      <c r="J1756" s="15"/>
      <c r="K1756" s="27" t="str" cm="1">
        <f t="array" ref="K1756">IF(I1756="","",_xlfn.XLOOKUP(0&amp;A1756&amp;IF(F1756&lt;&gt;"",F1756,LOOKUP(2,1/(F$2:F1756&lt;&gt;""),F$2:F1756))&amp;I1756,Hoja4!G:G,Hoja4!F:F,"",0))</f>
        <v/>
      </c>
      <c r="L1756" s="22"/>
      <c r="M1756" s="15">
        <v>17</v>
      </c>
      <c r="N1756" s="15" t="s">
        <v>2234</v>
      </c>
      <c r="O1756" s="15" t="s">
        <v>40</v>
      </c>
      <c r="P1756" s="15" t="s">
        <v>131</v>
      </c>
      <c r="Q1756" s="15" t="s">
        <v>36</v>
      </c>
      <c r="R1756" s="15" t="s">
        <v>37</v>
      </c>
      <c r="S1756" s="15">
        <v>5</v>
      </c>
      <c r="T1756" s="15">
        <v>55</v>
      </c>
      <c r="U1756" s="35">
        <v>10</v>
      </c>
      <c r="V1756" s="33"/>
      <c r="W1756" s="15" t="s">
        <v>63</v>
      </c>
      <c r="X1756" s="15" t="s">
        <v>38</v>
      </c>
      <c r="Y1756" s="15" t="s">
        <v>38</v>
      </c>
      <c r="Z1756" s="23"/>
    </row>
    <row r="1757" spans="1:26">
      <c r="A1757" s="15">
        <v>228</v>
      </c>
      <c r="B1757" s="15">
        <v>1</v>
      </c>
      <c r="C1757" s="15"/>
      <c r="D1757" s="15"/>
      <c r="E1757" s="15"/>
      <c r="F1757" s="15"/>
      <c r="G1757" s="15"/>
      <c r="H1757" s="16" t="s">
        <v>32</v>
      </c>
      <c r="I1757" s="16" t="s">
        <v>32</v>
      </c>
      <c r="J1757" s="15"/>
      <c r="K1757" s="27" t="str" cm="1">
        <f t="array" ref="K1757">IF(I1757="","",_xlfn.XLOOKUP(0&amp;A1757&amp;IF(F1757&lt;&gt;"",F1757,LOOKUP(2,1/(F$2:F1757&lt;&gt;""),F$2:F1757))&amp;I1757,Hoja4!G:G,Hoja4!F:F,"",0))</f>
        <v/>
      </c>
      <c r="L1757" s="22"/>
      <c r="M1757" s="15">
        <v>18</v>
      </c>
      <c r="N1757" s="15" t="s">
        <v>2235</v>
      </c>
      <c r="O1757" s="15" t="s">
        <v>34</v>
      </c>
      <c r="P1757" s="15" t="s">
        <v>131</v>
      </c>
      <c r="Q1757" s="15" t="s">
        <v>36</v>
      </c>
      <c r="R1757" s="15" t="s">
        <v>37</v>
      </c>
      <c r="S1757" s="15">
        <v>20</v>
      </c>
      <c r="T1757" s="15">
        <v>43</v>
      </c>
      <c r="U1757" s="35">
        <v>22</v>
      </c>
      <c r="V1757" s="33"/>
      <c r="W1757" s="15" t="s">
        <v>63</v>
      </c>
      <c r="X1757" s="15" t="s">
        <v>38</v>
      </c>
      <c r="Y1757" s="15" t="s">
        <v>38</v>
      </c>
      <c r="Z1757" s="23"/>
    </row>
    <row r="1758" spans="1:26">
      <c r="A1758" s="3">
        <v>228</v>
      </c>
      <c r="B1758" s="3">
        <v>1</v>
      </c>
      <c r="C1758" s="3" t="s">
        <v>2206</v>
      </c>
      <c r="D1758" s="3"/>
      <c r="E1758" s="3"/>
      <c r="F1758" s="3">
        <v>9</v>
      </c>
      <c r="G1758" s="3" t="s">
        <v>2228</v>
      </c>
      <c r="H1758" s="4" t="s">
        <v>32</v>
      </c>
      <c r="I1758" s="4" t="s">
        <v>32</v>
      </c>
      <c r="J1758" s="3" t="s">
        <v>44</v>
      </c>
      <c r="K1758" s="28">
        <f>SUM(K1753:K1757)</f>
        <v>51272699000</v>
      </c>
      <c r="L1758" s="13">
        <f>SUM(L1753:L1757)</f>
        <v>0</v>
      </c>
      <c r="M1758" s="3"/>
      <c r="N1758" s="3"/>
      <c r="O1758" s="3"/>
      <c r="P1758" s="3"/>
      <c r="Q1758" s="3"/>
      <c r="R1758" s="3"/>
      <c r="S1758" s="3"/>
      <c r="T1758" s="3"/>
      <c r="U1758" s="36"/>
      <c r="V1758" s="3"/>
      <c r="W1758" s="3"/>
      <c r="X1758" s="3"/>
      <c r="Y1758" s="3" t="s">
        <v>45</v>
      </c>
      <c r="Z1758" s="13">
        <f>SUM(Z1753:Z1757)</f>
        <v>0</v>
      </c>
    </row>
    <row r="1759" spans="1:26">
      <c r="A1759" s="15">
        <v>228</v>
      </c>
      <c r="B1759" s="15">
        <v>1</v>
      </c>
      <c r="C1759" s="15" t="s">
        <v>2206</v>
      </c>
      <c r="D1759" s="15">
        <v>3</v>
      </c>
      <c r="E1759" s="15" t="s">
        <v>2236</v>
      </c>
      <c r="F1759" s="15">
        <v>10</v>
      </c>
      <c r="G1759" s="15" t="s">
        <v>2237</v>
      </c>
      <c r="H1759" s="16" t="s">
        <v>2238</v>
      </c>
      <c r="I1759" s="16" t="s">
        <v>2239</v>
      </c>
      <c r="J1759" s="15" t="s">
        <v>2240</v>
      </c>
      <c r="K1759" s="32" cm="1">
        <f t="array" ref="K1759">IF(I1759="","",_xlfn.XLOOKUP(0&amp;A1759&amp;IF(F1759&lt;&gt;"",F1759,LOOKUP(2,1/(F$2:F1759&lt;&gt;""),F$2:F1759))&amp;I1759,Hoja4!G:G,Hoja4!F:F,"",0))</f>
        <v>13100000000</v>
      </c>
      <c r="L1759" s="23"/>
      <c r="M1759" s="15"/>
      <c r="N1759" s="15"/>
      <c r="O1759" s="15"/>
      <c r="P1759" s="15"/>
      <c r="Q1759" s="15"/>
      <c r="R1759" s="15"/>
      <c r="S1759" s="15"/>
      <c r="T1759" s="15"/>
      <c r="U1759" s="35"/>
      <c r="V1759" s="15"/>
      <c r="W1759" s="15"/>
      <c r="X1759" s="15"/>
      <c r="Y1759" s="15"/>
      <c r="Z1759" s="22"/>
    </row>
    <row r="1760" spans="1:26">
      <c r="A1760" s="15">
        <v>228</v>
      </c>
      <c r="B1760" s="15">
        <v>1</v>
      </c>
      <c r="C1760" s="15"/>
      <c r="D1760" s="15"/>
      <c r="E1760" s="15"/>
      <c r="F1760" s="15"/>
      <c r="G1760" s="15"/>
      <c r="H1760" s="16" t="s">
        <v>32</v>
      </c>
      <c r="I1760" s="16" t="s">
        <v>32</v>
      </c>
      <c r="J1760" s="15"/>
      <c r="K1760" s="27" t="str" cm="1">
        <f t="array" ref="K1760">IF(I1760="","",_xlfn.XLOOKUP(0&amp;A1760&amp;IF(F1760&lt;&gt;"",F1760,LOOKUP(2,1/(F$2:F1760&lt;&gt;""),F$2:F1760))&amp;I1760,Hoja4!G:G,Hoja4!F:F,"",0))</f>
        <v/>
      </c>
      <c r="L1760" s="22"/>
      <c r="M1760" s="15">
        <v>6</v>
      </c>
      <c r="N1760" s="15" t="s">
        <v>2241</v>
      </c>
      <c r="O1760" s="15" t="s">
        <v>100</v>
      </c>
      <c r="P1760" s="15" t="s">
        <v>95</v>
      </c>
      <c r="Q1760" s="15" t="s">
        <v>41</v>
      </c>
      <c r="R1760" s="15" t="s">
        <v>37</v>
      </c>
      <c r="S1760" s="15">
        <v>0</v>
      </c>
      <c r="T1760" s="15">
        <v>74</v>
      </c>
      <c r="U1760" s="35"/>
      <c r="V1760" s="33"/>
      <c r="W1760" s="15" t="s">
        <v>38</v>
      </c>
      <c r="X1760" s="15" t="s">
        <v>38</v>
      </c>
      <c r="Y1760" s="15" t="s">
        <v>43</v>
      </c>
      <c r="Z1760" s="23"/>
    </row>
    <row r="1761" spans="1:26">
      <c r="A1761" s="15">
        <v>228</v>
      </c>
      <c r="B1761" s="15">
        <v>1</v>
      </c>
      <c r="C1761" s="15"/>
      <c r="D1761" s="15"/>
      <c r="E1761" s="15"/>
      <c r="F1761" s="15"/>
      <c r="G1761" s="15"/>
      <c r="H1761" s="16" t="s">
        <v>32</v>
      </c>
      <c r="I1761" s="16" t="s">
        <v>32</v>
      </c>
      <c r="J1761" s="15"/>
      <c r="K1761" s="27" t="str" cm="1">
        <f t="array" ref="K1761">IF(I1761="","",_xlfn.XLOOKUP(0&amp;A1761&amp;IF(F1761&lt;&gt;"",F1761,LOOKUP(2,1/(F$2:F1761&lt;&gt;""),F$2:F1761))&amp;I1761,Hoja4!G:G,Hoja4!F:F,"",0))</f>
        <v/>
      </c>
      <c r="L1761" s="22"/>
      <c r="M1761" s="15">
        <v>19</v>
      </c>
      <c r="N1761" s="15" t="s">
        <v>2242</v>
      </c>
      <c r="O1761" s="15" t="s">
        <v>34</v>
      </c>
      <c r="P1761" s="15" t="s">
        <v>35</v>
      </c>
      <c r="Q1761" s="15" t="s">
        <v>36</v>
      </c>
      <c r="R1761" s="15" t="s">
        <v>37</v>
      </c>
      <c r="S1761" s="15">
        <v>30</v>
      </c>
      <c r="T1761" s="15">
        <v>36</v>
      </c>
      <c r="U1761" s="35">
        <v>36</v>
      </c>
      <c r="V1761" s="33"/>
      <c r="W1761" s="15" t="s">
        <v>63</v>
      </c>
      <c r="X1761" s="15" t="s">
        <v>38</v>
      </c>
      <c r="Y1761" s="15" t="s">
        <v>38</v>
      </c>
      <c r="Z1761" s="23"/>
    </row>
    <row r="1762" spans="1:26">
      <c r="A1762" s="15">
        <v>228</v>
      </c>
      <c r="B1762" s="15">
        <v>1</v>
      </c>
      <c r="C1762" s="15"/>
      <c r="D1762" s="15"/>
      <c r="E1762" s="15"/>
      <c r="F1762" s="15"/>
      <c r="G1762" s="15"/>
      <c r="H1762" s="16" t="s">
        <v>32</v>
      </c>
      <c r="I1762" s="16" t="s">
        <v>32</v>
      </c>
      <c r="J1762" s="15"/>
      <c r="K1762" s="27" t="str" cm="1">
        <f t="array" ref="K1762">IF(I1762="","",_xlfn.XLOOKUP(0&amp;A1762&amp;IF(F1762&lt;&gt;"",F1762,LOOKUP(2,1/(F$2:F1762&lt;&gt;""),F$2:F1762))&amp;I1762,Hoja4!G:G,Hoja4!F:F,"",0))</f>
        <v/>
      </c>
      <c r="L1762" s="22"/>
      <c r="M1762" s="15">
        <v>20</v>
      </c>
      <c r="N1762" s="15" t="s">
        <v>2243</v>
      </c>
      <c r="O1762" s="15" t="s">
        <v>34</v>
      </c>
      <c r="P1762" s="15" t="s">
        <v>131</v>
      </c>
      <c r="Q1762" s="15" t="s">
        <v>41</v>
      </c>
      <c r="R1762" s="15" t="s">
        <v>37</v>
      </c>
      <c r="S1762" s="15">
        <v>99</v>
      </c>
      <c r="T1762" s="15">
        <v>100</v>
      </c>
      <c r="U1762" s="35">
        <v>100</v>
      </c>
      <c r="V1762" s="33"/>
      <c r="W1762" s="15" t="s">
        <v>63</v>
      </c>
      <c r="X1762" s="15" t="s">
        <v>63</v>
      </c>
      <c r="Y1762" s="15" t="s">
        <v>38</v>
      </c>
      <c r="Z1762" s="23"/>
    </row>
    <row r="1763" spans="1:26">
      <c r="A1763" s="15">
        <v>228</v>
      </c>
      <c r="B1763" s="15">
        <v>1</v>
      </c>
      <c r="C1763" s="15"/>
      <c r="D1763" s="15"/>
      <c r="E1763" s="15"/>
      <c r="F1763" s="15"/>
      <c r="G1763" s="15"/>
      <c r="H1763" s="16" t="s">
        <v>32</v>
      </c>
      <c r="I1763" s="16" t="s">
        <v>32</v>
      </c>
      <c r="J1763" s="15"/>
      <c r="K1763" s="27" t="str" cm="1">
        <f t="array" ref="K1763">IF(I1763="","",_xlfn.XLOOKUP(0&amp;A1763&amp;IF(F1763&lt;&gt;"",F1763,LOOKUP(2,1/(F$2:F1763&lt;&gt;""),F$2:F1763))&amp;I1763,Hoja4!G:G,Hoja4!F:F,"",0))</f>
        <v/>
      </c>
      <c r="L1763" s="22"/>
      <c r="M1763" s="15">
        <v>21</v>
      </c>
      <c r="N1763" s="15" t="s">
        <v>2244</v>
      </c>
      <c r="O1763" s="15" t="s">
        <v>40</v>
      </c>
      <c r="P1763" s="15" t="s">
        <v>131</v>
      </c>
      <c r="Q1763" s="15" t="s">
        <v>36</v>
      </c>
      <c r="R1763" s="15" t="s">
        <v>37</v>
      </c>
      <c r="S1763" s="15"/>
      <c r="T1763" s="15">
        <v>3576</v>
      </c>
      <c r="U1763" s="35"/>
      <c r="V1763" s="33"/>
      <c r="W1763" s="15" t="s">
        <v>63</v>
      </c>
      <c r="X1763" s="15" t="s">
        <v>38</v>
      </c>
      <c r="Y1763" s="15" t="s">
        <v>43</v>
      </c>
      <c r="Z1763" s="23"/>
    </row>
    <row r="1764" spans="1:26">
      <c r="A1764" s="15">
        <v>228</v>
      </c>
      <c r="B1764" s="15">
        <v>1</v>
      </c>
      <c r="C1764" s="15"/>
      <c r="D1764" s="15"/>
      <c r="E1764" s="15"/>
      <c r="F1764" s="15"/>
      <c r="G1764" s="15"/>
      <c r="H1764" s="16" t="s">
        <v>32</v>
      </c>
      <c r="I1764" s="16" t="s">
        <v>32</v>
      </c>
      <c r="J1764" s="15"/>
      <c r="K1764" s="27" t="str" cm="1">
        <f t="array" ref="K1764">IF(I1764="","",_xlfn.XLOOKUP(0&amp;A1764&amp;IF(F1764&lt;&gt;"",F1764,LOOKUP(2,1/(F$2:F1764&lt;&gt;""),F$2:F1764))&amp;I1764,Hoja4!G:G,Hoja4!F:F,"",0))</f>
        <v/>
      </c>
      <c r="L1764" s="22"/>
      <c r="M1764" s="15">
        <v>34</v>
      </c>
      <c r="N1764" s="15" t="s">
        <v>2245</v>
      </c>
      <c r="O1764" s="15" t="s">
        <v>40</v>
      </c>
      <c r="P1764" s="15" t="s">
        <v>131</v>
      </c>
      <c r="Q1764" s="15" t="s">
        <v>36</v>
      </c>
      <c r="R1764" s="15" t="s">
        <v>37</v>
      </c>
      <c r="S1764" s="15"/>
      <c r="T1764" s="15">
        <v>2342</v>
      </c>
      <c r="U1764" s="35">
        <v>200</v>
      </c>
      <c r="V1764" s="33"/>
      <c r="W1764" s="15" t="s">
        <v>63</v>
      </c>
      <c r="X1764" s="15" t="s">
        <v>38</v>
      </c>
      <c r="Y1764" s="15" t="s">
        <v>38</v>
      </c>
      <c r="Z1764" s="23"/>
    </row>
    <row r="1765" spans="1:26">
      <c r="A1765" s="15">
        <v>228</v>
      </c>
      <c r="B1765" s="15">
        <v>1</v>
      </c>
      <c r="C1765" s="15"/>
      <c r="D1765" s="15"/>
      <c r="E1765" s="15"/>
      <c r="F1765" s="15"/>
      <c r="G1765" s="15"/>
      <c r="H1765" s="16" t="s">
        <v>32</v>
      </c>
      <c r="I1765" s="16" t="s">
        <v>32</v>
      </c>
      <c r="J1765" s="15"/>
      <c r="K1765" s="27" t="str" cm="1">
        <f t="array" ref="K1765">IF(I1765="","",_xlfn.XLOOKUP(0&amp;A1765&amp;IF(F1765&lt;&gt;"",F1765,LOOKUP(2,1/(F$2:F1765&lt;&gt;""),F$2:F1765))&amp;I1765,Hoja4!G:G,Hoja4!F:F,"",0))</f>
        <v/>
      </c>
      <c r="L1765" s="22"/>
      <c r="M1765" s="15">
        <v>35</v>
      </c>
      <c r="N1765" s="15" t="s">
        <v>2246</v>
      </c>
      <c r="O1765" s="15" t="s">
        <v>40</v>
      </c>
      <c r="P1765" s="15" t="s">
        <v>131</v>
      </c>
      <c r="Q1765" s="15" t="s">
        <v>36</v>
      </c>
      <c r="R1765" s="15" t="s">
        <v>37</v>
      </c>
      <c r="S1765" s="15"/>
      <c r="T1765" s="15">
        <v>20000</v>
      </c>
      <c r="U1765" s="35">
        <v>100</v>
      </c>
      <c r="V1765" s="33"/>
      <c r="W1765" s="15" t="s">
        <v>63</v>
      </c>
      <c r="X1765" s="15" t="s">
        <v>63</v>
      </c>
      <c r="Y1765" s="15" t="s">
        <v>38</v>
      </c>
      <c r="Z1765" s="23"/>
    </row>
    <row r="1766" spans="1:26">
      <c r="A1766" s="3">
        <v>228</v>
      </c>
      <c r="B1766" s="3">
        <v>1</v>
      </c>
      <c r="C1766" s="3" t="s">
        <v>2206</v>
      </c>
      <c r="D1766" s="3"/>
      <c r="E1766" s="3"/>
      <c r="F1766" s="3">
        <v>10</v>
      </c>
      <c r="G1766" s="3" t="s">
        <v>2237</v>
      </c>
      <c r="H1766" s="4" t="s">
        <v>32</v>
      </c>
      <c r="I1766" s="4" t="s">
        <v>32</v>
      </c>
      <c r="J1766" s="3" t="s">
        <v>44</v>
      </c>
      <c r="K1766" s="28">
        <f>SUM(K1759:K1765)</f>
        <v>13100000000</v>
      </c>
      <c r="L1766" s="13">
        <f>SUM(L1759:L1765)</f>
        <v>0</v>
      </c>
      <c r="M1766" s="3"/>
      <c r="N1766" s="3"/>
      <c r="O1766" s="3"/>
      <c r="P1766" s="3"/>
      <c r="Q1766" s="3"/>
      <c r="R1766" s="3"/>
      <c r="S1766" s="3"/>
      <c r="T1766" s="3"/>
      <c r="U1766" s="36"/>
      <c r="V1766" s="3"/>
      <c r="W1766" s="3"/>
      <c r="X1766" s="3"/>
      <c r="Y1766" s="3" t="s">
        <v>45</v>
      </c>
      <c r="Z1766" s="13">
        <f>SUM(Z1759:Z1765)</f>
        <v>0</v>
      </c>
    </row>
    <row r="1767" spans="1:26">
      <c r="A1767" s="15">
        <v>228</v>
      </c>
      <c r="B1767" s="15">
        <v>1</v>
      </c>
      <c r="C1767" s="15" t="s">
        <v>2206</v>
      </c>
      <c r="D1767" s="15">
        <v>7</v>
      </c>
      <c r="E1767" s="15" t="s">
        <v>2247</v>
      </c>
      <c r="F1767" s="15">
        <v>11</v>
      </c>
      <c r="G1767" s="15" t="s">
        <v>2248</v>
      </c>
      <c r="H1767" s="16" t="s">
        <v>2249</v>
      </c>
      <c r="I1767" s="16" t="s">
        <v>2250</v>
      </c>
      <c r="J1767" s="15" t="s">
        <v>2251</v>
      </c>
      <c r="K1767" s="32" cm="1">
        <f t="array" ref="K1767">IF(I1767="","",_xlfn.XLOOKUP(0&amp;A1767&amp;IF(F1767&lt;&gt;"",F1767,LOOKUP(2,1/(F$2:F1767&lt;&gt;""),F$2:F1767))&amp;I1767,Hoja4!G:G,Hoja4!F:F,"",0))</f>
        <v>9095419000</v>
      </c>
      <c r="L1767" s="23"/>
      <c r="M1767" s="15"/>
      <c r="N1767" s="15"/>
      <c r="O1767" s="15"/>
      <c r="P1767" s="15"/>
      <c r="Q1767" s="15"/>
      <c r="R1767" s="15"/>
      <c r="S1767" s="15"/>
      <c r="T1767" s="15"/>
      <c r="U1767" s="35"/>
      <c r="V1767" s="15"/>
      <c r="W1767" s="15"/>
      <c r="X1767" s="15"/>
      <c r="Y1767" s="15"/>
      <c r="Z1767" s="22"/>
    </row>
    <row r="1768" spans="1:26">
      <c r="A1768" s="15">
        <v>228</v>
      </c>
      <c r="B1768" s="15">
        <v>1</v>
      </c>
      <c r="C1768" s="15"/>
      <c r="D1768" s="15"/>
      <c r="E1768" s="15"/>
      <c r="F1768" s="15"/>
      <c r="G1768" s="15"/>
      <c r="H1768" s="16" t="s">
        <v>32</v>
      </c>
      <c r="I1768" s="16" t="s">
        <v>32</v>
      </c>
      <c r="J1768" s="15"/>
      <c r="K1768" s="27" t="str" cm="1">
        <f t="array" ref="K1768">IF(I1768="","",_xlfn.XLOOKUP(0&amp;A1768&amp;IF(F1768&lt;&gt;"",F1768,LOOKUP(2,1/(F$2:F1768&lt;&gt;""),F$2:F1768))&amp;I1768,Hoja4!G:G,Hoja4!F:F,"",0))</f>
        <v/>
      </c>
      <c r="L1768" s="22"/>
      <c r="M1768" s="15">
        <v>7</v>
      </c>
      <c r="N1768" s="15" t="s">
        <v>2252</v>
      </c>
      <c r="O1768" s="15" t="s">
        <v>40</v>
      </c>
      <c r="P1768" s="15" t="s">
        <v>35</v>
      </c>
      <c r="Q1768" s="15" t="s">
        <v>36</v>
      </c>
      <c r="R1768" s="15" t="s">
        <v>37</v>
      </c>
      <c r="S1768" s="15">
        <v>20780</v>
      </c>
      <c r="T1768" s="15">
        <v>202736</v>
      </c>
      <c r="U1768" s="35"/>
      <c r="V1768" s="33"/>
      <c r="W1768" s="15" t="s">
        <v>38</v>
      </c>
      <c r="X1768" s="15" t="s">
        <v>43</v>
      </c>
      <c r="Y1768" s="15" t="s">
        <v>43</v>
      </c>
      <c r="Z1768" s="23"/>
    </row>
    <row r="1769" spans="1:26">
      <c r="A1769" s="15">
        <v>228</v>
      </c>
      <c r="B1769" s="15">
        <v>1</v>
      </c>
      <c r="C1769" s="15"/>
      <c r="D1769" s="15"/>
      <c r="E1769" s="15"/>
      <c r="F1769" s="15"/>
      <c r="G1769" s="15"/>
      <c r="H1769" s="16" t="s">
        <v>32</v>
      </c>
      <c r="I1769" s="16" t="s">
        <v>32</v>
      </c>
      <c r="J1769" s="15"/>
      <c r="K1769" s="27" t="str" cm="1">
        <f t="array" ref="K1769">IF(I1769="","",_xlfn.XLOOKUP(0&amp;A1769&amp;IF(F1769&lt;&gt;"",F1769,LOOKUP(2,1/(F$2:F1769&lt;&gt;""),F$2:F1769))&amp;I1769,Hoja4!G:G,Hoja4!F:F,"",0))</f>
        <v/>
      </c>
      <c r="L1769" s="22"/>
      <c r="M1769" s="15">
        <v>8</v>
      </c>
      <c r="N1769" s="15" t="s">
        <v>2253</v>
      </c>
      <c r="O1769" s="15" t="s">
        <v>40</v>
      </c>
      <c r="P1769" s="15" t="s">
        <v>115</v>
      </c>
      <c r="Q1769" s="15" t="s">
        <v>36</v>
      </c>
      <c r="R1769" s="15" t="s">
        <v>37</v>
      </c>
      <c r="S1769" s="15">
        <v>1</v>
      </c>
      <c r="T1769" s="15">
        <v>1</v>
      </c>
      <c r="U1769" s="35"/>
      <c r="V1769" s="33"/>
      <c r="W1769" s="15" t="s">
        <v>38</v>
      </c>
      <c r="X1769" s="15" t="s">
        <v>43</v>
      </c>
      <c r="Y1769" s="15" t="s">
        <v>43</v>
      </c>
      <c r="Z1769" s="23"/>
    </row>
    <row r="1770" spans="1:26">
      <c r="A1770" s="15">
        <v>228</v>
      </c>
      <c r="B1770" s="15">
        <v>1</v>
      </c>
      <c r="C1770" s="15"/>
      <c r="D1770" s="15"/>
      <c r="E1770" s="15"/>
      <c r="F1770" s="15"/>
      <c r="G1770" s="15"/>
      <c r="H1770" s="16" t="s">
        <v>32</v>
      </c>
      <c r="I1770" s="16" t="s">
        <v>32</v>
      </c>
      <c r="J1770" s="15"/>
      <c r="K1770" s="27" t="str" cm="1">
        <f t="array" ref="K1770">IF(I1770="","",_xlfn.XLOOKUP(0&amp;A1770&amp;IF(F1770&lt;&gt;"",F1770,LOOKUP(2,1/(F$2:F1770&lt;&gt;""),F$2:F1770))&amp;I1770,Hoja4!G:G,Hoja4!F:F,"",0))</f>
        <v/>
      </c>
      <c r="L1770" s="22"/>
      <c r="M1770" s="15">
        <v>36</v>
      </c>
      <c r="N1770" s="15" t="s">
        <v>2254</v>
      </c>
      <c r="O1770" s="15" t="s">
        <v>1078</v>
      </c>
      <c r="P1770" s="15" t="s">
        <v>35</v>
      </c>
      <c r="Q1770" s="15" t="s">
        <v>36</v>
      </c>
      <c r="R1770" s="15" t="s">
        <v>37</v>
      </c>
      <c r="S1770" s="15">
        <v>34</v>
      </c>
      <c r="T1770" s="15">
        <v>25</v>
      </c>
      <c r="U1770" s="35">
        <v>25</v>
      </c>
      <c r="V1770" s="33"/>
      <c r="W1770" s="15" t="s">
        <v>63</v>
      </c>
      <c r="X1770" s="15" t="s">
        <v>38</v>
      </c>
      <c r="Y1770" s="15" t="s">
        <v>38</v>
      </c>
      <c r="Z1770" s="23"/>
    </row>
    <row r="1771" spans="1:26">
      <c r="A1771" s="15">
        <v>228</v>
      </c>
      <c r="B1771" s="15">
        <v>1</v>
      </c>
      <c r="C1771" s="15"/>
      <c r="D1771" s="15"/>
      <c r="E1771" s="15"/>
      <c r="F1771" s="15"/>
      <c r="G1771" s="15"/>
      <c r="H1771" s="16" t="s">
        <v>32</v>
      </c>
      <c r="I1771" s="16" t="s">
        <v>32</v>
      </c>
      <c r="J1771" s="15"/>
      <c r="K1771" s="27" t="str" cm="1">
        <f t="array" ref="K1771">IF(I1771="","",_xlfn.XLOOKUP(0&amp;A1771&amp;IF(F1771&lt;&gt;"",F1771,LOOKUP(2,1/(F$2:F1771&lt;&gt;""),F$2:F1771))&amp;I1771,Hoja4!G:G,Hoja4!F:F,"",0))</f>
        <v/>
      </c>
      <c r="L1771" s="22"/>
      <c r="M1771" s="15">
        <v>38</v>
      </c>
      <c r="N1771" s="15" t="s">
        <v>2255</v>
      </c>
      <c r="O1771" s="15" t="s">
        <v>40</v>
      </c>
      <c r="P1771" s="15" t="s">
        <v>131</v>
      </c>
      <c r="Q1771" s="15" t="s">
        <v>41</v>
      </c>
      <c r="R1771" s="15" t="s">
        <v>37</v>
      </c>
      <c r="S1771" s="15"/>
      <c r="T1771" s="15">
        <v>100</v>
      </c>
      <c r="U1771" s="35">
        <v>100</v>
      </c>
      <c r="V1771" s="33"/>
      <c r="W1771" s="15" t="s">
        <v>60</v>
      </c>
      <c r="X1771" s="15" t="s">
        <v>38</v>
      </c>
      <c r="Y1771" s="15" t="s">
        <v>38</v>
      </c>
      <c r="Z1771" s="23"/>
    </row>
    <row r="1772" spans="1:26">
      <c r="A1772" s="15">
        <v>228</v>
      </c>
      <c r="B1772" s="15">
        <v>1</v>
      </c>
      <c r="C1772" s="15"/>
      <c r="D1772" s="15"/>
      <c r="E1772" s="15"/>
      <c r="F1772" s="15"/>
      <c r="G1772" s="15"/>
      <c r="H1772" s="16" t="s">
        <v>32</v>
      </c>
      <c r="I1772" s="16" t="s">
        <v>32</v>
      </c>
      <c r="J1772" s="15"/>
      <c r="K1772" s="27" t="str" cm="1">
        <f t="array" ref="K1772">IF(I1772="","",_xlfn.XLOOKUP(0&amp;A1772&amp;IF(F1772&lt;&gt;"",F1772,LOOKUP(2,1/(F$2:F1772&lt;&gt;""),F$2:F1772))&amp;I1772,Hoja4!G:G,Hoja4!F:F,"",0))</f>
        <v/>
      </c>
      <c r="L1772" s="22"/>
      <c r="M1772" s="15">
        <v>39</v>
      </c>
      <c r="N1772" s="15" t="s">
        <v>2256</v>
      </c>
      <c r="O1772" s="15" t="s">
        <v>40</v>
      </c>
      <c r="P1772" s="15" t="s">
        <v>115</v>
      </c>
      <c r="Q1772" s="15" t="s">
        <v>36</v>
      </c>
      <c r="R1772" s="15" t="s">
        <v>37</v>
      </c>
      <c r="S1772" s="15">
        <v>4</v>
      </c>
      <c r="T1772" s="15">
        <v>12</v>
      </c>
      <c r="U1772" s="35">
        <v>1</v>
      </c>
      <c r="V1772" s="33"/>
      <c r="W1772" s="15" t="s">
        <v>60</v>
      </c>
      <c r="X1772" s="15" t="s">
        <v>38</v>
      </c>
      <c r="Y1772" s="15" t="s">
        <v>38</v>
      </c>
      <c r="Z1772" s="23"/>
    </row>
    <row r="1773" spans="1:26">
      <c r="A1773" s="3">
        <v>228</v>
      </c>
      <c r="B1773" s="3">
        <v>1</v>
      </c>
      <c r="C1773" s="3" t="s">
        <v>2206</v>
      </c>
      <c r="D1773" s="3"/>
      <c r="E1773" s="3"/>
      <c r="F1773" s="3">
        <v>11</v>
      </c>
      <c r="G1773" s="3" t="s">
        <v>2248</v>
      </c>
      <c r="H1773" s="4" t="s">
        <v>32</v>
      </c>
      <c r="I1773" s="4" t="s">
        <v>32</v>
      </c>
      <c r="J1773" s="3" t="s">
        <v>44</v>
      </c>
      <c r="K1773" s="28">
        <f>SUM(K1767:K1772)</f>
        <v>9095419000</v>
      </c>
      <c r="L1773" s="13">
        <f>SUM(L1767:L1772)</f>
        <v>0</v>
      </c>
      <c r="M1773" s="3"/>
      <c r="N1773" s="3"/>
      <c r="O1773" s="3"/>
      <c r="P1773" s="3"/>
      <c r="Q1773" s="3"/>
      <c r="R1773" s="3"/>
      <c r="S1773" s="3"/>
      <c r="T1773" s="3"/>
      <c r="U1773" s="36"/>
      <c r="V1773" s="3"/>
      <c r="W1773" s="3"/>
      <c r="X1773" s="3"/>
      <c r="Y1773" s="3" t="s">
        <v>45</v>
      </c>
      <c r="Z1773" s="13">
        <f>SUM(Z1767:Z1772)</f>
        <v>0</v>
      </c>
    </row>
    <row r="1774" spans="1:26">
      <c r="A1774" s="15">
        <v>228</v>
      </c>
      <c r="B1774" s="15">
        <v>1</v>
      </c>
      <c r="C1774" s="15" t="s">
        <v>2206</v>
      </c>
      <c r="D1774" s="15">
        <v>8</v>
      </c>
      <c r="E1774" s="15" t="s">
        <v>317</v>
      </c>
      <c r="F1774" s="15">
        <v>13</v>
      </c>
      <c r="G1774" s="15" t="s">
        <v>402</v>
      </c>
      <c r="H1774" s="16" t="s">
        <v>2257</v>
      </c>
      <c r="I1774" s="16" t="s">
        <v>2258</v>
      </c>
      <c r="J1774" s="15" t="s">
        <v>2259</v>
      </c>
      <c r="K1774" s="32" cm="1">
        <f t="array" ref="K1774">IF(I1774="","",_xlfn.XLOOKUP(0&amp;A1774&amp;IF(F1774&lt;&gt;"",F1774,LOOKUP(2,1/(F$2:F1774&lt;&gt;""),F$2:F1774))&amp;I1774,Hoja4!G:G,Hoja4!F:F,"",0))</f>
        <v>10440000000</v>
      </c>
      <c r="L1774" s="23"/>
      <c r="M1774" s="15"/>
      <c r="N1774" s="15"/>
      <c r="O1774" s="15"/>
      <c r="P1774" s="15"/>
      <c r="Q1774" s="15"/>
      <c r="R1774" s="15"/>
      <c r="S1774" s="15"/>
      <c r="T1774" s="15"/>
      <c r="U1774" s="35"/>
      <c r="V1774" s="15"/>
      <c r="W1774" s="15"/>
      <c r="X1774" s="15"/>
      <c r="Y1774" s="15"/>
      <c r="Z1774" s="22"/>
    </row>
    <row r="1775" spans="1:26">
      <c r="A1775" s="15">
        <v>228</v>
      </c>
      <c r="B1775" s="15">
        <v>1</v>
      </c>
      <c r="C1775" s="15"/>
      <c r="D1775" s="15"/>
      <c r="E1775" s="15"/>
      <c r="F1775" s="15"/>
      <c r="G1775" s="15"/>
      <c r="H1775" s="16" t="s">
        <v>32</v>
      </c>
      <c r="I1775" s="16" t="s">
        <v>32</v>
      </c>
      <c r="J1775" s="15"/>
      <c r="K1775" s="27" t="str" cm="1">
        <f t="array" ref="K1775">IF(I1775="","",_xlfn.XLOOKUP(0&amp;A1775&amp;IF(F1775&lt;&gt;"",F1775,LOOKUP(2,1/(F$2:F1775&lt;&gt;""),F$2:F1775))&amp;I1775,Hoja4!G:G,Hoja4!F:F,"",0))</f>
        <v/>
      </c>
      <c r="L1775" s="22"/>
      <c r="M1775" s="15">
        <v>10</v>
      </c>
      <c r="N1775" s="15" t="s">
        <v>2260</v>
      </c>
      <c r="O1775" s="15" t="s">
        <v>1078</v>
      </c>
      <c r="P1775" s="15" t="s">
        <v>35</v>
      </c>
      <c r="Q1775" s="15" t="s">
        <v>36</v>
      </c>
      <c r="R1775" s="15" t="s">
        <v>37</v>
      </c>
      <c r="S1775" s="15">
        <v>303</v>
      </c>
      <c r="T1775" s="15">
        <v>120</v>
      </c>
      <c r="U1775" s="35">
        <v>120</v>
      </c>
      <c r="V1775" s="33"/>
      <c r="W1775" s="15" t="s">
        <v>38</v>
      </c>
      <c r="X1775" s="15" t="s">
        <v>38</v>
      </c>
      <c r="Y1775" s="15" t="s">
        <v>38</v>
      </c>
      <c r="Z1775" s="23"/>
    </row>
    <row r="1776" spans="1:26">
      <c r="A1776" s="15">
        <v>228</v>
      </c>
      <c r="B1776" s="15">
        <v>1</v>
      </c>
      <c r="C1776" s="15"/>
      <c r="D1776" s="15"/>
      <c r="E1776" s="15"/>
      <c r="F1776" s="15"/>
      <c r="G1776" s="15"/>
      <c r="H1776" s="16" t="s">
        <v>32</v>
      </c>
      <c r="I1776" s="16" t="s">
        <v>32</v>
      </c>
      <c r="J1776" s="15"/>
      <c r="K1776" s="27" t="str" cm="1">
        <f t="array" ref="K1776">IF(I1776="","",_xlfn.XLOOKUP(0&amp;A1776&amp;IF(F1776&lt;&gt;"",F1776,LOOKUP(2,1/(F$2:F1776&lt;&gt;""),F$2:F1776))&amp;I1776,Hoja4!G:G,Hoja4!F:F,"",0))</f>
        <v/>
      </c>
      <c r="L1776" s="22"/>
      <c r="M1776" s="15">
        <v>11</v>
      </c>
      <c r="N1776" s="15" t="s">
        <v>2261</v>
      </c>
      <c r="O1776" s="15" t="s">
        <v>34</v>
      </c>
      <c r="P1776" s="15" t="s">
        <v>35</v>
      </c>
      <c r="Q1776" s="15" t="s">
        <v>36</v>
      </c>
      <c r="R1776" s="15" t="s">
        <v>37</v>
      </c>
      <c r="S1776" s="15">
        <v>4</v>
      </c>
      <c r="T1776" s="15">
        <v>7</v>
      </c>
      <c r="U1776" s="35">
        <v>7</v>
      </c>
      <c r="V1776" s="33"/>
      <c r="W1776" s="15" t="s">
        <v>38</v>
      </c>
      <c r="X1776" s="15" t="s">
        <v>38</v>
      </c>
      <c r="Y1776" s="15" t="s">
        <v>38</v>
      </c>
      <c r="Z1776" s="23"/>
    </row>
    <row r="1777" spans="1:26">
      <c r="A1777" s="3">
        <v>228</v>
      </c>
      <c r="B1777" s="3">
        <v>1</v>
      </c>
      <c r="C1777" s="3" t="s">
        <v>2206</v>
      </c>
      <c r="D1777" s="3"/>
      <c r="E1777" s="3"/>
      <c r="F1777" s="3">
        <v>13</v>
      </c>
      <c r="G1777" s="3" t="s">
        <v>402</v>
      </c>
      <c r="H1777" s="4" t="s">
        <v>32</v>
      </c>
      <c r="I1777" s="4" t="s">
        <v>32</v>
      </c>
      <c r="J1777" s="3" t="s">
        <v>44</v>
      </c>
      <c r="K1777" s="28">
        <f>SUM(K1774:K1776)</f>
        <v>10440000000</v>
      </c>
      <c r="L1777" s="13">
        <f>SUM(L1774:L1776)</f>
        <v>0</v>
      </c>
      <c r="M1777" s="3"/>
      <c r="N1777" s="3"/>
      <c r="O1777" s="3"/>
      <c r="P1777" s="3"/>
      <c r="Q1777" s="3"/>
      <c r="R1777" s="3"/>
      <c r="S1777" s="3"/>
      <c r="T1777" s="3"/>
      <c r="U1777" s="3"/>
      <c r="V1777" s="3"/>
      <c r="W1777" s="3"/>
      <c r="X1777" s="3"/>
      <c r="Y1777" s="3" t="s">
        <v>45</v>
      </c>
      <c r="Z1777" s="13">
        <f>SUM(Z1774:Z1776)</f>
        <v>0</v>
      </c>
    </row>
    <row r="1778" spans="1:26">
      <c r="A1778" s="15">
        <v>228</v>
      </c>
      <c r="B1778" s="15">
        <v>1</v>
      </c>
      <c r="C1778" s="15" t="s">
        <v>2206</v>
      </c>
      <c r="D1778" s="15">
        <v>7</v>
      </c>
      <c r="E1778" s="15" t="s">
        <v>2247</v>
      </c>
      <c r="F1778" s="15">
        <v>12</v>
      </c>
      <c r="G1778" s="15" t="s">
        <v>2262</v>
      </c>
      <c r="H1778" s="16" t="s">
        <v>32</v>
      </c>
      <c r="I1778" s="16" t="s">
        <v>32</v>
      </c>
      <c r="J1778" s="15"/>
      <c r="K1778" s="24" t="str" cm="1">
        <f t="array" ref="K1778">IF(I1778="","",_xlfn.XLOOKUP(0&amp;A1778&amp;IF(F1778&lt;&gt;"",F1778,LOOKUP(2,1/(F$2:F1778&lt;&gt;""),F$2:F1778))&amp;I1778,Hoja4!G:G,Hoja4!F:F,"",0))</f>
        <v/>
      </c>
      <c r="L1778" s="22"/>
      <c r="M1778" s="15"/>
      <c r="N1778" s="15"/>
      <c r="O1778" s="15"/>
      <c r="P1778" s="15"/>
      <c r="Q1778" s="15"/>
      <c r="R1778" s="15"/>
      <c r="S1778" s="15"/>
      <c r="T1778" s="15"/>
      <c r="U1778" s="15"/>
      <c r="V1778" s="33"/>
      <c r="W1778" s="15"/>
      <c r="X1778" s="15"/>
      <c r="Y1778" s="15"/>
      <c r="Z1778" s="23"/>
    </row>
    <row r="1779" spans="1:26">
      <c r="A1779" s="15">
        <v>228</v>
      </c>
      <c r="B1779" s="15">
        <v>1</v>
      </c>
      <c r="C1779" s="15"/>
      <c r="D1779" s="15"/>
      <c r="E1779" s="15"/>
      <c r="F1779" s="15"/>
      <c r="G1779" s="15"/>
      <c r="H1779" s="16" t="s">
        <v>32</v>
      </c>
      <c r="I1779" s="16" t="s">
        <v>32</v>
      </c>
      <c r="J1779" s="15"/>
      <c r="K1779" s="27" t="str" cm="1">
        <f t="array" ref="K1779">IF(I1779="","",_xlfn.XLOOKUP(0&amp;A1779&amp;IF(F1779&lt;&gt;"",F1779,LOOKUP(2,1/(F$2:F1779&lt;&gt;""),F$2:F1779))&amp;I1779,Hoja4!G:G,Hoja4!F:F,"",0))</f>
        <v/>
      </c>
      <c r="L1779" s="22"/>
      <c r="M1779" s="15">
        <v>9</v>
      </c>
      <c r="N1779" s="15" t="s">
        <v>2263</v>
      </c>
      <c r="O1779" s="15" t="s">
        <v>40</v>
      </c>
      <c r="P1779" s="15" t="s">
        <v>35</v>
      </c>
      <c r="Q1779" s="15" t="s">
        <v>65</v>
      </c>
      <c r="R1779" s="15" t="s">
        <v>37</v>
      </c>
      <c r="S1779" s="15">
        <v>715</v>
      </c>
      <c r="T1779" s="15">
        <v>3575</v>
      </c>
      <c r="U1779" s="15"/>
      <c r="V1779" s="33"/>
      <c r="W1779" s="15" t="s">
        <v>38</v>
      </c>
      <c r="X1779" s="15" t="s">
        <v>43</v>
      </c>
      <c r="Y1779" s="15" t="s">
        <v>43</v>
      </c>
      <c r="Z1779" s="23"/>
    </row>
    <row r="1780" spans="1:26">
      <c r="A1780" s="3">
        <v>228</v>
      </c>
      <c r="B1780" s="3">
        <v>1</v>
      </c>
      <c r="C1780" s="3" t="s">
        <v>2206</v>
      </c>
      <c r="D1780" s="3"/>
      <c r="E1780" s="3"/>
      <c r="F1780" s="3">
        <v>12</v>
      </c>
      <c r="G1780" s="3" t="s">
        <v>2262</v>
      </c>
      <c r="H1780" s="4" t="s">
        <v>32</v>
      </c>
      <c r="I1780" s="4" t="s">
        <v>32</v>
      </c>
      <c r="J1780" s="3" t="s">
        <v>44</v>
      </c>
      <c r="K1780" s="28">
        <f>SUM(K1778:K1779)</f>
        <v>0</v>
      </c>
      <c r="L1780" s="13">
        <f>SUM(L1778:L1779)</f>
        <v>0</v>
      </c>
      <c r="M1780" s="3"/>
      <c r="N1780" s="3"/>
      <c r="O1780" s="3"/>
      <c r="P1780" s="3"/>
      <c r="Q1780" s="3"/>
      <c r="R1780" s="3"/>
      <c r="S1780" s="3"/>
      <c r="T1780" s="3"/>
      <c r="U1780" s="3"/>
      <c r="V1780" s="3"/>
      <c r="W1780" s="3"/>
      <c r="X1780" s="3"/>
      <c r="Y1780" s="3" t="s">
        <v>45</v>
      </c>
      <c r="Z1780" s="13">
        <f>SUM(Z1778:Z1779)</f>
        <v>0</v>
      </c>
    </row>
    <row r="1781" spans="1:26">
      <c r="A1781" s="5">
        <v>228</v>
      </c>
      <c r="B1781" s="5">
        <v>1</v>
      </c>
      <c r="C1781" s="5" t="s">
        <v>2206</v>
      </c>
      <c r="D1781" s="5"/>
      <c r="E1781" s="5"/>
      <c r="F1781" s="5"/>
      <c r="G1781" s="5"/>
      <c r="H1781" s="6" t="s">
        <v>32</v>
      </c>
      <c r="I1781" s="6" t="s">
        <v>32</v>
      </c>
      <c r="J1781" s="5" t="s">
        <v>121</v>
      </c>
      <c r="K1781" s="29">
        <f>SUM(K1745,K1752,K1758,K1766,K1773,K1777,K1780)</f>
        <v>227568591000</v>
      </c>
      <c r="L1781" s="14">
        <f>SUM(L1745,L1752,L1758,L1766,L1773,L1777,L1780)</f>
        <v>0</v>
      </c>
      <c r="M1781" s="5"/>
      <c r="N1781" s="5"/>
      <c r="O1781" s="5"/>
      <c r="P1781" s="5"/>
      <c r="Q1781" s="5"/>
      <c r="R1781" s="5"/>
      <c r="S1781" s="5"/>
      <c r="T1781" s="5"/>
      <c r="U1781" s="5"/>
      <c r="V1781" s="5"/>
      <c r="W1781" s="5"/>
      <c r="X1781" s="5"/>
      <c r="Y1781" s="5" t="s">
        <v>121</v>
      </c>
      <c r="Z1781" s="14">
        <f>SUM(Z1745,Z1752,Z1758,Z1766,Z1773,Z1777,Z1780)</f>
        <v>0</v>
      </c>
    </row>
    <row r="1782" spans="1:26">
      <c r="A1782" s="30"/>
      <c r="B1782" s="30"/>
      <c r="C1782" s="30"/>
      <c r="D1782" s="30"/>
      <c r="E1782" s="30"/>
      <c r="F1782" s="30"/>
      <c r="G1782" s="30"/>
      <c r="H1782" s="30"/>
      <c r="I1782" s="30" t="s">
        <v>2264</v>
      </c>
      <c r="J1782" s="30"/>
      <c r="K1782" s="31">
        <f>SUM(K1781,K1738,K1700,K1666,K1633,K1596,K1573,K1527,K1500,K1449,K1435,K1396,K1347,K1307,K1269,K1257,K1220,K1174,K1143,K1101,K1088,K1025,K983,K894,K810,K771,K709,K647,K575,K557,K481,K522,K444,K403,K375,K338,K303,K255,K235,K224,K216,K192,K141,K92,K60)</f>
        <v>23137402023709</v>
      </c>
      <c r="L1782" s="30"/>
      <c r="M1782" s="30"/>
      <c r="N1782" s="30"/>
      <c r="O1782" s="30"/>
      <c r="P1782" s="30"/>
      <c r="Q1782" s="30"/>
      <c r="R1782" s="30"/>
      <c r="S1782" s="30"/>
      <c r="T1782" s="30"/>
      <c r="U1782" s="34"/>
      <c r="V1782" s="30"/>
      <c r="W1782" s="30"/>
      <c r="X1782" s="30"/>
      <c r="Y1782" s="30"/>
      <c r="Z1782" s="31">
        <f>SUM(Z1781,Z1738,Z1700,Z1666,Z1633,Z1596,Z1573,Z1527,Z1500,Z1449,Z1435,Z1396,Z1347,Z1307,Z1269,Z1257,Z1220,Z1174,Z1143,Z1101,Z1088,Z1025,Z983,Z894,Z810,Z771,Z709,Z647,Z575,Z557,Z481,Z522,Z444,Z403,Z375,Z338,Z303,Z255,Z235,Z224,Z216,Z192,Z141,Z92,Z60)</f>
        <v>0</v>
      </c>
    </row>
  </sheetData>
  <sheetProtection algorithmName="SHA-512" hashValue="E86MuewQlL8rA3jIb6DUHIzBUCr0/RUq0mLBIX6LyLWa8xi7lOS8la9ooNsz3H2VgoZ6JSfzNeGqBxvYuLYaNQ==" saltValue="9hZ6Sic1OzyCTwNY25LkEg==" spinCount="100000" sheet="1" sort="0" autoFilter="0"/>
  <autoFilter ref="A1:Z1782" xr:uid="{361E9426-6853-426D-A48C-A59D81FCA2D3}"/>
  <conditionalFormatting sqref="Z2:Z1781">
    <cfRule type="expression" dxfId="3" priority="1">
      <formula>AND(Z2&lt;&gt;"",K2&lt;&gt;"",Z2=K2)</formula>
    </cfRule>
    <cfRule type="expression" dxfId="2" priority="2">
      <formula>AND(Z2&lt;&gt;"",K2&lt;&gt;"",Z2&lt;&gt;K2)</formula>
    </cfRule>
  </conditionalFormatting>
  <pageMargins left="0.7" right="0.7" top="0.75" bottom="0.75" header="0.3" footer="0.3"/>
  <pageSetup paperSiz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33675-8601-4584-B87D-D2ADBD3CE2ED}">
  <sheetPr filterMode="1"/>
  <dimension ref="A1:AT733"/>
  <sheetViews>
    <sheetView topLeftCell="P1" workbookViewId="0">
      <selection activeCell="AB121" sqref="AB121"/>
    </sheetView>
  </sheetViews>
  <sheetFormatPr defaultColWidth="11.42578125" defaultRowHeight="15"/>
  <sheetData>
    <row r="1" spans="1:46">
      <c r="A1" t="s">
        <v>2265</v>
      </c>
      <c r="B1" t="s">
        <v>2266</v>
      </c>
      <c r="C1" t="s">
        <v>0</v>
      </c>
      <c r="D1" t="s">
        <v>1</v>
      </c>
      <c r="E1" t="s">
        <v>2</v>
      </c>
      <c r="F1" t="s">
        <v>3</v>
      </c>
      <c r="G1" t="s">
        <v>4</v>
      </c>
      <c r="H1" t="s">
        <v>2267</v>
      </c>
      <c r="I1" t="s">
        <v>2268</v>
      </c>
      <c r="J1" t="s">
        <v>2269</v>
      </c>
      <c r="K1" t="s">
        <v>2270</v>
      </c>
      <c r="L1" t="s">
        <v>2271</v>
      </c>
      <c r="M1" t="s">
        <v>2272</v>
      </c>
      <c r="N1" t="s">
        <v>2273</v>
      </c>
      <c r="O1" t="s">
        <v>2274</v>
      </c>
      <c r="P1" t="s">
        <v>22</v>
      </c>
      <c r="Q1" t="s">
        <v>23</v>
      </c>
      <c r="R1" t="s">
        <v>24</v>
      </c>
      <c r="S1" t="s">
        <v>5</v>
      </c>
      <c r="T1" t="s">
        <v>6</v>
      </c>
      <c r="U1" t="s">
        <v>12</v>
      </c>
      <c r="V1" t="s">
        <v>13</v>
      </c>
      <c r="W1" t="s">
        <v>2275</v>
      </c>
      <c r="X1" t="s">
        <v>2276</v>
      </c>
      <c r="Y1" t="s">
        <v>2277</v>
      </c>
      <c r="Z1" t="s">
        <v>2278</v>
      </c>
      <c r="AA1" t="s">
        <v>2279</v>
      </c>
      <c r="AB1" t="s">
        <v>2280</v>
      </c>
      <c r="AC1" t="s">
        <v>2281</v>
      </c>
      <c r="AD1" t="s">
        <v>2282</v>
      </c>
      <c r="AE1" t="s">
        <v>2283</v>
      </c>
      <c r="AF1" t="s">
        <v>2284</v>
      </c>
      <c r="AG1" t="s">
        <v>2285</v>
      </c>
      <c r="AH1" t="s">
        <v>21</v>
      </c>
      <c r="AI1" t="s">
        <v>2286</v>
      </c>
      <c r="AJ1" t="s">
        <v>2287</v>
      </c>
      <c r="AK1" t="s">
        <v>2288</v>
      </c>
      <c r="AL1" t="s">
        <v>2289</v>
      </c>
      <c r="AM1" t="s">
        <v>2290</v>
      </c>
      <c r="AN1" t="s">
        <v>2291</v>
      </c>
      <c r="AO1" t="s">
        <v>2292</v>
      </c>
      <c r="AP1" t="s">
        <v>2293</v>
      </c>
      <c r="AQ1" t="s">
        <v>2294</v>
      </c>
      <c r="AR1" t="s">
        <v>2295</v>
      </c>
      <c r="AT1" t="s">
        <v>2296</v>
      </c>
    </row>
    <row r="2" spans="1:46" hidden="1">
      <c r="A2" t="s">
        <v>2297</v>
      </c>
      <c r="B2" t="s">
        <v>2298</v>
      </c>
      <c r="C2" t="s">
        <v>2299</v>
      </c>
      <c r="D2" t="s">
        <v>2300</v>
      </c>
      <c r="E2" t="s">
        <v>26</v>
      </c>
      <c r="F2" t="s">
        <v>2301</v>
      </c>
      <c r="G2" t="s">
        <v>27</v>
      </c>
      <c r="H2" t="s">
        <v>2301</v>
      </c>
      <c r="I2" t="s">
        <v>2302</v>
      </c>
      <c r="J2" t="s">
        <v>40</v>
      </c>
      <c r="K2" t="s">
        <v>35</v>
      </c>
      <c r="L2" t="s">
        <v>65</v>
      </c>
      <c r="M2" t="s">
        <v>58</v>
      </c>
      <c r="N2">
        <v>26917</v>
      </c>
      <c r="O2">
        <v>212106</v>
      </c>
      <c r="P2" t="s">
        <v>38</v>
      </c>
      <c r="Q2" t="s">
        <v>38</v>
      </c>
      <c r="R2" t="s">
        <v>38</v>
      </c>
      <c r="S2" t="s">
        <v>2301</v>
      </c>
      <c r="T2" t="s">
        <v>28</v>
      </c>
      <c r="U2" t="s">
        <v>2303</v>
      </c>
      <c r="V2" t="s">
        <v>33</v>
      </c>
      <c r="W2" t="s">
        <v>34</v>
      </c>
      <c r="X2" t="s">
        <v>35</v>
      </c>
      <c r="Y2" t="s">
        <v>36</v>
      </c>
      <c r="Z2" t="s">
        <v>37</v>
      </c>
      <c r="AB2">
        <v>4</v>
      </c>
      <c r="AC2">
        <v>0.6</v>
      </c>
      <c r="AE2">
        <v>0.6</v>
      </c>
      <c r="AF2">
        <v>1</v>
      </c>
      <c r="AG2">
        <v>1.2</v>
      </c>
      <c r="AH2">
        <v>1.2</v>
      </c>
      <c r="AI2">
        <v>4</v>
      </c>
      <c r="AJ2">
        <v>4</v>
      </c>
      <c r="AK2">
        <v>4</v>
      </c>
      <c r="AL2">
        <v>4</v>
      </c>
      <c r="AM2">
        <v>4</v>
      </c>
      <c r="AN2">
        <v>4</v>
      </c>
      <c r="AO2" t="s">
        <v>38</v>
      </c>
      <c r="AP2" t="s">
        <v>38</v>
      </c>
      <c r="AQ2" t="s">
        <v>38</v>
      </c>
      <c r="AT2" t="str">
        <f>C2&amp;D2&amp;U2</f>
        <v>01180117</v>
      </c>
    </row>
    <row r="3" spans="1:46" hidden="1">
      <c r="A3" t="s">
        <v>2297</v>
      </c>
      <c r="B3" t="s">
        <v>2298</v>
      </c>
      <c r="C3" t="s">
        <v>2299</v>
      </c>
      <c r="D3" t="s">
        <v>2300</v>
      </c>
      <c r="E3" t="s">
        <v>26</v>
      </c>
      <c r="F3" t="s">
        <v>2301</v>
      </c>
      <c r="G3" t="s">
        <v>27</v>
      </c>
      <c r="H3" t="s">
        <v>2301</v>
      </c>
      <c r="I3" t="s">
        <v>2302</v>
      </c>
      <c r="J3" t="s">
        <v>40</v>
      </c>
      <c r="K3" t="s">
        <v>35</v>
      </c>
      <c r="L3" t="s">
        <v>65</v>
      </c>
      <c r="M3" t="s">
        <v>58</v>
      </c>
      <c r="N3">
        <v>26917</v>
      </c>
      <c r="O3">
        <v>212106</v>
      </c>
      <c r="P3" t="s">
        <v>38</v>
      </c>
      <c r="Q3" t="s">
        <v>38</v>
      </c>
      <c r="R3" t="s">
        <v>38</v>
      </c>
      <c r="S3" t="s">
        <v>2301</v>
      </c>
      <c r="T3" t="s">
        <v>28</v>
      </c>
      <c r="U3" t="s">
        <v>2301</v>
      </c>
      <c r="V3" t="s">
        <v>39</v>
      </c>
      <c r="W3" t="s">
        <v>40</v>
      </c>
      <c r="X3" t="s">
        <v>35</v>
      </c>
      <c r="Y3" t="s">
        <v>41</v>
      </c>
      <c r="Z3" t="s">
        <v>37</v>
      </c>
      <c r="AA3">
        <v>15</v>
      </c>
      <c r="AB3">
        <v>10</v>
      </c>
      <c r="AC3">
        <v>10</v>
      </c>
      <c r="AO3" t="s">
        <v>38</v>
      </c>
      <c r="AP3" t="s">
        <v>43</v>
      </c>
      <c r="AQ3" t="s">
        <v>43</v>
      </c>
      <c r="AT3" t="str">
        <f t="shared" ref="AT3:AT66" si="0">C3&amp;D3&amp;U3</f>
        <v>0118011</v>
      </c>
    </row>
    <row r="4" spans="1:46" hidden="1">
      <c r="A4" t="s">
        <v>2297</v>
      </c>
      <c r="B4" t="s">
        <v>2298</v>
      </c>
      <c r="C4" t="s">
        <v>2299</v>
      </c>
      <c r="D4" t="s">
        <v>2300</v>
      </c>
      <c r="E4" t="s">
        <v>26</v>
      </c>
      <c r="F4" t="s">
        <v>2301</v>
      </c>
      <c r="G4" t="s">
        <v>27</v>
      </c>
      <c r="H4" t="s">
        <v>2301</v>
      </c>
      <c r="I4" t="s">
        <v>2302</v>
      </c>
      <c r="J4" t="s">
        <v>40</v>
      </c>
      <c r="K4" t="s">
        <v>35</v>
      </c>
      <c r="L4" t="s">
        <v>65</v>
      </c>
      <c r="M4" t="s">
        <v>58</v>
      </c>
      <c r="N4">
        <v>26917</v>
      </c>
      <c r="O4">
        <v>212106</v>
      </c>
      <c r="P4" t="s">
        <v>38</v>
      </c>
      <c r="Q4" t="s">
        <v>38</v>
      </c>
      <c r="R4" t="s">
        <v>38</v>
      </c>
      <c r="S4" t="s">
        <v>2304</v>
      </c>
      <c r="T4" t="s">
        <v>46</v>
      </c>
      <c r="U4" t="s">
        <v>2304</v>
      </c>
      <c r="V4" t="s">
        <v>50</v>
      </c>
      <c r="W4" t="s">
        <v>34</v>
      </c>
      <c r="X4" t="s">
        <v>35</v>
      </c>
      <c r="Y4" t="s">
        <v>41</v>
      </c>
      <c r="Z4" t="s">
        <v>37</v>
      </c>
      <c r="AB4">
        <v>100</v>
      </c>
      <c r="AC4">
        <v>100</v>
      </c>
      <c r="AE4">
        <v>100</v>
      </c>
      <c r="AF4">
        <v>100</v>
      </c>
      <c r="AG4">
        <v>100</v>
      </c>
      <c r="AH4">
        <v>100</v>
      </c>
      <c r="AI4">
        <v>100</v>
      </c>
      <c r="AJ4">
        <v>100</v>
      </c>
      <c r="AK4">
        <v>100</v>
      </c>
      <c r="AL4">
        <v>100</v>
      </c>
      <c r="AM4">
        <v>100</v>
      </c>
      <c r="AN4">
        <v>100</v>
      </c>
      <c r="AO4" t="s">
        <v>43</v>
      </c>
      <c r="AP4" t="s">
        <v>38</v>
      </c>
      <c r="AQ4" t="s">
        <v>38</v>
      </c>
      <c r="AT4" t="str">
        <f t="shared" si="0"/>
        <v>0118012</v>
      </c>
    </row>
    <row r="5" spans="1:46" hidden="1">
      <c r="A5" t="s">
        <v>2297</v>
      </c>
      <c r="B5" t="s">
        <v>2298</v>
      </c>
      <c r="C5" t="s">
        <v>2299</v>
      </c>
      <c r="D5" t="s">
        <v>2300</v>
      </c>
      <c r="E5" t="s">
        <v>26</v>
      </c>
      <c r="F5" t="s">
        <v>2301</v>
      </c>
      <c r="G5" t="s">
        <v>27</v>
      </c>
      <c r="H5" t="s">
        <v>2301</v>
      </c>
      <c r="I5" t="s">
        <v>2302</v>
      </c>
      <c r="J5" t="s">
        <v>40</v>
      </c>
      <c r="K5" t="s">
        <v>35</v>
      </c>
      <c r="L5" t="s">
        <v>65</v>
      </c>
      <c r="M5" t="s">
        <v>58</v>
      </c>
      <c r="N5">
        <v>26917</v>
      </c>
      <c r="O5">
        <v>212106</v>
      </c>
      <c r="P5" t="s">
        <v>38</v>
      </c>
      <c r="Q5" t="s">
        <v>38</v>
      </c>
      <c r="R5" t="s">
        <v>38</v>
      </c>
      <c r="S5" t="s">
        <v>2304</v>
      </c>
      <c r="T5" t="s">
        <v>46</v>
      </c>
      <c r="U5" t="s">
        <v>2305</v>
      </c>
      <c r="V5" t="s">
        <v>51</v>
      </c>
      <c r="W5" t="s">
        <v>40</v>
      </c>
      <c r="X5" t="s">
        <v>35</v>
      </c>
      <c r="Y5" t="s">
        <v>36</v>
      </c>
      <c r="Z5" t="s">
        <v>37</v>
      </c>
      <c r="AB5">
        <v>2588</v>
      </c>
      <c r="AC5">
        <v>715</v>
      </c>
      <c r="AE5">
        <v>500</v>
      </c>
      <c r="AF5">
        <v>500</v>
      </c>
      <c r="AG5">
        <v>500</v>
      </c>
      <c r="AH5">
        <v>500</v>
      </c>
      <c r="AI5">
        <v>98</v>
      </c>
      <c r="AJ5">
        <v>98</v>
      </c>
      <c r="AK5">
        <v>98</v>
      </c>
      <c r="AL5">
        <v>98</v>
      </c>
      <c r="AM5">
        <v>98</v>
      </c>
      <c r="AN5">
        <v>98</v>
      </c>
      <c r="AO5" t="s">
        <v>38</v>
      </c>
      <c r="AP5" t="s">
        <v>38</v>
      </c>
      <c r="AQ5" t="s">
        <v>38</v>
      </c>
      <c r="AT5" t="str">
        <f t="shared" si="0"/>
        <v>01180118</v>
      </c>
    </row>
    <row r="6" spans="1:46" hidden="1">
      <c r="A6" t="s">
        <v>2297</v>
      </c>
      <c r="B6" t="s">
        <v>2298</v>
      </c>
      <c r="C6" t="s">
        <v>2299</v>
      </c>
      <c r="D6" t="s">
        <v>2300</v>
      </c>
      <c r="E6" t="s">
        <v>26</v>
      </c>
      <c r="F6" t="s">
        <v>2301</v>
      </c>
      <c r="G6" t="s">
        <v>27</v>
      </c>
      <c r="H6" t="s">
        <v>2301</v>
      </c>
      <c r="I6" t="s">
        <v>2302</v>
      </c>
      <c r="J6" t="s">
        <v>40</v>
      </c>
      <c r="K6" t="s">
        <v>35</v>
      </c>
      <c r="L6" t="s">
        <v>65</v>
      </c>
      <c r="M6" t="s">
        <v>58</v>
      </c>
      <c r="N6">
        <v>26917</v>
      </c>
      <c r="O6">
        <v>212106</v>
      </c>
      <c r="P6" t="s">
        <v>38</v>
      </c>
      <c r="Q6" t="s">
        <v>38</v>
      </c>
      <c r="R6" t="s">
        <v>38</v>
      </c>
      <c r="S6" t="s">
        <v>2304</v>
      </c>
      <c r="T6" t="s">
        <v>46</v>
      </c>
      <c r="U6" t="s">
        <v>2306</v>
      </c>
      <c r="V6" t="s">
        <v>52</v>
      </c>
      <c r="W6" t="s">
        <v>40</v>
      </c>
      <c r="X6" t="s">
        <v>35</v>
      </c>
      <c r="Y6" t="s">
        <v>36</v>
      </c>
      <c r="Z6" t="s">
        <v>37</v>
      </c>
      <c r="AB6">
        <v>5</v>
      </c>
      <c r="AC6">
        <v>0.25</v>
      </c>
      <c r="AE6">
        <v>0.25</v>
      </c>
      <c r="AF6">
        <v>0.75</v>
      </c>
      <c r="AG6">
        <v>2</v>
      </c>
      <c r="AH6">
        <v>2</v>
      </c>
      <c r="AI6">
        <v>0</v>
      </c>
      <c r="AJ6">
        <v>0</v>
      </c>
      <c r="AK6">
        <v>0</v>
      </c>
      <c r="AL6">
        <v>0</v>
      </c>
      <c r="AM6">
        <v>0</v>
      </c>
      <c r="AN6">
        <v>0</v>
      </c>
      <c r="AO6" t="s">
        <v>38</v>
      </c>
      <c r="AP6" t="s">
        <v>38</v>
      </c>
      <c r="AQ6" t="s">
        <v>38</v>
      </c>
      <c r="AT6" t="str">
        <f t="shared" si="0"/>
        <v>01180119</v>
      </c>
    </row>
    <row r="7" spans="1:46" hidden="1">
      <c r="A7" t="s">
        <v>2297</v>
      </c>
      <c r="B7" t="s">
        <v>2298</v>
      </c>
      <c r="C7" t="s">
        <v>2299</v>
      </c>
      <c r="D7" t="s">
        <v>2300</v>
      </c>
      <c r="E7" t="s">
        <v>26</v>
      </c>
      <c r="F7" t="s">
        <v>2301</v>
      </c>
      <c r="G7" t="s">
        <v>27</v>
      </c>
      <c r="H7" t="s">
        <v>2301</v>
      </c>
      <c r="I7" t="s">
        <v>2302</v>
      </c>
      <c r="J7" t="s">
        <v>40</v>
      </c>
      <c r="K7" t="s">
        <v>35</v>
      </c>
      <c r="L7" t="s">
        <v>65</v>
      </c>
      <c r="M7" t="s">
        <v>58</v>
      </c>
      <c r="N7">
        <v>26917</v>
      </c>
      <c r="O7">
        <v>212106</v>
      </c>
      <c r="P7" t="s">
        <v>38</v>
      </c>
      <c r="Q7" t="s">
        <v>38</v>
      </c>
      <c r="R7" t="s">
        <v>38</v>
      </c>
      <c r="S7" t="s">
        <v>2307</v>
      </c>
      <c r="T7" t="s">
        <v>53</v>
      </c>
      <c r="U7" t="s">
        <v>2307</v>
      </c>
      <c r="V7" t="s">
        <v>57</v>
      </c>
      <c r="W7" t="s">
        <v>40</v>
      </c>
      <c r="X7" t="s">
        <v>35</v>
      </c>
      <c r="Y7" t="s">
        <v>36</v>
      </c>
      <c r="Z7" t="s">
        <v>58</v>
      </c>
      <c r="AA7">
        <v>3580</v>
      </c>
      <c r="AB7">
        <v>21911</v>
      </c>
      <c r="AC7">
        <v>1089</v>
      </c>
      <c r="AE7">
        <v>1065</v>
      </c>
      <c r="AF7">
        <v>4479</v>
      </c>
      <c r="AG7">
        <v>6590</v>
      </c>
      <c r="AH7">
        <v>2407</v>
      </c>
      <c r="AI7">
        <v>1172</v>
      </c>
      <c r="AJ7">
        <v>2663</v>
      </c>
      <c r="AK7">
        <v>2785</v>
      </c>
      <c r="AL7">
        <v>2648</v>
      </c>
      <c r="AM7">
        <v>1289</v>
      </c>
      <c r="AN7">
        <v>2929</v>
      </c>
      <c r="AO7" t="s">
        <v>38</v>
      </c>
      <c r="AP7" t="s">
        <v>38</v>
      </c>
      <c r="AQ7" t="s">
        <v>38</v>
      </c>
      <c r="AT7" t="str">
        <f t="shared" si="0"/>
        <v>0118013</v>
      </c>
    </row>
    <row r="8" spans="1:46" hidden="1">
      <c r="A8" t="s">
        <v>2297</v>
      </c>
      <c r="B8" t="s">
        <v>2298</v>
      </c>
      <c r="C8" t="s">
        <v>2299</v>
      </c>
      <c r="D8" t="s">
        <v>2300</v>
      </c>
      <c r="E8" t="s">
        <v>26</v>
      </c>
      <c r="F8" t="s">
        <v>2301</v>
      </c>
      <c r="G8" t="s">
        <v>27</v>
      </c>
      <c r="H8" t="s">
        <v>2301</v>
      </c>
      <c r="I8" t="s">
        <v>2302</v>
      </c>
      <c r="J8" t="s">
        <v>40</v>
      </c>
      <c r="K8" t="s">
        <v>35</v>
      </c>
      <c r="L8" t="s">
        <v>65</v>
      </c>
      <c r="M8" t="s">
        <v>58</v>
      </c>
      <c r="N8">
        <v>26917</v>
      </c>
      <c r="O8">
        <v>212106</v>
      </c>
      <c r="P8" t="s">
        <v>38</v>
      </c>
      <c r="Q8" t="s">
        <v>38</v>
      </c>
      <c r="R8" t="s">
        <v>38</v>
      </c>
      <c r="S8" t="s">
        <v>2307</v>
      </c>
      <c r="T8" t="s">
        <v>53</v>
      </c>
      <c r="U8" t="s">
        <v>2308</v>
      </c>
      <c r="V8" t="s">
        <v>59</v>
      </c>
      <c r="W8" t="s">
        <v>40</v>
      </c>
      <c r="X8" t="s">
        <v>35</v>
      </c>
      <c r="Y8" t="s">
        <v>36</v>
      </c>
      <c r="Z8" t="s">
        <v>58</v>
      </c>
      <c r="AA8">
        <v>3410</v>
      </c>
      <c r="AB8">
        <v>23002</v>
      </c>
      <c r="AO8" t="s">
        <v>60</v>
      </c>
      <c r="AP8" t="s">
        <v>60</v>
      </c>
      <c r="AQ8" t="s">
        <v>38</v>
      </c>
      <c r="AR8" t="s">
        <v>2309</v>
      </c>
      <c r="AT8" t="str">
        <f t="shared" si="0"/>
        <v>01180122</v>
      </c>
    </row>
    <row r="9" spans="1:46" hidden="1">
      <c r="A9" t="s">
        <v>2297</v>
      </c>
      <c r="B9" t="s">
        <v>2298</v>
      </c>
      <c r="C9" t="s">
        <v>2299</v>
      </c>
      <c r="D9" t="s">
        <v>2300</v>
      </c>
      <c r="E9" t="s">
        <v>26</v>
      </c>
      <c r="F9" t="s">
        <v>2301</v>
      </c>
      <c r="G9" t="s">
        <v>27</v>
      </c>
      <c r="H9" t="s">
        <v>2301</v>
      </c>
      <c r="I9" t="s">
        <v>2302</v>
      </c>
      <c r="J9" t="s">
        <v>40</v>
      </c>
      <c r="K9" t="s">
        <v>35</v>
      </c>
      <c r="L9" t="s">
        <v>65</v>
      </c>
      <c r="M9" t="s">
        <v>58</v>
      </c>
      <c r="N9">
        <v>26917</v>
      </c>
      <c r="O9">
        <v>212106</v>
      </c>
      <c r="P9" t="s">
        <v>38</v>
      </c>
      <c r="Q9" t="s">
        <v>38</v>
      </c>
      <c r="R9" t="s">
        <v>38</v>
      </c>
      <c r="S9" t="s">
        <v>2310</v>
      </c>
      <c r="T9" t="s">
        <v>61</v>
      </c>
      <c r="U9" t="s">
        <v>2311</v>
      </c>
      <c r="V9" t="s">
        <v>62</v>
      </c>
      <c r="W9" t="s">
        <v>40</v>
      </c>
      <c r="X9" t="s">
        <v>35</v>
      </c>
      <c r="Y9" t="s">
        <v>36</v>
      </c>
      <c r="Z9" t="s">
        <v>37</v>
      </c>
      <c r="AA9">
        <v>11039</v>
      </c>
      <c r="AB9">
        <v>79900</v>
      </c>
      <c r="AC9" t="e">
        <v>#N/A</v>
      </c>
      <c r="AE9">
        <v>4510</v>
      </c>
      <c r="AF9">
        <v>18276</v>
      </c>
      <c r="AG9">
        <v>16026</v>
      </c>
      <c r="AH9">
        <v>21288</v>
      </c>
      <c r="AI9">
        <v>3300</v>
      </c>
      <c r="AJ9">
        <v>3300</v>
      </c>
      <c r="AK9">
        <v>3300</v>
      </c>
      <c r="AL9">
        <v>3300</v>
      </c>
      <c r="AM9">
        <v>3300</v>
      </c>
      <c r="AN9">
        <v>3300</v>
      </c>
      <c r="AO9" t="s">
        <v>63</v>
      </c>
      <c r="AP9" t="s">
        <v>38</v>
      </c>
      <c r="AQ9" t="s">
        <v>38</v>
      </c>
      <c r="AT9" t="str">
        <f t="shared" si="0"/>
        <v>01180120</v>
      </c>
    </row>
    <row r="10" spans="1:46" hidden="1">
      <c r="A10" t="s">
        <v>2297</v>
      </c>
      <c r="B10" t="s">
        <v>2298</v>
      </c>
      <c r="C10" t="s">
        <v>2299</v>
      </c>
      <c r="D10" t="s">
        <v>2300</v>
      </c>
      <c r="E10" t="s">
        <v>26</v>
      </c>
      <c r="F10" t="s">
        <v>2301</v>
      </c>
      <c r="G10" t="s">
        <v>27</v>
      </c>
      <c r="H10" t="s">
        <v>2301</v>
      </c>
      <c r="I10" t="s">
        <v>2302</v>
      </c>
      <c r="J10" t="s">
        <v>40</v>
      </c>
      <c r="K10" t="s">
        <v>35</v>
      </c>
      <c r="L10" t="s">
        <v>65</v>
      </c>
      <c r="M10" t="s">
        <v>58</v>
      </c>
      <c r="N10">
        <v>26917</v>
      </c>
      <c r="O10">
        <v>212106</v>
      </c>
      <c r="P10" t="s">
        <v>38</v>
      </c>
      <c r="Q10" t="s">
        <v>38</v>
      </c>
      <c r="R10" t="s">
        <v>38</v>
      </c>
      <c r="S10" t="s">
        <v>2310</v>
      </c>
      <c r="T10" t="s">
        <v>61</v>
      </c>
      <c r="U10" t="s">
        <v>2310</v>
      </c>
      <c r="V10" t="s">
        <v>64</v>
      </c>
      <c r="W10" t="s">
        <v>40</v>
      </c>
      <c r="X10" t="s">
        <v>35</v>
      </c>
      <c r="Y10" t="s">
        <v>65</v>
      </c>
      <c r="Z10" t="s">
        <v>37</v>
      </c>
      <c r="AA10">
        <v>956</v>
      </c>
      <c r="AB10">
        <v>502</v>
      </c>
      <c r="AO10" t="s">
        <v>38</v>
      </c>
      <c r="AP10" t="s">
        <v>43</v>
      </c>
      <c r="AQ10" t="s">
        <v>43</v>
      </c>
      <c r="AT10" t="str">
        <f t="shared" si="0"/>
        <v>0118014</v>
      </c>
    </row>
    <row r="11" spans="1:46" hidden="1">
      <c r="A11" t="s">
        <v>2297</v>
      </c>
      <c r="B11" t="s">
        <v>2298</v>
      </c>
      <c r="C11" t="s">
        <v>2299</v>
      </c>
      <c r="D11" t="s">
        <v>2300</v>
      </c>
      <c r="E11" t="s">
        <v>26</v>
      </c>
      <c r="F11" t="s">
        <v>2301</v>
      </c>
      <c r="G11" t="s">
        <v>27</v>
      </c>
      <c r="H11" t="s">
        <v>2301</v>
      </c>
      <c r="I11" t="s">
        <v>2302</v>
      </c>
      <c r="J11" t="s">
        <v>40</v>
      </c>
      <c r="K11" t="s">
        <v>35</v>
      </c>
      <c r="L11" t="s">
        <v>65</v>
      </c>
      <c r="M11" t="s">
        <v>58</v>
      </c>
      <c r="N11">
        <v>26917</v>
      </c>
      <c r="O11">
        <v>212106</v>
      </c>
      <c r="P11" t="s">
        <v>38</v>
      </c>
      <c r="Q11" t="s">
        <v>38</v>
      </c>
      <c r="R11" t="s">
        <v>38</v>
      </c>
      <c r="S11" t="s">
        <v>2310</v>
      </c>
      <c r="T11" t="s">
        <v>61</v>
      </c>
      <c r="U11" t="s">
        <v>2312</v>
      </c>
      <c r="V11" t="s">
        <v>66</v>
      </c>
      <c r="W11" t="s">
        <v>40</v>
      </c>
      <c r="X11" t="s">
        <v>35</v>
      </c>
      <c r="Y11" t="s">
        <v>65</v>
      </c>
      <c r="Z11" t="s">
        <v>58</v>
      </c>
      <c r="AA11">
        <v>21</v>
      </c>
      <c r="AB11">
        <v>435</v>
      </c>
      <c r="AO11" t="s">
        <v>60</v>
      </c>
      <c r="AP11" t="s">
        <v>60</v>
      </c>
      <c r="AQ11" t="s">
        <v>38</v>
      </c>
      <c r="AR11" t="s">
        <v>2313</v>
      </c>
      <c r="AT11" t="str">
        <f t="shared" si="0"/>
        <v>01180123</v>
      </c>
    </row>
    <row r="12" spans="1:46" hidden="1">
      <c r="A12" t="s">
        <v>2297</v>
      </c>
      <c r="B12" t="s">
        <v>2298</v>
      </c>
      <c r="C12" t="s">
        <v>2299</v>
      </c>
      <c r="D12" t="s">
        <v>2300</v>
      </c>
      <c r="E12" t="s">
        <v>26</v>
      </c>
      <c r="F12" t="s">
        <v>2301</v>
      </c>
      <c r="G12" t="s">
        <v>27</v>
      </c>
      <c r="H12" t="s">
        <v>2301</v>
      </c>
      <c r="I12" t="s">
        <v>2302</v>
      </c>
      <c r="J12" t="s">
        <v>40</v>
      </c>
      <c r="K12" t="s">
        <v>35</v>
      </c>
      <c r="L12" t="s">
        <v>65</v>
      </c>
      <c r="M12" t="s">
        <v>58</v>
      </c>
      <c r="N12">
        <v>26917</v>
      </c>
      <c r="O12">
        <v>212106</v>
      </c>
      <c r="P12" t="s">
        <v>38</v>
      </c>
      <c r="Q12" t="s">
        <v>38</v>
      </c>
      <c r="R12" t="s">
        <v>38</v>
      </c>
      <c r="S12" t="s">
        <v>2314</v>
      </c>
      <c r="T12" t="s">
        <v>67</v>
      </c>
      <c r="U12" t="s">
        <v>2314</v>
      </c>
      <c r="V12" t="s">
        <v>68</v>
      </c>
      <c r="W12" t="s">
        <v>40</v>
      </c>
      <c r="X12" t="s">
        <v>35</v>
      </c>
      <c r="Y12" t="s">
        <v>36</v>
      </c>
      <c r="Z12" t="s">
        <v>58</v>
      </c>
      <c r="AA12">
        <v>4536</v>
      </c>
      <c r="AB12">
        <v>6000</v>
      </c>
      <c r="AC12">
        <v>0</v>
      </c>
      <c r="AE12">
        <v>200</v>
      </c>
      <c r="AF12">
        <v>800</v>
      </c>
      <c r="AG12">
        <v>1100</v>
      </c>
      <c r="AH12">
        <v>1000</v>
      </c>
      <c r="AI12">
        <v>500</v>
      </c>
      <c r="AJ12">
        <v>500</v>
      </c>
      <c r="AK12">
        <v>500</v>
      </c>
      <c r="AL12">
        <v>500</v>
      </c>
      <c r="AM12">
        <v>500</v>
      </c>
      <c r="AN12">
        <v>500</v>
      </c>
      <c r="AO12" t="s">
        <v>38</v>
      </c>
      <c r="AP12" t="s">
        <v>38</v>
      </c>
      <c r="AQ12" t="s">
        <v>38</v>
      </c>
      <c r="AT12" t="str">
        <f t="shared" si="0"/>
        <v>0118015</v>
      </c>
    </row>
    <row r="13" spans="1:46" hidden="1">
      <c r="A13" t="s">
        <v>2297</v>
      </c>
      <c r="B13" t="s">
        <v>2298</v>
      </c>
      <c r="C13" t="s">
        <v>2299</v>
      </c>
      <c r="D13" t="s">
        <v>2300</v>
      </c>
      <c r="E13" t="s">
        <v>26</v>
      </c>
      <c r="F13" t="s">
        <v>2301</v>
      </c>
      <c r="G13" t="s">
        <v>27</v>
      </c>
      <c r="H13" t="s">
        <v>2301</v>
      </c>
      <c r="I13" t="s">
        <v>2302</v>
      </c>
      <c r="J13" t="s">
        <v>40</v>
      </c>
      <c r="K13" t="s">
        <v>35</v>
      </c>
      <c r="L13" t="s">
        <v>65</v>
      </c>
      <c r="M13" t="s">
        <v>58</v>
      </c>
      <c r="N13">
        <v>26917</v>
      </c>
      <c r="O13">
        <v>212106</v>
      </c>
      <c r="P13" t="s">
        <v>38</v>
      </c>
      <c r="Q13" t="s">
        <v>38</v>
      </c>
      <c r="R13" t="s">
        <v>38</v>
      </c>
      <c r="S13" t="s">
        <v>2315</v>
      </c>
      <c r="T13" t="s">
        <v>69</v>
      </c>
      <c r="U13" t="s">
        <v>2315</v>
      </c>
      <c r="V13" t="s">
        <v>73</v>
      </c>
      <c r="W13" t="s">
        <v>40</v>
      </c>
      <c r="X13" t="s">
        <v>35</v>
      </c>
      <c r="Y13" t="s">
        <v>36</v>
      </c>
      <c r="Z13" t="s">
        <v>37</v>
      </c>
      <c r="AA13">
        <v>118.61</v>
      </c>
      <c r="AB13">
        <v>120.8</v>
      </c>
      <c r="AC13">
        <v>32.700000000000003</v>
      </c>
      <c r="AE13">
        <v>5</v>
      </c>
      <c r="AF13">
        <v>24</v>
      </c>
      <c r="AG13">
        <v>26.55</v>
      </c>
      <c r="AH13">
        <v>25</v>
      </c>
      <c r="AI13">
        <v>7.4</v>
      </c>
      <c r="AJ13">
        <v>12</v>
      </c>
      <c r="AK13">
        <v>11.4</v>
      </c>
      <c r="AL13">
        <v>0</v>
      </c>
      <c r="AM13">
        <v>0</v>
      </c>
      <c r="AN13">
        <v>0</v>
      </c>
      <c r="AO13" t="s">
        <v>38</v>
      </c>
      <c r="AP13" t="s">
        <v>38</v>
      </c>
      <c r="AQ13" t="s">
        <v>38</v>
      </c>
      <c r="AT13" t="str">
        <f t="shared" si="0"/>
        <v>0118016</v>
      </c>
    </row>
    <row r="14" spans="1:46" hidden="1">
      <c r="A14" t="s">
        <v>2297</v>
      </c>
      <c r="B14" t="s">
        <v>2298</v>
      </c>
      <c r="C14" t="s">
        <v>2299</v>
      </c>
      <c r="D14" t="s">
        <v>2300</v>
      </c>
      <c r="E14" t="s">
        <v>26</v>
      </c>
      <c r="F14" t="s">
        <v>2301</v>
      </c>
      <c r="G14" t="s">
        <v>27</v>
      </c>
      <c r="H14" t="s">
        <v>2301</v>
      </c>
      <c r="I14" t="s">
        <v>2302</v>
      </c>
      <c r="J14" t="s">
        <v>40</v>
      </c>
      <c r="K14" t="s">
        <v>35</v>
      </c>
      <c r="L14" t="s">
        <v>65</v>
      </c>
      <c r="M14" t="s">
        <v>58</v>
      </c>
      <c r="N14">
        <v>26917</v>
      </c>
      <c r="O14">
        <v>212106</v>
      </c>
      <c r="P14" t="s">
        <v>38</v>
      </c>
      <c r="Q14" t="s">
        <v>38</v>
      </c>
      <c r="R14" t="s">
        <v>38</v>
      </c>
      <c r="S14" t="s">
        <v>2316</v>
      </c>
      <c r="T14" t="s">
        <v>74</v>
      </c>
      <c r="U14" t="s">
        <v>2316</v>
      </c>
      <c r="V14" t="s">
        <v>75</v>
      </c>
      <c r="W14" t="s">
        <v>76</v>
      </c>
      <c r="X14" t="s">
        <v>35</v>
      </c>
      <c r="Y14" t="s">
        <v>36</v>
      </c>
      <c r="Z14" t="s">
        <v>58</v>
      </c>
      <c r="AA14">
        <v>68467</v>
      </c>
      <c r="AB14">
        <v>157954</v>
      </c>
      <c r="AC14">
        <v>89817</v>
      </c>
      <c r="AE14">
        <v>87954</v>
      </c>
      <c r="AF14">
        <v>107954</v>
      </c>
      <c r="AG14">
        <v>127954</v>
      </c>
      <c r="AH14">
        <v>157954</v>
      </c>
      <c r="AI14">
        <v>0</v>
      </c>
      <c r="AJ14">
        <v>0</v>
      </c>
      <c r="AK14">
        <v>0</v>
      </c>
      <c r="AL14">
        <v>0</v>
      </c>
      <c r="AM14">
        <v>0</v>
      </c>
      <c r="AN14">
        <v>0</v>
      </c>
      <c r="AO14" t="s">
        <v>38</v>
      </c>
      <c r="AP14" t="s">
        <v>38</v>
      </c>
      <c r="AQ14" t="s">
        <v>38</v>
      </c>
      <c r="AT14" t="str">
        <f t="shared" si="0"/>
        <v>0118017</v>
      </c>
    </row>
    <row r="15" spans="1:46" hidden="1">
      <c r="A15" t="s">
        <v>2297</v>
      </c>
      <c r="B15" t="s">
        <v>2298</v>
      </c>
      <c r="C15" t="s">
        <v>2299</v>
      </c>
      <c r="D15" t="s">
        <v>2300</v>
      </c>
      <c r="E15" t="s">
        <v>26</v>
      </c>
      <c r="F15" t="s">
        <v>2304</v>
      </c>
      <c r="G15" t="s">
        <v>77</v>
      </c>
      <c r="H15" t="s">
        <v>2304</v>
      </c>
      <c r="I15" t="s">
        <v>2317</v>
      </c>
      <c r="J15" t="s">
        <v>40</v>
      </c>
      <c r="K15" t="s">
        <v>35</v>
      </c>
      <c r="L15" t="s">
        <v>65</v>
      </c>
      <c r="M15" t="s">
        <v>58</v>
      </c>
      <c r="N15">
        <v>199956</v>
      </c>
      <c r="O15">
        <v>29349124</v>
      </c>
      <c r="P15" t="s">
        <v>38</v>
      </c>
      <c r="Q15" t="s">
        <v>38</v>
      </c>
      <c r="R15" t="s">
        <v>38</v>
      </c>
      <c r="S15" t="s">
        <v>2318</v>
      </c>
      <c r="T15" t="s">
        <v>78</v>
      </c>
      <c r="U15" t="s">
        <v>2318</v>
      </c>
      <c r="V15" t="s">
        <v>82</v>
      </c>
      <c r="W15" t="s">
        <v>40</v>
      </c>
      <c r="X15" t="s">
        <v>35</v>
      </c>
      <c r="Y15" t="s">
        <v>36</v>
      </c>
      <c r="Z15" t="s">
        <v>58</v>
      </c>
      <c r="AA15">
        <v>111</v>
      </c>
      <c r="AB15">
        <v>86</v>
      </c>
      <c r="AC15">
        <v>8</v>
      </c>
      <c r="AE15">
        <v>7</v>
      </c>
      <c r="AF15">
        <v>9</v>
      </c>
      <c r="AG15">
        <v>4</v>
      </c>
      <c r="AH15">
        <v>6</v>
      </c>
      <c r="AI15">
        <v>10</v>
      </c>
      <c r="AJ15">
        <v>10</v>
      </c>
      <c r="AK15">
        <v>10</v>
      </c>
      <c r="AL15">
        <v>10</v>
      </c>
      <c r="AM15">
        <v>10</v>
      </c>
      <c r="AN15">
        <v>10</v>
      </c>
      <c r="AO15" t="s">
        <v>38</v>
      </c>
      <c r="AP15" t="s">
        <v>38</v>
      </c>
      <c r="AQ15" t="s">
        <v>38</v>
      </c>
      <c r="AT15" t="str">
        <f t="shared" si="0"/>
        <v>0118018</v>
      </c>
    </row>
    <row r="16" spans="1:46" hidden="1">
      <c r="A16" t="s">
        <v>2297</v>
      </c>
      <c r="B16" t="s">
        <v>2298</v>
      </c>
      <c r="C16" t="s">
        <v>2299</v>
      </c>
      <c r="D16" t="s">
        <v>2300</v>
      </c>
      <c r="E16" t="s">
        <v>26</v>
      </c>
      <c r="F16" t="s">
        <v>2304</v>
      </c>
      <c r="G16" t="s">
        <v>77</v>
      </c>
      <c r="H16" t="s">
        <v>2304</v>
      </c>
      <c r="I16" t="s">
        <v>2317</v>
      </c>
      <c r="J16" t="s">
        <v>40</v>
      </c>
      <c r="K16" t="s">
        <v>35</v>
      </c>
      <c r="L16" t="s">
        <v>65</v>
      </c>
      <c r="M16" t="s">
        <v>58</v>
      </c>
      <c r="N16">
        <v>199956</v>
      </c>
      <c r="O16">
        <v>29349124</v>
      </c>
      <c r="P16" t="s">
        <v>38</v>
      </c>
      <c r="Q16" t="s">
        <v>38</v>
      </c>
      <c r="R16" t="s">
        <v>38</v>
      </c>
      <c r="S16" t="s">
        <v>2318</v>
      </c>
      <c r="T16" t="s">
        <v>78</v>
      </c>
      <c r="U16" t="s">
        <v>2319</v>
      </c>
      <c r="V16" t="s">
        <v>83</v>
      </c>
      <c r="W16" t="s">
        <v>40</v>
      </c>
      <c r="X16" t="s">
        <v>35</v>
      </c>
      <c r="Y16" t="s">
        <v>36</v>
      </c>
      <c r="Z16" t="s">
        <v>58</v>
      </c>
      <c r="AA16">
        <v>98</v>
      </c>
      <c r="AB16">
        <v>87</v>
      </c>
      <c r="AC16">
        <v>8</v>
      </c>
      <c r="AE16">
        <v>9</v>
      </c>
      <c r="AF16">
        <v>9</v>
      </c>
      <c r="AG16">
        <v>4</v>
      </c>
      <c r="AH16">
        <v>5</v>
      </c>
      <c r="AI16">
        <v>10</v>
      </c>
      <c r="AJ16">
        <v>10</v>
      </c>
      <c r="AK16">
        <v>10</v>
      </c>
      <c r="AL16">
        <v>10</v>
      </c>
      <c r="AM16">
        <v>10</v>
      </c>
      <c r="AN16">
        <v>10</v>
      </c>
      <c r="AO16" t="s">
        <v>38</v>
      </c>
      <c r="AP16" t="s">
        <v>38</v>
      </c>
      <c r="AQ16" t="s">
        <v>38</v>
      </c>
      <c r="AT16" t="str">
        <f t="shared" si="0"/>
        <v>0118019</v>
      </c>
    </row>
    <row r="17" spans="1:46" hidden="1">
      <c r="A17" t="s">
        <v>2297</v>
      </c>
      <c r="B17" t="s">
        <v>2298</v>
      </c>
      <c r="C17" t="s">
        <v>2299</v>
      </c>
      <c r="D17" t="s">
        <v>2300</v>
      </c>
      <c r="E17" t="s">
        <v>26</v>
      </c>
      <c r="F17" t="s">
        <v>2304</v>
      </c>
      <c r="G17" t="s">
        <v>77</v>
      </c>
      <c r="H17" t="s">
        <v>2304</v>
      </c>
      <c r="I17" t="s">
        <v>2317</v>
      </c>
      <c r="J17" t="s">
        <v>40</v>
      </c>
      <c r="K17" t="s">
        <v>35</v>
      </c>
      <c r="L17" t="s">
        <v>65</v>
      </c>
      <c r="M17" t="s">
        <v>58</v>
      </c>
      <c r="N17">
        <v>199956</v>
      </c>
      <c r="O17">
        <v>29349124</v>
      </c>
      <c r="P17" t="s">
        <v>38</v>
      </c>
      <c r="Q17" t="s">
        <v>38</v>
      </c>
      <c r="R17" t="s">
        <v>38</v>
      </c>
      <c r="S17" t="s">
        <v>2320</v>
      </c>
      <c r="T17" t="s">
        <v>84</v>
      </c>
      <c r="U17" t="s">
        <v>2321</v>
      </c>
      <c r="V17" t="s">
        <v>91</v>
      </c>
      <c r="W17" t="s">
        <v>76</v>
      </c>
      <c r="X17" t="s">
        <v>35</v>
      </c>
      <c r="Y17" t="s">
        <v>36</v>
      </c>
      <c r="Z17" t="s">
        <v>58</v>
      </c>
      <c r="AA17">
        <v>80378</v>
      </c>
      <c r="AB17">
        <v>545735</v>
      </c>
      <c r="AC17">
        <v>95989.67</v>
      </c>
      <c r="AE17">
        <v>95802</v>
      </c>
      <c r="AF17">
        <v>107266</v>
      </c>
      <c r="AG17">
        <v>185634</v>
      </c>
      <c r="AH17">
        <v>238502</v>
      </c>
      <c r="AI17">
        <v>278660</v>
      </c>
      <c r="AJ17">
        <v>320826</v>
      </c>
      <c r="AK17">
        <v>368492</v>
      </c>
      <c r="AL17">
        <v>421360</v>
      </c>
      <c r="AM17">
        <v>476871</v>
      </c>
      <c r="AN17">
        <v>519037</v>
      </c>
      <c r="AO17" t="s">
        <v>38</v>
      </c>
      <c r="AP17" t="s">
        <v>38</v>
      </c>
      <c r="AQ17" t="s">
        <v>38</v>
      </c>
      <c r="AT17" t="str">
        <f t="shared" si="0"/>
        <v>01180111</v>
      </c>
    </row>
    <row r="18" spans="1:46" hidden="1">
      <c r="A18" t="s">
        <v>2297</v>
      </c>
      <c r="B18" t="s">
        <v>2298</v>
      </c>
      <c r="C18" t="s">
        <v>2299</v>
      </c>
      <c r="D18" t="s">
        <v>2300</v>
      </c>
      <c r="E18" t="s">
        <v>26</v>
      </c>
      <c r="F18" t="s">
        <v>2304</v>
      </c>
      <c r="G18" t="s">
        <v>77</v>
      </c>
      <c r="H18" t="s">
        <v>2304</v>
      </c>
      <c r="I18" t="s">
        <v>2317</v>
      </c>
      <c r="J18" t="s">
        <v>40</v>
      </c>
      <c r="K18" t="s">
        <v>35</v>
      </c>
      <c r="L18" t="s">
        <v>65</v>
      </c>
      <c r="M18" t="s">
        <v>58</v>
      </c>
      <c r="N18">
        <v>199956</v>
      </c>
      <c r="O18">
        <v>29349124</v>
      </c>
      <c r="P18" t="s">
        <v>38</v>
      </c>
      <c r="Q18" t="s">
        <v>38</v>
      </c>
      <c r="R18" t="s">
        <v>38</v>
      </c>
      <c r="S18" t="s">
        <v>2320</v>
      </c>
      <c r="T18" t="s">
        <v>84</v>
      </c>
      <c r="U18" t="s">
        <v>2322</v>
      </c>
      <c r="V18" t="s">
        <v>92</v>
      </c>
      <c r="W18" t="s">
        <v>40</v>
      </c>
      <c r="X18" t="s">
        <v>35</v>
      </c>
      <c r="Y18" t="s">
        <v>36</v>
      </c>
      <c r="Z18" t="s">
        <v>58</v>
      </c>
      <c r="AA18">
        <v>55</v>
      </c>
      <c r="AB18">
        <v>67</v>
      </c>
      <c r="AO18" t="s">
        <v>60</v>
      </c>
      <c r="AP18" t="s">
        <v>60</v>
      </c>
      <c r="AQ18" t="s">
        <v>38</v>
      </c>
      <c r="AR18" t="s">
        <v>2323</v>
      </c>
      <c r="AT18" t="str">
        <f t="shared" si="0"/>
        <v>01180124</v>
      </c>
    </row>
    <row r="19" spans="1:46" hidden="1">
      <c r="A19" t="s">
        <v>2297</v>
      </c>
      <c r="B19" t="s">
        <v>2298</v>
      </c>
      <c r="C19" t="s">
        <v>2299</v>
      </c>
      <c r="D19" t="s">
        <v>2300</v>
      </c>
      <c r="E19" t="s">
        <v>26</v>
      </c>
      <c r="F19" t="s">
        <v>2304</v>
      </c>
      <c r="G19" t="s">
        <v>77</v>
      </c>
      <c r="H19" t="s">
        <v>2304</v>
      </c>
      <c r="I19" t="s">
        <v>2317</v>
      </c>
      <c r="J19" t="s">
        <v>40</v>
      </c>
      <c r="K19" t="s">
        <v>35</v>
      </c>
      <c r="L19" t="s">
        <v>65</v>
      </c>
      <c r="M19" t="s">
        <v>58</v>
      </c>
      <c r="N19">
        <v>199956</v>
      </c>
      <c r="O19">
        <v>29349124</v>
      </c>
      <c r="P19" t="s">
        <v>38</v>
      </c>
      <c r="Q19" t="s">
        <v>38</v>
      </c>
      <c r="R19" t="s">
        <v>38</v>
      </c>
      <c r="S19" t="s">
        <v>2319</v>
      </c>
      <c r="T19" t="s">
        <v>93</v>
      </c>
      <c r="U19" t="s">
        <v>2324</v>
      </c>
      <c r="V19" t="s">
        <v>94</v>
      </c>
      <c r="W19" t="s">
        <v>40</v>
      </c>
      <c r="X19" t="s">
        <v>95</v>
      </c>
      <c r="Y19" t="s">
        <v>36</v>
      </c>
      <c r="Z19" t="s">
        <v>37</v>
      </c>
      <c r="AB19">
        <v>1060</v>
      </c>
      <c r="AC19" t="e">
        <v>#N/A</v>
      </c>
      <c r="AE19">
        <v>0</v>
      </c>
      <c r="AF19">
        <v>300</v>
      </c>
      <c r="AG19">
        <v>400</v>
      </c>
      <c r="AH19">
        <v>300</v>
      </c>
      <c r="AI19">
        <v>10</v>
      </c>
      <c r="AJ19">
        <v>10</v>
      </c>
      <c r="AK19">
        <v>10</v>
      </c>
      <c r="AL19">
        <v>10</v>
      </c>
      <c r="AM19">
        <v>10</v>
      </c>
      <c r="AN19">
        <v>10</v>
      </c>
      <c r="AO19" t="s">
        <v>63</v>
      </c>
      <c r="AP19" t="s">
        <v>38</v>
      </c>
      <c r="AQ19" t="s">
        <v>38</v>
      </c>
      <c r="AR19" t="s">
        <v>2325</v>
      </c>
      <c r="AT19" t="str">
        <f t="shared" si="0"/>
        <v>01180121</v>
      </c>
    </row>
    <row r="20" spans="1:46" hidden="1">
      <c r="A20" t="s">
        <v>2297</v>
      </c>
      <c r="B20" t="s">
        <v>2298</v>
      </c>
      <c r="C20" t="s">
        <v>2299</v>
      </c>
      <c r="D20" t="s">
        <v>2300</v>
      </c>
      <c r="E20" t="s">
        <v>26</v>
      </c>
      <c r="F20" t="s">
        <v>2304</v>
      </c>
      <c r="G20" t="s">
        <v>77</v>
      </c>
      <c r="H20" t="s">
        <v>2304</v>
      </c>
      <c r="I20" t="s">
        <v>2317</v>
      </c>
      <c r="J20" t="s">
        <v>40</v>
      </c>
      <c r="K20" t="s">
        <v>35</v>
      </c>
      <c r="L20" t="s">
        <v>65</v>
      </c>
      <c r="M20" t="s">
        <v>58</v>
      </c>
      <c r="N20">
        <v>199956</v>
      </c>
      <c r="O20">
        <v>29349124</v>
      </c>
      <c r="P20" t="s">
        <v>38</v>
      </c>
      <c r="Q20" t="s">
        <v>38</v>
      </c>
      <c r="R20" t="s">
        <v>38</v>
      </c>
      <c r="S20" t="s">
        <v>2319</v>
      </c>
      <c r="T20" t="s">
        <v>93</v>
      </c>
      <c r="U20" t="s">
        <v>2320</v>
      </c>
      <c r="V20" t="s">
        <v>96</v>
      </c>
      <c r="W20" t="s">
        <v>40</v>
      </c>
      <c r="X20" t="s">
        <v>35</v>
      </c>
      <c r="Y20" t="s">
        <v>41</v>
      </c>
      <c r="Z20" t="s">
        <v>37</v>
      </c>
      <c r="AA20">
        <v>0.98</v>
      </c>
      <c r="AB20">
        <v>1</v>
      </c>
      <c r="AO20" t="s">
        <v>38</v>
      </c>
      <c r="AP20" t="s">
        <v>43</v>
      </c>
      <c r="AQ20" t="s">
        <v>43</v>
      </c>
      <c r="AT20" t="str">
        <f t="shared" si="0"/>
        <v>01180110</v>
      </c>
    </row>
    <row r="21" spans="1:46" hidden="1">
      <c r="A21" t="s">
        <v>2297</v>
      </c>
      <c r="B21" t="s">
        <v>2298</v>
      </c>
      <c r="C21" t="s">
        <v>2299</v>
      </c>
      <c r="D21" t="s">
        <v>2300</v>
      </c>
      <c r="E21" t="s">
        <v>26</v>
      </c>
      <c r="F21" t="s">
        <v>2307</v>
      </c>
      <c r="G21" t="s">
        <v>97</v>
      </c>
      <c r="H21" t="s">
        <v>2307</v>
      </c>
      <c r="I21" t="s">
        <v>2326</v>
      </c>
      <c r="J21" t="s">
        <v>40</v>
      </c>
      <c r="K21" t="s">
        <v>35</v>
      </c>
      <c r="L21" t="s">
        <v>65</v>
      </c>
      <c r="M21" t="s">
        <v>37</v>
      </c>
      <c r="N21">
        <v>11508</v>
      </c>
      <c r="O21">
        <v>34392</v>
      </c>
      <c r="P21" t="s">
        <v>38</v>
      </c>
      <c r="Q21" t="s">
        <v>38</v>
      </c>
      <c r="R21" t="s">
        <v>38</v>
      </c>
      <c r="S21" t="s">
        <v>2321</v>
      </c>
      <c r="T21" t="s">
        <v>98</v>
      </c>
      <c r="U21" t="s">
        <v>2327</v>
      </c>
      <c r="V21" t="s">
        <v>99</v>
      </c>
      <c r="W21" t="s">
        <v>100</v>
      </c>
      <c r="X21" t="s">
        <v>35</v>
      </c>
      <c r="Y21" t="s">
        <v>41</v>
      </c>
      <c r="Z21" t="s">
        <v>37</v>
      </c>
      <c r="AA21">
        <v>100</v>
      </c>
      <c r="AB21">
        <v>100</v>
      </c>
      <c r="AC21">
        <v>100</v>
      </c>
      <c r="AE21">
        <v>100</v>
      </c>
      <c r="AF21">
        <v>100</v>
      </c>
      <c r="AG21">
        <v>100</v>
      </c>
      <c r="AH21">
        <v>100</v>
      </c>
      <c r="AI21">
        <v>100</v>
      </c>
      <c r="AJ21">
        <v>100</v>
      </c>
      <c r="AK21">
        <v>100</v>
      </c>
      <c r="AL21">
        <v>100</v>
      </c>
      <c r="AM21">
        <v>100</v>
      </c>
      <c r="AN21">
        <v>100</v>
      </c>
      <c r="AO21" t="s">
        <v>38</v>
      </c>
      <c r="AP21" t="s">
        <v>38</v>
      </c>
      <c r="AQ21" t="s">
        <v>38</v>
      </c>
      <c r="AT21" t="str">
        <f t="shared" si="0"/>
        <v>01180112</v>
      </c>
    </row>
    <row r="22" spans="1:46" hidden="1">
      <c r="A22" t="s">
        <v>2297</v>
      </c>
      <c r="B22" t="s">
        <v>2298</v>
      </c>
      <c r="C22" t="s">
        <v>2299</v>
      </c>
      <c r="D22" t="s">
        <v>2300</v>
      </c>
      <c r="E22" t="s">
        <v>26</v>
      </c>
      <c r="F22" t="s">
        <v>2310</v>
      </c>
      <c r="G22" t="s">
        <v>101</v>
      </c>
      <c r="H22" t="s">
        <v>2310</v>
      </c>
      <c r="I22" t="s">
        <v>2328</v>
      </c>
      <c r="J22" t="s">
        <v>100</v>
      </c>
      <c r="K22" t="s">
        <v>35</v>
      </c>
      <c r="L22" t="s">
        <v>41</v>
      </c>
      <c r="M22" t="s">
        <v>37</v>
      </c>
      <c r="N22">
        <v>100</v>
      </c>
      <c r="O22">
        <v>100</v>
      </c>
      <c r="P22" t="s">
        <v>38</v>
      </c>
      <c r="Q22" t="s">
        <v>38</v>
      </c>
      <c r="R22" t="s">
        <v>38</v>
      </c>
      <c r="S22" t="s">
        <v>2303</v>
      </c>
      <c r="T22" t="s">
        <v>102</v>
      </c>
      <c r="U22" t="s">
        <v>2329</v>
      </c>
      <c r="V22" t="s">
        <v>103</v>
      </c>
      <c r="W22" t="s">
        <v>100</v>
      </c>
      <c r="X22" t="s">
        <v>35</v>
      </c>
      <c r="Y22" t="s">
        <v>41</v>
      </c>
      <c r="Z22" t="s">
        <v>37</v>
      </c>
      <c r="AA22">
        <v>100</v>
      </c>
      <c r="AB22">
        <v>100</v>
      </c>
      <c r="AC22">
        <v>100</v>
      </c>
      <c r="AE22">
        <v>100</v>
      </c>
      <c r="AF22">
        <v>100</v>
      </c>
      <c r="AG22">
        <v>100</v>
      </c>
      <c r="AH22">
        <v>100</v>
      </c>
      <c r="AI22">
        <v>100</v>
      </c>
      <c r="AJ22">
        <v>100</v>
      </c>
      <c r="AK22">
        <v>100</v>
      </c>
      <c r="AL22">
        <v>100</v>
      </c>
      <c r="AM22">
        <v>100</v>
      </c>
      <c r="AN22">
        <v>100</v>
      </c>
      <c r="AO22" t="s">
        <v>38</v>
      </c>
      <c r="AP22" t="s">
        <v>38</v>
      </c>
      <c r="AQ22" t="s">
        <v>38</v>
      </c>
      <c r="AT22" t="str">
        <f t="shared" si="0"/>
        <v>01180113</v>
      </c>
    </row>
    <row r="23" spans="1:46" hidden="1">
      <c r="A23" t="s">
        <v>2297</v>
      </c>
      <c r="B23" t="s">
        <v>2298</v>
      </c>
      <c r="C23" t="s">
        <v>2299</v>
      </c>
      <c r="D23" t="s">
        <v>2300</v>
      </c>
      <c r="E23" t="s">
        <v>26</v>
      </c>
      <c r="F23" t="s">
        <v>2314</v>
      </c>
      <c r="G23" t="s">
        <v>104</v>
      </c>
      <c r="H23" t="s">
        <v>2314</v>
      </c>
      <c r="I23" t="s">
        <v>2330</v>
      </c>
      <c r="J23" t="s">
        <v>100</v>
      </c>
      <c r="K23" t="s">
        <v>115</v>
      </c>
      <c r="L23" t="s">
        <v>41</v>
      </c>
      <c r="M23" t="s">
        <v>37</v>
      </c>
      <c r="N23">
        <v>100</v>
      </c>
      <c r="O23">
        <v>100</v>
      </c>
      <c r="P23" t="s">
        <v>38</v>
      </c>
      <c r="Q23" t="s">
        <v>38</v>
      </c>
      <c r="R23" t="s">
        <v>38</v>
      </c>
      <c r="S23" t="s">
        <v>2305</v>
      </c>
      <c r="T23" t="s">
        <v>105</v>
      </c>
      <c r="U23" t="s">
        <v>2331</v>
      </c>
      <c r="V23" t="s">
        <v>109</v>
      </c>
      <c r="W23" t="s">
        <v>40</v>
      </c>
      <c r="X23" t="s">
        <v>35</v>
      </c>
      <c r="Y23" t="s">
        <v>36</v>
      </c>
      <c r="Z23" t="s">
        <v>37</v>
      </c>
      <c r="AA23">
        <v>4</v>
      </c>
      <c r="AB23">
        <v>10</v>
      </c>
      <c r="AC23">
        <v>1</v>
      </c>
      <c r="AE23">
        <v>1</v>
      </c>
      <c r="AF23">
        <v>1</v>
      </c>
      <c r="AG23">
        <v>1</v>
      </c>
      <c r="AH23">
        <v>1</v>
      </c>
      <c r="AI23">
        <v>1</v>
      </c>
      <c r="AJ23">
        <v>1</v>
      </c>
      <c r="AK23">
        <v>1</v>
      </c>
      <c r="AL23">
        <v>1</v>
      </c>
      <c r="AM23">
        <v>1</v>
      </c>
      <c r="AN23">
        <v>1</v>
      </c>
      <c r="AO23" t="s">
        <v>38</v>
      </c>
      <c r="AP23" t="s">
        <v>38</v>
      </c>
      <c r="AQ23" t="s">
        <v>38</v>
      </c>
      <c r="AT23" t="str">
        <f t="shared" si="0"/>
        <v>01180114</v>
      </c>
    </row>
    <row r="24" spans="1:46" hidden="1">
      <c r="A24" t="s">
        <v>2297</v>
      </c>
      <c r="B24" t="s">
        <v>2298</v>
      </c>
      <c r="C24" t="s">
        <v>2299</v>
      </c>
      <c r="D24" t="s">
        <v>2300</v>
      </c>
      <c r="E24" t="s">
        <v>26</v>
      </c>
      <c r="F24" t="s">
        <v>2314</v>
      </c>
      <c r="G24" t="s">
        <v>104</v>
      </c>
      <c r="H24" t="s">
        <v>2314</v>
      </c>
      <c r="I24" t="s">
        <v>2330</v>
      </c>
      <c r="J24" t="s">
        <v>100</v>
      </c>
      <c r="K24" t="s">
        <v>115</v>
      </c>
      <c r="L24" t="s">
        <v>41</v>
      </c>
      <c r="M24" t="s">
        <v>37</v>
      </c>
      <c r="N24">
        <v>100</v>
      </c>
      <c r="O24">
        <v>100</v>
      </c>
      <c r="P24" t="s">
        <v>38</v>
      </c>
      <c r="Q24" t="s">
        <v>38</v>
      </c>
      <c r="R24" t="s">
        <v>38</v>
      </c>
      <c r="S24" t="s">
        <v>2306</v>
      </c>
      <c r="T24" t="s">
        <v>110</v>
      </c>
      <c r="U24" t="s">
        <v>2332</v>
      </c>
      <c r="V24" t="s">
        <v>114</v>
      </c>
      <c r="W24" t="s">
        <v>100</v>
      </c>
      <c r="X24" t="s">
        <v>115</v>
      </c>
      <c r="Y24" t="s">
        <v>36</v>
      </c>
      <c r="Z24" t="s">
        <v>37</v>
      </c>
      <c r="AA24">
        <v>2</v>
      </c>
      <c r="AB24">
        <v>2</v>
      </c>
      <c r="AC24">
        <v>2</v>
      </c>
      <c r="AE24">
        <v>2</v>
      </c>
      <c r="AF24">
        <v>2</v>
      </c>
      <c r="AG24">
        <v>2</v>
      </c>
      <c r="AH24">
        <v>2</v>
      </c>
      <c r="AI24">
        <v>2</v>
      </c>
      <c r="AJ24">
        <v>2</v>
      </c>
      <c r="AK24">
        <v>2</v>
      </c>
      <c r="AL24">
        <v>2</v>
      </c>
      <c r="AM24">
        <v>2</v>
      </c>
      <c r="AN24">
        <v>2</v>
      </c>
      <c r="AO24" t="s">
        <v>38</v>
      </c>
      <c r="AP24" t="s">
        <v>38</v>
      </c>
      <c r="AQ24" t="s">
        <v>38</v>
      </c>
      <c r="AT24" t="str">
        <f t="shared" si="0"/>
        <v>01180115</v>
      </c>
    </row>
    <row r="25" spans="1:46" hidden="1">
      <c r="A25" t="s">
        <v>2297</v>
      </c>
      <c r="B25" t="s">
        <v>2298</v>
      </c>
      <c r="C25" t="s">
        <v>2299</v>
      </c>
      <c r="D25" t="s">
        <v>2300</v>
      </c>
      <c r="E25" t="s">
        <v>26</v>
      </c>
      <c r="F25" t="s">
        <v>2314</v>
      </c>
      <c r="G25" t="s">
        <v>104</v>
      </c>
      <c r="H25" t="s">
        <v>2314</v>
      </c>
      <c r="I25" t="s">
        <v>2330</v>
      </c>
      <c r="J25" t="s">
        <v>100</v>
      </c>
      <c r="K25" t="s">
        <v>115</v>
      </c>
      <c r="L25" t="s">
        <v>41</v>
      </c>
      <c r="M25" t="s">
        <v>37</v>
      </c>
      <c r="N25">
        <v>100</v>
      </c>
      <c r="O25">
        <v>100</v>
      </c>
      <c r="P25" t="s">
        <v>38</v>
      </c>
      <c r="Q25" t="s">
        <v>38</v>
      </c>
      <c r="R25" t="s">
        <v>38</v>
      </c>
      <c r="S25" t="s">
        <v>2306</v>
      </c>
      <c r="T25" t="s">
        <v>110</v>
      </c>
      <c r="U25" t="s">
        <v>2333</v>
      </c>
      <c r="V25" t="s">
        <v>116</v>
      </c>
      <c r="W25" t="s">
        <v>100</v>
      </c>
      <c r="X25" t="s">
        <v>35</v>
      </c>
      <c r="Y25" t="s">
        <v>36</v>
      </c>
      <c r="Z25" t="s">
        <v>37</v>
      </c>
      <c r="AA25">
        <v>4</v>
      </c>
      <c r="AB25">
        <v>4</v>
      </c>
      <c r="AC25">
        <v>4</v>
      </c>
      <c r="AE25">
        <v>4.03</v>
      </c>
      <c r="AF25">
        <v>4</v>
      </c>
      <c r="AG25">
        <v>4</v>
      </c>
      <c r="AH25">
        <v>4</v>
      </c>
      <c r="AI25">
        <v>4</v>
      </c>
      <c r="AJ25">
        <v>4</v>
      </c>
      <c r="AK25">
        <v>4</v>
      </c>
      <c r="AL25">
        <v>4</v>
      </c>
      <c r="AM25">
        <v>4</v>
      </c>
      <c r="AN25">
        <v>4</v>
      </c>
      <c r="AO25" t="s">
        <v>38</v>
      </c>
      <c r="AP25" t="s">
        <v>38</v>
      </c>
      <c r="AQ25" t="s">
        <v>38</v>
      </c>
      <c r="AT25" t="str">
        <f t="shared" si="0"/>
        <v>01180116</v>
      </c>
    </row>
    <row r="26" spans="1:46" hidden="1">
      <c r="A26" t="s">
        <v>2297</v>
      </c>
      <c r="B26" t="s">
        <v>2298</v>
      </c>
      <c r="C26" t="s">
        <v>2299</v>
      </c>
      <c r="D26" t="s">
        <v>2300</v>
      </c>
      <c r="E26" t="s">
        <v>26</v>
      </c>
      <c r="F26" t="s">
        <v>2315</v>
      </c>
      <c r="G26" t="s">
        <v>117</v>
      </c>
      <c r="H26" t="s">
        <v>2334</v>
      </c>
      <c r="I26" t="s">
        <v>586</v>
      </c>
      <c r="S26" t="s">
        <v>2311</v>
      </c>
      <c r="T26" t="s">
        <v>118</v>
      </c>
      <c r="U26" t="s">
        <v>2335</v>
      </c>
      <c r="V26" t="s">
        <v>119</v>
      </c>
      <c r="W26" t="s">
        <v>100</v>
      </c>
      <c r="X26" t="s">
        <v>35</v>
      </c>
      <c r="Y26" t="s">
        <v>41</v>
      </c>
      <c r="Z26" t="s">
        <v>37</v>
      </c>
      <c r="AA26">
        <v>100</v>
      </c>
      <c r="AB26">
        <v>100</v>
      </c>
      <c r="AO26" t="s">
        <v>60</v>
      </c>
      <c r="AP26" t="s">
        <v>60</v>
      </c>
      <c r="AQ26" t="s">
        <v>38</v>
      </c>
      <c r="AR26" t="s">
        <v>2336</v>
      </c>
      <c r="AT26" t="str">
        <f t="shared" si="0"/>
        <v>01180125</v>
      </c>
    </row>
    <row r="27" spans="1:46" hidden="1">
      <c r="A27" t="s">
        <v>2297</v>
      </c>
      <c r="B27" t="s">
        <v>2298</v>
      </c>
      <c r="C27" t="s">
        <v>2299</v>
      </c>
      <c r="D27" t="s">
        <v>2300</v>
      </c>
      <c r="E27" t="s">
        <v>26</v>
      </c>
      <c r="F27" t="s">
        <v>2315</v>
      </c>
      <c r="G27" t="s">
        <v>117</v>
      </c>
      <c r="H27" t="s">
        <v>2334</v>
      </c>
      <c r="S27" t="s">
        <v>2311</v>
      </c>
      <c r="T27" t="s">
        <v>118</v>
      </c>
      <c r="U27" t="s">
        <v>2337</v>
      </c>
      <c r="V27" t="s">
        <v>120</v>
      </c>
      <c r="W27" t="s">
        <v>100</v>
      </c>
      <c r="X27" t="s">
        <v>35</v>
      </c>
      <c r="Y27" t="s">
        <v>41</v>
      </c>
      <c r="Z27" t="s">
        <v>37</v>
      </c>
      <c r="AA27">
        <v>100</v>
      </c>
      <c r="AB27">
        <v>100</v>
      </c>
      <c r="AO27" t="s">
        <v>60</v>
      </c>
      <c r="AP27" t="s">
        <v>60</v>
      </c>
      <c r="AQ27" t="s">
        <v>38</v>
      </c>
      <c r="AR27" t="s">
        <v>2338</v>
      </c>
      <c r="AT27" t="str">
        <f t="shared" si="0"/>
        <v>01180126</v>
      </c>
    </row>
    <row r="28" spans="1:46" hidden="1">
      <c r="A28" t="s">
        <v>2339</v>
      </c>
      <c r="B28" t="s">
        <v>2298</v>
      </c>
      <c r="C28" t="s">
        <v>2340</v>
      </c>
      <c r="D28" t="s">
        <v>2300</v>
      </c>
      <c r="E28" t="s">
        <v>122</v>
      </c>
      <c r="F28" t="s">
        <v>2301</v>
      </c>
      <c r="G28" t="s">
        <v>123</v>
      </c>
      <c r="H28" t="s">
        <v>2310</v>
      </c>
      <c r="I28" t="s">
        <v>2341</v>
      </c>
      <c r="J28" t="s">
        <v>40</v>
      </c>
      <c r="K28" t="s">
        <v>35</v>
      </c>
      <c r="L28" t="s">
        <v>65</v>
      </c>
      <c r="M28" t="s">
        <v>58</v>
      </c>
      <c r="N28">
        <v>5534</v>
      </c>
      <c r="O28">
        <v>15913</v>
      </c>
      <c r="P28" t="s">
        <v>38</v>
      </c>
      <c r="Q28" t="s">
        <v>38</v>
      </c>
      <c r="R28" t="s">
        <v>38</v>
      </c>
      <c r="S28" t="s">
        <v>2304</v>
      </c>
      <c r="T28" t="s">
        <v>124</v>
      </c>
      <c r="U28" t="s">
        <v>2304</v>
      </c>
      <c r="V28" t="s">
        <v>128</v>
      </c>
      <c r="W28" t="s">
        <v>40</v>
      </c>
      <c r="X28" t="s">
        <v>35</v>
      </c>
      <c r="Y28" t="s">
        <v>36</v>
      </c>
      <c r="Z28" t="s">
        <v>58</v>
      </c>
      <c r="AA28">
        <v>1338</v>
      </c>
      <c r="AB28">
        <v>3795</v>
      </c>
      <c r="AC28">
        <v>134</v>
      </c>
      <c r="AE28">
        <v>220</v>
      </c>
      <c r="AF28">
        <v>409</v>
      </c>
      <c r="AG28">
        <v>422</v>
      </c>
      <c r="AH28">
        <v>467</v>
      </c>
      <c r="AI28">
        <v>387</v>
      </c>
      <c r="AJ28">
        <v>425</v>
      </c>
      <c r="AK28">
        <v>470</v>
      </c>
      <c r="AL28">
        <v>500</v>
      </c>
      <c r="AM28">
        <v>210</v>
      </c>
      <c r="AN28">
        <v>285</v>
      </c>
      <c r="AO28" t="s">
        <v>38</v>
      </c>
      <c r="AP28" t="s">
        <v>38</v>
      </c>
      <c r="AQ28" t="s">
        <v>38</v>
      </c>
      <c r="AT28" t="str">
        <f t="shared" si="0"/>
        <v>0208012</v>
      </c>
    </row>
    <row r="29" spans="1:46" hidden="1">
      <c r="A29" t="s">
        <v>2339</v>
      </c>
      <c r="B29" t="s">
        <v>2298</v>
      </c>
      <c r="C29" t="s">
        <v>2340</v>
      </c>
      <c r="D29" t="s">
        <v>2300</v>
      </c>
      <c r="E29" t="s">
        <v>122</v>
      </c>
      <c r="F29" t="s">
        <v>2301</v>
      </c>
      <c r="G29" t="s">
        <v>123</v>
      </c>
      <c r="H29" t="s">
        <v>2304</v>
      </c>
      <c r="I29" t="s">
        <v>2342</v>
      </c>
      <c r="J29" t="s">
        <v>40</v>
      </c>
      <c r="K29" t="s">
        <v>35</v>
      </c>
      <c r="L29" t="s">
        <v>65</v>
      </c>
      <c r="M29" t="s">
        <v>58</v>
      </c>
      <c r="N29">
        <v>1857</v>
      </c>
      <c r="O29">
        <v>5340</v>
      </c>
      <c r="P29" t="s">
        <v>38</v>
      </c>
      <c r="Q29" t="s">
        <v>38</v>
      </c>
      <c r="R29" t="s">
        <v>38</v>
      </c>
      <c r="S29" t="s">
        <v>2304</v>
      </c>
      <c r="T29" t="s">
        <v>124</v>
      </c>
      <c r="U29" t="s">
        <v>2307</v>
      </c>
      <c r="V29" t="s">
        <v>129</v>
      </c>
      <c r="W29" t="s">
        <v>40</v>
      </c>
      <c r="X29" t="s">
        <v>35</v>
      </c>
      <c r="Y29" t="s">
        <v>36</v>
      </c>
      <c r="Z29" t="s">
        <v>37</v>
      </c>
      <c r="AA29">
        <v>892</v>
      </c>
      <c r="AB29">
        <v>2012</v>
      </c>
      <c r="AE29">
        <v>173</v>
      </c>
      <c r="AF29">
        <v>157</v>
      </c>
      <c r="AG29">
        <v>169</v>
      </c>
      <c r="AH29">
        <v>306</v>
      </c>
      <c r="AI29">
        <v>190</v>
      </c>
      <c r="AJ29">
        <v>210</v>
      </c>
      <c r="AK29">
        <v>230</v>
      </c>
      <c r="AL29">
        <v>250</v>
      </c>
      <c r="AM29">
        <v>145</v>
      </c>
      <c r="AN29">
        <v>182</v>
      </c>
      <c r="AO29" t="s">
        <v>38</v>
      </c>
      <c r="AP29" t="s">
        <v>38</v>
      </c>
      <c r="AQ29" t="s">
        <v>38</v>
      </c>
      <c r="AT29" t="str">
        <f t="shared" si="0"/>
        <v>0208013</v>
      </c>
    </row>
    <row r="30" spans="1:46" hidden="1">
      <c r="A30" t="s">
        <v>2339</v>
      </c>
      <c r="B30" t="s">
        <v>2298</v>
      </c>
      <c r="C30" t="s">
        <v>2340</v>
      </c>
      <c r="D30" t="s">
        <v>2300</v>
      </c>
      <c r="E30" t="s">
        <v>122</v>
      </c>
      <c r="F30" t="s">
        <v>2301</v>
      </c>
      <c r="G30" t="s">
        <v>123</v>
      </c>
      <c r="H30" t="s">
        <v>2304</v>
      </c>
      <c r="I30" t="s">
        <v>2342</v>
      </c>
      <c r="J30" t="s">
        <v>40</v>
      </c>
      <c r="K30" t="s">
        <v>35</v>
      </c>
      <c r="L30" t="s">
        <v>65</v>
      </c>
      <c r="M30" t="s">
        <v>58</v>
      </c>
      <c r="N30">
        <v>1857</v>
      </c>
      <c r="O30">
        <v>5340</v>
      </c>
      <c r="P30" t="s">
        <v>38</v>
      </c>
      <c r="Q30" t="s">
        <v>38</v>
      </c>
      <c r="R30" t="s">
        <v>38</v>
      </c>
      <c r="S30" t="s">
        <v>2304</v>
      </c>
      <c r="T30" t="s">
        <v>124</v>
      </c>
      <c r="U30" t="s">
        <v>2333</v>
      </c>
      <c r="V30" t="s">
        <v>130</v>
      </c>
      <c r="W30" t="s">
        <v>40</v>
      </c>
      <c r="X30" t="s">
        <v>131</v>
      </c>
      <c r="Y30" t="s">
        <v>36</v>
      </c>
      <c r="Z30" t="s">
        <v>58</v>
      </c>
      <c r="AA30">
        <v>664</v>
      </c>
      <c r="AB30">
        <v>1010</v>
      </c>
      <c r="AE30">
        <v>0</v>
      </c>
      <c r="AF30">
        <v>0</v>
      </c>
      <c r="AG30">
        <v>150</v>
      </c>
      <c r="AH30">
        <v>200</v>
      </c>
      <c r="AI30">
        <v>110</v>
      </c>
      <c r="AJ30">
        <v>110</v>
      </c>
      <c r="AK30">
        <v>110</v>
      </c>
      <c r="AL30">
        <v>110</v>
      </c>
      <c r="AM30">
        <v>110</v>
      </c>
      <c r="AN30">
        <v>110</v>
      </c>
      <c r="AO30" t="s">
        <v>60</v>
      </c>
      <c r="AP30" t="s">
        <v>60</v>
      </c>
      <c r="AQ30" t="s">
        <v>38</v>
      </c>
      <c r="AT30" t="str">
        <f t="shared" si="0"/>
        <v>02080116</v>
      </c>
    </row>
    <row r="31" spans="1:46" hidden="1">
      <c r="A31" t="s">
        <v>2339</v>
      </c>
      <c r="B31" t="s">
        <v>2298</v>
      </c>
      <c r="C31" t="s">
        <v>2340</v>
      </c>
      <c r="D31" t="s">
        <v>2300</v>
      </c>
      <c r="E31" t="s">
        <v>122</v>
      </c>
      <c r="F31" t="s">
        <v>2316</v>
      </c>
      <c r="G31" t="s">
        <v>132</v>
      </c>
      <c r="H31" t="s">
        <v>2314</v>
      </c>
      <c r="I31" t="s">
        <v>2343</v>
      </c>
      <c r="J31" t="s">
        <v>40</v>
      </c>
      <c r="K31" t="s">
        <v>35</v>
      </c>
      <c r="L31" t="s">
        <v>65</v>
      </c>
      <c r="M31" t="s">
        <v>58</v>
      </c>
      <c r="N31">
        <v>3129</v>
      </c>
      <c r="O31">
        <v>7820</v>
      </c>
      <c r="P31" t="s">
        <v>38</v>
      </c>
      <c r="Q31" t="s">
        <v>38</v>
      </c>
      <c r="R31" t="s">
        <v>38</v>
      </c>
      <c r="S31" t="s">
        <v>2307</v>
      </c>
      <c r="T31" t="s">
        <v>133</v>
      </c>
      <c r="U31" t="s">
        <v>2310</v>
      </c>
      <c r="V31" t="s">
        <v>137</v>
      </c>
      <c r="W31" t="s">
        <v>40</v>
      </c>
      <c r="X31" t="s">
        <v>35</v>
      </c>
      <c r="Y31" t="s">
        <v>36</v>
      </c>
      <c r="Z31" t="s">
        <v>58</v>
      </c>
      <c r="AA31">
        <v>3129</v>
      </c>
      <c r="AB31">
        <v>7820</v>
      </c>
      <c r="AC31">
        <v>350</v>
      </c>
      <c r="AE31">
        <v>120</v>
      </c>
      <c r="AF31">
        <v>800</v>
      </c>
      <c r="AG31">
        <v>1225</v>
      </c>
      <c r="AH31">
        <v>1025</v>
      </c>
      <c r="AI31">
        <v>150</v>
      </c>
      <c r="AJ31">
        <v>900</v>
      </c>
      <c r="AK31">
        <v>1300</v>
      </c>
      <c r="AL31">
        <v>1100</v>
      </c>
      <c r="AM31">
        <v>200</v>
      </c>
      <c r="AN31">
        <v>1000</v>
      </c>
      <c r="AO31" t="s">
        <v>38</v>
      </c>
      <c r="AP31" t="s">
        <v>38</v>
      </c>
      <c r="AQ31" t="s">
        <v>38</v>
      </c>
      <c r="AT31" t="str">
        <f t="shared" si="0"/>
        <v>0208014</v>
      </c>
    </row>
    <row r="32" spans="1:46" hidden="1">
      <c r="A32" t="s">
        <v>2339</v>
      </c>
      <c r="B32" t="s">
        <v>2298</v>
      </c>
      <c r="C32" t="s">
        <v>2340</v>
      </c>
      <c r="D32" t="s">
        <v>2300</v>
      </c>
      <c r="E32" t="s">
        <v>122</v>
      </c>
      <c r="F32" t="s">
        <v>2316</v>
      </c>
      <c r="G32" t="s">
        <v>132</v>
      </c>
      <c r="H32" t="s">
        <v>2314</v>
      </c>
      <c r="I32" t="s">
        <v>2343</v>
      </c>
      <c r="J32" t="s">
        <v>40</v>
      </c>
      <c r="K32" t="s">
        <v>35</v>
      </c>
      <c r="L32" t="s">
        <v>65</v>
      </c>
      <c r="M32" t="s">
        <v>58</v>
      </c>
      <c r="N32">
        <v>3129</v>
      </c>
      <c r="O32">
        <v>7820</v>
      </c>
      <c r="P32" t="s">
        <v>38</v>
      </c>
      <c r="Q32" t="s">
        <v>38</v>
      </c>
      <c r="R32" t="s">
        <v>38</v>
      </c>
      <c r="S32" t="s">
        <v>2307</v>
      </c>
      <c r="T32" t="s">
        <v>133</v>
      </c>
      <c r="U32" t="s">
        <v>2303</v>
      </c>
      <c r="V32" t="s">
        <v>138</v>
      </c>
      <c r="W32" t="s">
        <v>100</v>
      </c>
      <c r="X32" t="s">
        <v>131</v>
      </c>
      <c r="Y32" t="s">
        <v>41</v>
      </c>
      <c r="Z32" t="s">
        <v>58</v>
      </c>
      <c r="AB32">
        <v>100</v>
      </c>
      <c r="AO32" t="s">
        <v>60</v>
      </c>
      <c r="AP32" t="s">
        <v>60</v>
      </c>
      <c r="AQ32" t="s">
        <v>38</v>
      </c>
      <c r="AT32" t="str">
        <f t="shared" si="0"/>
        <v>02080117</v>
      </c>
    </row>
    <row r="33" spans="1:46" hidden="1">
      <c r="A33" t="s">
        <v>2339</v>
      </c>
      <c r="B33" t="s">
        <v>2298</v>
      </c>
      <c r="C33" t="s">
        <v>2340</v>
      </c>
      <c r="D33" t="s">
        <v>2300</v>
      </c>
      <c r="E33" t="s">
        <v>122</v>
      </c>
      <c r="F33" t="s">
        <v>2316</v>
      </c>
      <c r="G33" t="s">
        <v>132</v>
      </c>
      <c r="H33" t="s">
        <v>2315</v>
      </c>
      <c r="I33" t="s">
        <v>2344</v>
      </c>
      <c r="J33" t="s">
        <v>40</v>
      </c>
      <c r="K33" t="s">
        <v>35</v>
      </c>
      <c r="L33" t="s">
        <v>65</v>
      </c>
      <c r="M33" t="s">
        <v>58</v>
      </c>
      <c r="N33">
        <v>9387</v>
      </c>
      <c r="O33">
        <v>21818</v>
      </c>
      <c r="P33" t="s">
        <v>38</v>
      </c>
      <c r="Q33" t="s">
        <v>38</v>
      </c>
      <c r="R33" t="s">
        <v>38</v>
      </c>
      <c r="S33" t="s">
        <v>2307</v>
      </c>
      <c r="T33" t="s">
        <v>133</v>
      </c>
      <c r="U33" t="s">
        <v>2305</v>
      </c>
      <c r="V33" t="s">
        <v>139</v>
      </c>
      <c r="W33" t="s">
        <v>40</v>
      </c>
      <c r="X33" t="s">
        <v>131</v>
      </c>
      <c r="Y33" t="s">
        <v>36</v>
      </c>
      <c r="Z33" t="s">
        <v>58</v>
      </c>
      <c r="AB33">
        <v>3</v>
      </c>
      <c r="AO33" t="s">
        <v>60</v>
      </c>
      <c r="AP33" t="s">
        <v>60</v>
      </c>
      <c r="AQ33" t="s">
        <v>38</v>
      </c>
      <c r="AT33" t="str">
        <f t="shared" si="0"/>
        <v>02080118</v>
      </c>
    </row>
    <row r="34" spans="1:46" hidden="1">
      <c r="A34" t="s">
        <v>2339</v>
      </c>
      <c r="B34" t="s">
        <v>2298</v>
      </c>
      <c r="C34" t="s">
        <v>2340</v>
      </c>
      <c r="D34" t="s">
        <v>2300</v>
      </c>
      <c r="E34" t="s">
        <v>122</v>
      </c>
      <c r="F34" t="s">
        <v>2318</v>
      </c>
      <c r="G34" t="s">
        <v>140</v>
      </c>
      <c r="H34" t="s">
        <v>2327</v>
      </c>
      <c r="I34" t="s">
        <v>2345</v>
      </c>
      <c r="J34" t="s">
        <v>40</v>
      </c>
      <c r="K34" t="s">
        <v>35</v>
      </c>
      <c r="L34" t="s">
        <v>65</v>
      </c>
      <c r="M34" t="s">
        <v>58</v>
      </c>
      <c r="N34">
        <v>171925</v>
      </c>
      <c r="O34">
        <v>248325</v>
      </c>
      <c r="P34" t="s">
        <v>38</v>
      </c>
      <c r="Q34" t="s">
        <v>38</v>
      </c>
      <c r="R34" t="s">
        <v>38</v>
      </c>
      <c r="S34" t="s">
        <v>2310</v>
      </c>
      <c r="T34" t="s">
        <v>141</v>
      </c>
      <c r="U34" t="s">
        <v>2314</v>
      </c>
      <c r="V34" t="s">
        <v>145</v>
      </c>
      <c r="W34" t="s">
        <v>40</v>
      </c>
      <c r="X34" t="s">
        <v>35</v>
      </c>
      <c r="Y34" t="s">
        <v>36</v>
      </c>
      <c r="Z34" t="s">
        <v>58</v>
      </c>
      <c r="AA34">
        <v>80988</v>
      </c>
      <c r="AB34">
        <v>69493</v>
      </c>
      <c r="AC34">
        <v>20706</v>
      </c>
      <c r="AE34">
        <v>20665</v>
      </c>
      <c r="AF34">
        <v>8613</v>
      </c>
      <c r="AG34">
        <v>12003</v>
      </c>
      <c r="AH34">
        <v>8504</v>
      </c>
      <c r="AI34">
        <v>880</v>
      </c>
      <c r="AJ34">
        <v>8613</v>
      </c>
      <c r="AK34">
        <v>12003</v>
      </c>
      <c r="AL34">
        <v>8504</v>
      </c>
      <c r="AM34">
        <v>880</v>
      </c>
      <c r="AN34">
        <v>8613</v>
      </c>
      <c r="AO34" t="s">
        <v>38</v>
      </c>
      <c r="AP34" t="s">
        <v>38</v>
      </c>
      <c r="AQ34" t="s">
        <v>38</v>
      </c>
      <c r="AT34" t="str">
        <f t="shared" si="0"/>
        <v>0208015</v>
      </c>
    </row>
    <row r="35" spans="1:46" hidden="1">
      <c r="A35" t="s">
        <v>2339</v>
      </c>
      <c r="B35" t="s">
        <v>2298</v>
      </c>
      <c r="C35" t="s">
        <v>2340</v>
      </c>
      <c r="D35" t="s">
        <v>2300</v>
      </c>
      <c r="E35" t="s">
        <v>122</v>
      </c>
      <c r="F35" t="s">
        <v>2319</v>
      </c>
      <c r="G35" t="s">
        <v>146</v>
      </c>
      <c r="H35" t="s">
        <v>2329</v>
      </c>
      <c r="I35" t="s">
        <v>2346</v>
      </c>
      <c r="J35" t="s">
        <v>40</v>
      </c>
      <c r="K35" t="s">
        <v>35</v>
      </c>
      <c r="L35" t="s">
        <v>65</v>
      </c>
      <c r="M35" t="s">
        <v>58</v>
      </c>
      <c r="N35">
        <v>3546</v>
      </c>
      <c r="O35">
        <v>10111</v>
      </c>
      <c r="P35" t="s">
        <v>38</v>
      </c>
      <c r="Q35" t="s">
        <v>38</v>
      </c>
      <c r="R35" t="s">
        <v>38</v>
      </c>
      <c r="S35" t="s">
        <v>2314</v>
      </c>
      <c r="T35" t="s">
        <v>147</v>
      </c>
      <c r="U35" t="s">
        <v>2315</v>
      </c>
      <c r="V35" t="s">
        <v>151</v>
      </c>
      <c r="W35" t="s">
        <v>40</v>
      </c>
      <c r="X35" t="s">
        <v>35</v>
      </c>
      <c r="Y35" t="s">
        <v>36</v>
      </c>
      <c r="Z35" t="s">
        <v>58</v>
      </c>
      <c r="AA35">
        <v>1190</v>
      </c>
      <c r="AB35">
        <v>3393</v>
      </c>
      <c r="AC35">
        <v>105</v>
      </c>
      <c r="AE35">
        <v>20665</v>
      </c>
      <c r="AF35">
        <v>8613</v>
      </c>
      <c r="AG35">
        <v>12003</v>
      </c>
      <c r="AH35">
        <v>8504</v>
      </c>
      <c r="AI35">
        <v>880</v>
      </c>
      <c r="AJ35">
        <v>8613</v>
      </c>
      <c r="AK35">
        <v>12003</v>
      </c>
      <c r="AL35">
        <v>8504</v>
      </c>
      <c r="AM35">
        <v>880</v>
      </c>
      <c r="AN35">
        <v>8613</v>
      </c>
      <c r="AO35" t="s">
        <v>38</v>
      </c>
      <c r="AP35" t="s">
        <v>38</v>
      </c>
      <c r="AQ35" t="s">
        <v>38</v>
      </c>
      <c r="AT35" t="str">
        <f t="shared" si="0"/>
        <v>0208016</v>
      </c>
    </row>
    <row r="36" spans="1:46" hidden="1">
      <c r="A36" t="s">
        <v>2339</v>
      </c>
      <c r="B36" t="s">
        <v>2298</v>
      </c>
      <c r="C36" t="s">
        <v>2340</v>
      </c>
      <c r="D36" t="s">
        <v>2300</v>
      </c>
      <c r="E36" t="s">
        <v>122</v>
      </c>
      <c r="F36" t="s">
        <v>2319</v>
      </c>
      <c r="G36" t="s">
        <v>146</v>
      </c>
      <c r="H36" t="s">
        <v>2331</v>
      </c>
      <c r="I36" t="s">
        <v>2347</v>
      </c>
      <c r="J36" t="s">
        <v>40</v>
      </c>
      <c r="K36" t="s">
        <v>35</v>
      </c>
      <c r="L36" t="s">
        <v>65</v>
      </c>
      <c r="M36" t="s">
        <v>58</v>
      </c>
      <c r="N36">
        <v>4300</v>
      </c>
      <c r="O36">
        <v>52766</v>
      </c>
      <c r="P36" t="s">
        <v>38</v>
      </c>
      <c r="Q36" t="s">
        <v>38</v>
      </c>
      <c r="R36" t="s">
        <v>38</v>
      </c>
      <c r="S36" t="s">
        <v>2315</v>
      </c>
      <c r="T36" t="s">
        <v>152</v>
      </c>
      <c r="U36" t="s">
        <v>2316</v>
      </c>
      <c r="V36" t="s">
        <v>156</v>
      </c>
      <c r="W36" t="s">
        <v>40</v>
      </c>
      <c r="X36" t="s">
        <v>35</v>
      </c>
      <c r="Y36" t="s">
        <v>36</v>
      </c>
      <c r="Z36" t="s">
        <v>58</v>
      </c>
      <c r="AA36">
        <v>1329</v>
      </c>
      <c r="AB36">
        <v>9270</v>
      </c>
      <c r="AC36">
        <v>3</v>
      </c>
      <c r="AE36">
        <v>890</v>
      </c>
      <c r="AF36">
        <v>1100</v>
      </c>
      <c r="AG36">
        <v>1910</v>
      </c>
      <c r="AH36">
        <v>100</v>
      </c>
      <c r="AI36">
        <v>800</v>
      </c>
      <c r="AJ36">
        <v>100</v>
      </c>
      <c r="AK36">
        <v>1500</v>
      </c>
      <c r="AL36">
        <v>800</v>
      </c>
      <c r="AM36">
        <v>1110</v>
      </c>
      <c r="AN36">
        <v>990</v>
      </c>
      <c r="AO36" t="s">
        <v>38</v>
      </c>
      <c r="AP36" t="s">
        <v>38</v>
      </c>
      <c r="AQ36" t="s">
        <v>38</v>
      </c>
      <c r="AT36" t="str">
        <f t="shared" si="0"/>
        <v>0208017</v>
      </c>
    </row>
    <row r="37" spans="1:46" hidden="1">
      <c r="A37" t="s">
        <v>2339</v>
      </c>
      <c r="B37" t="s">
        <v>2298</v>
      </c>
      <c r="C37" t="s">
        <v>2340</v>
      </c>
      <c r="D37" t="s">
        <v>2300</v>
      </c>
      <c r="E37" t="s">
        <v>122</v>
      </c>
      <c r="F37" t="s">
        <v>2319</v>
      </c>
      <c r="G37" t="s">
        <v>146</v>
      </c>
      <c r="H37" t="s">
        <v>2331</v>
      </c>
      <c r="I37" t="s">
        <v>2347</v>
      </c>
      <c r="J37" t="s">
        <v>40</v>
      </c>
      <c r="K37" t="s">
        <v>35</v>
      </c>
      <c r="L37" t="s">
        <v>65</v>
      </c>
      <c r="M37" t="s">
        <v>58</v>
      </c>
      <c r="N37">
        <v>4300</v>
      </c>
      <c r="O37">
        <v>52766</v>
      </c>
      <c r="P37" t="s">
        <v>38</v>
      </c>
      <c r="Q37" t="s">
        <v>38</v>
      </c>
      <c r="R37" t="s">
        <v>38</v>
      </c>
      <c r="S37" t="s">
        <v>2315</v>
      </c>
      <c r="T37" t="s">
        <v>152</v>
      </c>
      <c r="U37" t="s">
        <v>2318</v>
      </c>
      <c r="V37" t="s">
        <v>157</v>
      </c>
      <c r="W37" t="s">
        <v>40</v>
      </c>
      <c r="X37" t="s">
        <v>35</v>
      </c>
      <c r="Y37" t="s">
        <v>36</v>
      </c>
      <c r="Z37" t="s">
        <v>58</v>
      </c>
      <c r="AA37">
        <v>201</v>
      </c>
      <c r="AB37">
        <v>8000</v>
      </c>
      <c r="AC37">
        <v>171</v>
      </c>
      <c r="AE37">
        <v>187</v>
      </c>
      <c r="AF37">
        <v>890</v>
      </c>
      <c r="AG37">
        <v>1100</v>
      </c>
      <c r="AH37">
        <v>1910</v>
      </c>
      <c r="AI37">
        <v>100</v>
      </c>
      <c r="AJ37">
        <v>800</v>
      </c>
      <c r="AK37">
        <v>100</v>
      </c>
      <c r="AL37">
        <v>1500</v>
      </c>
      <c r="AM37">
        <v>650</v>
      </c>
      <c r="AN37">
        <v>950</v>
      </c>
      <c r="AO37" t="s">
        <v>38</v>
      </c>
      <c r="AP37" t="s">
        <v>38</v>
      </c>
      <c r="AQ37" t="s">
        <v>38</v>
      </c>
      <c r="AT37" t="str">
        <f t="shared" si="0"/>
        <v>0208018</v>
      </c>
    </row>
    <row r="38" spans="1:46" hidden="1">
      <c r="A38" t="s">
        <v>2339</v>
      </c>
      <c r="B38" t="s">
        <v>2298</v>
      </c>
      <c r="C38" t="s">
        <v>2340</v>
      </c>
      <c r="D38" t="s">
        <v>2300</v>
      </c>
      <c r="E38" t="s">
        <v>122</v>
      </c>
      <c r="F38" t="s">
        <v>2319</v>
      </c>
      <c r="G38" t="s">
        <v>146</v>
      </c>
      <c r="H38" t="s">
        <v>2331</v>
      </c>
      <c r="I38" t="s">
        <v>2347</v>
      </c>
      <c r="J38" t="s">
        <v>40</v>
      </c>
      <c r="K38" t="s">
        <v>35</v>
      </c>
      <c r="L38" t="s">
        <v>65</v>
      </c>
      <c r="M38" t="s">
        <v>58</v>
      </c>
      <c r="N38">
        <v>4300</v>
      </c>
      <c r="O38">
        <v>52766</v>
      </c>
      <c r="P38" t="s">
        <v>38</v>
      </c>
      <c r="Q38" t="s">
        <v>38</v>
      </c>
      <c r="R38" t="s">
        <v>38</v>
      </c>
      <c r="S38" t="s">
        <v>2315</v>
      </c>
      <c r="T38" t="s">
        <v>152</v>
      </c>
      <c r="U38" t="s">
        <v>2319</v>
      </c>
      <c r="V38" t="s">
        <v>158</v>
      </c>
      <c r="W38" t="s">
        <v>76</v>
      </c>
      <c r="X38" t="s">
        <v>35</v>
      </c>
      <c r="Y38" t="s">
        <v>41</v>
      </c>
      <c r="Z38" t="s">
        <v>37</v>
      </c>
      <c r="AA38">
        <v>89</v>
      </c>
      <c r="AB38">
        <v>100</v>
      </c>
      <c r="AO38" t="s">
        <v>38</v>
      </c>
      <c r="AP38" t="s">
        <v>43</v>
      </c>
      <c r="AQ38" t="s">
        <v>43</v>
      </c>
      <c r="AT38" t="str">
        <f t="shared" si="0"/>
        <v>0208019</v>
      </c>
    </row>
    <row r="39" spans="1:46" hidden="1">
      <c r="A39" t="s">
        <v>2339</v>
      </c>
      <c r="B39" t="s">
        <v>2298</v>
      </c>
      <c r="C39" t="s">
        <v>2340</v>
      </c>
      <c r="D39" t="s">
        <v>2300</v>
      </c>
      <c r="E39" t="s">
        <v>122</v>
      </c>
      <c r="F39" t="s">
        <v>2320</v>
      </c>
      <c r="G39" t="s">
        <v>159</v>
      </c>
      <c r="H39" t="s">
        <v>2332</v>
      </c>
      <c r="I39" t="s">
        <v>2348</v>
      </c>
      <c r="J39" t="s">
        <v>100</v>
      </c>
      <c r="K39" t="s">
        <v>115</v>
      </c>
      <c r="L39" t="s">
        <v>41</v>
      </c>
      <c r="M39" t="s">
        <v>37</v>
      </c>
      <c r="O39">
        <v>100</v>
      </c>
      <c r="P39" t="s">
        <v>43</v>
      </c>
      <c r="Q39" t="s">
        <v>38</v>
      </c>
      <c r="R39" t="s">
        <v>38</v>
      </c>
      <c r="S39" t="s">
        <v>2316</v>
      </c>
      <c r="T39" t="s">
        <v>160</v>
      </c>
      <c r="U39" t="s">
        <v>2320</v>
      </c>
      <c r="V39" t="s">
        <v>164</v>
      </c>
      <c r="W39" t="s">
        <v>100</v>
      </c>
      <c r="X39" t="s">
        <v>35</v>
      </c>
      <c r="Y39" t="s">
        <v>41</v>
      </c>
      <c r="Z39" t="s">
        <v>37</v>
      </c>
      <c r="AB39">
        <v>100</v>
      </c>
      <c r="AC39" t="e">
        <v>#N/A</v>
      </c>
      <c r="AE39">
        <v>0</v>
      </c>
      <c r="AF39">
        <v>100</v>
      </c>
      <c r="AG39">
        <v>100</v>
      </c>
      <c r="AH39">
        <v>100</v>
      </c>
      <c r="AI39">
        <v>100</v>
      </c>
      <c r="AJ39">
        <v>100</v>
      </c>
      <c r="AK39">
        <v>100</v>
      </c>
      <c r="AL39">
        <v>100</v>
      </c>
      <c r="AM39">
        <v>100</v>
      </c>
      <c r="AN39">
        <v>100</v>
      </c>
      <c r="AO39" t="s">
        <v>43</v>
      </c>
      <c r="AP39" t="s">
        <v>38</v>
      </c>
      <c r="AQ39" t="s">
        <v>38</v>
      </c>
      <c r="AT39" t="str">
        <f t="shared" si="0"/>
        <v>02080110</v>
      </c>
    </row>
    <row r="40" spans="1:46" hidden="1">
      <c r="A40" t="s">
        <v>2339</v>
      </c>
      <c r="B40" t="s">
        <v>2298</v>
      </c>
      <c r="C40" t="s">
        <v>2340</v>
      </c>
      <c r="D40" t="s">
        <v>2300</v>
      </c>
      <c r="E40" t="s">
        <v>122</v>
      </c>
      <c r="F40" t="s">
        <v>2320</v>
      </c>
      <c r="G40" t="s">
        <v>159</v>
      </c>
      <c r="H40" t="s">
        <v>2332</v>
      </c>
      <c r="I40" t="s">
        <v>2348</v>
      </c>
      <c r="J40" t="s">
        <v>100</v>
      </c>
      <c r="K40" t="s">
        <v>115</v>
      </c>
      <c r="L40" t="s">
        <v>41</v>
      </c>
      <c r="M40" t="s">
        <v>37</v>
      </c>
      <c r="O40">
        <v>100</v>
      </c>
      <c r="P40" t="s">
        <v>43</v>
      </c>
      <c r="Q40" t="s">
        <v>38</v>
      </c>
      <c r="R40" t="s">
        <v>38</v>
      </c>
      <c r="S40" t="s">
        <v>2318</v>
      </c>
      <c r="T40" t="s">
        <v>165</v>
      </c>
      <c r="U40" t="s">
        <v>2321</v>
      </c>
      <c r="V40" t="s">
        <v>166</v>
      </c>
      <c r="W40" t="s">
        <v>100</v>
      </c>
      <c r="X40" t="s">
        <v>131</v>
      </c>
      <c r="Y40" t="s">
        <v>41</v>
      </c>
      <c r="Z40" t="s">
        <v>37</v>
      </c>
      <c r="AB40">
        <v>100</v>
      </c>
      <c r="AC40" t="e">
        <v>#N/A</v>
      </c>
      <c r="AE40">
        <v>0</v>
      </c>
      <c r="AF40">
        <v>100</v>
      </c>
      <c r="AG40">
        <v>100</v>
      </c>
      <c r="AH40">
        <v>100</v>
      </c>
      <c r="AI40">
        <v>100</v>
      </c>
      <c r="AJ40">
        <v>100</v>
      </c>
      <c r="AK40">
        <v>100</v>
      </c>
      <c r="AL40">
        <v>100</v>
      </c>
      <c r="AM40">
        <v>100</v>
      </c>
      <c r="AN40">
        <v>100</v>
      </c>
      <c r="AO40" t="s">
        <v>43</v>
      </c>
      <c r="AP40" t="s">
        <v>38</v>
      </c>
      <c r="AQ40" t="s">
        <v>38</v>
      </c>
      <c r="AT40" t="str">
        <f t="shared" si="0"/>
        <v>02080111</v>
      </c>
    </row>
    <row r="41" spans="1:46" hidden="1">
      <c r="A41" t="s">
        <v>2339</v>
      </c>
      <c r="B41" t="s">
        <v>2298</v>
      </c>
      <c r="C41" t="s">
        <v>2340</v>
      </c>
      <c r="D41" t="s">
        <v>2300</v>
      </c>
      <c r="E41" t="s">
        <v>122</v>
      </c>
      <c r="F41" t="s">
        <v>2320</v>
      </c>
      <c r="G41" t="s">
        <v>159</v>
      </c>
      <c r="H41" t="s">
        <v>2332</v>
      </c>
      <c r="I41" t="s">
        <v>2348</v>
      </c>
      <c r="J41" t="s">
        <v>100</v>
      </c>
      <c r="K41" t="s">
        <v>115</v>
      </c>
      <c r="L41" t="s">
        <v>41</v>
      </c>
      <c r="M41" t="s">
        <v>37</v>
      </c>
      <c r="O41">
        <v>100</v>
      </c>
      <c r="P41" t="s">
        <v>43</v>
      </c>
      <c r="Q41" t="s">
        <v>38</v>
      </c>
      <c r="R41" t="s">
        <v>38</v>
      </c>
      <c r="S41" t="s">
        <v>2319</v>
      </c>
      <c r="T41" t="s">
        <v>167</v>
      </c>
      <c r="U41" t="s">
        <v>2327</v>
      </c>
      <c r="V41" t="s">
        <v>168</v>
      </c>
      <c r="W41" t="s">
        <v>100</v>
      </c>
      <c r="X41" t="s">
        <v>131</v>
      </c>
      <c r="Y41" t="s">
        <v>41</v>
      </c>
      <c r="Z41" t="s">
        <v>37</v>
      </c>
      <c r="AB41">
        <v>100</v>
      </c>
      <c r="AC41" t="e">
        <v>#N/A</v>
      </c>
      <c r="AE41">
        <v>0</v>
      </c>
      <c r="AF41">
        <v>100</v>
      </c>
      <c r="AG41">
        <v>100</v>
      </c>
      <c r="AH41">
        <v>100</v>
      </c>
      <c r="AI41">
        <v>100</v>
      </c>
      <c r="AJ41">
        <v>100</v>
      </c>
      <c r="AK41">
        <v>100</v>
      </c>
      <c r="AL41">
        <v>100</v>
      </c>
      <c r="AM41">
        <v>100</v>
      </c>
      <c r="AN41">
        <v>100</v>
      </c>
      <c r="AO41" t="s">
        <v>43</v>
      </c>
      <c r="AP41" t="s">
        <v>38</v>
      </c>
      <c r="AQ41" t="s">
        <v>38</v>
      </c>
      <c r="AT41" t="str">
        <f t="shared" si="0"/>
        <v>02080112</v>
      </c>
    </row>
    <row r="42" spans="1:46" hidden="1">
      <c r="A42" t="s">
        <v>2349</v>
      </c>
      <c r="B42" t="s">
        <v>2298</v>
      </c>
      <c r="C42" t="s">
        <v>2350</v>
      </c>
      <c r="D42" t="s">
        <v>2300</v>
      </c>
      <c r="E42" t="s">
        <v>2206</v>
      </c>
      <c r="F42" t="s">
        <v>2301</v>
      </c>
      <c r="G42" t="s">
        <v>2207</v>
      </c>
      <c r="H42" t="s">
        <v>2301</v>
      </c>
      <c r="I42" t="s">
        <v>2351</v>
      </c>
      <c r="J42" t="s">
        <v>1078</v>
      </c>
      <c r="K42" t="s">
        <v>131</v>
      </c>
      <c r="L42" t="s">
        <v>65</v>
      </c>
      <c r="M42" t="s">
        <v>37</v>
      </c>
      <c r="N42">
        <v>272.68</v>
      </c>
      <c r="O42">
        <v>186.98</v>
      </c>
      <c r="P42" t="s">
        <v>38</v>
      </c>
      <c r="Q42" t="s">
        <v>38</v>
      </c>
      <c r="R42" t="s">
        <v>38</v>
      </c>
      <c r="S42" t="s">
        <v>2304</v>
      </c>
      <c r="T42" t="s">
        <v>2208</v>
      </c>
      <c r="U42" t="s">
        <v>2301</v>
      </c>
      <c r="V42" t="s">
        <v>2212</v>
      </c>
      <c r="W42" t="s">
        <v>40</v>
      </c>
      <c r="X42" t="s">
        <v>35</v>
      </c>
      <c r="Y42" t="s">
        <v>36</v>
      </c>
      <c r="Z42" t="s">
        <v>37</v>
      </c>
      <c r="AA42">
        <v>2172717</v>
      </c>
      <c r="AB42">
        <v>18194142</v>
      </c>
      <c r="AC42">
        <v>2406501.31</v>
      </c>
      <c r="AE42">
        <v>2194315</v>
      </c>
      <c r="AF42">
        <v>2150769.2000000002</v>
      </c>
      <c r="AG42">
        <v>2125261.4700000002</v>
      </c>
      <c r="AH42">
        <v>1738173.85</v>
      </c>
      <c r="AI42">
        <v>1717058.58</v>
      </c>
      <c r="AJ42">
        <v>1695943.31</v>
      </c>
      <c r="AK42">
        <v>1674828.04</v>
      </c>
      <c r="AL42">
        <v>1653712.77</v>
      </c>
      <c r="AM42">
        <v>1632597.5</v>
      </c>
      <c r="AN42">
        <v>1611482.23</v>
      </c>
      <c r="AO42" t="s">
        <v>38</v>
      </c>
      <c r="AP42" t="s">
        <v>38</v>
      </c>
      <c r="AQ42" t="s">
        <v>43</v>
      </c>
      <c r="AT42" t="str">
        <f t="shared" si="0"/>
        <v>0228011</v>
      </c>
    </row>
    <row r="43" spans="1:46" hidden="1">
      <c r="A43" t="s">
        <v>2349</v>
      </c>
      <c r="B43" t="s">
        <v>2298</v>
      </c>
      <c r="C43" t="s">
        <v>2350</v>
      </c>
      <c r="D43" t="s">
        <v>2300</v>
      </c>
      <c r="E43" t="s">
        <v>2206</v>
      </c>
      <c r="F43" t="s">
        <v>2301</v>
      </c>
      <c r="G43" t="s">
        <v>2207</v>
      </c>
      <c r="H43" t="s">
        <v>2301</v>
      </c>
      <c r="I43" t="s">
        <v>2351</v>
      </c>
      <c r="J43" t="s">
        <v>1078</v>
      </c>
      <c r="K43" t="s">
        <v>131</v>
      </c>
      <c r="L43" t="s">
        <v>65</v>
      </c>
      <c r="M43" t="s">
        <v>37</v>
      </c>
      <c r="N43">
        <v>272.68</v>
      </c>
      <c r="O43">
        <v>186.98</v>
      </c>
      <c r="P43" t="s">
        <v>38</v>
      </c>
      <c r="Q43" t="s">
        <v>38</v>
      </c>
      <c r="R43" t="s">
        <v>38</v>
      </c>
      <c r="S43" t="s">
        <v>2307</v>
      </c>
      <c r="T43" t="s">
        <v>2217</v>
      </c>
      <c r="U43" t="s">
        <v>2304</v>
      </c>
      <c r="V43" t="s">
        <v>2224</v>
      </c>
      <c r="W43" t="s">
        <v>40</v>
      </c>
      <c r="X43" t="s">
        <v>35</v>
      </c>
      <c r="Y43" t="s">
        <v>36</v>
      </c>
      <c r="Z43" t="s">
        <v>37</v>
      </c>
      <c r="AA43">
        <v>1960219</v>
      </c>
      <c r="AB43">
        <v>24835929</v>
      </c>
      <c r="AC43">
        <v>2134795.69</v>
      </c>
      <c r="AO43" t="s">
        <v>38</v>
      </c>
      <c r="AP43" t="s">
        <v>43</v>
      </c>
      <c r="AQ43" t="s">
        <v>43</v>
      </c>
      <c r="AT43" t="str">
        <f t="shared" si="0"/>
        <v>0228012</v>
      </c>
    </row>
    <row r="44" spans="1:46" hidden="1">
      <c r="A44" t="s">
        <v>2349</v>
      </c>
      <c r="B44" t="s">
        <v>2298</v>
      </c>
      <c r="C44" t="s">
        <v>2350</v>
      </c>
      <c r="D44" t="s">
        <v>2300</v>
      </c>
      <c r="E44" t="s">
        <v>2206</v>
      </c>
      <c r="F44" t="s">
        <v>2301</v>
      </c>
      <c r="G44" t="s">
        <v>2207</v>
      </c>
      <c r="H44" t="s">
        <v>2301</v>
      </c>
      <c r="I44" t="s">
        <v>2351</v>
      </c>
      <c r="J44" t="s">
        <v>1078</v>
      </c>
      <c r="K44" t="s">
        <v>131</v>
      </c>
      <c r="L44" t="s">
        <v>65</v>
      </c>
      <c r="M44" t="s">
        <v>37</v>
      </c>
      <c r="N44">
        <v>272.68</v>
      </c>
      <c r="O44">
        <v>186.98</v>
      </c>
      <c r="P44" t="s">
        <v>38</v>
      </c>
      <c r="Q44" t="s">
        <v>38</v>
      </c>
      <c r="R44" t="s">
        <v>38</v>
      </c>
      <c r="S44" t="s">
        <v>2307</v>
      </c>
      <c r="T44" t="s">
        <v>2217</v>
      </c>
      <c r="U44" t="s">
        <v>2307</v>
      </c>
      <c r="V44" t="s">
        <v>2225</v>
      </c>
      <c r="W44" t="s">
        <v>34</v>
      </c>
      <c r="X44" t="s">
        <v>35</v>
      </c>
      <c r="Y44" t="s">
        <v>36</v>
      </c>
      <c r="Z44" t="s">
        <v>37</v>
      </c>
      <c r="AA44">
        <v>257620.94</v>
      </c>
      <c r="AB44">
        <v>278643.7</v>
      </c>
      <c r="AC44" t="e">
        <v>#N/A</v>
      </c>
      <c r="AE44">
        <v>272052.01</v>
      </c>
      <c r="AF44">
        <v>261931.28659999999</v>
      </c>
      <c r="AG44">
        <v>262481.21409999998</v>
      </c>
      <c r="AH44">
        <v>266266.94870000001</v>
      </c>
      <c r="AI44">
        <v>268430.90000000002</v>
      </c>
      <c r="AJ44">
        <v>270580.07579999999</v>
      </c>
      <c r="AK44">
        <v>272707.00750000001</v>
      </c>
      <c r="AL44">
        <v>274776.74459999998</v>
      </c>
      <c r="AM44">
        <v>276756.27669999999</v>
      </c>
      <c r="AN44">
        <v>278643.6961</v>
      </c>
      <c r="AO44" t="s">
        <v>38</v>
      </c>
      <c r="AP44" t="s">
        <v>38</v>
      </c>
      <c r="AQ44" t="s">
        <v>38</v>
      </c>
      <c r="AT44" t="str">
        <f t="shared" si="0"/>
        <v>0228013</v>
      </c>
    </row>
    <row r="45" spans="1:46" hidden="1">
      <c r="A45" t="s">
        <v>2349</v>
      </c>
      <c r="B45" t="s">
        <v>2298</v>
      </c>
      <c r="C45" t="s">
        <v>2350</v>
      </c>
      <c r="D45" t="s">
        <v>2300</v>
      </c>
      <c r="E45" t="s">
        <v>2206</v>
      </c>
      <c r="F45" t="s">
        <v>2301</v>
      </c>
      <c r="G45" t="s">
        <v>2207</v>
      </c>
      <c r="H45" t="s">
        <v>2301</v>
      </c>
      <c r="I45" t="s">
        <v>2351</v>
      </c>
      <c r="J45" t="s">
        <v>1078</v>
      </c>
      <c r="K45" t="s">
        <v>131</v>
      </c>
      <c r="L45" t="s">
        <v>65</v>
      </c>
      <c r="M45" t="s">
        <v>37</v>
      </c>
      <c r="N45">
        <v>272.68</v>
      </c>
      <c r="O45">
        <v>186.98</v>
      </c>
      <c r="P45" t="s">
        <v>38</v>
      </c>
      <c r="Q45" t="s">
        <v>38</v>
      </c>
      <c r="R45" t="s">
        <v>38</v>
      </c>
      <c r="S45" t="s">
        <v>2319</v>
      </c>
      <c r="T45" t="s">
        <v>2228</v>
      </c>
      <c r="U45" t="s">
        <v>2310</v>
      </c>
      <c r="V45" t="s">
        <v>2232</v>
      </c>
      <c r="W45" t="s">
        <v>34</v>
      </c>
      <c r="X45" t="s">
        <v>131</v>
      </c>
      <c r="Y45" t="s">
        <v>36</v>
      </c>
      <c r="Z45" t="s">
        <v>37</v>
      </c>
      <c r="AA45">
        <v>1340301.54</v>
      </c>
      <c r="AB45">
        <v>2183209.9700000002</v>
      </c>
      <c r="AC45">
        <v>1741204.7138</v>
      </c>
      <c r="AE45">
        <v>1407316.614640651</v>
      </c>
      <c r="AF45">
        <v>1477682.445372683</v>
      </c>
      <c r="AG45">
        <v>1551566.5676413181</v>
      </c>
      <c r="AH45">
        <v>1629144.8960233841</v>
      </c>
      <c r="AI45">
        <v>1710602.1408245531</v>
      </c>
      <c r="AJ45">
        <v>1796132.24786578</v>
      </c>
      <c r="AK45">
        <v>1885938.8602590701</v>
      </c>
      <c r="AL45">
        <v>1980235.8032720231</v>
      </c>
      <c r="AM45">
        <v>2079247.5934356239</v>
      </c>
      <c r="AN45">
        <v>2183209.973107405</v>
      </c>
      <c r="AO45" t="s">
        <v>38</v>
      </c>
      <c r="AP45" t="s">
        <v>38</v>
      </c>
      <c r="AQ45" t="s">
        <v>43</v>
      </c>
      <c r="AT45" t="str">
        <f t="shared" si="0"/>
        <v>0228014</v>
      </c>
    </row>
    <row r="46" spans="1:46" hidden="1">
      <c r="A46" t="s">
        <v>2349</v>
      </c>
      <c r="B46" t="s">
        <v>2298</v>
      </c>
      <c r="C46" t="s">
        <v>2350</v>
      </c>
      <c r="D46" t="s">
        <v>2300</v>
      </c>
      <c r="E46" t="s">
        <v>2206</v>
      </c>
      <c r="F46" t="s">
        <v>2301</v>
      </c>
      <c r="G46" t="s">
        <v>2207</v>
      </c>
      <c r="H46" t="s">
        <v>2301</v>
      </c>
      <c r="I46" t="s">
        <v>2351</v>
      </c>
      <c r="J46" t="s">
        <v>1078</v>
      </c>
      <c r="K46" t="s">
        <v>131</v>
      </c>
      <c r="L46" t="s">
        <v>65</v>
      </c>
      <c r="M46" t="s">
        <v>37</v>
      </c>
      <c r="N46">
        <v>272.68</v>
      </c>
      <c r="O46">
        <v>186.98</v>
      </c>
      <c r="P46" t="s">
        <v>38</v>
      </c>
      <c r="Q46" t="s">
        <v>38</v>
      </c>
      <c r="R46" t="s">
        <v>38</v>
      </c>
      <c r="S46" t="s">
        <v>2319</v>
      </c>
      <c r="T46" t="s">
        <v>2228</v>
      </c>
      <c r="U46" t="s">
        <v>2314</v>
      </c>
      <c r="V46" t="s">
        <v>2233</v>
      </c>
      <c r="W46" t="s">
        <v>34</v>
      </c>
      <c r="X46" t="s">
        <v>131</v>
      </c>
      <c r="Y46" t="s">
        <v>36</v>
      </c>
      <c r="Z46" t="s">
        <v>37</v>
      </c>
      <c r="AA46">
        <v>13</v>
      </c>
      <c r="AB46">
        <v>3</v>
      </c>
      <c r="AC46">
        <v>3</v>
      </c>
      <c r="AE46">
        <v>6</v>
      </c>
      <c r="AF46">
        <v>3</v>
      </c>
      <c r="AG46">
        <v>3</v>
      </c>
      <c r="AH46">
        <v>3</v>
      </c>
      <c r="AI46">
        <v>3</v>
      </c>
      <c r="AJ46">
        <v>3</v>
      </c>
      <c r="AK46">
        <v>3</v>
      </c>
      <c r="AL46">
        <v>3</v>
      </c>
      <c r="AM46">
        <v>3</v>
      </c>
      <c r="AN46">
        <v>3</v>
      </c>
      <c r="AO46" t="s">
        <v>38</v>
      </c>
      <c r="AP46" t="s">
        <v>38</v>
      </c>
      <c r="AQ46" t="s">
        <v>43</v>
      </c>
      <c r="AT46" t="str">
        <f t="shared" si="0"/>
        <v>0228015</v>
      </c>
    </row>
    <row r="47" spans="1:46" hidden="1">
      <c r="A47" t="s">
        <v>2349</v>
      </c>
      <c r="B47" t="s">
        <v>2298</v>
      </c>
      <c r="C47" t="s">
        <v>2350</v>
      </c>
      <c r="D47" t="s">
        <v>2300</v>
      </c>
      <c r="E47" t="s">
        <v>2206</v>
      </c>
      <c r="F47" t="s">
        <v>2307</v>
      </c>
      <c r="G47" t="s">
        <v>2236</v>
      </c>
      <c r="H47" t="s">
        <v>2310</v>
      </c>
      <c r="I47" t="s">
        <v>2352</v>
      </c>
      <c r="J47" t="s">
        <v>34</v>
      </c>
      <c r="K47" t="s">
        <v>115</v>
      </c>
      <c r="L47" t="s">
        <v>41</v>
      </c>
      <c r="M47" t="s">
        <v>37</v>
      </c>
      <c r="N47">
        <v>0</v>
      </c>
      <c r="O47">
        <v>97</v>
      </c>
      <c r="P47" t="s">
        <v>38</v>
      </c>
      <c r="Q47" t="s">
        <v>38</v>
      </c>
      <c r="R47" t="s">
        <v>38</v>
      </c>
      <c r="S47" t="s">
        <v>2320</v>
      </c>
      <c r="T47" t="s">
        <v>2237</v>
      </c>
      <c r="U47" t="s">
        <v>2315</v>
      </c>
      <c r="V47" t="s">
        <v>2241</v>
      </c>
      <c r="W47" t="s">
        <v>100</v>
      </c>
      <c r="X47" t="s">
        <v>95</v>
      </c>
      <c r="Y47" t="s">
        <v>41</v>
      </c>
      <c r="Z47" t="s">
        <v>37</v>
      </c>
      <c r="AA47">
        <v>0</v>
      </c>
      <c r="AB47">
        <v>74</v>
      </c>
      <c r="AC47">
        <v>77.63</v>
      </c>
      <c r="AE47">
        <v>77.63</v>
      </c>
      <c r="AF47">
        <v>86.03</v>
      </c>
      <c r="AG47">
        <v>74</v>
      </c>
      <c r="AH47">
        <v>74</v>
      </c>
      <c r="AI47">
        <v>74</v>
      </c>
      <c r="AJ47">
        <v>74</v>
      </c>
      <c r="AK47">
        <v>74</v>
      </c>
      <c r="AL47">
        <v>74</v>
      </c>
      <c r="AM47">
        <v>74</v>
      </c>
      <c r="AN47">
        <v>74</v>
      </c>
      <c r="AO47" t="s">
        <v>38</v>
      </c>
      <c r="AP47" t="s">
        <v>38</v>
      </c>
      <c r="AQ47" t="s">
        <v>43</v>
      </c>
      <c r="AT47" t="str">
        <f t="shared" si="0"/>
        <v>0228016</v>
      </c>
    </row>
    <row r="48" spans="1:46" hidden="1">
      <c r="A48" t="s">
        <v>2349</v>
      </c>
      <c r="B48" t="s">
        <v>2298</v>
      </c>
      <c r="C48" t="s">
        <v>2350</v>
      </c>
      <c r="D48" t="s">
        <v>2300</v>
      </c>
      <c r="E48" t="s">
        <v>2206</v>
      </c>
      <c r="F48" t="s">
        <v>2316</v>
      </c>
      <c r="G48" t="s">
        <v>2247</v>
      </c>
      <c r="H48" t="s">
        <v>2320</v>
      </c>
      <c r="I48" t="s">
        <v>2252</v>
      </c>
      <c r="J48" t="s">
        <v>40</v>
      </c>
      <c r="K48" t="s">
        <v>35</v>
      </c>
      <c r="L48" t="s">
        <v>36</v>
      </c>
      <c r="M48" t="s">
        <v>37</v>
      </c>
      <c r="N48">
        <v>20548</v>
      </c>
      <c r="O48">
        <v>202736</v>
      </c>
      <c r="P48" t="s">
        <v>60</v>
      </c>
      <c r="Q48" t="s">
        <v>38</v>
      </c>
      <c r="R48" t="s">
        <v>38</v>
      </c>
      <c r="S48" t="s">
        <v>2321</v>
      </c>
      <c r="T48" t="s">
        <v>2248</v>
      </c>
      <c r="U48" t="s">
        <v>2316</v>
      </c>
      <c r="V48" t="s">
        <v>2252</v>
      </c>
      <c r="W48" t="s">
        <v>40</v>
      </c>
      <c r="X48" t="s">
        <v>35</v>
      </c>
      <c r="Y48" t="s">
        <v>36</v>
      </c>
      <c r="Z48" t="s">
        <v>37</v>
      </c>
      <c r="AA48">
        <v>20780</v>
      </c>
      <c r="AB48">
        <v>202736</v>
      </c>
      <c r="AC48">
        <v>22992</v>
      </c>
      <c r="AO48" t="s">
        <v>38</v>
      </c>
      <c r="AP48" t="s">
        <v>43</v>
      </c>
      <c r="AQ48" t="s">
        <v>43</v>
      </c>
      <c r="AT48" t="str">
        <f t="shared" si="0"/>
        <v>0228017</v>
      </c>
    </row>
    <row r="49" spans="1:46" hidden="1">
      <c r="A49" t="s">
        <v>2349</v>
      </c>
      <c r="B49" t="s">
        <v>2298</v>
      </c>
      <c r="C49" t="s">
        <v>2350</v>
      </c>
      <c r="D49" t="s">
        <v>2300</v>
      </c>
      <c r="E49" t="s">
        <v>2206</v>
      </c>
      <c r="F49" t="s">
        <v>2316</v>
      </c>
      <c r="G49" t="s">
        <v>2247</v>
      </c>
      <c r="H49" t="s">
        <v>2320</v>
      </c>
      <c r="I49" t="s">
        <v>2252</v>
      </c>
      <c r="J49" t="s">
        <v>40</v>
      </c>
      <c r="K49" t="s">
        <v>35</v>
      </c>
      <c r="L49" t="s">
        <v>36</v>
      </c>
      <c r="M49" t="s">
        <v>37</v>
      </c>
      <c r="N49">
        <v>20548</v>
      </c>
      <c r="O49">
        <v>202736</v>
      </c>
      <c r="P49" t="s">
        <v>60</v>
      </c>
      <c r="Q49" t="s">
        <v>38</v>
      </c>
      <c r="R49" t="s">
        <v>38</v>
      </c>
      <c r="S49" t="s">
        <v>2321</v>
      </c>
      <c r="T49" t="s">
        <v>2248</v>
      </c>
      <c r="U49" t="s">
        <v>2318</v>
      </c>
      <c r="V49" t="s">
        <v>2253</v>
      </c>
      <c r="W49" t="s">
        <v>40</v>
      </c>
      <c r="X49" t="s">
        <v>115</v>
      </c>
      <c r="Y49" t="s">
        <v>36</v>
      </c>
      <c r="Z49" t="s">
        <v>37</v>
      </c>
      <c r="AA49">
        <v>1</v>
      </c>
      <c r="AB49">
        <v>1</v>
      </c>
      <c r="AC49">
        <v>0</v>
      </c>
      <c r="AO49" t="s">
        <v>38</v>
      </c>
      <c r="AP49" t="s">
        <v>43</v>
      </c>
      <c r="AQ49" t="s">
        <v>43</v>
      </c>
      <c r="AT49" t="str">
        <f t="shared" si="0"/>
        <v>0228018</v>
      </c>
    </row>
    <row r="50" spans="1:46" hidden="1">
      <c r="A50" t="s">
        <v>2349</v>
      </c>
      <c r="B50" t="s">
        <v>2298</v>
      </c>
      <c r="C50" t="s">
        <v>2350</v>
      </c>
      <c r="D50" t="s">
        <v>2300</v>
      </c>
      <c r="E50" t="s">
        <v>2206</v>
      </c>
      <c r="F50" t="s">
        <v>2318</v>
      </c>
      <c r="G50" t="s">
        <v>317</v>
      </c>
      <c r="H50" t="s">
        <v>2316</v>
      </c>
      <c r="I50" t="s">
        <v>2353</v>
      </c>
      <c r="J50" t="s">
        <v>34</v>
      </c>
      <c r="K50" t="s">
        <v>115</v>
      </c>
      <c r="L50" t="s">
        <v>41</v>
      </c>
      <c r="M50" t="s">
        <v>37</v>
      </c>
      <c r="N50">
        <v>81</v>
      </c>
      <c r="O50">
        <v>99.5</v>
      </c>
      <c r="P50" t="s">
        <v>38</v>
      </c>
      <c r="Q50" t="s">
        <v>38</v>
      </c>
      <c r="R50" t="s">
        <v>38</v>
      </c>
      <c r="S50" t="s">
        <v>2329</v>
      </c>
      <c r="T50" t="s">
        <v>402</v>
      </c>
      <c r="U50" t="s">
        <v>2320</v>
      </c>
      <c r="V50" t="s">
        <v>2260</v>
      </c>
      <c r="W50" t="s">
        <v>1078</v>
      </c>
      <c r="X50" t="s">
        <v>35</v>
      </c>
      <c r="Y50" t="s">
        <v>36</v>
      </c>
      <c r="Z50" t="s">
        <v>37</v>
      </c>
      <c r="AA50">
        <v>303</v>
      </c>
      <c r="AB50">
        <v>120</v>
      </c>
      <c r="AC50">
        <v>220</v>
      </c>
      <c r="AE50">
        <v>190</v>
      </c>
      <c r="AF50">
        <v>120</v>
      </c>
      <c r="AG50">
        <v>120</v>
      </c>
      <c r="AH50">
        <v>120</v>
      </c>
      <c r="AI50">
        <v>120</v>
      </c>
      <c r="AJ50">
        <v>120</v>
      </c>
      <c r="AK50">
        <v>120</v>
      </c>
      <c r="AL50">
        <v>120</v>
      </c>
      <c r="AM50">
        <v>120</v>
      </c>
      <c r="AN50">
        <v>120</v>
      </c>
      <c r="AO50" t="s">
        <v>38</v>
      </c>
      <c r="AP50" t="s">
        <v>38</v>
      </c>
      <c r="AQ50" t="s">
        <v>38</v>
      </c>
      <c r="AT50" t="str">
        <f t="shared" si="0"/>
        <v>02280110</v>
      </c>
    </row>
    <row r="51" spans="1:46" hidden="1">
      <c r="A51" t="s">
        <v>2349</v>
      </c>
      <c r="B51" t="s">
        <v>2298</v>
      </c>
      <c r="C51" t="s">
        <v>2350</v>
      </c>
      <c r="D51" t="s">
        <v>2300</v>
      </c>
      <c r="E51" t="s">
        <v>2206</v>
      </c>
      <c r="F51" t="s">
        <v>2318</v>
      </c>
      <c r="G51" t="s">
        <v>317</v>
      </c>
      <c r="H51" t="s">
        <v>2318</v>
      </c>
      <c r="I51" t="s">
        <v>2354</v>
      </c>
      <c r="J51" t="s">
        <v>34</v>
      </c>
      <c r="K51" t="s">
        <v>115</v>
      </c>
      <c r="L51" t="s">
        <v>41</v>
      </c>
      <c r="M51" t="s">
        <v>37</v>
      </c>
      <c r="N51">
        <v>81</v>
      </c>
      <c r="O51">
        <v>98.7</v>
      </c>
      <c r="P51" t="s">
        <v>38</v>
      </c>
      <c r="Q51" t="s">
        <v>38</v>
      </c>
      <c r="R51" t="s">
        <v>38</v>
      </c>
      <c r="S51" t="s">
        <v>2329</v>
      </c>
      <c r="T51" t="s">
        <v>402</v>
      </c>
      <c r="U51" t="s">
        <v>2321</v>
      </c>
      <c r="V51" t="s">
        <v>2261</v>
      </c>
      <c r="W51" t="s">
        <v>34</v>
      </c>
      <c r="X51" t="s">
        <v>35</v>
      </c>
      <c r="Y51" t="s">
        <v>36</v>
      </c>
      <c r="Z51" t="s">
        <v>37</v>
      </c>
      <c r="AA51">
        <v>4</v>
      </c>
      <c r="AB51">
        <v>7</v>
      </c>
      <c r="AC51">
        <v>23</v>
      </c>
      <c r="AE51">
        <v>22</v>
      </c>
      <c r="AF51">
        <v>7</v>
      </c>
      <c r="AG51">
        <v>7</v>
      </c>
      <c r="AH51">
        <v>7</v>
      </c>
      <c r="AI51">
        <v>7</v>
      </c>
      <c r="AJ51">
        <v>7</v>
      </c>
      <c r="AK51">
        <v>7</v>
      </c>
      <c r="AL51">
        <v>7</v>
      </c>
      <c r="AM51">
        <v>7</v>
      </c>
      <c r="AN51">
        <v>7</v>
      </c>
      <c r="AO51" t="s">
        <v>38</v>
      </c>
      <c r="AP51" t="s">
        <v>38</v>
      </c>
      <c r="AQ51" t="s">
        <v>38</v>
      </c>
      <c r="AT51" t="str">
        <f t="shared" si="0"/>
        <v>02280111</v>
      </c>
    </row>
    <row r="52" spans="1:46" hidden="1">
      <c r="A52" t="s">
        <v>2349</v>
      </c>
      <c r="B52" t="s">
        <v>2298</v>
      </c>
      <c r="C52" t="s">
        <v>2350</v>
      </c>
      <c r="D52" t="s">
        <v>2300</v>
      </c>
      <c r="E52" t="s">
        <v>2206</v>
      </c>
      <c r="F52" t="s">
        <v>2301</v>
      </c>
      <c r="G52" t="s">
        <v>2207</v>
      </c>
      <c r="H52" t="s">
        <v>2304</v>
      </c>
      <c r="I52" t="s">
        <v>2355</v>
      </c>
      <c r="J52" t="s">
        <v>76</v>
      </c>
      <c r="K52" t="s">
        <v>131</v>
      </c>
      <c r="L52" t="s">
        <v>65</v>
      </c>
      <c r="M52" t="s">
        <v>58</v>
      </c>
      <c r="N52">
        <v>381</v>
      </c>
      <c r="O52">
        <v>481</v>
      </c>
      <c r="P52" t="s">
        <v>38</v>
      </c>
      <c r="Q52" t="s">
        <v>38</v>
      </c>
      <c r="R52" t="s">
        <v>38</v>
      </c>
      <c r="S52" t="s">
        <v>2304</v>
      </c>
      <c r="T52" t="s">
        <v>2208</v>
      </c>
      <c r="U52" t="s">
        <v>2327</v>
      </c>
      <c r="V52" t="s">
        <v>2213</v>
      </c>
      <c r="W52" t="s">
        <v>34</v>
      </c>
      <c r="X52" t="s">
        <v>131</v>
      </c>
      <c r="Y52" t="s">
        <v>41</v>
      </c>
      <c r="Z52" t="s">
        <v>37</v>
      </c>
      <c r="AA52">
        <v>90</v>
      </c>
      <c r="AB52">
        <v>100</v>
      </c>
      <c r="AC52" t="e">
        <v>#N/A</v>
      </c>
      <c r="AE52">
        <v>0.9</v>
      </c>
      <c r="AF52">
        <v>1</v>
      </c>
      <c r="AG52">
        <v>1</v>
      </c>
      <c r="AH52">
        <v>1</v>
      </c>
      <c r="AI52">
        <v>1</v>
      </c>
      <c r="AJ52">
        <v>1</v>
      </c>
      <c r="AK52">
        <v>1</v>
      </c>
      <c r="AL52">
        <v>1</v>
      </c>
      <c r="AM52">
        <v>1</v>
      </c>
      <c r="AN52">
        <v>1</v>
      </c>
      <c r="AO52" t="s">
        <v>63</v>
      </c>
      <c r="AP52" t="s">
        <v>38</v>
      </c>
      <c r="AQ52" t="s">
        <v>38</v>
      </c>
      <c r="AT52" t="str">
        <f t="shared" si="0"/>
        <v>02280112</v>
      </c>
    </row>
    <row r="53" spans="1:46" hidden="1">
      <c r="A53" t="s">
        <v>2349</v>
      </c>
      <c r="B53" t="s">
        <v>2298</v>
      </c>
      <c r="C53" t="s">
        <v>2350</v>
      </c>
      <c r="D53" t="s">
        <v>2300</v>
      </c>
      <c r="E53" t="s">
        <v>2206</v>
      </c>
      <c r="F53" t="s">
        <v>2301</v>
      </c>
      <c r="G53" t="s">
        <v>2207</v>
      </c>
      <c r="H53" t="s">
        <v>2307</v>
      </c>
      <c r="I53" t="s">
        <v>2356</v>
      </c>
      <c r="J53" t="s">
        <v>76</v>
      </c>
      <c r="K53" t="s">
        <v>131</v>
      </c>
      <c r="L53" t="s">
        <v>65</v>
      </c>
      <c r="M53" t="s">
        <v>58</v>
      </c>
      <c r="N53">
        <v>26103</v>
      </c>
      <c r="O53">
        <v>28836</v>
      </c>
      <c r="P53" t="s">
        <v>38</v>
      </c>
      <c r="Q53" t="s">
        <v>38</v>
      </c>
      <c r="R53" t="s">
        <v>38</v>
      </c>
      <c r="S53" t="s">
        <v>2304</v>
      </c>
      <c r="T53" t="s">
        <v>2208</v>
      </c>
      <c r="U53" t="s">
        <v>2329</v>
      </c>
      <c r="V53" t="s">
        <v>2214</v>
      </c>
      <c r="W53" t="s">
        <v>34</v>
      </c>
      <c r="X53" t="s">
        <v>131</v>
      </c>
      <c r="Y53" t="s">
        <v>41</v>
      </c>
      <c r="Z53" t="s">
        <v>37</v>
      </c>
      <c r="AA53">
        <v>76</v>
      </c>
      <c r="AB53">
        <v>100</v>
      </c>
      <c r="AC53" t="e">
        <v>#N/A</v>
      </c>
      <c r="AE53">
        <v>0</v>
      </c>
      <c r="AF53">
        <v>100</v>
      </c>
      <c r="AG53">
        <v>100</v>
      </c>
      <c r="AH53">
        <v>100</v>
      </c>
      <c r="AI53">
        <v>100</v>
      </c>
      <c r="AJ53">
        <v>100</v>
      </c>
      <c r="AK53">
        <v>100</v>
      </c>
      <c r="AL53">
        <v>100</v>
      </c>
      <c r="AM53">
        <v>100</v>
      </c>
      <c r="AN53">
        <v>100</v>
      </c>
      <c r="AO53" t="s">
        <v>63</v>
      </c>
      <c r="AP53" t="s">
        <v>38</v>
      </c>
      <c r="AQ53" t="s">
        <v>38</v>
      </c>
      <c r="AT53" t="str">
        <f t="shared" si="0"/>
        <v>02280113</v>
      </c>
    </row>
    <row r="54" spans="1:46" hidden="1">
      <c r="A54" t="s">
        <v>2349</v>
      </c>
      <c r="B54" t="s">
        <v>2298</v>
      </c>
      <c r="C54" t="s">
        <v>2350</v>
      </c>
      <c r="D54" t="s">
        <v>2300</v>
      </c>
      <c r="E54" t="s">
        <v>2206</v>
      </c>
      <c r="F54" t="s">
        <v>2301</v>
      </c>
      <c r="G54" t="s">
        <v>2207</v>
      </c>
      <c r="H54" t="s">
        <v>2319</v>
      </c>
      <c r="I54" t="s">
        <v>2357</v>
      </c>
      <c r="J54" t="s">
        <v>40</v>
      </c>
      <c r="K54" t="s">
        <v>35</v>
      </c>
      <c r="L54" t="s">
        <v>65</v>
      </c>
      <c r="M54" t="s">
        <v>37</v>
      </c>
      <c r="N54">
        <v>1964364.44</v>
      </c>
      <c r="O54">
        <v>22402669</v>
      </c>
      <c r="P54" t="s">
        <v>60</v>
      </c>
      <c r="Q54" t="s">
        <v>38</v>
      </c>
      <c r="R54" t="s">
        <v>38</v>
      </c>
      <c r="S54" t="s">
        <v>2304</v>
      </c>
      <c r="T54" t="s">
        <v>2208</v>
      </c>
      <c r="U54" t="s">
        <v>2331</v>
      </c>
      <c r="V54" t="s">
        <v>2215</v>
      </c>
      <c r="W54" t="s">
        <v>34</v>
      </c>
      <c r="X54" t="s">
        <v>131</v>
      </c>
      <c r="Y54" t="s">
        <v>65</v>
      </c>
      <c r="Z54" t="s">
        <v>37</v>
      </c>
      <c r="AA54">
        <v>24</v>
      </c>
      <c r="AB54">
        <v>30</v>
      </c>
      <c r="AC54" t="e">
        <v>#N/A</v>
      </c>
      <c r="AE54">
        <v>0</v>
      </c>
      <c r="AF54">
        <v>30</v>
      </c>
      <c r="AG54">
        <v>30</v>
      </c>
      <c r="AH54">
        <v>30</v>
      </c>
      <c r="AI54">
        <v>30</v>
      </c>
      <c r="AJ54">
        <v>30</v>
      </c>
      <c r="AK54">
        <v>30</v>
      </c>
      <c r="AL54">
        <v>30</v>
      </c>
      <c r="AM54">
        <v>30</v>
      </c>
      <c r="AN54">
        <v>30</v>
      </c>
      <c r="AO54" t="s">
        <v>63</v>
      </c>
      <c r="AP54" t="s">
        <v>38</v>
      </c>
      <c r="AQ54" t="s">
        <v>38</v>
      </c>
      <c r="AT54" t="str">
        <f t="shared" si="0"/>
        <v>02280114</v>
      </c>
    </row>
    <row r="55" spans="1:46" hidden="1">
      <c r="A55" t="s">
        <v>2349</v>
      </c>
      <c r="B55" t="s">
        <v>2298</v>
      </c>
      <c r="C55" t="s">
        <v>2350</v>
      </c>
      <c r="D55" t="s">
        <v>2300</v>
      </c>
      <c r="E55" t="s">
        <v>2206</v>
      </c>
      <c r="F55" t="s">
        <v>2301</v>
      </c>
      <c r="G55" t="s">
        <v>2207</v>
      </c>
      <c r="H55" t="s">
        <v>2319</v>
      </c>
      <c r="I55" t="s">
        <v>2357</v>
      </c>
      <c r="J55" t="s">
        <v>40</v>
      </c>
      <c r="K55" t="s">
        <v>35</v>
      </c>
      <c r="L55" t="s">
        <v>65</v>
      </c>
      <c r="M55" t="s">
        <v>37</v>
      </c>
      <c r="N55">
        <v>1964364.44</v>
      </c>
      <c r="O55">
        <v>22402669</v>
      </c>
      <c r="P55" t="s">
        <v>60</v>
      </c>
      <c r="Q55" t="s">
        <v>38</v>
      </c>
      <c r="R55" t="s">
        <v>38</v>
      </c>
      <c r="S55" t="s">
        <v>2304</v>
      </c>
      <c r="T55" t="s">
        <v>2208</v>
      </c>
      <c r="U55" t="s">
        <v>2332</v>
      </c>
      <c r="V55" t="s">
        <v>2216</v>
      </c>
      <c r="W55" t="s">
        <v>100</v>
      </c>
      <c r="X55" t="s">
        <v>35</v>
      </c>
      <c r="Y55" t="s">
        <v>41</v>
      </c>
      <c r="Z55" t="s">
        <v>37</v>
      </c>
      <c r="AA55">
        <v>100</v>
      </c>
      <c r="AB55">
        <v>100</v>
      </c>
      <c r="AC55" t="e">
        <v>#N/A</v>
      </c>
      <c r="AE55">
        <v>0</v>
      </c>
      <c r="AF55">
        <v>100</v>
      </c>
      <c r="AG55">
        <v>100</v>
      </c>
      <c r="AH55">
        <v>100</v>
      </c>
      <c r="AI55">
        <v>100</v>
      </c>
      <c r="AJ55">
        <v>100</v>
      </c>
      <c r="AK55">
        <v>100</v>
      </c>
      <c r="AL55">
        <v>100</v>
      </c>
      <c r="AM55">
        <v>100</v>
      </c>
      <c r="AN55">
        <v>100</v>
      </c>
      <c r="AO55" t="s">
        <v>63</v>
      </c>
      <c r="AP55" t="s">
        <v>38</v>
      </c>
      <c r="AQ55" t="s">
        <v>38</v>
      </c>
      <c r="AT55" t="str">
        <f t="shared" si="0"/>
        <v>02280115</v>
      </c>
    </row>
    <row r="56" spans="1:46" hidden="1">
      <c r="A56" t="s">
        <v>2349</v>
      </c>
      <c r="B56" t="s">
        <v>2298</v>
      </c>
      <c r="C56" t="s">
        <v>2350</v>
      </c>
      <c r="D56" t="s">
        <v>2300</v>
      </c>
      <c r="E56" t="s">
        <v>2206</v>
      </c>
      <c r="F56" t="s">
        <v>2301</v>
      </c>
      <c r="G56" t="s">
        <v>2207</v>
      </c>
      <c r="H56" t="s">
        <v>2319</v>
      </c>
      <c r="I56" t="s">
        <v>2357</v>
      </c>
      <c r="J56" t="s">
        <v>40</v>
      </c>
      <c r="K56" t="s">
        <v>35</v>
      </c>
      <c r="L56" t="s">
        <v>65</v>
      </c>
      <c r="M56" t="s">
        <v>37</v>
      </c>
      <c r="N56">
        <v>1964364.44</v>
      </c>
      <c r="O56">
        <v>22402669</v>
      </c>
      <c r="P56" t="s">
        <v>60</v>
      </c>
      <c r="Q56" t="s">
        <v>38</v>
      </c>
      <c r="R56" t="s">
        <v>38</v>
      </c>
      <c r="S56" t="s">
        <v>2307</v>
      </c>
      <c r="T56" t="s">
        <v>2217</v>
      </c>
      <c r="U56" t="s">
        <v>2333</v>
      </c>
      <c r="V56" t="s">
        <v>2226</v>
      </c>
      <c r="W56" t="s">
        <v>34</v>
      </c>
      <c r="X56" t="s">
        <v>131</v>
      </c>
      <c r="Y56" t="s">
        <v>36</v>
      </c>
      <c r="Z56" t="s">
        <v>37</v>
      </c>
      <c r="AA56">
        <v>640326.5</v>
      </c>
      <c r="AB56">
        <v>5762938.6799999997</v>
      </c>
      <c r="AC56" t="e">
        <v>#N/A</v>
      </c>
      <c r="AE56">
        <v>640326.52</v>
      </c>
      <c r="AF56">
        <v>640326.52</v>
      </c>
      <c r="AG56">
        <v>640326.52</v>
      </c>
      <c r="AH56">
        <v>640326.52</v>
      </c>
      <c r="AI56">
        <v>640326.52</v>
      </c>
      <c r="AJ56">
        <v>640326.52</v>
      </c>
      <c r="AK56">
        <v>640326.52</v>
      </c>
      <c r="AL56">
        <v>640326.52</v>
      </c>
      <c r="AM56">
        <v>640326.52</v>
      </c>
      <c r="AN56">
        <v>640326.52</v>
      </c>
      <c r="AO56" t="s">
        <v>60</v>
      </c>
      <c r="AP56" t="s">
        <v>38</v>
      </c>
      <c r="AQ56" t="s">
        <v>38</v>
      </c>
      <c r="AT56" t="str">
        <f t="shared" si="0"/>
        <v>02280116</v>
      </c>
    </row>
    <row r="57" spans="1:46" hidden="1">
      <c r="A57" t="s">
        <v>2349</v>
      </c>
      <c r="B57" t="s">
        <v>2298</v>
      </c>
      <c r="C57" t="s">
        <v>2350</v>
      </c>
      <c r="D57" t="s">
        <v>2300</v>
      </c>
      <c r="E57" t="s">
        <v>2206</v>
      </c>
      <c r="F57" t="s">
        <v>2301</v>
      </c>
      <c r="G57" t="s">
        <v>2207</v>
      </c>
      <c r="H57" t="s">
        <v>2319</v>
      </c>
      <c r="I57" t="s">
        <v>2357</v>
      </c>
      <c r="J57" t="s">
        <v>40</v>
      </c>
      <c r="K57" t="s">
        <v>35</v>
      </c>
      <c r="L57" t="s">
        <v>65</v>
      </c>
      <c r="M57" t="s">
        <v>37</v>
      </c>
      <c r="N57">
        <v>1964364.44</v>
      </c>
      <c r="O57">
        <v>22402669</v>
      </c>
      <c r="P57" t="s">
        <v>60</v>
      </c>
      <c r="Q57" t="s">
        <v>38</v>
      </c>
      <c r="R57" t="s">
        <v>38</v>
      </c>
      <c r="S57" t="s">
        <v>2319</v>
      </c>
      <c r="T57" t="s">
        <v>2228</v>
      </c>
      <c r="U57" t="s">
        <v>2303</v>
      </c>
      <c r="V57" t="s">
        <v>2234</v>
      </c>
      <c r="W57" t="s">
        <v>40</v>
      </c>
      <c r="X57" t="s">
        <v>131</v>
      </c>
      <c r="Y57" t="s">
        <v>36</v>
      </c>
      <c r="Z57" t="s">
        <v>37</v>
      </c>
      <c r="AA57">
        <v>5</v>
      </c>
      <c r="AB57">
        <v>55</v>
      </c>
      <c r="AC57" t="e">
        <v>#N/A</v>
      </c>
      <c r="AE57">
        <v>0</v>
      </c>
      <c r="AF57">
        <v>10</v>
      </c>
      <c r="AG57">
        <v>10</v>
      </c>
      <c r="AH57">
        <v>5</v>
      </c>
      <c r="AI57">
        <v>5</v>
      </c>
      <c r="AJ57">
        <v>5</v>
      </c>
      <c r="AK57">
        <v>5</v>
      </c>
      <c r="AL57">
        <v>5</v>
      </c>
      <c r="AM57">
        <v>5</v>
      </c>
      <c r="AN57">
        <v>5</v>
      </c>
      <c r="AO57" t="s">
        <v>63</v>
      </c>
      <c r="AP57" t="s">
        <v>38</v>
      </c>
      <c r="AQ57" t="s">
        <v>38</v>
      </c>
      <c r="AT57" t="str">
        <f t="shared" si="0"/>
        <v>02280117</v>
      </c>
    </row>
    <row r="58" spans="1:46" hidden="1">
      <c r="A58" t="s">
        <v>2349</v>
      </c>
      <c r="B58" t="s">
        <v>2298</v>
      </c>
      <c r="C58" t="s">
        <v>2350</v>
      </c>
      <c r="D58" t="s">
        <v>2300</v>
      </c>
      <c r="E58" t="s">
        <v>2206</v>
      </c>
      <c r="F58" t="s">
        <v>2301</v>
      </c>
      <c r="G58" t="s">
        <v>2207</v>
      </c>
      <c r="H58" t="s">
        <v>2319</v>
      </c>
      <c r="I58" t="s">
        <v>2357</v>
      </c>
      <c r="J58" t="s">
        <v>40</v>
      </c>
      <c r="K58" t="s">
        <v>35</v>
      </c>
      <c r="L58" t="s">
        <v>65</v>
      </c>
      <c r="M58" t="s">
        <v>37</v>
      </c>
      <c r="N58">
        <v>1964364.44</v>
      </c>
      <c r="O58">
        <v>22402669</v>
      </c>
      <c r="P58" t="s">
        <v>60</v>
      </c>
      <c r="Q58" t="s">
        <v>38</v>
      </c>
      <c r="R58" t="s">
        <v>38</v>
      </c>
      <c r="S58" t="s">
        <v>2319</v>
      </c>
      <c r="T58" t="s">
        <v>2228</v>
      </c>
      <c r="U58" t="s">
        <v>2305</v>
      </c>
      <c r="V58" t="s">
        <v>2235</v>
      </c>
      <c r="W58" t="s">
        <v>34</v>
      </c>
      <c r="X58" t="s">
        <v>131</v>
      </c>
      <c r="Y58" t="s">
        <v>36</v>
      </c>
      <c r="Z58" t="s">
        <v>37</v>
      </c>
      <c r="AA58">
        <v>20</v>
      </c>
      <c r="AB58">
        <v>43</v>
      </c>
      <c r="AC58" t="e">
        <v>#N/A</v>
      </c>
      <c r="AE58">
        <v>0</v>
      </c>
      <c r="AF58">
        <v>20</v>
      </c>
      <c r="AG58">
        <v>22</v>
      </c>
      <c r="AH58">
        <v>24</v>
      </c>
      <c r="AI58">
        <v>26</v>
      </c>
      <c r="AJ58">
        <v>29</v>
      </c>
      <c r="AK58">
        <v>32</v>
      </c>
      <c r="AL58">
        <v>35</v>
      </c>
      <c r="AM58">
        <v>39</v>
      </c>
      <c r="AN58">
        <v>43</v>
      </c>
      <c r="AO58" t="s">
        <v>63</v>
      </c>
      <c r="AP58" t="s">
        <v>38</v>
      </c>
      <c r="AQ58" t="s">
        <v>38</v>
      </c>
      <c r="AT58" t="str">
        <f t="shared" si="0"/>
        <v>02280118</v>
      </c>
    </row>
    <row r="59" spans="1:46" hidden="1">
      <c r="A59" t="s">
        <v>2349</v>
      </c>
      <c r="B59" t="s">
        <v>2298</v>
      </c>
      <c r="C59" t="s">
        <v>2350</v>
      </c>
      <c r="D59" t="s">
        <v>2300</v>
      </c>
      <c r="E59" t="s">
        <v>2206</v>
      </c>
      <c r="F59" t="s">
        <v>2307</v>
      </c>
      <c r="G59" t="s">
        <v>2236</v>
      </c>
      <c r="H59" t="s">
        <v>2310</v>
      </c>
      <c r="I59" t="s">
        <v>2352</v>
      </c>
      <c r="J59" t="s">
        <v>34</v>
      </c>
      <c r="K59" t="s">
        <v>115</v>
      </c>
      <c r="L59" t="s">
        <v>41</v>
      </c>
      <c r="M59" t="s">
        <v>37</v>
      </c>
      <c r="N59">
        <v>0</v>
      </c>
      <c r="O59">
        <v>97</v>
      </c>
      <c r="P59" t="s">
        <v>38</v>
      </c>
      <c r="Q59" t="s">
        <v>38</v>
      </c>
      <c r="R59" t="s">
        <v>38</v>
      </c>
      <c r="S59" t="s">
        <v>2320</v>
      </c>
      <c r="T59" t="s">
        <v>2237</v>
      </c>
      <c r="U59" t="s">
        <v>2306</v>
      </c>
      <c r="V59" t="s">
        <v>2242</v>
      </c>
      <c r="W59" t="s">
        <v>34</v>
      </c>
      <c r="X59" t="s">
        <v>35</v>
      </c>
      <c r="Y59" t="s">
        <v>36</v>
      </c>
      <c r="Z59" t="s">
        <v>37</v>
      </c>
      <c r="AA59">
        <v>30</v>
      </c>
      <c r="AB59">
        <v>36</v>
      </c>
      <c r="AC59" t="e">
        <v>#N/A</v>
      </c>
      <c r="AE59">
        <v>0</v>
      </c>
      <c r="AF59">
        <v>40</v>
      </c>
      <c r="AG59">
        <v>36</v>
      </c>
      <c r="AH59">
        <v>36</v>
      </c>
      <c r="AI59">
        <v>36</v>
      </c>
      <c r="AJ59">
        <v>36</v>
      </c>
      <c r="AK59">
        <v>36</v>
      </c>
      <c r="AL59">
        <v>36</v>
      </c>
      <c r="AM59">
        <v>36</v>
      </c>
      <c r="AN59">
        <v>36</v>
      </c>
      <c r="AO59" t="s">
        <v>63</v>
      </c>
      <c r="AP59" t="s">
        <v>38</v>
      </c>
      <c r="AQ59" t="s">
        <v>38</v>
      </c>
      <c r="AT59" t="str">
        <f t="shared" si="0"/>
        <v>02280119</v>
      </c>
    </row>
    <row r="60" spans="1:46" hidden="1">
      <c r="A60" t="s">
        <v>2349</v>
      </c>
      <c r="B60" t="s">
        <v>2298</v>
      </c>
      <c r="C60" t="s">
        <v>2350</v>
      </c>
      <c r="D60" t="s">
        <v>2300</v>
      </c>
      <c r="E60" t="s">
        <v>2206</v>
      </c>
      <c r="F60" t="s">
        <v>2307</v>
      </c>
      <c r="G60" t="s">
        <v>2236</v>
      </c>
      <c r="H60" t="s">
        <v>2310</v>
      </c>
      <c r="I60" t="s">
        <v>2352</v>
      </c>
      <c r="J60" t="s">
        <v>34</v>
      </c>
      <c r="K60" t="s">
        <v>115</v>
      </c>
      <c r="L60" t="s">
        <v>41</v>
      </c>
      <c r="M60" t="s">
        <v>37</v>
      </c>
      <c r="N60">
        <v>0</v>
      </c>
      <c r="O60">
        <v>97</v>
      </c>
      <c r="P60" t="s">
        <v>38</v>
      </c>
      <c r="Q60" t="s">
        <v>38</v>
      </c>
      <c r="R60" t="s">
        <v>38</v>
      </c>
      <c r="S60" t="s">
        <v>2320</v>
      </c>
      <c r="T60" t="s">
        <v>2237</v>
      </c>
      <c r="U60" t="s">
        <v>2311</v>
      </c>
      <c r="V60" t="s">
        <v>2243</v>
      </c>
      <c r="W60" t="s">
        <v>34</v>
      </c>
      <c r="X60" t="s">
        <v>131</v>
      </c>
      <c r="Y60" t="s">
        <v>41</v>
      </c>
      <c r="Z60" t="s">
        <v>37</v>
      </c>
      <c r="AA60">
        <v>99</v>
      </c>
      <c r="AB60">
        <v>100</v>
      </c>
      <c r="AC60" t="e">
        <v>#N/A</v>
      </c>
      <c r="AO60" t="s">
        <v>63</v>
      </c>
      <c r="AP60" t="s">
        <v>63</v>
      </c>
      <c r="AQ60" t="s">
        <v>38</v>
      </c>
      <c r="AT60" t="str">
        <f t="shared" si="0"/>
        <v>02280120</v>
      </c>
    </row>
    <row r="61" spans="1:46" hidden="1">
      <c r="A61" t="s">
        <v>2349</v>
      </c>
      <c r="B61" t="s">
        <v>2298</v>
      </c>
      <c r="C61" t="s">
        <v>2350</v>
      </c>
      <c r="D61" t="s">
        <v>2300</v>
      </c>
      <c r="E61" t="s">
        <v>2206</v>
      </c>
      <c r="F61" t="s">
        <v>2307</v>
      </c>
      <c r="G61" t="s">
        <v>2236</v>
      </c>
      <c r="H61" t="s">
        <v>2310</v>
      </c>
      <c r="I61" t="s">
        <v>2352</v>
      </c>
      <c r="J61" t="s">
        <v>34</v>
      </c>
      <c r="K61" t="s">
        <v>115</v>
      </c>
      <c r="L61" t="s">
        <v>41</v>
      </c>
      <c r="M61" t="s">
        <v>37</v>
      </c>
      <c r="N61">
        <v>0</v>
      </c>
      <c r="O61">
        <v>97</v>
      </c>
      <c r="P61" t="s">
        <v>38</v>
      </c>
      <c r="Q61" t="s">
        <v>38</v>
      </c>
      <c r="R61" t="s">
        <v>38</v>
      </c>
      <c r="S61" t="s">
        <v>2320</v>
      </c>
      <c r="T61" t="s">
        <v>2237</v>
      </c>
      <c r="U61" t="s">
        <v>2324</v>
      </c>
      <c r="V61" t="s">
        <v>2244</v>
      </c>
      <c r="W61" t="s">
        <v>40</v>
      </c>
      <c r="X61" t="s">
        <v>131</v>
      </c>
      <c r="Y61" t="s">
        <v>36</v>
      </c>
      <c r="Z61" t="s">
        <v>37</v>
      </c>
      <c r="AB61">
        <v>3576</v>
      </c>
      <c r="AC61" t="e">
        <v>#N/A</v>
      </c>
      <c r="AE61">
        <v>0</v>
      </c>
      <c r="AF61">
        <v>1192</v>
      </c>
      <c r="AG61">
        <v>1192</v>
      </c>
      <c r="AH61">
        <v>1192</v>
      </c>
      <c r="AI61">
        <v>0</v>
      </c>
      <c r="AJ61">
        <v>0</v>
      </c>
      <c r="AK61">
        <v>0</v>
      </c>
      <c r="AL61">
        <v>0</v>
      </c>
      <c r="AM61">
        <v>0</v>
      </c>
      <c r="AN61">
        <v>0</v>
      </c>
      <c r="AO61" t="s">
        <v>63</v>
      </c>
      <c r="AP61" t="s">
        <v>38</v>
      </c>
      <c r="AQ61" t="s">
        <v>43</v>
      </c>
      <c r="AT61" t="str">
        <f t="shared" si="0"/>
        <v>02280121</v>
      </c>
    </row>
    <row r="62" spans="1:46" hidden="1">
      <c r="A62" t="s">
        <v>2349</v>
      </c>
      <c r="B62" t="s">
        <v>2298</v>
      </c>
      <c r="C62" t="s">
        <v>2350</v>
      </c>
      <c r="D62" t="s">
        <v>2300</v>
      </c>
      <c r="E62" t="s">
        <v>2206</v>
      </c>
      <c r="F62" t="s">
        <v>2307</v>
      </c>
      <c r="G62" t="s">
        <v>2236</v>
      </c>
      <c r="H62" t="s">
        <v>2310</v>
      </c>
      <c r="I62" t="s">
        <v>2352</v>
      </c>
      <c r="J62" t="s">
        <v>34</v>
      </c>
      <c r="K62" t="s">
        <v>115</v>
      </c>
      <c r="L62" t="s">
        <v>41</v>
      </c>
      <c r="M62" t="s">
        <v>37</v>
      </c>
      <c r="N62">
        <v>0</v>
      </c>
      <c r="O62">
        <v>97</v>
      </c>
      <c r="P62" t="s">
        <v>38</v>
      </c>
      <c r="Q62" t="s">
        <v>38</v>
      </c>
      <c r="R62" t="s">
        <v>38</v>
      </c>
      <c r="S62" t="s">
        <v>2320</v>
      </c>
      <c r="T62" t="s">
        <v>2237</v>
      </c>
      <c r="U62" t="s">
        <v>2358</v>
      </c>
      <c r="V62" t="s">
        <v>2245</v>
      </c>
      <c r="W62" t="s">
        <v>40</v>
      </c>
      <c r="X62" t="s">
        <v>131</v>
      </c>
      <c r="Y62" t="s">
        <v>36</v>
      </c>
      <c r="Z62" t="s">
        <v>37</v>
      </c>
      <c r="AB62">
        <v>2342</v>
      </c>
      <c r="AC62" t="e">
        <v>#N/A</v>
      </c>
      <c r="AE62">
        <v>0</v>
      </c>
      <c r="AF62">
        <v>182</v>
      </c>
      <c r="AG62">
        <v>200</v>
      </c>
      <c r="AH62">
        <v>220</v>
      </c>
      <c r="AI62">
        <v>240</v>
      </c>
      <c r="AJ62">
        <v>260</v>
      </c>
      <c r="AK62">
        <v>280</v>
      </c>
      <c r="AL62">
        <v>300</v>
      </c>
      <c r="AM62">
        <v>320</v>
      </c>
      <c r="AN62">
        <v>340</v>
      </c>
      <c r="AO62" t="s">
        <v>63</v>
      </c>
      <c r="AP62" t="s">
        <v>38</v>
      </c>
      <c r="AQ62" t="s">
        <v>38</v>
      </c>
      <c r="AT62" t="str">
        <f t="shared" si="0"/>
        <v>02280134</v>
      </c>
    </row>
    <row r="63" spans="1:46" hidden="1">
      <c r="A63" t="s">
        <v>2349</v>
      </c>
      <c r="B63" t="s">
        <v>2298</v>
      </c>
      <c r="C63" t="s">
        <v>2350</v>
      </c>
      <c r="D63" t="s">
        <v>2300</v>
      </c>
      <c r="E63" t="s">
        <v>2206</v>
      </c>
      <c r="F63" t="s">
        <v>2307</v>
      </c>
      <c r="G63" t="s">
        <v>2236</v>
      </c>
      <c r="H63" t="s">
        <v>2310</v>
      </c>
      <c r="I63" t="s">
        <v>2352</v>
      </c>
      <c r="J63" t="s">
        <v>34</v>
      </c>
      <c r="K63" t="s">
        <v>115</v>
      </c>
      <c r="L63" t="s">
        <v>41</v>
      </c>
      <c r="M63" t="s">
        <v>37</v>
      </c>
      <c r="N63">
        <v>0</v>
      </c>
      <c r="O63">
        <v>97</v>
      </c>
      <c r="P63" t="s">
        <v>38</v>
      </c>
      <c r="Q63" t="s">
        <v>38</v>
      </c>
      <c r="R63" t="s">
        <v>38</v>
      </c>
      <c r="S63" t="s">
        <v>2320</v>
      </c>
      <c r="T63" t="s">
        <v>2237</v>
      </c>
      <c r="U63" t="s">
        <v>2359</v>
      </c>
      <c r="V63" t="s">
        <v>2246</v>
      </c>
      <c r="W63" t="s">
        <v>40</v>
      </c>
      <c r="X63" t="s">
        <v>131</v>
      </c>
      <c r="Y63" t="s">
        <v>36</v>
      </c>
      <c r="Z63" t="s">
        <v>37</v>
      </c>
      <c r="AB63">
        <v>20000</v>
      </c>
      <c r="AC63" t="e">
        <v>#N/A</v>
      </c>
      <c r="AO63" t="s">
        <v>63</v>
      </c>
      <c r="AP63" t="s">
        <v>63</v>
      </c>
      <c r="AQ63" t="s">
        <v>38</v>
      </c>
      <c r="AT63" t="str">
        <f t="shared" si="0"/>
        <v>02280135</v>
      </c>
    </row>
    <row r="64" spans="1:46" hidden="1">
      <c r="A64" t="s">
        <v>2349</v>
      </c>
      <c r="B64" t="s">
        <v>2298</v>
      </c>
      <c r="C64" t="s">
        <v>2350</v>
      </c>
      <c r="D64" t="s">
        <v>2300</v>
      </c>
      <c r="E64" t="s">
        <v>2206</v>
      </c>
      <c r="F64" t="s">
        <v>2316</v>
      </c>
      <c r="G64" t="s">
        <v>2247</v>
      </c>
      <c r="H64" t="s">
        <v>2314</v>
      </c>
      <c r="I64" t="s">
        <v>2360</v>
      </c>
      <c r="J64" t="s">
        <v>34</v>
      </c>
      <c r="K64" t="s">
        <v>115</v>
      </c>
      <c r="L64" t="s">
        <v>41</v>
      </c>
      <c r="M64" t="s">
        <v>37</v>
      </c>
      <c r="N64">
        <v>13</v>
      </c>
      <c r="O64">
        <v>13</v>
      </c>
      <c r="P64" t="s">
        <v>38</v>
      </c>
      <c r="Q64" t="s">
        <v>38</v>
      </c>
      <c r="R64" t="s">
        <v>38</v>
      </c>
      <c r="S64" t="s">
        <v>2321</v>
      </c>
      <c r="T64" t="s">
        <v>2248</v>
      </c>
      <c r="U64" t="s">
        <v>2361</v>
      </c>
      <c r="V64" t="s">
        <v>2254</v>
      </c>
      <c r="W64" t="s">
        <v>1078</v>
      </c>
      <c r="X64" t="s">
        <v>35</v>
      </c>
      <c r="Y64" t="s">
        <v>36</v>
      </c>
      <c r="Z64" t="s">
        <v>37</v>
      </c>
      <c r="AA64">
        <v>34</v>
      </c>
      <c r="AB64">
        <v>25</v>
      </c>
      <c r="AC64" t="e">
        <v>#N/A</v>
      </c>
      <c r="AE64">
        <v>34</v>
      </c>
      <c r="AF64">
        <v>25</v>
      </c>
      <c r="AG64">
        <v>25</v>
      </c>
      <c r="AH64">
        <v>25</v>
      </c>
      <c r="AI64">
        <v>25</v>
      </c>
      <c r="AJ64">
        <v>25</v>
      </c>
      <c r="AK64">
        <v>25</v>
      </c>
      <c r="AL64">
        <v>25</v>
      </c>
      <c r="AM64">
        <v>25</v>
      </c>
      <c r="AN64">
        <v>25</v>
      </c>
      <c r="AO64" t="s">
        <v>63</v>
      </c>
      <c r="AP64" t="s">
        <v>38</v>
      </c>
      <c r="AQ64" t="s">
        <v>38</v>
      </c>
      <c r="AT64" t="str">
        <f t="shared" si="0"/>
        <v>02280136</v>
      </c>
    </row>
    <row r="65" spans="1:46" hidden="1">
      <c r="A65" t="s">
        <v>2349</v>
      </c>
      <c r="B65" t="s">
        <v>2298</v>
      </c>
      <c r="C65" t="s">
        <v>2350</v>
      </c>
      <c r="D65" t="s">
        <v>2300</v>
      </c>
      <c r="E65" t="s">
        <v>2206</v>
      </c>
      <c r="F65" t="s">
        <v>2316</v>
      </c>
      <c r="G65" t="s">
        <v>2247</v>
      </c>
      <c r="H65" t="s">
        <v>2314</v>
      </c>
      <c r="I65" t="s">
        <v>2360</v>
      </c>
      <c r="J65" t="s">
        <v>34</v>
      </c>
      <c r="K65" t="s">
        <v>115</v>
      </c>
      <c r="L65" t="s">
        <v>41</v>
      </c>
      <c r="M65" t="s">
        <v>37</v>
      </c>
      <c r="N65">
        <v>13</v>
      </c>
      <c r="O65">
        <v>13</v>
      </c>
      <c r="P65" t="s">
        <v>38</v>
      </c>
      <c r="Q65" t="s">
        <v>38</v>
      </c>
      <c r="R65" t="s">
        <v>38</v>
      </c>
      <c r="S65" t="s">
        <v>2307</v>
      </c>
      <c r="T65" t="s">
        <v>2217</v>
      </c>
      <c r="U65" t="s">
        <v>2362</v>
      </c>
      <c r="V65" t="s">
        <v>2227</v>
      </c>
      <c r="W65" t="s">
        <v>34</v>
      </c>
      <c r="X65" t="s">
        <v>35</v>
      </c>
      <c r="Y65" t="s">
        <v>36</v>
      </c>
      <c r="Z65" t="s">
        <v>37</v>
      </c>
      <c r="AA65">
        <v>32</v>
      </c>
      <c r="AB65">
        <v>100</v>
      </c>
      <c r="AC65" t="e">
        <v>#N/A</v>
      </c>
      <c r="AE65">
        <v>32</v>
      </c>
      <c r="AF65">
        <v>72</v>
      </c>
      <c r="AG65">
        <v>100</v>
      </c>
      <c r="AH65">
        <v>100</v>
      </c>
      <c r="AI65">
        <v>100</v>
      </c>
      <c r="AJ65">
        <v>100</v>
      </c>
      <c r="AK65">
        <v>100</v>
      </c>
      <c r="AL65">
        <v>100</v>
      </c>
      <c r="AM65">
        <v>100</v>
      </c>
      <c r="AN65">
        <v>100</v>
      </c>
      <c r="AO65" t="s">
        <v>60</v>
      </c>
      <c r="AP65" t="s">
        <v>38</v>
      </c>
      <c r="AQ65" t="s">
        <v>38</v>
      </c>
      <c r="AT65" t="str">
        <f t="shared" si="0"/>
        <v>02280137</v>
      </c>
    </row>
    <row r="66" spans="1:46" hidden="1">
      <c r="A66" t="s">
        <v>2349</v>
      </c>
      <c r="B66" t="s">
        <v>2298</v>
      </c>
      <c r="C66" t="s">
        <v>2350</v>
      </c>
      <c r="D66" t="s">
        <v>2300</v>
      </c>
      <c r="E66" t="s">
        <v>2206</v>
      </c>
      <c r="F66" t="s">
        <v>2316</v>
      </c>
      <c r="G66" t="s">
        <v>2247</v>
      </c>
      <c r="H66" t="s">
        <v>2314</v>
      </c>
      <c r="I66" t="s">
        <v>2360</v>
      </c>
      <c r="J66" t="s">
        <v>34</v>
      </c>
      <c r="K66" t="s">
        <v>115</v>
      </c>
      <c r="L66" t="s">
        <v>41</v>
      </c>
      <c r="M66" t="s">
        <v>37</v>
      </c>
      <c r="N66">
        <v>13</v>
      </c>
      <c r="O66">
        <v>13</v>
      </c>
      <c r="P66" t="s">
        <v>38</v>
      </c>
      <c r="Q66" t="s">
        <v>38</v>
      </c>
      <c r="R66" t="s">
        <v>38</v>
      </c>
      <c r="S66" t="s">
        <v>2321</v>
      </c>
      <c r="T66" t="s">
        <v>2248</v>
      </c>
      <c r="U66" t="s">
        <v>2363</v>
      </c>
      <c r="V66" t="s">
        <v>2255</v>
      </c>
      <c r="W66" t="s">
        <v>40</v>
      </c>
      <c r="X66" t="s">
        <v>131</v>
      </c>
      <c r="Y66" t="s">
        <v>41</v>
      </c>
      <c r="Z66" t="s">
        <v>37</v>
      </c>
      <c r="AB66">
        <v>100</v>
      </c>
      <c r="AC66" t="e">
        <v>#N/A</v>
      </c>
      <c r="AE66">
        <v>0</v>
      </c>
      <c r="AF66">
        <v>10</v>
      </c>
      <c r="AG66">
        <v>90</v>
      </c>
      <c r="AH66">
        <v>0</v>
      </c>
      <c r="AI66">
        <v>0</v>
      </c>
      <c r="AJ66">
        <v>0</v>
      </c>
      <c r="AK66">
        <v>0</v>
      </c>
      <c r="AL66">
        <v>0</v>
      </c>
      <c r="AM66">
        <v>0</v>
      </c>
      <c r="AN66">
        <v>0</v>
      </c>
      <c r="AO66" t="s">
        <v>60</v>
      </c>
      <c r="AP66" t="s">
        <v>38</v>
      </c>
      <c r="AQ66" t="s">
        <v>38</v>
      </c>
      <c r="AT66" t="str">
        <f t="shared" si="0"/>
        <v>02280138</v>
      </c>
    </row>
    <row r="67" spans="1:46" hidden="1">
      <c r="A67" t="s">
        <v>2349</v>
      </c>
      <c r="B67" t="s">
        <v>2298</v>
      </c>
      <c r="C67" t="s">
        <v>2350</v>
      </c>
      <c r="D67" t="s">
        <v>2300</v>
      </c>
      <c r="E67" t="s">
        <v>2206</v>
      </c>
      <c r="F67" t="s">
        <v>2316</v>
      </c>
      <c r="G67" t="s">
        <v>2247</v>
      </c>
      <c r="H67" t="s">
        <v>2314</v>
      </c>
      <c r="I67" t="s">
        <v>2360</v>
      </c>
      <c r="J67" t="s">
        <v>34</v>
      </c>
      <c r="K67" t="s">
        <v>115</v>
      </c>
      <c r="L67" t="s">
        <v>65</v>
      </c>
      <c r="M67" t="s">
        <v>37</v>
      </c>
      <c r="N67">
        <v>13</v>
      </c>
      <c r="O67">
        <v>13</v>
      </c>
      <c r="P67" t="s">
        <v>38</v>
      </c>
      <c r="Q67" t="s">
        <v>38</v>
      </c>
      <c r="R67" t="s">
        <v>38</v>
      </c>
      <c r="S67" t="s">
        <v>2321</v>
      </c>
      <c r="T67" t="s">
        <v>2248</v>
      </c>
      <c r="U67" t="s">
        <v>2364</v>
      </c>
      <c r="V67" t="s">
        <v>2256</v>
      </c>
      <c r="W67" t="s">
        <v>40</v>
      </c>
      <c r="X67" t="s">
        <v>115</v>
      </c>
      <c r="Y67" t="s">
        <v>36</v>
      </c>
      <c r="Z67" t="s">
        <v>37</v>
      </c>
      <c r="AA67">
        <v>4</v>
      </c>
      <c r="AB67">
        <v>12</v>
      </c>
      <c r="AC67" t="e">
        <v>#N/A</v>
      </c>
      <c r="AE67">
        <v>0</v>
      </c>
      <c r="AF67">
        <v>2</v>
      </c>
      <c r="AG67">
        <v>3</v>
      </c>
      <c r="AH67">
        <v>1</v>
      </c>
      <c r="AI67">
        <v>1</v>
      </c>
      <c r="AJ67">
        <v>1</v>
      </c>
      <c r="AK67">
        <v>1</v>
      </c>
      <c r="AL67">
        <v>1</v>
      </c>
      <c r="AM67">
        <v>1</v>
      </c>
      <c r="AN67">
        <v>1</v>
      </c>
      <c r="AO67" t="s">
        <v>60</v>
      </c>
      <c r="AP67" t="s">
        <v>38</v>
      </c>
      <c r="AQ67" t="s">
        <v>38</v>
      </c>
      <c r="AT67" t="str">
        <f t="shared" ref="AT67:AT130" si="1">C67&amp;D67&amp;U67</f>
        <v>02280139</v>
      </c>
    </row>
    <row r="68" spans="1:46" hidden="1">
      <c r="A68" t="s">
        <v>2349</v>
      </c>
      <c r="B68" t="s">
        <v>2298</v>
      </c>
      <c r="C68" t="s">
        <v>2350</v>
      </c>
      <c r="D68" t="s">
        <v>2300</v>
      </c>
      <c r="E68" t="s">
        <v>2206</v>
      </c>
      <c r="F68" t="s">
        <v>2316</v>
      </c>
      <c r="G68" t="s">
        <v>2247</v>
      </c>
      <c r="H68" t="s">
        <v>2314</v>
      </c>
      <c r="I68" t="s">
        <v>2360</v>
      </c>
      <c r="J68" t="s">
        <v>34</v>
      </c>
      <c r="K68" t="s">
        <v>115</v>
      </c>
      <c r="L68" t="s">
        <v>41</v>
      </c>
      <c r="M68" t="s">
        <v>37</v>
      </c>
      <c r="N68">
        <v>13</v>
      </c>
      <c r="O68">
        <v>13</v>
      </c>
      <c r="P68" t="s">
        <v>38</v>
      </c>
      <c r="Q68" t="s">
        <v>38</v>
      </c>
      <c r="R68" t="s">
        <v>38</v>
      </c>
      <c r="S68" t="s">
        <v>2327</v>
      </c>
      <c r="T68" t="s">
        <v>2262</v>
      </c>
      <c r="U68" t="s">
        <v>2319</v>
      </c>
      <c r="V68" t="s">
        <v>2263</v>
      </c>
      <c r="W68" t="s">
        <v>40</v>
      </c>
      <c r="X68" t="s">
        <v>35</v>
      </c>
      <c r="Y68" t="s">
        <v>65</v>
      </c>
      <c r="Z68" t="s">
        <v>37</v>
      </c>
      <c r="AA68">
        <v>715</v>
      </c>
      <c r="AB68">
        <v>3575</v>
      </c>
      <c r="AC68">
        <v>1237</v>
      </c>
      <c r="AO68" t="s">
        <v>38</v>
      </c>
      <c r="AP68" t="s">
        <v>43</v>
      </c>
      <c r="AQ68" t="s">
        <v>43</v>
      </c>
      <c r="AT68" t="str">
        <f t="shared" si="1"/>
        <v>0228019</v>
      </c>
    </row>
    <row r="69" spans="1:46" hidden="1">
      <c r="A69" t="s">
        <v>2365</v>
      </c>
      <c r="B69" t="s">
        <v>2366</v>
      </c>
      <c r="C69" t="s">
        <v>2367</v>
      </c>
      <c r="D69" t="s">
        <v>2300</v>
      </c>
      <c r="E69" t="s">
        <v>169</v>
      </c>
      <c r="F69" t="s">
        <v>2301</v>
      </c>
      <c r="G69" t="s">
        <v>170</v>
      </c>
      <c r="H69">
        <v>2</v>
      </c>
      <c r="I69" t="s">
        <v>2368</v>
      </c>
      <c r="J69" t="s">
        <v>100</v>
      </c>
      <c r="K69" t="s">
        <v>115</v>
      </c>
      <c r="L69" t="s">
        <v>41</v>
      </c>
      <c r="M69" t="s">
        <v>37</v>
      </c>
      <c r="N69">
        <v>100</v>
      </c>
      <c r="O69">
        <v>100</v>
      </c>
      <c r="P69" t="s">
        <v>38</v>
      </c>
      <c r="Q69" t="s">
        <v>38</v>
      </c>
      <c r="R69" t="s">
        <v>38</v>
      </c>
      <c r="S69" t="s">
        <v>2301</v>
      </c>
      <c r="T69" t="s">
        <v>171</v>
      </c>
      <c r="U69" t="s">
        <v>2301</v>
      </c>
      <c r="V69" t="s">
        <v>178</v>
      </c>
      <c r="W69" t="s">
        <v>100</v>
      </c>
      <c r="X69" t="s">
        <v>131</v>
      </c>
      <c r="Y69" t="s">
        <v>41</v>
      </c>
      <c r="Z69" t="s">
        <v>37</v>
      </c>
      <c r="AA69">
        <v>100</v>
      </c>
      <c r="AB69">
        <v>100</v>
      </c>
      <c r="AC69">
        <v>100</v>
      </c>
      <c r="AE69">
        <v>100</v>
      </c>
      <c r="AF69">
        <v>100</v>
      </c>
      <c r="AG69">
        <v>100</v>
      </c>
      <c r="AH69">
        <v>100</v>
      </c>
      <c r="AI69">
        <v>100</v>
      </c>
      <c r="AJ69">
        <v>100</v>
      </c>
      <c r="AK69">
        <v>100</v>
      </c>
      <c r="AL69">
        <v>100</v>
      </c>
      <c r="AM69">
        <v>100</v>
      </c>
      <c r="AN69">
        <v>100</v>
      </c>
      <c r="AO69" t="s">
        <v>38</v>
      </c>
      <c r="AP69" t="s">
        <v>38</v>
      </c>
      <c r="AQ69" t="s">
        <v>38</v>
      </c>
      <c r="AT69" t="str">
        <f t="shared" si="1"/>
        <v>0120011</v>
      </c>
    </row>
    <row r="70" spans="1:46" hidden="1">
      <c r="A70" t="s">
        <v>2365</v>
      </c>
      <c r="B70" t="s">
        <v>2366</v>
      </c>
      <c r="C70" t="s">
        <v>2367</v>
      </c>
      <c r="D70" t="s">
        <v>2300</v>
      </c>
      <c r="E70" t="s">
        <v>169</v>
      </c>
      <c r="F70" t="s">
        <v>2301</v>
      </c>
      <c r="G70" t="s">
        <v>170</v>
      </c>
      <c r="H70" t="s">
        <v>2304</v>
      </c>
      <c r="I70" t="s">
        <v>2368</v>
      </c>
      <c r="J70" t="s">
        <v>100</v>
      </c>
      <c r="K70" t="s">
        <v>115</v>
      </c>
      <c r="L70" t="s">
        <v>41</v>
      </c>
      <c r="M70" t="s">
        <v>37</v>
      </c>
      <c r="N70">
        <v>100</v>
      </c>
      <c r="O70">
        <v>100</v>
      </c>
      <c r="P70" t="s">
        <v>38</v>
      </c>
      <c r="Q70" t="s">
        <v>38</v>
      </c>
      <c r="R70" t="s">
        <v>38</v>
      </c>
      <c r="S70" t="s">
        <v>2301</v>
      </c>
      <c r="T70" t="s">
        <v>171</v>
      </c>
      <c r="U70" t="s">
        <v>2304</v>
      </c>
      <c r="V70" t="s">
        <v>179</v>
      </c>
      <c r="W70" t="s">
        <v>40</v>
      </c>
      <c r="X70" t="s">
        <v>35</v>
      </c>
      <c r="Y70" t="s">
        <v>36</v>
      </c>
      <c r="Z70" t="s">
        <v>37</v>
      </c>
      <c r="AA70">
        <v>364.98</v>
      </c>
      <c r="AB70">
        <v>4531.74</v>
      </c>
      <c r="AC70">
        <v>533.09</v>
      </c>
      <c r="AE70">
        <v>285.89</v>
      </c>
      <c r="AF70">
        <v>746</v>
      </c>
      <c r="AG70">
        <v>621.20000000000005</v>
      </c>
      <c r="AH70">
        <v>143.19999999999999</v>
      </c>
      <c r="AI70">
        <v>450</v>
      </c>
      <c r="AJ70">
        <v>450</v>
      </c>
      <c r="AK70">
        <v>450</v>
      </c>
      <c r="AL70">
        <v>450</v>
      </c>
      <c r="AM70">
        <v>450</v>
      </c>
      <c r="AN70">
        <v>450</v>
      </c>
      <c r="AO70" t="s">
        <v>38</v>
      </c>
      <c r="AP70" t="s">
        <v>38</v>
      </c>
      <c r="AQ70" t="s">
        <v>38</v>
      </c>
      <c r="AT70" t="str">
        <f t="shared" si="1"/>
        <v>0120012</v>
      </c>
    </row>
    <row r="71" spans="1:46" hidden="1">
      <c r="A71" t="s">
        <v>2365</v>
      </c>
      <c r="B71" t="s">
        <v>2366</v>
      </c>
      <c r="C71" t="s">
        <v>2367</v>
      </c>
      <c r="D71" t="s">
        <v>2300</v>
      </c>
      <c r="E71" t="s">
        <v>169</v>
      </c>
      <c r="F71" t="s">
        <v>2304</v>
      </c>
      <c r="G71" t="s">
        <v>180</v>
      </c>
      <c r="H71" t="s">
        <v>2315</v>
      </c>
      <c r="I71" t="s">
        <v>2369</v>
      </c>
      <c r="J71" t="s">
        <v>40</v>
      </c>
      <c r="K71" t="s">
        <v>95</v>
      </c>
      <c r="L71" t="s">
        <v>65</v>
      </c>
      <c r="M71" t="s">
        <v>37</v>
      </c>
      <c r="N71">
        <v>5</v>
      </c>
      <c r="O71">
        <v>40</v>
      </c>
      <c r="P71" t="s">
        <v>38</v>
      </c>
      <c r="Q71" t="s">
        <v>38</v>
      </c>
      <c r="R71" t="s">
        <v>38</v>
      </c>
      <c r="S71" t="s">
        <v>2304</v>
      </c>
      <c r="T71" t="s">
        <v>181</v>
      </c>
      <c r="U71" t="s">
        <v>2307</v>
      </c>
      <c r="V71" t="s">
        <v>185</v>
      </c>
      <c r="W71" t="s">
        <v>100</v>
      </c>
      <c r="X71" t="s">
        <v>35</v>
      </c>
      <c r="Y71" t="s">
        <v>36</v>
      </c>
      <c r="Z71" t="s">
        <v>37</v>
      </c>
      <c r="AA71">
        <v>1</v>
      </c>
      <c r="AB71">
        <v>1</v>
      </c>
      <c r="AC71">
        <v>1</v>
      </c>
      <c r="AE71">
        <v>1</v>
      </c>
      <c r="AF71">
        <v>1</v>
      </c>
      <c r="AG71">
        <v>1</v>
      </c>
      <c r="AH71">
        <v>1</v>
      </c>
      <c r="AI71">
        <v>1</v>
      </c>
      <c r="AJ71">
        <v>1</v>
      </c>
      <c r="AK71">
        <v>1</v>
      </c>
      <c r="AL71">
        <v>1</v>
      </c>
      <c r="AM71">
        <v>1</v>
      </c>
      <c r="AN71">
        <v>1</v>
      </c>
      <c r="AO71" t="s">
        <v>38</v>
      </c>
      <c r="AP71" t="s">
        <v>38</v>
      </c>
      <c r="AQ71" t="s">
        <v>38</v>
      </c>
      <c r="AT71" t="str">
        <f t="shared" si="1"/>
        <v>0120013</v>
      </c>
    </row>
    <row r="72" spans="1:46" hidden="1">
      <c r="A72" t="s">
        <v>2365</v>
      </c>
      <c r="B72" t="s">
        <v>2366</v>
      </c>
      <c r="C72" t="s">
        <v>2367</v>
      </c>
      <c r="D72" t="s">
        <v>2300</v>
      </c>
      <c r="E72" t="s">
        <v>169</v>
      </c>
      <c r="F72" t="s">
        <v>2304</v>
      </c>
      <c r="G72" t="s">
        <v>180</v>
      </c>
      <c r="H72" t="s">
        <v>2315</v>
      </c>
      <c r="I72" t="s">
        <v>2369</v>
      </c>
      <c r="J72" t="s">
        <v>40</v>
      </c>
      <c r="K72" t="s">
        <v>95</v>
      </c>
      <c r="L72" t="s">
        <v>65</v>
      </c>
      <c r="M72" t="s">
        <v>37</v>
      </c>
      <c r="N72">
        <v>5</v>
      </c>
      <c r="O72">
        <v>40</v>
      </c>
      <c r="P72" t="s">
        <v>38</v>
      </c>
      <c r="Q72" t="s">
        <v>38</v>
      </c>
      <c r="R72" t="s">
        <v>38</v>
      </c>
      <c r="S72" t="s">
        <v>2304</v>
      </c>
      <c r="T72" t="s">
        <v>181</v>
      </c>
      <c r="U72" t="s">
        <v>2310</v>
      </c>
      <c r="V72" t="s">
        <v>186</v>
      </c>
      <c r="W72" t="s">
        <v>100</v>
      </c>
      <c r="X72" t="s">
        <v>35</v>
      </c>
      <c r="Y72" t="s">
        <v>36</v>
      </c>
      <c r="Z72" t="s">
        <v>37</v>
      </c>
      <c r="AA72">
        <v>1</v>
      </c>
      <c r="AB72">
        <v>1</v>
      </c>
      <c r="AC72">
        <v>1</v>
      </c>
      <c r="AE72">
        <v>1</v>
      </c>
      <c r="AF72">
        <v>1</v>
      </c>
      <c r="AG72">
        <v>1</v>
      </c>
      <c r="AH72">
        <v>1</v>
      </c>
      <c r="AI72">
        <v>1</v>
      </c>
      <c r="AJ72">
        <v>1</v>
      </c>
      <c r="AK72">
        <v>1</v>
      </c>
      <c r="AL72">
        <v>1</v>
      </c>
      <c r="AM72">
        <v>1</v>
      </c>
      <c r="AN72">
        <v>1</v>
      </c>
      <c r="AO72" t="s">
        <v>38</v>
      </c>
      <c r="AP72" t="s">
        <v>38</v>
      </c>
      <c r="AQ72" t="s">
        <v>38</v>
      </c>
      <c r="AT72" t="str">
        <f t="shared" si="1"/>
        <v>0120014</v>
      </c>
    </row>
    <row r="73" spans="1:46" hidden="1">
      <c r="A73" t="s">
        <v>2365</v>
      </c>
      <c r="B73" t="s">
        <v>2366</v>
      </c>
      <c r="C73" t="s">
        <v>2367</v>
      </c>
      <c r="D73" t="s">
        <v>2300</v>
      </c>
      <c r="E73" t="s">
        <v>169</v>
      </c>
      <c r="F73" t="s">
        <v>2304</v>
      </c>
      <c r="G73" t="s">
        <v>180</v>
      </c>
      <c r="H73" t="s">
        <v>2315</v>
      </c>
      <c r="I73" t="s">
        <v>2369</v>
      </c>
      <c r="J73" t="s">
        <v>40</v>
      </c>
      <c r="K73" t="s">
        <v>95</v>
      </c>
      <c r="L73" t="s">
        <v>65</v>
      </c>
      <c r="M73" t="s">
        <v>37</v>
      </c>
      <c r="N73">
        <v>5</v>
      </c>
      <c r="O73">
        <v>40</v>
      </c>
      <c r="P73" t="s">
        <v>38</v>
      </c>
      <c r="Q73" t="s">
        <v>38</v>
      </c>
      <c r="R73" t="s">
        <v>38</v>
      </c>
      <c r="S73" t="s">
        <v>2304</v>
      </c>
      <c r="T73" t="s">
        <v>181</v>
      </c>
      <c r="U73" t="s">
        <v>2314</v>
      </c>
      <c r="V73" t="s">
        <v>187</v>
      </c>
      <c r="W73" t="s">
        <v>100</v>
      </c>
      <c r="X73" t="s">
        <v>35</v>
      </c>
      <c r="Y73" t="s">
        <v>36</v>
      </c>
      <c r="Z73" t="s">
        <v>37</v>
      </c>
      <c r="AA73">
        <v>1</v>
      </c>
      <c r="AB73">
        <v>1</v>
      </c>
      <c r="AC73">
        <v>1</v>
      </c>
      <c r="AE73">
        <v>1</v>
      </c>
      <c r="AF73">
        <v>1</v>
      </c>
      <c r="AG73">
        <v>1</v>
      </c>
      <c r="AH73">
        <v>1</v>
      </c>
      <c r="AI73">
        <v>1</v>
      </c>
      <c r="AJ73">
        <v>1</v>
      </c>
      <c r="AK73">
        <v>1</v>
      </c>
      <c r="AL73">
        <v>1</v>
      </c>
      <c r="AM73">
        <v>1</v>
      </c>
      <c r="AN73">
        <v>1</v>
      </c>
      <c r="AO73" t="s">
        <v>38</v>
      </c>
      <c r="AP73" t="s">
        <v>38</v>
      </c>
      <c r="AQ73" t="s">
        <v>38</v>
      </c>
      <c r="AT73" t="str">
        <f t="shared" si="1"/>
        <v>0120015</v>
      </c>
    </row>
    <row r="74" spans="1:46" hidden="1">
      <c r="A74" t="s">
        <v>2365</v>
      </c>
      <c r="B74" t="s">
        <v>2366</v>
      </c>
      <c r="C74" t="s">
        <v>2367</v>
      </c>
      <c r="D74" t="s">
        <v>2300</v>
      </c>
      <c r="E74" t="s">
        <v>169</v>
      </c>
      <c r="F74" t="s">
        <v>2304</v>
      </c>
      <c r="G74" t="s">
        <v>180</v>
      </c>
      <c r="H74" t="s">
        <v>2315</v>
      </c>
      <c r="I74" t="s">
        <v>2369</v>
      </c>
      <c r="J74" t="s">
        <v>40</v>
      </c>
      <c r="K74" t="s">
        <v>95</v>
      </c>
      <c r="L74" t="s">
        <v>65</v>
      </c>
      <c r="M74" t="s">
        <v>37</v>
      </c>
      <c r="N74">
        <v>5</v>
      </c>
      <c r="O74">
        <v>40</v>
      </c>
      <c r="P74" t="s">
        <v>38</v>
      </c>
      <c r="Q74" t="s">
        <v>38</v>
      </c>
      <c r="R74" t="s">
        <v>38</v>
      </c>
      <c r="S74" t="s">
        <v>2304</v>
      </c>
      <c r="T74" t="s">
        <v>181</v>
      </c>
      <c r="U74" t="s">
        <v>2315</v>
      </c>
      <c r="V74" t="s">
        <v>188</v>
      </c>
      <c r="W74" t="s">
        <v>40</v>
      </c>
      <c r="X74" t="s">
        <v>95</v>
      </c>
      <c r="Y74" t="s">
        <v>36</v>
      </c>
      <c r="Z74" t="s">
        <v>37</v>
      </c>
      <c r="AA74">
        <v>1</v>
      </c>
      <c r="AB74">
        <v>20</v>
      </c>
      <c r="AC74">
        <v>2</v>
      </c>
      <c r="AE74">
        <v>2</v>
      </c>
      <c r="AF74">
        <v>2</v>
      </c>
      <c r="AG74">
        <v>2</v>
      </c>
      <c r="AH74">
        <v>2</v>
      </c>
      <c r="AI74">
        <v>2</v>
      </c>
      <c r="AJ74">
        <v>2</v>
      </c>
      <c r="AK74">
        <v>2</v>
      </c>
      <c r="AL74">
        <v>2</v>
      </c>
      <c r="AM74">
        <v>2</v>
      </c>
      <c r="AN74">
        <v>2</v>
      </c>
      <c r="AO74" t="s">
        <v>38</v>
      </c>
      <c r="AP74" t="s">
        <v>38</v>
      </c>
      <c r="AQ74" t="s">
        <v>38</v>
      </c>
      <c r="AT74" t="str">
        <f t="shared" si="1"/>
        <v>0120016</v>
      </c>
    </row>
    <row r="75" spans="1:46" hidden="1">
      <c r="A75" t="s">
        <v>2365</v>
      </c>
      <c r="B75" t="s">
        <v>2366</v>
      </c>
      <c r="C75" t="s">
        <v>2367</v>
      </c>
      <c r="D75" t="s">
        <v>2300</v>
      </c>
      <c r="E75" t="s">
        <v>169</v>
      </c>
      <c r="F75" t="s">
        <v>2304</v>
      </c>
      <c r="G75" t="s">
        <v>180</v>
      </c>
      <c r="H75" t="s">
        <v>2315</v>
      </c>
      <c r="I75" t="s">
        <v>2369</v>
      </c>
      <c r="J75" t="s">
        <v>40</v>
      </c>
      <c r="K75" t="s">
        <v>95</v>
      </c>
      <c r="L75" t="s">
        <v>65</v>
      </c>
      <c r="M75" t="s">
        <v>37</v>
      </c>
      <c r="N75">
        <v>5</v>
      </c>
      <c r="O75">
        <v>40</v>
      </c>
      <c r="P75" t="s">
        <v>38</v>
      </c>
      <c r="Q75" t="s">
        <v>38</v>
      </c>
      <c r="R75" t="s">
        <v>38</v>
      </c>
      <c r="S75" t="s">
        <v>2304</v>
      </c>
      <c r="T75" t="s">
        <v>181</v>
      </c>
      <c r="U75" t="s">
        <v>2316</v>
      </c>
      <c r="V75" t="s">
        <v>189</v>
      </c>
      <c r="W75" t="s">
        <v>40</v>
      </c>
      <c r="X75" t="s">
        <v>115</v>
      </c>
      <c r="Y75" t="s">
        <v>41</v>
      </c>
      <c r="Z75" t="s">
        <v>37</v>
      </c>
      <c r="AB75">
        <v>100</v>
      </c>
      <c r="AC75">
        <v>18</v>
      </c>
      <c r="AE75">
        <v>18</v>
      </c>
      <c r="AF75">
        <v>15</v>
      </c>
      <c r="AG75">
        <v>1</v>
      </c>
      <c r="AH75">
        <v>0</v>
      </c>
      <c r="AI75">
        <v>5</v>
      </c>
      <c r="AJ75">
        <v>25</v>
      </c>
      <c r="AK75">
        <v>3</v>
      </c>
      <c r="AL75">
        <v>5</v>
      </c>
      <c r="AM75">
        <v>25</v>
      </c>
      <c r="AN75">
        <v>3</v>
      </c>
      <c r="AO75" t="s">
        <v>38</v>
      </c>
      <c r="AP75" t="s">
        <v>38</v>
      </c>
      <c r="AQ75" t="s">
        <v>38</v>
      </c>
      <c r="AT75" t="str">
        <f t="shared" si="1"/>
        <v>0120017</v>
      </c>
    </row>
    <row r="76" spans="1:46" hidden="1">
      <c r="A76" t="s">
        <v>2365</v>
      </c>
      <c r="B76" t="s">
        <v>2366</v>
      </c>
      <c r="C76" t="s">
        <v>2367</v>
      </c>
      <c r="D76" t="s">
        <v>2300</v>
      </c>
      <c r="E76" t="s">
        <v>169</v>
      </c>
      <c r="F76" t="s">
        <v>2304</v>
      </c>
      <c r="G76" t="s">
        <v>180</v>
      </c>
      <c r="H76" t="s">
        <v>2315</v>
      </c>
      <c r="I76" t="s">
        <v>2369</v>
      </c>
      <c r="J76" t="s">
        <v>40</v>
      </c>
      <c r="K76" t="s">
        <v>95</v>
      </c>
      <c r="L76" t="s">
        <v>65</v>
      </c>
      <c r="M76" t="s">
        <v>37</v>
      </c>
      <c r="N76">
        <v>5</v>
      </c>
      <c r="O76">
        <v>40</v>
      </c>
      <c r="P76" t="s">
        <v>38</v>
      </c>
      <c r="Q76" t="s">
        <v>38</v>
      </c>
      <c r="R76" t="s">
        <v>38</v>
      </c>
      <c r="S76" t="s">
        <v>2307</v>
      </c>
      <c r="T76" t="s">
        <v>191</v>
      </c>
      <c r="U76" t="s">
        <v>2319</v>
      </c>
      <c r="V76" t="s">
        <v>195</v>
      </c>
      <c r="W76" t="s">
        <v>40</v>
      </c>
      <c r="X76" t="s">
        <v>35</v>
      </c>
      <c r="Y76" t="s">
        <v>36</v>
      </c>
      <c r="Z76" t="s">
        <v>37</v>
      </c>
      <c r="AA76">
        <v>4</v>
      </c>
      <c r="AB76">
        <v>40</v>
      </c>
      <c r="AC76">
        <v>4</v>
      </c>
      <c r="AE76">
        <v>4</v>
      </c>
      <c r="AF76">
        <v>4</v>
      </c>
      <c r="AG76">
        <v>4</v>
      </c>
      <c r="AH76">
        <v>4</v>
      </c>
      <c r="AI76">
        <v>4</v>
      </c>
      <c r="AJ76">
        <v>4</v>
      </c>
      <c r="AK76">
        <v>4</v>
      </c>
      <c r="AL76">
        <v>4</v>
      </c>
      <c r="AM76">
        <v>4</v>
      </c>
      <c r="AN76">
        <v>4</v>
      </c>
      <c r="AO76" t="s">
        <v>38</v>
      </c>
      <c r="AP76" t="s">
        <v>38</v>
      </c>
      <c r="AQ76" t="s">
        <v>38</v>
      </c>
      <c r="AT76" t="str">
        <f t="shared" si="1"/>
        <v>0120019</v>
      </c>
    </row>
    <row r="77" spans="1:46" hidden="1">
      <c r="A77" t="s">
        <v>2365</v>
      </c>
      <c r="B77" t="s">
        <v>2366</v>
      </c>
      <c r="C77" t="s">
        <v>2367</v>
      </c>
      <c r="D77" t="s">
        <v>2300</v>
      </c>
      <c r="E77" t="s">
        <v>169</v>
      </c>
      <c r="F77" t="s">
        <v>2307</v>
      </c>
      <c r="G77" t="s">
        <v>197</v>
      </c>
      <c r="H77" t="s">
        <v>2316</v>
      </c>
      <c r="I77" t="s">
        <v>2370</v>
      </c>
      <c r="J77" t="s">
        <v>76</v>
      </c>
      <c r="K77" t="s">
        <v>95</v>
      </c>
      <c r="L77" t="s">
        <v>65</v>
      </c>
      <c r="M77" t="s">
        <v>37</v>
      </c>
      <c r="N77">
        <v>33</v>
      </c>
      <c r="O77">
        <v>60</v>
      </c>
      <c r="P77" t="s">
        <v>38</v>
      </c>
      <c r="Q77" t="s">
        <v>38</v>
      </c>
      <c r="R77" t="s">
        <v>38</v>
      </c>
      <c r="S77" t="s">
        <v>2315</v>
      </c>
      <c r="T77" t="s">
        <v>198</v>
      </c>
      <c r="U77" t="s">
        <v>2320</v>
      </c>
      <c r="V77" t="s">
        <v>208</v>
      </c>
      <c r="W77" t="s">
        <v>40</v>
      </c>
      <c r="X77" t="s">
        <v>115</v>
      </c>
      <c r="Y77" t="s">
        <v>36</v>
      </c>
      <c r="Z77" t="s">
        <v>37</v>
      </c>
      <c r="AA77">
        <v>4</v>
      </c>
      <c r="AB77">
        <v>12</v>
      </c>
      <c r="AC77">
        <v>3</v>
      </c>
      <c r="AE77">
        <v>3</v>
      </c>
      <c r="AF77">
        <v>1</v>
      </c>
      <c r="AG77">
        <v>1</v>
      </c>
      <c r="AH77">
        <v>1</v>
      </c>
      <c r="AI77">
        <v>1</v>
      </c>
      <c r="AJ77">
        <v>1</v>
      </c>
      <c r="AK77">
        <v>1</v>
      </c>
      <c r="AL77">
        <v>1</v>
      </c>
      <c r="AM77">
        <v>1</v>
      </c>
      <c r="AN77">
        <v>1</v>
      </c>
      <c r="AO77" t="s">
        <v>38</v>
      </c>
      <c r="AP77" t="s">
        <v>38</v>
      </c>
      <c r="AQ77" t="s">
        <v>38</v>
      </c>
      <c r="AT77" t="str">
        <f t="shared" si="1"/>
        <v>01200110</v>
      </c>
    </row>
    <row r="78" spans="1:46" hidden="1">
      <c r="A78" t="s">
        <v>2365</v>
      </c>
      <c r="B78" t="s">
        <v>2366</v>
      </c>
      <c r="C78" t="s">
        <v>2367</v>
      </c>
      <c r="D78" t="s">
        <v>2300</v>
      </c>
      <c r="E78" t="s">
        <v>169</v>
      </c>
      <c r="F78" t="s">
        <v>2307</v>
      </c>
      <c r="G78" t="s">
        <v>197</v>
      </c>
      <c r="H78" t="s">
        <v>2316</v>
      </c>
      <c r="I78" t="s">
        <v>2370</v>
      </c>
      <c r="J78" t="s">
        <v>76</v>
      </c>
      <c r="K78" t="s">
        <v>95</v>
      </c>
      <c r="L78" t="s">
        <v>65</v>
      </c>
      <c r="M78" t="s">
        <v>37</v>
      </c>
      <c r="N78">
        <v>33</v>
      </c>
      <c r="O78">
        <v>60</v>
      </c>
      <c r="P78" t="s">
        <v>38</v>
      </c>
      <c r="Q78" t="s">
        <v>38</v>
      </c>
      <c r="R78" t="s">
        <v>38</v>
      </c>
      <c r="S78" t="s">
        <v>2315</v>
      </c>
      <c r="T78" t="s">
        <v>198</v>
      </c>
      <c r="U78" t="s">
        <v>2321</v>
      </c>
      <c r="V78" t="s">
        <v>209</v>
      </c>
      <c r="W78" t="s">
        <v>40</v>
      </c>
      <c r="X78" t="s">
        <v>95</v>
      </c>
      <c r="Y78" t="s">
        <v>36</v>
      </c>
      <c r="Z78" t="s">
        <v>37</v>
      </c>
      <c r="AA78">
        <v>2</v>
      </c>
      <c r="AB78">
        <v>20</v>
      </c>
      <c r="AC78">
        <v>2</v>
      </c>
      <c r="AE78">
        <v>2</v>
      </c>
      <c r="AF78">
        <v>2</v>
      </c>
      <c r="AG78">
        <v>2</v>
      </c>
      <c r="AH78">
        <v>2</v>
      </c>
      <c r="AI78">
        <v>2</v>
      </c>
      <c r="AJ78">
        <v>2</v>
      </c>
      <c r="AK78">
        <v>2</v>
      </c>
      <c r="AL78">
        <v>2</v>
      </c>
      <c r="AM78">
        <v>2</v>
      </c>
      <c r="AN78">
        <v>2</v>
      </c>
      <c r="AO78" t="s">
        <v>38</v>
      </c>
      <c r="AP78" t="s">
        <v>38</v>
      </c>
      <c r="AQ78" t="s">
        <v>38</v>
      </c>
      <c r="AT78" t="str">
        <f t="shared" si="1"/>
        <v>01200111</v>
      </c>
    </row>
    <row r="79" spans="1:46" hidden="1">
      <c r="A79" t="s">
        <v>2365</v>
      </c>
      <c r="B79" t="s">
        <v>2366</v>
      </c>
      <c r="C79" t="s">
        <v>2367</v>
      </c>
      <c r="D79" t="s">
        <v>2300</v>
      </c>
      <c r="E79" t="s">
        <v>169</v>
      </c>
      <c r="F79" t="s">
        <v>2307</v>
      </c>
      <c r="G79" t="s">
        <v>197</v>
      </c>
      <c r="H79" t="s">
        <v>2316</v>
      </c>
      <c r="I79" t="s">
        <v>2370</v>
      </c>
      <c r="J79" t="s">
        <v>76</v>
      </c>
      <c r="K79" t="s">
        <v>95</v>
      </c>
      <c r="L79" t="s">
        <v>65</v>
      </c>
      <c r="M79" t="s">
        <v>37</v>
      </c>
      <c r="N79">
        <v>33</v>
      </c>
      <c r="O79">
        <v>60</v>
      </c>
      <c r="P79" t="s">
        <v>38</v>
      </c>
      <c r="Q79" t="s">
        <v>38</v>
      </c>
      <c r="R79" t="s">
        <v>38</v>
      </c>
      <c r="S79" t="s">
        <v>2315</v>
      </c>
      <c r="T79" t="s">
        <v>198</v>
      </c>
      <c r="U79" t="s">
        <v>2327</v>
      </c>
      <c r="V79" t="s">
        <v>210</v>
      </c>
      <c r="W79" t="s">
        <v>40</v>
      </c>
      <c r="X79" t="s">
        <v>115</v>
      </c>
      <c r="Y79" t="s">
        <v>36</v>
      </c>
      <c r="Z79" t="s">
        <v>37</v>
      </c>
      <c r="AA79">
        <v>2</v>
      </c>
      <c r="AB79">
        <v>10</v>
      </c>
      <c r="AC79">
        <v>1</v>
      </c>
      <c r="AE79">
        <v>1</v>
      </c>
      <c r="AF79">
        <v>4</v>
      </c>
      <c r="AG79">
        <v>4</v>
      </c>
      <c r="AH79">
        <v>1</v>
      </c>
      <c r="AI79">
        <v>1</v>
      </c>
      <c r="AJ79">
        <v>1</v>
      </c>
      <c r="AK79">
        <v>1</v>
      </c>
      <c r="AL79">
        <v>1</v>
      </c>
      <c r="AM79">
        <v>1</v>
      </c>
      <c r="AN79">
        <v>1</v>
      </c>
      <c r="AO79" t="s">
        <v>38</v>
      </c>
      <c r="AP79" t="s">
        <v>38</v>
      </c>
      <c r="AQ79" t="s">
        <v>38</v>
      </c>
      <c r="AT79" t="str">
        <f t="shared" si="1"/>
        <v>01200112</v>
      </c>
    </row>
    <row r="80" spans="1:46" hidden="1">
      <c r="A80" t="s">
        <v>2365</v>
      </c>
      <c r="B80" t="s">
        <v>2366</v>
      </c>
      <c r="C80" t="s">
        <v>2367</v>
      </c>
      <c r="D80" t="s">
        <v>2300</v>
      </c>
      <c r="E80" t="s">
        <v>169</v>
      </c>
      <c r="F80" t="s">
        <v>2310</v>
      </c>
      <c r="G80" t="s">
        <v>211</v>
      </c>
      <c r="H80" t="s">
        <v>2318</v>
      </c>
      <c r="I80" t="s">
        <v>2371</v>
      </c>
      <c r="J80" t="s">
        <v>100</v>
      </c>
      <c r="K80" t="s">
        <v>115</v>
      </c>
      <c r="L80" t="s">
        <v>41</v>
      </c>
      <c r="M80" t="s">
        <v>37</v>
      </c>
      <c r="N80">
        <v>100</v>
      </c>
      <c r="O80">
        <v>100</v>
      </c>
      <c r="P80" t="s">
        <v>38</v>
      </c>
      <c r="Q80" t="s">
        <v>38</v>
      </c>
      <c r="R80" t="s">
        <v>38</v>
      </c>
      <c r="S80" t="s">
        <v>2319</v>
      </c>
      <c r="T80" t="s">
        <v>212</v>
      </c>
      <c r="U80" t="s">
        <v>2329</v>
      </c>
      <c r="V80" t="s">
        <v>216</v>
      </c>
      <c r="W80" t="s">
        <v>34</v>
      </c>
      <c r="X80" t="s">
        <v>115</v>
      </c>
      <c r="Y80" t="s">
        <v>41</v>
      </c>
      <c r="Z80" t="s">
        <v>37</v>
      </c>
      <c r="AA80">
        <v>85.3</v>
      </c>
      <c r="AB80">
        <v>100</v>
      </c>
      <c r="AC80">
        <v>100</v>
      </c>
      <c r="AE80">
        <v>100</v>
      </c>
      <c r="AF80">
        <v>100</v>
      </c>
      <c r="AG80">
        <v>100</v>
      </c>
      <c r="AH80">
        <v>100</v>
      </c>
      <c r="AI80">
        <v>100</v>
      </c>
      <c r="AJ80">
        <v>100</v>
      </c>
      <c r="AK80">
        <v>100</v>
      </c>
      <c r="AL80">
        <v>100</v>
      </c>
      <c r="AM80">
        <v>100</v>
      </c>
      <c r="AN80">
        <v>100</v>
      </c>
      <c r="AO80" t="s">
        <v>38</v>
      </c>
      <c r="AP80" t="s">
        <v>38</v>
      </c>
      <c r="AQ80" t="s">
        <v>43</v>
      </c>
      <c r="AT80" t="str">
        <f t="shared" si="1"/>
        <v>01200113</v>
      </c>
    </row>
    <row r="81" spans="1:46" hidden="1">
      <c r="A81" t="s">
        <v>2365</v>
      </c>
      <c r="B81" t="s">
        <v>2366</v>
      </c>
      <c r="C81" t="s">
        <v>2367</v>
      </c>
      <c r="D81" t="s">
        <v>2300</v>
      </c>
      <c r="E81" t="s">
        <v>169</v>
      </c>
      <c r="F81" t="s">
        <v>2310</v>
      </c>
      <c r="G81" t="s">
        <v>211</v>
      </c>
      <c r="H81" t="s">
        <v>2318</v>
      </c>
      <c r="I81" t="s">
        <v>2371</v>
      </c>
      <c r="J81" t="s">
        <v>100</v>
      </c>
      <c r="K81" t="s">
        <v>115</v>
      </c>
      <c r="L81" t="s">
        <v>41</v>
      </c>
      <c r="M81" t="s">
        <v>37</v>
      </c>
      <c r="N81">
        <v>100</v>
      </c>
      <c r="O81">
        <v>100</v>
      </c>
      <c r="P81" t="s">
        <v>38</v>
      </c>
      <c r="Q81" t="s">
        <v>38</v>
      </c>
      <c r="R81" t="s">
        <v>38</v>
      </c>
      <c r="S81" t="s">
        <v>2319</v>
      </c>
      <c r="T81" t="s">
        <v>212</v>
      </c>
      <c r="U81" t="s">
        <v>2331</v>
      </c>
      <c r="V81" t="s">
        <v>217</v>
      </c>
      <c r="W81" t="s">
        <v>100</v>
      </c>
      <c r="X81" t="s">
        <v>115</v>
      </c>
      <c r="Y81" t="s">
        <v>41</v>
      </c>
      <c r="Z81" t="s">
        <v>37</v>
      </c>
      <c r="AA81">
        <v>100</v>
      </c>
      <c r="AB81">
        <v>100</v>
      </c>
      <c r="AC81">
        <v>100</v>
      </c>
      <c r="AE81">
        <v>100</v>
      </c>
      <c r="AF81">
        <v>100</v>
      </c>
      <c r="AG81">
        <v>100</v>
      </c>
      <c r="AH81">
        <v>100</v>
      </c>
      <c r="AI81">
        <v>100</v>
      </c>
      <c r="AJ81">
        <v>100</v>
      </c>
      <c r="AK81">
        <v>100</v>
      </c>
      <c r="AL81">
        <v>100</v>
      </c>
      <c r="AM81">
        <v>100</v>
      </c>
      <c r="AN81">
        <v>100</v>
      </c>
      <c r="AO81" t="s">
        <v>38</v>
      </c>
      <c r="AP81" t="s">
        <v>38</v>
      </c>
      <c r="AQ81" t="s">
        <v>38</v>
      </c>
      <c r="AT81" t="str">
        <f t="shared" si="1"/>
        <v>01200114</v>
      </c>
    </row>
    <row r="82" spans="1:46" hidden="1">
      <c r="A82" t="s">
        <v>2365</v>
      </c>
      <c r="B82" t="s">
        <v>2366</v>
      </c>
      <c r="C82" t="s">
        <v>2367</v>
      </c>
      <c r="D82" t="s">
        <v>2300</v>
      </c>
      <c r="E82" t="s">
        <v>169</v>
      </c>
      <c r="F82" t="s">
        <v>2310</v>
      </c>
      <c r="G82" t="s">
        <v>211</v>
      </c>
      <c r="H82" t="s">
        <v>2318</v>
      </c>
      <c r="I82" t="s">
        <v>2371</v>
      </c>
      <c r="J82" t="s">
        <v>100</v>
      </c>
      <c r="K82" t="s">
        <v>115</v>
      </c>
      <c r="L82" t="s">
        <v>41</v>
      </c>
      <c r="M82" t="s">
        <v>37</v>
      </c>
      <c r="N82">
        <v>100</v>
      </c>
      <c r="O82">
        <v>100</v>
      </c>
      <c r="P82" t="s">
        <v>38</v>
      </c>
      <c r="Q82" t="s">
        <v>38</v>
      </c>
      <c r="R82" t="s">
        <v>38</v>
      </c>
      <c r="S82" t="s">
        <v>2319</v>
      </c>
      <c r="T82" t="s">
        <v>212</v>
      </c>
      <c r="U82" t="s">
        <v>2332</v>
      </c>
      <c r="V82" t="s">
        <v>218</v>
      </c>
      <c r="W82" t="s">
        <v>100</v>
      </c>
      <c r="X82" t="s">
        <v>35</v>
      </c>
      <c r="Y82" t="s">
        <v>41</v>
      </c>
      <c r="Z82" t="s">
        <v>37</v>
      </c>
      <c r="AA82">
        <v>90</v>
      </c>
      <c r="AB82">
        <v>90</v>
      </c>
      <c r="AC82">
        <v>98.8</v>
      </c>
      <c r="AE82">
        <v>90</v>
      </c>
      <c r="AF82">
        <v>90</v>
      </c>
      <c r="AG82">
        <v>90</v>
      </c>
      <c r="AH82">
        <v>90</v>
      </c>
      <c r="AI82">
        <v>90</v>
      </c>
      <c r="AJ82">
        <v>90</v>
      </c>
      <c r="AK82">
        <v>90</v>
      </c>
      <c r="AL82">
        <v>90</v>
      </c>
      <c r="AM82">
        <v>90</v>
      </c>
      <c r="AN82">
        <v>90</v>
      </c>
      <c r="AO82" t="s">
        <v>38</v>
      </c>
      <c r="AP82" t="s">
        <v>38</v>
      </c>
      <c r="AQ82" t="s">
        <v>43</v>
      </c>
      <c r="AT82" t="str">
        <f t="shared" si="1"/>
        <v>01200115</v>
      </c>
    </row>
    <row r="83" spans="1:46" hidden="1">
      <c r="A83" t="s">
        <v>2365</v>
      </c>
      <c r="B83" t="s">
        <v>2366</v>
      </c>
      <c r="C83" t="s">
        <v>2367</v>
      </c>
      <c r="D83" t="s">
        <v>2300</v>
      </c>
      <c r="E83" t="s">
        <v>169</v>
      </c>
      <c r="F83" t="s">
        <v>2304</v>
      </c>
      <c r="G83" t="s">
        <v>180</v>
      </c>
      <c r="H83" t="s">
        <v>2314</v>
      </c>
      <c r="I83" t="s">
        <v>2372</v>
      </c>
      <c r="J83" t="s">
        <v>40</v>
      </c>
      <c r="K83" t="s">
        <v>35</v>
      </c>
      <c r="L83" t="s">
        <v>65</v>
      </c>
      <c r="M83" t="s">
        <v>37</v>
      </c>
      <c r="N83">
        <v>4</v>
      </c>
      <c r="O83">
        <v>20</v>
      </c>
      <c r="P83" t="s">
        <v>38</v>
      </c>
      <c r="Q83" t="s">
        <v>38</v>
      </c>
      <c r="R83" t="s">
        <v>38</v>
      </c>
      <c r="S83" t="s">
        <v>2307</v>
      </c>
      <c r="T83" t="s">
        <v>191</v>
      </c>
      <c r="U83" t="s">
        <v>2333</v>
      </c>
      <c r="V83" t="s">
        <v>196</v>
      </c>
      <c r="W83" t="s">
        <v>40</v>
      </c>
      <c r="X83" t="s">
        <v>115</v>
      </c>
      <c r="Y83" t="s">
        <v>36</v>
      </c>
      <c r="Z83" t="s">
        <v>37</v>
      </c>
      <c r="AB83">
        <v>10</v>
      </c>
      <c r="AC83">
        <v>1</v>
      </c>
      <c r="AE83">
        <v>1</v>
      </c>
      <c r="AF83">
        <v>1</v>
      </c>
      <c r="AG83">
        <v>1</v>
      </c>
      <c r="AH83">
        <v>1</v>
      </c>
      <c r="AI83">
        <v>1</v>
      </c>
      <c r="AJ83">
        <v>1</v>
      </c>
      <c r="AK83">
        <v>1</v>
      </c>
      <c r="AL83">
        <v>1</v>
      </c>
      <c r="AM83">
        <v>1</v>
      </c>
      <c r="AN83">
        <v>1</v>
      </c>
      <c r="AO83" t="s">
        <v>38</v>
      </c>
      <c r="AP83" t="s">
        <v>38</v>
      </c>
      <c r="AQ83" t="s">
        <v>38</v>
      </c>
      <c r="AT83" t="str">
        <f t="shared" si="1"/>
        <v>01200116</v>
      </c>
    </row>
    <row r="84" spans="1:46" hidden="1">
      <c r="A84" t="s">
        <v>2365</v>
      </c>
      <c r="B84" t="s">
        <v>2366</v>
      </c>
      <c r="C84" t="s">
        <v>2367</v>
      </c>
      <c r="D84" t="s">
        <v>2300</v>
      </c>
      <c r="E84" t="s">
        <v>169</v>
      </c>
      <c r="F84" t="s">
        <v>2304</v>
      </c>
      <c r="G84" t="s">
        <v>180</v>
      </c>
      <c r="H84" t="s">
        <v>2314</v>
      </c>
      <c r="I84" t="s">
        <v>2372</v>
      </c>
      <c r="J84" t="s">
        <v>40</v>
      </c>
      <c r="K84" t="s">
        <v>35</v>
      </c>
      <c r="L84" t="s">
        <v>65</v>
      </c>
      <c r="M84" t="s">
        <v>37</v>
      </c>
      <c r="N84">
        <v>4</v>
      </c>
      <c r="O84">
        <v>20</v>
      </c>
      <c r="P84" t="s">
        <v>38</v>
      </c>
      <c r="Q84" t="s">
        <v>38</v>
      </c>
      <c r="R84" t="s">
        <v>38</v>
      </c>
      <c r="S84" t="s">
        <v>2304</v>
      </c>
      <c r="T84" t="s">
        <v>181</v>
      </c>
      <c r="U84" t="s">
        <v>2303</v>
      </c>
      <c r="V84" t="s">
        <v>190</v>
      </c>
      <c r="W84" t="s">
        <v>34</v>
      </c>
      <c r="X84" t="s">
        <v>35</v>
      </c>
      <c r="Y84" t="s">
        <v>36</v>
      </c>
      <c r="Z84" t="s">
        <v>37</v>
      </c>
      <c r="AB84">
        <v>1</v>
      </c>
      <c r="AC84">
        <v>2</v>
      </c>
      <c r="AE84">
        <v>1</v>
      </c>
      <c r="AF84">
        <v>0</v>
      </c>
      <c r="AI84">
        <v>1</v>
      </c>
      <c r="AJ84">
        <v>1</v>
      </c>
      <c r="AK84">
        <v>1</v>
      </c>
      <c r="AL84">
        <v>1</v>
      </c>
      <c r="AM84">
        <v>1</v>
      </c>
      <c r="AN84">
        <v>1</v>
      </c>
      <c r="AO84" t="s">
        <v>38</v>
      </c>
      <c r="AP84" t="s">
        <v>38</v>
      </c>
      <c r="AQ84" t="s">
        <v>43</v>
      </c>
      <c r="AT84" t="str">
        <f t="shared" si="1"/>
        <v>01200117</v>
      </c>
    </row>
    <row r="85" spans="1:46" hidden="1">
      <c r="A85" t="s">
        <v>2365</v>
      </c>
      <c r="B85" t="s">
        <v>2366</v>
      </c>
      <c r="C85" t="s">
        <v>2367</v>
      </c>
      <c r="D85" t="s">
        <v>2300</v>
      </c>
      <c r="E85" t="s">
        <v>169</v>
      </c>
      <c r="F85" t="s">
        <v>2304</v>
      </c>
      <c r="G85" t="s">
        <v>180</v>
      </c>
      <c r="H85" t="s">
        <v>2314</v>
      </c>
      <c r="I85" t="s">
        <v>2372</v>
      </c>
      <c r="J85" t="s">
        <v>40</v>
      </c>
      <c r="K85" t="s">
        <v>35</v>
      </c>
      <c r="L85" t="s">
        <v>65</v>
      </c>
      <c r="M85" t="s">
        <v>37</v>
      </c>
      <c r="N85">
        <v>4</v>
      </c>
      <c r="O85">
        <v>20</v>
      </c>
      <c r="P85" t="s">
        <v>38</v>
      </c>
      <c r="Q85" t="s">
        <v>38</v>
      </c>
      <c r="R85" t="s">
        <v>38</v>
      </c>
      <c r="S85" t="s">
        <v>2321</v>
      </c>
      <c r="T85" t="s">
        <v>219</v>
      </c>
      <c r="U85" t="s">
        <v>2306</v>
      </c>
      <c r="V85" t="s">
        <v>223</v>
      </c>
      <c r="W85" t="s">
        <v>34</v>
      </c>
      <c r="X85" t="s">
        <v>115</v>
      </c>
      <c r="Y85" t="s">
        <v>36</v>
      </c>
      <c r="Z85" t="s">
        <v>37</v>
      </c>
      <c r="AA85">
        <v>0</v>
      </c>
      <c r="AB85">
        <v>1</v>
      </c>
      <c r="AC85" t="e">
        <v>#N/A</v>
      </c>
      <c r="AG85">
        <v>1</v>
      </c>
      <c r="AH85">
        <v>1</v>
      </c>
      <c r="AI85">
        <v>1</v>
      </c>
      <c r="AJ85">
        <v>1</v>
      </c>
      <c r="AK85">
        <v>1</v>
      </c>
      <c r="AL85">
        <v>1</v>
      </c>
      <c r="AM85">
        <v>1</v>
      </c>
      <c r="AN85">
        <v>1</v>
      </c>
      <c r="AO85" t="s">
        <v>224</v>
      </c>
      <c r="AP85" t="s">
        <v>224</v>
      </c>
      <c r="AQ85" t="s">
        <v>38</v>
      </c>
      <c r="AT85" t="str">
        <f t="shared" si="1"/>
        <v>01200119</v>
      </c>
    </row>
    <row r="86" spans="1:46" hidden="1">
      <c r="A86" t="s">
        <v>2365</v>
      </c>
      <c r="B86" t="s">
        <v>2366</v>
      </c>
      <c r="C86" t="s">
        <v>2367</v>
      </c>
      <c r="D86" t="s">
        <v>2300</v>
      </c>
      <c r="E86" t="s">
        <v>169</v>
      </c>
      <c r="F86" t="s">
        <v>2304</v>
      </c>
      <c r="G86" t="s">
        <v>180</v>
      </c>
      <c r="H86" t="s">
        <v>2314</v>
      </c>
      <c r="I86" t="s">
        <v>2372</v>
      </c>
      <c r="J86" t="s">
        <v>40</v>
      </c>
      <c r="K86" t="s">
        <v>35</v>
      </c>
      <c r="L86" t="s">
        <v>65</v>
      </c>
      <c r="M86" t="s">
        <v>37</v>
      </c>
      <c r="N86">
        <v>4</v>
      </c>
      <c r="O86">
        <v>20</v>
      </c>
      <c r="P86" t="s">
        <v>38</v>
      </c>
      <c r="Q86" t="s">
        <v>38</v>
      </c>
      <c r="R86" t="s">
        <v>38</v>
      </c>
      <c r="S86" t="s">
        <v>2327</v>
      </c>
      <c r="T86" t="s">
        <v>225</v>
      </c>
      <c r="U86" t="s">
        <v>2311</v>
      </c>
      <c r="V86" t="s">
        <v>226</v>
      </c>
      <c r="W86" t="s">
        <v>34</v>
      </c>
      <c r="X86" t="s">
        <v>115</v>
      </c>
      <c r="Y86" t="s">
        <v>36</v>
      </c>
      <c r="Z86" t="s">
        <v>37</v>
      </c>
      <c r="AA86">
        <v>1</v>
      </c>
      <c r="AB86">
        <v>2</v>
      </c>
      <c r="AC86" t="e">
        <v>#N/A</v>
      </c>
      <c r="AG86">
        <v>2</v>
      </c>
      <c r="AH86">
        <v>1</v>
      </c>
      <c r="AI86">
        <v>1</v>
      </c>
      <c r="AJ86">
        <v>1</v>
      </c>
      <c r="AK86">
        <v>1</v>
      </c>
      <c r="AL86">
        <v>1</v>
      </c>
      <c r="AM86">
        <v>1</v>
      </c>
      <c r="AN86">
        <v>1</v>
      </c>
      <c r="AO86" t="s">
        <v>224</v>
      </c>
      <c r="AP86" t="s">
        <v>224</v>
      </c>
      <c r="AQ86" t="s">
        <v>38</v>
      </c>
      <c r="AT86" t="str">
        <f t="shared" si="1"/>
        <v>01200120</v>
      </c>
    </row>
    <row r="87" spans="1:46" hidden="1">
      <c r="A87" t="s">
        <v>2365</v>
      </c>
      <c r="B87" t="s">
        <v>2366</v>
      </c>
      <c r="C87" t="s">
        <v>2367</v>
      </c>
      <c r="D87" t="s">
        <v>2300</v>
      </c>
      <c r="E87" t="s">
        <v>169</v>
      </c>
      <c r="F87" t="s">
        <v>2304</v>
      </c>
      <c r="G87" t="s">
        <v>180</v>
      </c>
      <c r="H87" t="s">
        <v>2319</v>
      </c>
      <c r="I87" t="s">
        <v>2373</v>
      </c>
      <c r="J87" t="s">
        <v>40</v>
      </c>
      <c r="K87" t="s">
        <v>115</v>
      </c>
      <c r="L87" t="s">
        <v>36</v>
      </c>
      <c r="M87" t="s">
        <v>37</v>
      </c>
      <c r="N87">
        <v>4</v>
      </c>
      <c r="O87">
        <v>8</v>
      </c>
      <c r="P87" t="s">
        <v>224</v>
      </c>
      <c r="Q87" t="s">
        <v>224</v>
      </c>
      <c r="R87" t="s">
        <v>38</v>
      </c>
      <c r="S87" t="s">
        <v>2329</v>
      </c>
      <c r="T87" t="s">
        <v>227</v>
      </c>
      <c r="U87" t="s">
        <v>2324</v>
      </c>
      <c r="V87" t="s">
        <v>231</v>
      </c>
      <c r="W87" t="s">
        <v>40</v>
      </c>
      <c r="X87" t="s">
        <v>115</v>
      </c>
      <c r="Y87" t="s">
        <v>36</v>
      </c>
      <c r="Z87" t="s">
        <v>37</v>
      </c>
      <c r="AA87">
        <v>8</v>
      </c>
      <c r="AB87">
        <v>8</v>
      </c>
      <c r="AC87" t="e">
        <v>#N/A</v>
      </c>
      <c r="AE87">
        <v>0</v>
      </c>
      <c r="AF87">
        <v>0</v>
      </c>
      <c r="AG87">
        <v>1</v>
      </c>
      <c r="AH87">
        <v>1</v>
      </c>
      <c r="AI87">
        <v>1</v>
      </c>
      <c r="AJ87">
        <v>1</v>
      </c>
      <c r="AK87">
        <v>1</v>
      </c>
      <c r="AL87">
        <v>1</v>
      </c>
      <c r="AM87">
        <v>1</v>
      </c>
      <c r="AN87">
        <v>1</v>
      </c>
      <c r="AO87" t="s">
        <v>224</v>
      </c>
      <c r="AP87" t="s">
        <v>224</v>
      </c>
      <c r="AQ87" t="s">
        <v>38</v>
      </c>
      <c r="AT87" t="str">
        <f t="shared" si="1"/>
        <v>01200121</v>
      </c>
    </row>
    <row r="88" spans="1:46" hidden="1">
      <c r="A88" t="s">
        <v>2365</v>
      </c>
      <c r="B88" t="s">
        <v>2366</v>
      </c>
      <c r="C88" t="s">
        <v>2367</v>
      </c>
      <c r="D88" t="s">
        <v>2300</v>
      </c>
      <c r="E88" t="s">
        <v>169</v>
      </c>
      <c r="F88" t="s">
        <v>2310</v>
      </c>
      <c r="G88" t="s">
        <v>211</v>
      </c>
      <c r="H88" t="s">
        <v>2318</v>
      </c>
      <c r="I88" t="s">
        <v>2371</v>
      </c>
      <c r="J88" t="s">
        <v>100</v>
      </c>
      <c r="K88" t="s">
        <v>115</v>
      </c>
      <c r="L88" t="s">
        <v>41</v>
      </c>
      <c r="M88" t="s">
        <v>37</v>
      </c>
      <c r="N88">
        <v>100</v>
      </c>
      <c r="O88">
        <v>100</v>
      </c>
      <c r="P88" t="s">
        <v>38</v>
      </c>
      <c r="Q88" t="s">
        <v>38</v>
      </c>
      <c r="R88" t="s">
        <v>38</v>
      </c>
      <c r="S88" t="s">
        <v>2320</v>
      </c>
      <c r="T88" t="s">
        <v>232</v>
      </c>
      <c r="U88" t="s">
        <v>2305</v>
      </c>
      <c r="V88" t="s">
        <v>233</v>
      </c>
      <c r="W88" t="s">
        <v>34</v>
      </c>
      <c r="X88" t="s">
        <v>115</v>
      </c>
      <c r="Y88" t="s">
        <v>41</v>
      </c>
      <c r="Z88" t="s">
        <v>37</v>
      </c>
      <c r="AB88">
        <v>100</v>
      </c>
      <c r="AC88">
        <v>100</v>
      </c>
      <c r="AE88">
        <v>100</v>
      </c>
      <c r="AF88">
        <v>100</v>
      </c>
      <c r="AG88">
        <v>100</v>
      </c>
      <c r="AH88">
        <v>100</v>
      </c>
      <c r="AI88">
        <v>100</v>
      </c>
      <c r="AJ88">
        <v>100</v>
      </c>
      <c r="AK88">
        <v>100</v>
      </c>
      <c r="AL88">
        <v>100</v>
      </c>
      <c r="AM88">
        <v>100</v>
      </c>
      <c r="AN88">
        <v>100</v>
      </c>
      <c r="AO88" t="s">
        <v>38</v>
      </c>
      <c r="AP88" t="s">
        <v>38</v>
      </c>
      <c r="AQ88" t="s">
        <v>38</v>
      </c>
      <c r="AT88" t="str">
        <f t="shared" si="1"/>
        <v>01200118</v>
      </c>
    </row>
    <row r="89" spans="1:46" hidden="1">
      <c r="A89" t="s">
        <v>2365</v>
      </c>
      <c r="B89" t="s">
        <v>2366</v>
      </c>
      <c r="C89" t="s">
        <v>2367</v>
      </c>
      <c r="D89" t="s">
        <v>2300</v>
      </c>
      <c r="E89" t="s">
        <v>169</v>
      </c>
      <c r="F89" t="s">
        <v>2310</v>
      </c>
      <c r="G89" t="s">
        <v>211</v>
      </c>
      <c r="H89" t="s">
        <v>2318</v>
      </c>
      <c r="I89" t="s">
        <v>2371</v>
      </c>
      <c r="J89" t="s">
        <v>100</v>
      </c>
      <c r="K89" t="s">
        <v>115</v>
      </c>
      <c r="L89" t="s">
        <v>41</v>
      </c>
      <c r="M89" t="s">
        <v>37</v>
      </c>
      <c r="N89">
        <v>100</v>
      </c>
      <c r="O89">
        <v>100</v>
      </c>
      <c r="P89" t="s">
        <v>38</v>
      </c>
      <c r="Q89" t="s">
        <v>38</v>
      </c>
      <c r="R89" t="s">
        <v>38</v>
      </c>
      <c r="S89" t="s">
        <v>2331</v>
      </c>
      <c r="T89" t="s">
        <v>234</v>
      </c>
      <c r="U89" t="s">
        <v>2332</v>
      </c>
      <c r="V89" t="s">
        <v>218</v>
      </c>
      <c r="W89" t="s">
        <v>100</v>
      </c>
      <c r="X89" t="s">
        <v>35</v>
      </c>
      <c r="Y89" t="s">
        <v>41</v>
      </c>
      <c r="Z89" t="s">
        <v>37</v>
      </c>
      <c r="AA89">
        <v>90</v>
      </c>
      <c r="AB89">
        <v>90</v>
      </c>
      <c r="AC89">
        <v>98.8</v>
      </c>
      <c r="AO89" t="s">
        <v>63</v>
      </c>
      <c r="AP89" t="s">
        <v>235</v>
      </c>
      <c r="AQ89" t="s">
        <v>38</v>
      </c>
      <c r="AT89" t="str">
        <f t="shared" si="1"/>
        <v>01200115</v>
      </c>
    </row>
    <row r="90" spans="1:46" hidden="1">
      <c r="A90" t="s">
        <v>2365</v>
      </c>
      <c r="B90" t="s">
        <v>2366</v>
      </c>
      <c r="C90" t="s">
        <v>2367</v>
      </c>
      <c r="D90" t="s">
        <v>2300</v>
      </c>
      <c r="E90" t="s">
        <v>169</v>
      </c>
      <c r="F90" t="s">
        <v>2319</v>
      </c>
      <c r="G90" t="s">
        <v>236</v>
      </c>
      <c r="H90" t="s">
        <v>2320</v>
      </c>
      <c r="I90" t="s">
        <v>2374</v>
      </c>
      <c r="J90" t="s">
        <v>34</v>
      </c>
      <c r="K90" t="s">
        <v>131</v>
      </c>
      <c r="L90" t="s">
        <v>36</v>
      </c>
      <c r="M90" t="s">
        <v>37</v>
      </c>
      <c r="N90">
        <v>10751</v>
      </c>
      <c r="O90">
        <v>18000</v>
      </c>
      <c r="P90" t="s">
        <v>224</v>
      </c>
      <c r="Q90" t="s">
        <v>224</v>
      </c>
      <c r="R90" t="s">
        <v>38</v>
      </c>
      <c r="S90" t="s">
        <v>2332</v>
      </c>
      <c r="T90" t="s">
        <v>237</v>
      </c>
      <c r="U90" t="s">
        <v>2329</v>
      </c>
      <c r="V90" t="s">
        <v>241</v>
      </c>
      <c r="W90" t="s">
        <v>34</v>
      </c>
      <c r="X90" t="s">
        <v>131</v>
      </c>
      <c r="Y90" t="s">
        <v>41</v>
      </c>
      <c r="Z90" t="s">
        <v>37</v>
      </c>
      <c r="AA90">
        <v>85.3</v>
      </c>
      <c r="AB90">
        <v>100</v>
      </c>
      <c r="AC90" t="e">
        <v>#N/A</v>
      </c>
      <c r="AO90" t="s">
        <v>63</v>
      </c>
      <c r="AP90" t="s">
        <v>235</v>
      </c>
      <c r="AQ90" t="s">
        <v>38</v>
      </c>
      <c r="AT90" t="str">
        <f t="shared" si="1"/>
        <v>01200113</v>
      </c>
    </row>
    <row r="91" spans="1:46" hidden="1">
      <c r="A91" t="s">
        <v>2375</v>
      </c>
      <c r="B91" t="s">
        <v>2376</v>
      </c>
      <c r="C91" t="s">
        <v>2377</v>
      </c>
      <c r="D91" t="s">
        <v>2300</v>
      </c>
      <c r="E91" t="s">
        <v>242</v>
      </c>
      <c r="F91" t="s">
        <v>2315</v>
      </c>
      <c r="G91" t="s">
        <v>243</v>
      </c>
      <c r="H91" t="s">
        <v>2314</v>
      </c>
      <c r="I91" t="s">
        <v>2378</v>
      </c>
      <c r="J91" t="s">
        <v>40</v>
      </c>
      <c r="K91" t="s">
        <v>35</v>
      </c>
      <c r="L91" t="s">
        <v>65</v>
      </c>
      <c r="M91" t="s">
        <v>58</v>
      </c>
      <c r="N91">
        <v>128154</v>
      </c>
      <c r="O91">
        <v>414276</v>
      </c>
      <c r="P91" t="s">
        <v>38</v>
      </c>
      <c r="Q91" t="s">
        <v>38</v>
      </c>
      <c r="R91" t="s">
        <v>38</v>
      </c>
      <c r="S91" t="s">
        <v>2315</v>
      </c>
      <c r="T91" t="s">
        <v>244</v>
      </c>
      <c r="U91" t="s">
        <v>2301</v>
      </c>
      <c r="V91" t="s">
        <v>251</v>
      </c>
      <c r="W91" t="s">
        <v>40</v>
      </c>
      <c r="X91" t="s">
        <v>35</v>
      </c>
      <c r="Y91" t="s">
        <v>36</v>
      </c>
      <c r="Z91" t="s">
        <v>37</v>
      </c>
      <c r="AA91">
        <v>3520</v>
      </c>
      <c r="AB91">
        <v>9846</v>
      </c>
      <c r="AC91">
        <v>910</v>
      </c>
      <c r="AE91">
        <v>846</v>
      </c>
      <c r="AF91">
        <v>1846</v>
      </c>
      <c r="AG91">
        <v>2846</v>
      </c>
      <c r="AH91">
        <v>3846</v>
      </c>
      <c r="AI91">
        <v>4846</v>
      </c>
      <c r="AJ91">
        <v>5846</v>
      </c>
      <c r="AK91">
        <v>6846</v>
      </c>
      <c r="AL91">
        <v>7846</v>
      </c>
      <c r="AM91">
        <v>8846</v>
      </c>
      <c r="AN91">
        <v>9846</v>
      </c>
      <c r="AO91" t="s">
        <v>38</v>
      </c>
      <c r="AP91" t="s">
        <v>38</v>
      </c>
      <c r="AQ91" t="s">
        <v>38</v>
      </c>
      <c r="AT91" t="str">
        <f t="shared" si="1"/>
        <v>0121011</v>
      </c>
    </row>
    <row r="92" spans="1:46" hidden="1">
      <c r="A92" t="s">
        <v>2375</v>
      </c>
      <c r="B92" t="s">
        <v>2376</v>
      </c>
      <c r="C92" t="s">
        <v>2377</v>
      </c>
      <c r="D92" t="s">
        <v>2300</v>
      </c>
      <c r="E92" t="s">
        <v>242</v>
      </c>
      <c r="F92" t="s">
        <v>2315</v>
      </c>
      <c r="G92" t="s">
        <v>243</v>
      </c>
      <c r="H92" t="s">
        <v>2314</v>
      </c>
      <c r="I92" t="s">
        <v>2378</v>
      </c>
      <c r="J92" t="s">
        <v>40</v>
      </c>
      <c r="K92" t="s">
        <v>35</v>
      </c>
      <c r="L92" t="s">
        <v>65</v>
      </c>
      <c r="M92" t="s">
        <v>58</v>
      </c>
      <c r="N92">
        <v>128154</v>
      </c>
      <c r="O92">
        <v>414276</v>
      </c>
      <c r="P92" t="s">
        <v>38</v>
      </c>
      <c r="Q92" t="s">
        <v>38</v>
      </c>
      <c r="R92" t="s">
        <v>38</v>
      </c>
      <c r="S92" t="s">
        <v>2315</v>
      </c>
      <c r="T92" t="s">
        <v>244</v>
      </c>
      <c r="U92" t="s">
        <v>2304</v>
      </c>
      <c r="V92" t="s">
        <v>252</v>
      </c>
      <c r="W92" t="s">
        <v>40</v>
      </c>
      <c r="X92" t="s">
        <v>35</v>
      </c>
      <c r="Y92" t="s">
        <v>36</v>
      </c>
      <c r="Z92" t="s">
        <v>37</v>
      </c>
      <c r="AA92">
        <v>111340</v>
      </c>
      <c r="AB92">
        <v>350292</v>
      </c>
      <c r="AC92">
        <v>41441</v>
      </c>
      <c r="AE92">
        <v>35292</v>
      </c>
      <c r="AF92">
        <v>35000</v>
      </c>
      <c r="AG92">
        <v>35000</v>
      </c>
      <c r="AH92">
        <v>35000</v>
      </c>
      <c r="AI92">
        <v>35000</v>
      </c>
      <c r="AJ92">
        <v>35000</v>
      </c>
      <c r="AK92">
        <v>35000</v>
      </c>
      <c r="AL92">
        <v>35000</v>
      </c>
      <c r="AM92">
        <v>35000</v>
      </c>
      <c r="AN92">
        <v>35000</v>
      </c>
      <c r="AO92" t="s">
        <v>38</v>
      </c>
      <c r="AP92" t="s">
        <v>38</v>
      </c>
      <c r="AQ92" t="s">
        <v>38</v>
      </c>
      <c r="AT92" t="str">
        <f t="shared" si="1"/>
        <v>0121012</v>
      </c>
    </row>
    <row r="93" spans="1:46" hidden="1">
      <c r="A93" t="s">
        <v>2375</v>
      </c>
      <c r="B93" t="s">
        <v>2376</v>
      </c>
      <c r="C93" t="s">
        <v>2377</v>
      </c>
      <c r="D93" t="s">
        <v>2300</v>
      </c>
      <c r="E93" t="s">
        <v>242</v>
      </c>
      <c r="F93" t="s">
        <v>2315</v>
      </c>
      <c r="G93" t="s">
        <v>243</v>
      </c>
      <c r="H93" t="s">
        <v>2314</v>
      </c>
      <c r="I93" t="s">
        <v>2378</v>
      </c>
      <c r="J93" t="s">
        <v>40</v>
      </c>
      <c r="K93" t="s">
        <v>35</v>
      </c>
      <c r="L93" t="s">
        <v>65</v>
      </c>
      <c r="M93" t="s">
        <v>58</v>
      </c>
      <c r="N93">
        <v>128154</v>
      </c>
      <c r="O93">
        <v>414276</v>
      </c>
      <c r="P93" t="s">
        <v>38</v>
      </c>
      <c r="Q93" t="s">
        <v>38</v>
      </c>
      <c r="R93" t="s">
        <v>38</v>
      </c>
      <c r="S93" t="s">
        <v>2315</v>
      </c>
      <c r="T93" t="s">
        <v>244</v>
      </c>
      <c r="U93" t="s">
        <v>2307</v>
      </c>
      <c r="V93" t="s">
        <v>253</v>
      </c>
      <c r="W93" t="s">
        <v>40</v>
      </c>
      <c r="X93" t="s">
        <v>35</v>
      </c>
      <c r="Y93" t="s">
        <v>36</v>
      </c>
      <c r="Z93" t="s">
        <v>37</v>
      </c>
      <c r="AA93">
        <v>196518110</v>
      </c>
      <c r="AB93">
        <v>56451000</v>
      </c>
      <c r="AC93">
        <v>8348940</v>
      </c>
      <c r="AE93">
        <v>4901000</v>
      </c>
      <c r="AF93">
        <v>9921000</v>
      </c>
      <c r="AG93">
        <v>15431000</v>
      </c>
      <c r="AH93">
        <v>21291000</v>
      </c>
      <c r="AI93">
        <v>27151000</v>
      </c>
      <c r="AJ93">
        <v>33011000</v>
      </c>
      <c r="AK93">
        <v>38871000</v>
      </c>
      <c r="AL93">
        <v>44731000</v>
      </c>
      <c r="AM93">
        <v>50591000</v>
      </c>
      <c r="AN93">
        <v>56451000</v>
      </c>
      <c r="AO93" t="s">
        <v>38</v>
      </c>
      <c r="AP93" t="s">
        <v>38</v>
      </c>
      <c r="AQ93" t="s">
        <v>38</v>
      </c>
      <c r="AT93" t="str">
        <f t="shared" si="1"/>
        <v>0121013</v>
      </c>
    </row>
    <row r="94" spans="1:46" hidden="1">
      <c r="A94" t="s">
        <v>2375</v>
      </c>
      <c r="B94" t="s">
        <v>2376</v>
      </c>
      <c r="C94" t="s">
        <v>2377</v>
      </c>
      <c r="D94" t="s">
        <v>2300</v>
      </c>
      <c r="E94" t="s">
        <v>242</v>
      </c>
      <c r="F94" t="s">
        <v>2315</v>
      </c>
      <c r="G94" t="s">
        <v>243</v>
      </c>
      <c r="H94" t="s">
        <v>2314</v>
      </c>
      <c r="I94" t="s">
        <v>2378</v>
      </c>
      <c r="J94" t="s">
        <v>40</v>
      </c>
      <c r="K94" t="s">
        <v>35</v>
      </c>
      <c r="L94" t="s">
        <v>65</v>
      </c>
      <c r="M94" t="s">
        <v>58</v>
      </c>
      <c r="N94">
        <v>128154</v>
      </c>
      <c r="O94">
        <v>414276</v>
      </c>
      <c r="P94" t="s">
        <v>38</v>
      </c>
      <c r="Q94" t="s">
        <v>38</v>
      </c>
      <c r="R94" t="s">
        <v>38</v>
      </c>
      <c r="S94" t="s">
        <v>2315</v>
      </c>
      <c r="T94" t="s">
        <v>244</v>
      </c>
      <c r="U94" t="s">
        <v>2310</v>
      </c>
      <c r="V94" t="s">
        <v>254</v>
      </c>
      <c r="W94" t="s">
        <v>40</v>
      </c>
      <c r="X94" t="s">
        <v>35</v>
      </c>
      <c r="Y94" t="s">
        <v>36</v>
      </c>
      <c r="Z94" t="s">
        <v>37</v>
      </c>
      <c r="AA94">
        <v>3993</v>
      </c>
      <c r="AB94">
        <v>9916</v>
      </c>
      <c r="AC94">
        <v>2384</v>
      </c>
      <c r="AE94">
        <v>916</v>
      </c>
      <c r="AF94">
        <v>1000</v>
      </c>
      <c r="AG94">
        <v>1000</v>
      </c>
      <c r="AH94">
        <v>1000</v>
      </c>
      <c r="AI94">
        <v>1000</v>
      </c>
      <c r="AJ94">
        <v>1000</v>
      </c>
      <c r="AK94">
        <v>1000</v>
      </c>
      <c r="AL94">
        <v>1000</v>
      </c>
      <c r="AM94">
        <v>1000</v>
      </c>
      <c r="AN94">
        <v>1000</v>
      </c>
      <c r="AO94" t="s">
        <v>38</v>
      </c>
      <c r="AP94" t="s">
        <v>38</v>
      </c>
      <c r="AQ94" t="s">
        <v>38</v>
      </c>
      <c r="AT94" t="str">
        <f t="shared" si="1"/>
        <v>0121014</v>
      </c>
    </row>
    <row r="95" spans="1:46" hidden="1">
      <c r="A95" t="s">
        <v>2375</v>
      </c>
      <c r="B95" t="s">
        <v>2376</v>
      </c>
      <c r="C95" t="s">
        <v>2377</v>
      </c>
      <c r="D95" t="s">
        <v>2300</v>
      </c>
      <c r="E95" t="s">
        <v>242</v>
      </c>
      <c r="F95" t="s">
        <v>2315</v>
      </c>
      <c r="G95" t="s">
        <v>243</v>
      </c>
      <c r="H95" t="s">
        <v>2314</v>
      </c>
      <c r="I95" t="s">
        <v>2378</v>
      </c>
      <c r="J95" t="s">
        <v>40</v>
      </c>
      <c r="K95" t="s">
        <v>35</v>
      </c>
      <c r="L95" t="s">
        <v>65</v>
      </c>
      <c r="M95" t="s">
        <v>58</v>
      </c>
      <c r="N95">
        <v>128154</v>
      </c>
      <c r="O95">
        <v>414276</v>
      </c>
      <c r="P95" t="s">
        <v>38</v>
      </c>
      <c r="Q95" t="s">
        <v>38</v>
      </c>
      <c r="R95" t="s">
        <v>38</v>
      </c>
      <c r="S95" t="s">
        <v>2315</v>
      </c>
      <c r="T95" t="s">
        <v>244</v>
      </c>
      <c r="U95" t="s">
        <v>2314</v>
      </c>
      <c r="V95" t="s">
        <v>255</v>
      </c>
      <c r="W95" t="s">
        <v>40</v>
      </c>
      <c r="X95" t="s">
        <v>35</v>
      </c>
      <c r="Y95" t="s">
        <v>36</v>
      </c>
      <c r="Z95" t="s">
        <v>58</v>
      </c>
      <c r="AA95">
        <v>90102</v>
      </c>
      <c r="AB95">
        <v>286385</v>
      </c>
      <c r="AC95">
        <v>28596</v>
      </c>
      <c r="AE95">
        <v>25385</v>
      </c>
      <c r="AF95">
        <v>29000</v>
      </c>
      <c r="AG95">
        <v>29000</v>
      </c>
      <c r="AH95">
        <v>29000</v>
      </c>
      <c r="AI95">
        <v>29000</v>
      </c>
      <c r="AJ95">
        <v>29000</v>
      </c>
      <c r="AK95">
        <v>29000</v>
      </c>
      <c r="AL95">
        <v>29000</v>
      </c>
      <c r="AM95">
        <v>29000</v>
      </c>
      <c r="AN95">
        <v>29000</v>
      </c>
      <c r="AO95" t="s">
        <v>38</v>
      </c>
      <c r="AP95" t="s">
        <v>38</v>
      </c>
      <c r="AQ95" t="s">
        <v>38</v>
      </c>
      <c r="AT95" t="str">
        <f t="shared" si="1"/>
        <v>0121015</v>
      </c>
    </row>
    <row r="96" spans="1:46" hidden="1">
      <c r="A96" t="s">
        <v>2375</v>
      </c>
      <c r="B96" t="s">
        <v>2376</v>
      </c>
      <c r="C96" t="s">
        <v>2377</v>
      </c>
      <c r="D96" t="s">
        <v>2300</v>
      </c>
      <c r="E96" t="s">
        <v>242</v>
      </c>
      <c r="F96" t="s">
        <v>2315</v>
      </c>
      <c r="G96" t="s">
        <v>243</v>
      </c>
      <c r="H96" t="s">
        <v>2314</v>
      </c>
      <c r="I96" t="s">
        <v>2378</v>
      </c>
      <c r="J96" t="s">
        <v>40</v>
      </c>
      <c r="K96" t="s">
        <v>35</v>
      </c>
      <c r="L96" t="s">
        <v>65</v>
      </c>
      <c r="M96" t="s">
        <v>58</v>
      </c>
      <c r="N96">
        <v>128154</v>
      </c>
      <c r="O96">
        <v>414276</v>
      </c>
      <c r="P96" t="s">
        <v>38</v>
      </c>
      <c r="Q96" t="s">
        <v>38</v>
      </c>
      <c r="R96" t="s">
        <v>38</v>
      </c>
      <c r="S96" t="s">
        <v>2315</v>
      </c>
      <c r="T96" t="s">
        <v>244</v>
      </c>
      <c r="U96" t="s">
        <v>2315</v>
      </c>
      <c r="V96" t="s">
        <v>256</v>
      </c>
      <c r="W96" t="s">
        <v>40</v>
      </c>
      <c r="X96" t="s">
        <v>35</v>
      </c>
      <c r="Y96" t="s">
        <v>36</v>
      </c>
      <c r="Z96" t="s">
        <v>37</v>
      </c>
      <c r="AA96">
        <v>3430</v>
      </c>
      <c r="AB96">
        <v>11841</v>
      </c>
      <c r="AC96">
        <v>1118</v>
      </c>
      <c r="AE96">
        <v>1041</v>
      </c>
      <c r="AF96">
        <v>1200</v>
      </c>
      <c r="AG96">
        <v>1200</v>
      </c>
      <c r="AH96">
        <v>1200</v>
      </c>
      <c r="AI96">
        <v>1200</v>
      </c>
      <c r="AJ96">
        <v>1200</v>
      </c>
      <c r="AK96">
        <v>1200</v>
      </c>
      <c r="AL96">
        <v>1200</v>
      </c>
      <c r="AM96">
        <v>1200</v>
      </c>
      <c r="AN96">
        <v>1200</v>
      </c>
      <c r="AO96" t="s">
        <v>38</v>
      </c>
      <c r="AP96" t="s">
        <v>38</v>
      </c>
      <c r="AQ96" t="s">
        <v>38</v>
      </c>
      <c r="AT96" t="str">
        <f t="shared" si="1"/>
        <v>0121016</v>
      </c>
    </row>
    <row r="97" spans="1:46" hidden="1">
      <c r="A97" t="s">
        <v>2375</v>
      </c>
      <c r="B97" t="s">
        <v>2376</v>
      </c>
      <c r="C97" t="s">
        <v>2377</v>
      </c>
      <c r="D97" t="s">
        <v>2300</v>
      </c>
      <c r="E97" t="s">
        <v>242</v>
      </c>
      <c r="F97" t="s">
        <v>2315</v>
      </c>
      <c r="G97" t="s">
        <v>243</v>
      </c>
      <c r="H97" t="s">
        <v>2314</v>
      </c>
      <c r="I97" t="s">
        <v>2378</v>
      </c>
      <c r="J97" t="s">
        <v>40</v>
      </c>
      <c r="K97" t="s">
        <v>35</v>
      </c>
      <c r="L97" t="s">
        <v>65</v>
      </c>
      <c r="M97" t="s">
        <v>58</v>
      </c>
      <c r="N97">
        <v>128154</v>
      </c>
      <c r="O97">
        <v>414276</v>
      </c>
      <c r="P97" t="s">
        <v>38</v>
      </c>
      <c r="Q97" t="s">
        <v>38</v>
      </c>
      <c r="R97" t="s">
        <v>38</v>
      </c>
      <c r="S97" t="s">
        <v>2315</v>
      </c>
      <c r="T97" t="s">
        <v>244</v>
      </c>
      <c r="U97" t="s">
        <v>2316</v>
      </c>
      <c r="V97" t="s">
        <v>257</v>
      </c>
      <c r="W97" t="s">
        <v>40</v>
      </c>
      <c r="X97" t="s">
        <v>35</v>
      </c>
      <c r="Y97" t="s">
        <v>36</v>
      </c>
      <c r="Z97" t="s">
        <v>37</v>
      </c>
      <c r="AA97">
        <v>13336</v>
      </c>
      <c r="AB97">
        <v>12778</v>
      </c>
      <c r="AC97">
        <v>2546</v>
      </c>
      <c r="AE97">
        <v>1978</v>
      </c>
      <c r="AF97">
        <v>1200</v>
      </c>
      <c r="AG97">
        <v>1200</v>
      </c>
      <c r="AH97">
        <v>1200</v>
      </c>
      <c r="AI97">
        <v>1200</v>
      </c>
      <c r="AJ97">
        <v>1200</v>
      </c>
      <c r="AK97">
        <v>1200</v>
      </c>
      <c r="AL97">
        <v>1200</v>
      </c>
      <c r="AM97">
        <v>1200</v>
      </c>
      <c r="AN97">
        <v>1200</v>
      </c>
      <c r="AO97" t="s">
        <v>38</v>
      </c>
      <c r="AP97" t="s">
        <v>38</v>
      </c>
      <c r="AQ97" t="s">
        <v>38</v>
      </c>
      <c r="AT97" t="str">
        <f t="shared" si="1"/>
        <v>0121017</v>
      </c>
    </row>
    <row r="98" spans="1:46" hidden="1">
      <c r="A98" t="s">
        <v>2375</v>
      </c>
      <c r="B98" t="s">
        <v>2376</v>
      </c>
      <c r="C98" t="s">
        <v>2377</v>
      </c>
      <c r="D98" t="s">
        <v>2300</v>
      </c>
      <c r="E98" t="s">
        <v>242</v>
      </c>
      <c r="F98" t="s">
        <v>2315</v>
      </c>
      <c r="G98" t="s">
        <v>243</v>
      </c>
      <c r="H98" t="s">
        <v>2314</v>
      </c>
      <c r="I98" t="s">
        <v>2378</v>
      </c>
      <c r="J98" t="s">
        <v>40</v>
      </c>
      <c r="K98" t="s">
        <v>35</v>
      </c>
      <c r="L98" t="s">
        <v>65</v>
      </c>
      <c r="M98" t="s">
        <v>58</v>
      </c>
      <c r="N98">
        <v>128154</v>
      </c>
      <c r="O98">
        <v>414276</v>
      </c>
      <c r="P98" t="s">
        <v>38</v>
      </c>
      <c r="Q98" t="s">
        <v>38</v>
      </c>
      <c r="R98" t="s">
        <v>38</v>
      </c>
      <c r="S98" t="s">
        <v>2315</v>
      </c>
      <c r="T98" t="s">
        <v>244</v>
      </c>
      <c r="U98" t="s">
        <v>2318</v>
      </c>
      <c r="V98" t="s">
        <v>258</v>
      </c>
      <c r="W98" t="s">
        <v>40</v>
      </c>
      <c r="X98" t="s">
        <v>35</v>
      </c>
      <c r="Y98" t="s">
        <v>36</v>
      </c>
      <c r="Z98" t="s">
        <v>37</v>
      </c>
      <c r="AA98">
        <v>14921</v>
      </c>
      <c r="AB98">
        <v>24269</v>
      </c>
      <c r="AC98">
        <v>10604</v>
      </c>
      <c r="AE98">
        <v>2669</v>
      </c>
      <c r="AF98">
        <v>2400</v>
      </c>
      <c r="AG98">
        <v>2400</v>
      </c>
      <c r="AH98">
        <v>2400</v>
      </c>
      <c r="AI98">
        <v>2400</v>
      </c>
      <c r="AJ98">
        <v>2400</v>
      </c>
      <c r="AK98">
        <v>2400</v>
      </c>
      <c r="AL98">
        <v>2400</v>
      </c>
      <c r="AM98">
        <v>2400</v>
      </c>
      <c r="AN98">
        <v>2400</v>
      </c>
      <c r="AO98" t="s">
        <v>38</v>
      </c>
      <c r="AP98" t="s">
        <v>38</v>
      </c>
      <c r="AQ98" t="s">
        <v>38</v>
      </c>
      <c r="AT98" t="str">
        <f t="shared" si="1"/>
        <v>0121018</v>
      </c>
    </row>
    <row r="99" spans="1:46" hidden="1">
      <c r="A99" t="s">
        <v>2375</v>
      </c>
      <c r="B99" t="s">
        <v>2376</v>
      </c>
      <c r="C99" t="s">
        <v>2377</v>
      </c>
      <c r="D99" t="s">
        <v>2300</v>
      </c>
      <c r="E99" t="s">
        <v>242</v>
      </c>
      <c r="F99" t="s">
        <v>2315</v>
      </c>
      <c r="G99" t="s">
        <v>243</v>
      </c>
      <c r="H99" t="s">
        <v>2314</v>
      </c>
      <c r="I99" t="s">
        <v>2378</v>
      </c>
      <c r="J99" t="s">
        <v>40</v>
      </c>
      <c r="K99" t="s">
        <v>35</v>
      </c>
      <c r="L99" t="s">
        <v>65</v>
      </c>
      <c r="M99" t="s">
        <v>58</v>
      </c>
      <c r="N99">
        <v>128154</v>
      </c>
      <c r="O99">
        <v>414276</v>
      </c>
      <c r="P99" t="s">
        <v>38</v>
      </c>
      <c r="Q99" t="s">
        <v>38</v>
      </c>
      <c r="R99" t="s">
        <v>38</v>
      </c>
      <c r="S99" t="s">
        <v>2315</v>
      </c>
      <c r="T99" t="s">
        <v>244</v>
      </c>
      <c r="U99" t="s">
        <v>2319</v>
      </c>
      <c r="V99" t="s">
        <v>259</v>
      </c>
      <c r="W99" t="s">
        <v>40</v>
      </c>
      <c r="X99" t="s">
        <v>35</v>
      </c>
      <c r="Y99" t="s">
        <v>36</v>
      </c>
      <c r="Z99" t="s">
        <v>58</v>
      </c>
      <c r="AA99">
        <v>34622</v>
      </c>
      <c r="AB99">
        <v>116050</v>
      </c>
      <c r="AC99">
        <v>12640</v>
      </c>
      <c r="AE99">
        <v>8550</v>
      </c>
      <c r="AF99">
        <v>20050</v>
      </c>
      <c r="AG99">
        <v>32050</v>
      </c>
      <c r="AH99">
        <v>44050</v>
      </c>
      <c r="AI99">
        <v>56050</v>
      </c>
      <c r="AJ99">
        <v>68050</v>
      </c>
      <c r="AK99">
        <v>80050</v>
      </c>
      <c r="AL99">
        <v>92050</v>
      </c>
      <c r="AM99">
        <v>104050</v>
      </c>
      <c r="AN99">
        <v>116050</v>
      </c>
      <c r="AO99" t="s">
        <v>38</v>
      </c>
      <c r="AP99" t="s">
        <v>38</v>
      </c>
      <c r="AQ99" t="s">
        <v>38</v>
      </c>
      <c r="AT99" t="str">
        <f t="shared" si="1"/>
        <v>0121019</v>
      </c>
    </row>
    <row r="100" spans="1:46" hidden="1">
      <c r="A100" t="s">
        <v>2375</v>
      </c>
      <c r="B100" t="s">
        <v>2376</v>
      </c>
      <c r="C100" t="s">
        <v>2377</v>
      </c>
      <c r="D100" t="s">
        <v>2300</v>
      </c>
      <c r="E100" t="s">
        <v>242</v>
      </c>
      <c r="F100" t="s">
        <v>2316</v>
      </c>
      <c r="G100" t="s">
        <v>260</v>
      </c>
      <c r="H100" t="s">
        <v>2315</v>
      </c>
      <c r="I100" t="s">
        <v>2379</v>
      </c>
      <c r="J100" t="s">
        <v>40</v>
      </c>
      <c r="K100" t="s">
        <v>35</v>
      </c>
      <c r="L100" t="s">
        <v>65</v>
      </c>
      <c r="M100" t="s">
        <v>58</v>
      </c>
      <c r="N100">
        <v>190376</v>
      </c>
      <c r="O100">
        <v>463696</v>
      </c>
      <c r="P100" t="s">
        <v>38</v>
      </c>
      <c r="Q100" t="s">
        <v>38</v>
      </c>
      <c r="R100" t="s">
        <v>38</v>
      </c>
      <c r="S100" t="s">
        <v>2318</v>
      </c>
      <c r="T100" t="s">
        <v>261</v>
      </c>
      <c r="U100" t="s">
        <v>2320</v>
      </c>
      <c r="V100" t="s">
        <v>280</v>
      </c>
      <c r="W100" t="s">
        <v>40</v>
      </c>
      <c r="X100" t="s">
        <v>35</v>
      </c>
      <c r="Y100" t="s">
        <v>36</v>
      </c>
      <c r="Z100" t="s">
        <v>58</v>
      </c>
      <c r="AA100">
        <v>45565</v>
      </c>
      <c r="AB100">
        <v>121298</v>
      </c>
      <c r="AC100">
        <v>13116</v>
      </c>
      <c r="AE100">
        <v>10896</v>
      </c>
      <c r="AF100">
        <v>12500</v>
      </c>
      <c r="AG100">
        <v>12300</v>
      </c>
      <c r="AH100">
        <v>12000</v>
      </c>
      <c r="AI100">
        <v>12267</v>
      </c>
      <c r="AJ100">
        <v>12267</v>
      </c>
      <c r="AK100">
        <v>12267</v>
      </c>
      <c r="AL100">
        <v>12267</v>
      </c>
      <c r="AM100">
        <v>12267</v>
      </c>
      <c r="AN100">
        <v>12267</v>
      </c>
      <c r="AO100" t="s">
        <v>38</v>
      </c>
      <c r="AP100" t="s">
        <v>38</v>
      </c>
      <c r="AQ100" t="s">
        <v>38</v>
      </c>
      <c r="AT100" t="str">
        <f t="shared" si="1"/>
        <v>01210110</v>
      </c>
    </row>
    <row r="101" spans="1:46" hidden="1">
      <c r="A101" t="s">
        <v>2375</v>
      </c>
      <c r="B101" t="s">
        <v>2376</v>
      </c>
      <c r="C101" t="s">
        <v>2377</v>
      </c>
      <c r="D101" t="s">
        <v>2300</v>
      </c>
      <c r="E101" t="s">
        <v>242</v>
      </c>
      <c r="F101" t="s">
        <v>2316</v>
      </c>
      <c r="G101" t="s">
        <v>260</v>
      </c>
      <c r="H101" t="s">
        <v>2315</v>
      </c>
      <c r="I101" t="s">
        <v>2379</v>
      </c>
      <c r="J101" t="s">
        <v>40</v>
      </c>
      <c r="K101" t="s">
        <v>35</v>
      </c>
      <c r="L101" t="s">
        <v>65</v>
      </c>
      <c r="M101" t="s">
        <v>58</v>
      </c>
      <c r="N101">
        <v>190376</v>
      </c>
      <c r="O101">
        <v>463696</v>
      </c>
      <c r="P101" t="s">
        <v>38</v>
      </c>
      <c r="Q101" t="s">
        <v>38</v>
      </c>
      <c r="R101" t="s">
        <v>38</v>
      </c>
      <c r="S101" t="s">
        <v>2318</v>
      </c>
      <c r="T101" t="s">
        <v>261</v>
      </c>
      <c r="U101" t="s">
        <v>2321</v>
      </c>
      <c r="V101" t="s">
        <v>281</v>
      </c>
      <c r="W101" t="s">
        <v>40</v>
      </c>
      <c r="X101" t="s">
        <v>35</v>
      </c>
      <c r="Y101" t="s">
        <v>36</v>
      </c>
      <c r="Z101" t="s">
        <v>58</v>
      </c>
      <c r="AA101">
        <v>166214</v>
      </c>
      <c r="AB101">
        <v>386196</v>
      </c>
      <c r="AC101">
        <v>40747</v>
      </c>
      <c r="AE101">
        <v>36698</v>
      </c>
      <c r="AF101">
        <v>41500</v>
      </c>
      <c r="AG101">
        <v>39000</v>
      </c>
      <c r="AH101">
        <v>36000</v>
      </c>
      <c r="AI101">
        <v>38833</v>
      </c>
      <c r="AJ101">
        <v>38833</v>
      </c>
      <c r="AK101">
        <v>38833</v>
      </c>
      <c r="AL101">
        <v>38833</v>
      </c>
      <c r="AM101">
        <v>38833</v>
      </c>
      <c r="AN101">
        <v>38833</v>
      </c>
      <c r="AO101" t="s">
        <v>38</v>
      </c>
      <c r="AP101" t="s">
        <v>38</v>
      </c>
      <c r="AQ101" t="s">
        <v>38</v>
      </c>
      <c r="AT101" t="str">
        <f t="shared" si="1"/>
        <v>01210111</v>
      </c>
    </row>
    <row r="102" spans="1:46" hidden="1">
      <c r="A102" t="s">
        <v>2375</v>
      </c>
      <c r="B102" t="s">
        <v>2376</v>
      </c>
      <c r="C102" t="s">
        <v>2377</v>
      </c>
      <c r="D102" t="s">
        <v>2300</v>
      </c>
      <c r="E102" t="s">
        <v>242</v>
      </c>
      <c r="F102" t="s">
        <v>2316</v>
      </c>
      <c r="G102" t="s">
        <v>260</v>
      </c>
      <c r="H102" t="s">
        <v>2315</v>
      </c>
      <c r="I102" t="s">
        <v>2379</v>
      </c>
      <c r="J102" t="s">
        <v>40</v>
      </c>
      <c r="K102" t="s">
        <v>35</v>
      </c>
      <c r="L102" t="s">
        <v>65</v>
      </c>
      <c r="M102" t="s">
        <v>58</v>
      </c>
      <c r="N102">
        <v>190376</v>
      </c>
      <c r="O102">
        <v>463696</v>
      </c>
      <c r="P102" t="s">
        <v>38</v>
      </c>
      <c r="Q102" t="s">
        <v>38</v>
      </c>
      <c r="R102" t="s">
        <v>38</v>
      </c>
      <c r="S102" t="s">
        <v>2318</v>
      </c>
      <c r="T102" t="s">
        <v>261</v>
      </c>
      <c r="U102" t="s">
        <v>2329</v>
      </c>
      <c r="V102" t="s">
        <v>282</v>
      </c>
      <c r="W102" t="s">
        <v>40</v>
      </c>
      <c r="X102" t="s">
        <v>35</v>
      </c>
      <c r="Y102" t="s">
        <v>36</v>
      </c>
      <c r="Z102" t="s">
        <v>58</v>
      </c>
      <c r="AA102">
        <v>46329</v>
      </c>
      <c r="AB102">
        <v>122579</v>
      </c>
      <c r="AC102">
        <v>12607</v>
      </c>
      <c r="AE102">
        <v>10681</v>
      </c>
      <c r="AF102">
        <v>12800</v>
      </c>
      <c r="AG102">
        <v>12500</v>
      </c>
      <c r="AH102">
        <v>12000</v>
      </c>
      <c r="AI102">
        <v>12433</v>
      </c>
      <c r="AJ102">
        <v>12433</v>
      </c>
      <c r="AK102">
        <v>12433</v>
      </c>
      <c r="AL102">
        <v>12433</v>
      </c>
      <c r="AM102">
        <v>12433</v>
      </c>
      <c r="AN102">
        <v>12433</v>
      </c>
      <c r="AO102" t="s">
        <v>38</v>
      </c>
      <c r="AP102" t="s">
        <v>38</v>
      </c>
      <c r="AQ102" t="s">
        <v>38</v>
      </c>
      <c r="AT102" t="str">
        <f t="shared" si="1"/>
        <v>01210113</v>
      </c>
    </row>
    <row r="103" spans="1:46" hidden="1">
      <c r="A103" t="s">
        <v>2375</v>
      </c>
      <c r="B103" t="s">
        <v>2376</v>
      </c>
      <c r="C103" t="s">
        <v>2377</v>
      </c>
      <c r="D103" t="s">
        <v>2300</v>
      </c>
      <c r="E103" t="s">
        <v>242</v>
      </c>
      <c r="F103" t="s">
        <v>2316</v>
      </c>
      <c r="G103" t="s">
        <v>260</v>
      </c>
      <c r="H103" t="s">
        <v>2315</v>
      </c>
      <c r="I103" t="s">
        <v>2379</v>
      </c>
      <c r="J103" t="s">
        <v>40</v>
      </c>
      <c r="K103" t="s">
        <v>35</v>
      </c>
      <c r="L103" t="s">
        <v>65</v>
      </c>
      <c r="M103" t="s">
        <v>58</v>
      </c>
      <c r="N103">
        <v>190376</v>
      </c>
      <c r="O103">
        <v>463696</v>
      </c>
      <c r="P103" t="s">
        <v>38</v>
      </c>
      <c r="Q103" t="s">
        <v>38</v>
      </c>
      <c r="R103" t="s">
        <v>38</v>
      </c>
      <c r="S103" t="s">
        <v>2318</v>
      </c>
      <c r="T103" t="s">
        <v>261</v>
      </c>
      <c r="U103" t="s">
        <v>2331</v>
      </c>
      <c r="V103" t="s">
        <v>283</v>
      </c>
      <c r="W103" t="s">
        <v>40</v>
      </c>
      <c r="X103" t="s">
        <v>35</v>
      </c>
      <c r="Y103" t="s">
        <v>36</v>
      </c>
      <c r="Z103" t="s">
        <v>37</v>
      </c>
      <c r="AA103">
        <v>13521</v>
      </c>
      <c r="AB103">
        <v>20650</v>
      </c>
      <c r="AC103">
        <v>3509</v>
      </c>
      <c r="AE103">
        <v>2020</v>
      </c>
      <c r="AF103">
        <v>5520</v>
      </c>
      <c r="AG103">
        <v>8020</v>
      </c>
      <c r="AH103">
        <v>9520</v>
      </c>
      <c r="AI103">
        <v>11585</v>
      </c>
      <c r="AJ103">
        <v>13650</v>
      </c>
      <c r="AK103">
        <v>15715</v>
      </c>
      <c r="AL103">
        <v>17780</v>
      </c>
      <c r="AM103">
        <v>19845</v>
      </c>
      <c r="AN103">
        <v>21910</v>
      </c>
      <c r="AO103" t="s">
        <v>38</v>
      </c>
      <c r="AP103" t="s">
        <v>38</v>
      </c>
      <c r="AQ103" t="s">
        <v>38</v>
      </c>
      <c r="AT103" t="str">
        <f t="shared" si="1"/>
        <v>01210114</v>
      </c>
    </row>
    <row r="104" spans="1:46" hidden="1">
      <c r="A104" t="s">
        <v>2375</v>
      </c>
      <c r="B104" t="s">
        <v>2376</v>
      </c>
      <c r="C104" t="s">
        <v>2377</v>
      </c>
      <c r="D104" t="s">
        <v>2300</v>
      </c>
      <c r="E104" t="s">
        <v>242</v>
      </c>
      <c r="F104" t="s">
        <v>2316</v>
      </c>
      <c r="G104" t="s">
        <v>260</v>
      </c>
      <c r="H104" t="s">
        <v>2315</v>
      </c>
      <c r="I104" t="s">
        <v>2379</v>
      </c>
      <c r="J104" t="s">
        <v>40</v>
      </c>
      <c r="K104" t="s">
        <v>35</v>
      </c>
      <c r="L104" t="s">
        <v>65</v>
      </c>
      <c r="M104" t="s">
        <v>58</v>
      </c>
      <c r="N104">
        <v>190376</v>
      </c>
      <c r="O104">
        <v>463696</v>
      </c>
      <c r="P104" t="s">
        <v>38</v>
      </c>
      <c r="Q104" t="s">
        <v>38</v>
      </c>
      <c r="R104" t="s">
        <v>38</v>
      </c>
      <c r="S104" t="s">
        <v>2318</v>
      </c>
      <c r="T104" t="s">
        <v>261</v>
      </c>
      <c r="U104" t="s">
        <v>2332</v>
      </c>
      <c r="V104" t="s">
        <v>284</v>
      </c>
      <c r="W104" t="s">
        <v>40</v>
      </c>
      <c r="X104" t="s">
        <v>35</v>
      </c>
      <c r="Y104" t="s">
        <v>36</v>
      </c>
      <c r="Z104" t="s">
        <v>37</v>
      </c>
      <c r="AA104">
        <v>8570</v>
      </c>
      <c r="AB104">
        <v>20178</v>
      </c>
      <c r="AC104">
        <v>2433</v>
      </c>
      <c r="AE104">
        <v>1790</v>
      </c>
      <c r="AF104">
        <v>4090</v>
      </c>
      <c r="AG104">
        <v>6590</v>
      </c>
      <c r="AH104">
        <v>8090</v>
      </c>
      <c r="AI104">
        <v>10108</v>
      </c>
      <c r="AJ104">
        <v>12126</v>
      </c>
      <c r="AK104">
        <v>14144</v>
      </c>
      <c r="AL104">
        <v>16162</v>
      </c>
      <c r="AM104">
        <v>18180</v>
      </c>
      <c r="AN104">
        <v>20198</v>
      </c>
      <c r="AO104" t="s">
        <v>38</v>
      </c>
      <c r="AP104" t="s">
        <v>38</v>
      </c>
      <c r="AQ104" t="s">
        <v>38</v>
      </c>
      <c r="AT104" t="str">
        <f t="shared" si="1"/>
        <v>01210115</v>
      </c>
    </row>
    <row r="105" spans="1:46" hidden="1">
      <c r="A105" t="s">
        <v>2375</v>
      </c>
      <c r="B105" t="s">
        <v>2376</v>
      </c>
      <c r="C105" t="s">
        <v>2377</v>
      </c>
      <c r="D105" t="s">
        <v>2300</v>
      </c>
      <c r="E105" t="s">
        <v>242</v>
      </c>
      <c r="F105" t="s">
        <v>2316</v>
      </c>
      <c r="G105" t="s">
        <v>260</v>
      </c>
      <c r="H105" t="s">
        <v>2315</v>
      </c>
      <c r="I105" t="s">
        <v>2379</v>
      </c>
      <c r="J105" t="s">
        <v>40</v>
      </c>
      <c r="K105" t="s">
        <v>35</v>
      </c>
      <c r="L105" t="s">
        <v>65</v>
      </c>
      <c r="M105" t="s">
        <v>58</v>
      </c>
      <c r="N105">
        <v>190376</v>
      </c>
      <c r="O105">
        <v>463696</v>
      </c>
      <c r="P105" t="s">
        <v>38</v>
      </c>
      <c r="Q105" t="s">
        <v>38</v>
      </c>
      <c r="R105" t="s">
        <v>38</v>
      </c>
      <c r="S105" t="s">
        <v>2318</v>
      </c>
      <c r="T105" t="s">
        <v>261</v>
      </c>
      <c r="U105" t="s">
        <v>2333</v>
      </c>
      <c r="V105" t="s">
        <v>285</v>
      </c>
      <c r="W105" t="s">
        <v>40</v>
      </c>
      <c r="X105" t="s">
        <v>35</v>
      </c>
      <c r="Y105" t="s">
        <v>36</v>
      </c>
      <c r="Z105" t="s">
        <v>37</v>
      </c>
      <c r="AA105">
        <v>20697</v>
      </c>
      <c r="AB105">
        <v>22950</v>
      </c>
      <c r="AC105">
        <v>3758</v>
      </c>
      <c r="AE105">
        <v>2660</v>
      </c>
      <c r="AF105">
        <v>6660</v>
      </c>
      <c r="AG105">
        <v>9260</v>
      </c>
      <c r="AH105">
        <v>10860</v>
      </c>
      <c r="AI105">
        <v>13155</v>
      </c>
      <c r="AJ105">
        <v>15450</v>
      </c>
      <c r="AK105">
        <v>17745</v>
      </c>
      <c r="AL105">
        <v>20040</v>
      </c>
      <c r="AM105">
        <v>22335</v>
      </c>
      <c r="AN105">
        <v>24630</v>
      </c>
      <c r="AO105" t="s">
        <v>38</v>
      </c>
      <c r="AP105" t="s">
        <v>38</v>
      </c>
      <c r="AQ105" t="s">
        <v>38</v>
      </c>
      <c r="AT105" t="str">
        <f t="shared" si="1"/>
        <v>01210116</v>
      </c>
    </row>
    <row r="106" spans="1:46" hidden="1">
      <c r="A106" t="s">
        <v>2375</v>
      </c>
      <c r="B106" t="s">
        <v>2376</v>
      </c>
      <c r="C106" t="s">
        <v>2377</v>
      </c>
      <c r="D106" t="s">
        <v>2300</v>
      </c>
      <c r="E106" t="s">
        <v>242</v>
      </c>
      <c r="F106" t="s">
        <v>2316</v>
      </c>
      <c r="G106" t="s">
        <v>260</v>
      </c>
      <c r="H106" t="s">
        <v>2315</v>
      </c>
      <c r="I106" t="s">
        <v>2379</v>
      </c>
      <c r="J106" t="s">
        <v>40</v>
      </c>
      <c r="K106" t="s">
        <v>35</v>
      </c>
      <c r="L106" t="s">
        <v>65</v>
      </c>
      <c r="M106" t="s">
        <v>58</v>
      </c>
      <c r="N106">
        <v>190376</v>
      </c>
      <c r="O106">
        <v>463696</v>
      </c>
      <c r="P106" t="s">
        <v>38</v>
      </c>
      <c r="Q106" t="s">
        <v>38</v>
      </c>
      <c r="R106" t="s">
        <v>38</v>
      </c>
      <c r="S106" t="s">
        <v>2319</v>
      </c>
      <c r="T106" t="s">
        <v>286</v>
      </c>
      <c r="U106" t="s">
        <v>2303</v>
      </c>
      <c r="V106" t="s">
        <v>293</v>
      </c>
      <c r="W106" t="s">
        <v>40</v>
      </c>
      <c r="X106" t="s">
        <v>35</v>
      </c>
      <c r="Y106" t="s">
        <v>36</v>
      </c>
      <c r="Z106" t="s">
        <v>37</v>
      </c>
      <c r="AA106">
        <v>24162</v>
      </c>
      <c r="AB106">
        <v>77500</v>
      </c>
      <c r="AC106">
        <v>6453</v>
      </c>
      <c r="AE106">
        <v>6400</v>
      </c>
      <c r="AF106">
        <v>14300</v>
      </c>
      <c r="AG106">
        <v>22200</v>
      </c>
      <c r="AH106">
        <v>30100</v>
      </c>
      <c r="AI106">
        <v>38000</v>
      </c>
      <c r="AJ106">
        <v>45900</v>
      </c>
      <c r="AK106">
        <v>53800</v>
      </c>
      <c r="AL106">
        <v>61700</v>
      </c>
      <c r="AM106">
        <v>69600</v>
      </c>
      <c r="AN106">
        <v>77500</v>
      </c>
      <c r="AO106" t="s">
        <v>38</v>
      </c>
      <c r="AP106" t="s">
        <v>38</v>
      </c>
      <c r="AQ106" t="s">
        <v>38</v>
      </c>
      <c r="AT106" t="str">
        <f t="shared" si="1"/>
        <v>01210117</v>
      </c>
    </row>
    <row r="107" spans="1:46" hidden="1">
      <c r="A107" t="s">
        <v>2375</v>
      </c>
      <c r="B107" t="s">
        <v>2376</v>
      </c>
      <c r="C107" t="s">
        <v>2377</v>
      </c>
      <c r="D107" t="s">
        <v>2300</v>
      </c>
      <c r="E107" t="s">
        <v>242</v>
      </c>
      <c r="F107" t="s">
        <v>2316</v>
      </c>
      <c r="G107" t="s">
        <v>260</v>
      </c>
      <c r="H107" t="s">
        <v>2315</v>
      </c>
      <c r="I107" t="s">
        <v>2379</v>
      </c>
      <c r="J107" t="s">
        <v>40</v>
      </c>
      <c r="K107" t="s">
        <v>35</v>
      </c>
      <c r="L107" t="s">
        <v>65</v>
      </c>
      <c r="M107" t="s">
        <v>58</v>
      </c>
      <c r="N107">
        <v>190376</v>
      </c>
      <c r="O107">
        <v>463696</v>
      </c>
      <c r="P107" t="s">
        <v>38</v>
      </c>
      <c r="Q107" t="s">
        <v>38</v>
      </c>
      <c r="R107" t="s">
        <v>38</v>
      </c>
      <c r="S107" t="s">
        <v>2319</v>
      </c>
      <c r="T107" t="s">
        <v>286</v>
      </c>
      <c r="U107" t="s">
        <v>2306</v>
      </c>
      <c r="V107" t="s">
        <v>294</v>
      </c>
      <c r="W107" t="s">
        <v>295</v>
      </c>
      <c r="X107" t="s">
        <v>40</v>
      </c>
      <c r="Y107" t="s">
        <v>115</v>
      </c>
      <c r="Z107" t="s">
        <v>37</v>
      </c>
      <c r="AC107" t="e">
        <v>#N/A</v>
      </c>
      <c r="AO107" t="s">
        <v>43</v>
      </c>
      <c r="AP107" t="s">
        <v>43</v>
      </c>
      <c r="AQ107" t="s">
        <v>43</v>
      </c>
      <c r="AT107" t="str">
        <f t="shared" si="1"/>
        <v>01210119</v>
      </c>
    </row>
    <row r="108" spans="1:46" hidden="1">
      <c r="A108" t="s">
        <v>2375</v>
      </c>
      <c r="B108" t="s">
        <v>2376</v>
      </c>
      <c r="C108" t="s">
        <v>2377</v>
      </c>
      <c r="D108" t="s">
        <v>2300</v>
      </c>
      <c r="E108" t="s">
        <v>242</v>
      </c>
      <c r="F108" t="s">
        <v>2318</v>
      </c>
      <c r="G108" t="s">
        <v>296</v>
      </c>
      <c r="H108" t="s">
        <v>2316</v>
      </c>
      <c r="I108" t="s">
        <v>2380</v>
      </c>
      <c r="J108" t="s">
        <v>40</v>
      </c>
      <c r="K108" t="s">
        <v>35</v>
      </c>
      <c r="L108" t="s">
        <v>65</v>
      </c>
      <c r="M108" t="s">
        <v>37</v>
      </c>
      <c r="N108">
        <v>5332</v>
      </c>
      <c r="O108">
        <v>13748</v>
      </c>
      <c r="P108" t="s">
        <v>38</v>
      </c>
      <c r="Q108" t="s">
        <v>38</v>
      </c>
      <c r="R108" t="s">
        <v>38</v>
      </c>
      <c r="S108" t="s">
        <v>2320</v>
      </c>
      <c r="T108" t="s">
        <v>297</v>
      </c>
      <c r="U108" t="s">
        <v>2311</v>
      </c>
      <c r="V108" t="s">
        <v>298</v>
      </c>
      <c r="W108" t="s">
        <v>40</v>
      </c>
      <c r="X108" t="s">
        <v>35</v>
      </c>
      <c r="Y108" t="s">
        <v>36</v>
      </c>
      <c r="Z108" t="s">
        <v>37</v>
      </c>
      <c r="AA108">
        <v>5332</v>
      </c>
      <c r="AB108">
        <v>13748</v>
      </c>
      <c r="AC108">
        <v>1241</v>
      </c>
      <c r="AE108">
        <v>1048</v>
      </c>
      <c r="AF108">
        <v>1800</v>
      </c>
      <c r="AG108">
        <v>1300</v>
      </c>
      <c r="AH108">
        <v>1300</v>
      </c>
      <c r="AI108">
        <v>1300</v>
      </c>
      <c r="AJ108">
        <v>1300</v>
      </c>
      <c r="AK108">
        <v>1300</v>
      </c>
      <c r="AL108">
        <v>1300</v>
      </c>
      <c r="AM108">
        <v>1300</v>
      </c>
      <c r="AN108">
        <v>1300</v>
      </c>
      <c r="AO108" t="s">
        <v>38</v>
      </c>
      <c r="AP108" t="s">
        <v>38</v>
      </c>
      <c r="AQ108" t="s">
        <v>38</v>
      </c>
      <c r="AT108" t="str">
        <f t="shared" si="1"/>
        <v>01210120</v>
      </c>
    </row>
    <row r="109" spans="1:46" hidden="1">
      <c r="A109" t="s">
        <v>2375</v>
      </c>
      <c r="B109" t="s">
        <v>2376</v>
      </c>
      <c r="C109" t="s">
        <v>2377</v>
      </c>
      <c r="D109" t="s">
        <v>2300</v>
      </c>
      <c r="E109" t="s">
        <v>242</v>
      </c>
      <c r="F109" t="s">
        <v>2319</v>
      </c>
      <c r="G109" t="s">
        <v>299</v>
      </c>
      <c r="H109" t="s">
        <v>2318</v>
      </c>
      <c r="I109" t="s">
        <v>2381</v>
      </c>
      <c r="J109" t="s">
        <v>40</v>
      </c>
      <c r="K109" t="s">
        <v>35</v>
      </c>
      <c r="L109" t="s">
        <v>65</v>
      </c>
      <c r="M109" t="s">
        <v>58</v>
      </c>
      <c r="N109">
        <v>28802</v>
      </c>
      <c r="O109">
        <v>57500</v>
      </c>
      <c r="P109" t="s">
        <v>38</v>
      </c>
      <c r="Q109" t="s">
        <v>38</v>
      </c>
      <c r="R109" t="s">
        <v>38</v>
      </c>
      <c r="S109" t="s">
        <v>2321</v>
      </c>
      <c r="T109" t="s">
        <v>300</v>
      </c>
      <c r="U109" t="s">
        <v>2324</v>
      </c>
      <c r="V109" t="s">
        <v>304</v>
      </c>
      <c r="W109" t="s">
        <v>40</v>
      </c>
      <c r="X109" t="s">
        <v>35</v>
      </c>
      <c r="Y109" t="s">
        <v>36</v>
      </c>
      <c r="Z109" t="s">
        <v>58</v>
      </c>
      <c r="AA109">
        <v>11925</v>
      </c>
      <c r="AB109">
        <v>25000</v>
      </c>
      <c r="AC109">
        <v>3943</v>
      </c>
      <c r="AE109">
        <v>2000</v>
      </c>
      <c r="AF109">
        <v>5000</v>
      </c>
      <c r="AG109">
        <v>8000</v>
      </c>
      <c r="AH109">
        <v>10000</v>
      </c>
      <c r="AI109">
        <v>12500</v>
      </c>
      <c r="AJ109">
        <v>15000</v>
      </c>
      <c r="AK109">
        <v>17500</v>
      </c>
      <c r="AL109">
        <v>20000</v>
      </c>
      <c r="AM109">
        <v>22500</v>
      </c>
      <c r="AN109">
        <v>25000</v>
      </c>
      <c r="AO109" t="s">
        <v>38</v>
      </c>
      <c r="AP109" t="s">
        <v>38</v>
      </c>
      <c r="AQ109" t="s">
        <v>38</v>
      </c>
      <c r="AT109" t="str">
        <f t="shared" si="1"/>
        <v>01210121</v>
      </c>
    </row>
    <row r="110" spans="1:46" hidden="1">
      <c r="A110" t="s">
        <v>2375</v>
      </c>
      <c r="B110" t="s">
        <v>2376</v>
      </c>
      <c r="C110" t="s">
        <v>2377</v>
      </c>
      <c r="D110" t="s">
        <v>2300</v>
      </c>
      <c r="E110" t="s">
        <v>242</v>
      </c>
      <c r="F110" t="s">
        <v>2319</v>
      </c>
      <c r="G110" t="s">
        <v>299</v>
      </c>
      <c r="H110" t="s">
        <v>2318</v>
      </c>
      <c r="I110" t="s">
        <v>2381</v>
      </c>
      <c r="J110" t="s">
        <v>40</v>
      </c>
      <c r="K110" t="s">
        <v>35</v>
      </c>
      <c r="L110" t="s">
        <v>65</v>
      </c>
      <c r="M110" t="s">
        <v>58</v>
      </c>
      <c r="N110">
        <v>28802</v>
      </c>
      <c r="O110">
        <v>57500</v>
      </c>
      <c r="P110" t="s">
        <v>38</v>
      </c>
      <c r="Q110" t="s">
        <v>38</v>
      </c>
      <c r="R110" t="s">
        <v>38</v>
      </c>
      <c r="S110" t="s">
        <v>2321</v>
      </c>
      <c r="T110" t="s">
        <v>300</v>
      </c>
      <c r="U110" t="s">
        <v>2308</v>
      </c>
      <c r="V110" t="s">
        <v>305</v>
      </c>
      <c r="W110" t="s">
        <v>40</v>
      </c>
      <c r="X110" t="s">
        <v>35</v>
      </c>
      <c r="Y110" t="s">
        <v>36</v>
      </c>
      <c r="Z110" t="s">
        <v>58</v>
      </c>
      <c r="AA110">
        <v>16877</v>
      </c>
      <c r="AB110">
        <v>32500</v>
      </c>
      <c r="AC110">
        <v>4629</v>
      </c>
      <c r="AE110">
        <v>3500</v>
      </c>
      <c r="AF110">
        <v>6500</v>
      </c>
      <c r="AG110">
        <v>9500</v>
      </c>
      <c r="AH110">
        <v>13000</v>
      </c>
      <c r="AI110">
        <v>16250</v>
      </c>
      <c r="AJ110">
        <v>19500</v>
      </c>
      <c r="AK110">
        <v>22750</v>
      </c>
      <c r="AL110">
        <v>26000</v>
      </c>
      <c r="AM110">
        <v>29250</v>
      </c>
      <c r="AN110">
        <v>32500</v>
      </c>
      <c r="AO110" t="s">
        <v>38</v>
      </c>
      <c r="AP110" t="s">
        <v>38</v>
      </c>
      <c r="AQ110" t="s">
        <v>38</v>
      </c>
      <c r="AT110" t="str">
        <f t="shared" si="1"/>
        <v>01210122</v>
      </c>
    </row>
    <row r="111" spans="1:46" hidden="1">
      <c r="A111" t="s">
        <v>2375</v>
      </c>
      <c r="B111" t="s">
        <v>2376</v>
      </c>
      <c r="C111" t="s">
        <v>2377</v>
      </c>
      <c r="D111" t="s">
        <v>2300</v>
      </c>
      <c r="E111" t="s">
        <v>242</v>
      </c>
      <c r="F111" t="s">
        <v>2320</v>
      </c>
      <c r="G111" t="s">
        <v>306</v>
      </c>
      <c r="H111" t="s">
        <v>2319</v>
      </c>
      <c r="I111" t="s">
        <v>2382</v>
      </c>
      <c r="J111" t="s">
        <v>40</v>
      </c>
      <c r="K111" t="s">
        <v>35</v>
      </c>
      <c r="L111" t="s">
        <v>65</v>
      </c>
      <c r="M111" t="s">
        <v>37</v>
      </c>
      <c r="N111">
        <v>15</v>
      </c>
      <c r="O111">
        <v>47</v>
      </c>
      <c r="P111" t="s">
        <v>38</v>
      </c>
      <c r="Q111" t="s">
        <v>38</v>
      </c>
      <c r="R111" t="s">
        <v>38</v>
      </c>
      <c r="S111" t="s">
        <v>2316</v>
      </c>
      <c r="T111" t="s">
        <v>307</v>
      </c>
      <c r="U111" t="s">
        <v>2312</v>
      </c>
      <c r="V111" t="s">
        <v>314</v>
      </c>
      <c r="W111" t="s">
        <v>40</v>
      </c>
      <c r="X111" t="s">
        <v>35</v>
      </c>
      <c r="Y111" t="s">
        <v>36</v>
      </c>
      <c r="Z111" t="s">
        <v>37</v>
      </c>
      <c r="AA111">
        <v>15</v>
      </c>
      <c r="AB111">
        <v>47</v>
      </c>
      <c r="AC111">
        <v>2.9999999999999898</v>
      </c>
      <c r="AE111">
        <v>2</v>
      </c>
      <c r="AF111">
        <v>6</v>
      </c>
      <c r="AG111">
        <v>11</v>
      </c>
      <c r="AH111">
        <v>16</v>
      </c>
      <c r="AI111">
        <v>21</v>
      </c>
      <c r="AJ111">
        <v>26</v>
      </c>
      <c r="AK111">
        <v>31</v>
      </c>
      <c r="AL111">
        <v>36</v>
      </c>
      <c r="AM111">
        <v>41</v>
      </c>
      <c r="AN111">
        <v>46</v>
      </c>
      <c r="AO111" t="s">
        <v>38</v>
      </c>
      <c r="AP111" t="s">
        <v>38</v>
      </c>
      <c r="AQ111" t="s">
        <v>38</v>
      </c>
      <c r="AT111" t="str">
        <f t="shared" si="1"/>
        <v>01210123</v>
      </c>
    </row>
    <row r="112" spans="1:46" hidden="1">
      <c r="A112" t="s">
        <v>2375</v>
      </c>
      <c r="B112" t="s">
        <v>2376</v>
      </c>
      <c r="C112" t="s">
        <v>2377</v>
      </c>
      <c r="D112" t="s">
        <v>2300</v>
      </c>
      <c r="E112" t="s">
        <v>242</v>
      </c>
      <c r="F112" t="s">
        <v>2320</v>
      </c>
      <c r="G112" t="s">
        <v>306</v>
      </c>
      <c r="H112" t="s">
        <v>2319</v>
      </c>
      <c r="I112" t="s">
        <v>2382</v>
      </c>
      <c r="J112" t="s">
        <v>40</v>
      </c>
      <c r="K112" t="s">
        <v>35</v>
      </c>
      <c r="L112" t="s">
        <v>65</v>
      </c>
      <c r="M112" t="s">
        <v>37</v>
      </c>
      <c r="N112">
        <v>15</v>
      </c>
      <c r="O112">
        <v>47</v>
      </c>
      <c r="P112" t="s">
        <v>38</v>
      </c>
      <c r="Q112" t="s">
        <v>38</v>
      </c>
      <c r="R112" t="s">
        <v>38</v>
      </c>
      <c r="S112" t="s">
        <v>2316</v>
      </c>
      <c r="T112" t="s">
        <v>307</v>
      </c>
      <c r="U112" t="s">
        <v>2322</v>
      </c>
      <c r="V112" t="s">
        <v>315</v>
      </c>
      <c r="W112" t="s">
        <v>40</v>
      </c>
      <c r="X112" t="s">
        <v>35</v>
      </c>
      <c r="Y112" t="s">
        <v>36</v>
      </c>
      <c r="Z112" t="s">
        <v>37</v>
      </c>
      <c r="AA112">
        <v>15</v>
      </c>
      <c r="AB112">
        <v>47</v>
      </c>
      <c r="AC112">
        <v>3</v>
      </c>
      <c r="AE112">
        <v>2</v>
      </c>
      <c r="AF112">
        <v>6</v>
      </c>
      <c r="AG112">
        <v>11</v>
      </c>
      <c r="AH112">
        <v>16</v>
      </c>
      <c r="AI112">
        <v>21</v>
      </c>
      <c r="AJ112">
        <v>26</v>
      </c>
      <c r="AK112">
        <v>31</v>
      </c>
      <c r="AL112">
        <v>36</v>
      </c>
      <c r="AM112">
        <v>41</v>
      </c>
      <c r="AN112">
        <v>46</v>
      </c>
      <c r="AO112" t="s">
        <v>38</v>
      </c>
      <c r="AP112" t="s">
        <v>38</v>
      </c>
      <c r="AQ112" t="s">
        <v>38</v>
      </c>
      <c r="AT112" t="str">
        <f t="shared" si="1"/>
        <v>01210124</v>
      </c>
    </row>
    <row r="113" spans="1:46" hidden="1">
      <c r="A113" t="s">
        <v>2375</v>
      </c>
      <c r="B113" t="s">
        <v>2376</v>
      </c>
      <c r="C113" t="s">
        <v>2377</v>
      </c>
      <c r="D113" t="s">
        <v>2300</v>
      </c>
      <c r="E113" t="s">
        <v>242</v>
      </c>
      <c r="F113" t="s">
        <v>2320</v>
      </c>
      <c r="G113" t="s">
        <v>306</v>
      </c>
      <c r="H113" t="s">
        <v>2319</v>
      </c>
      <c r="I113" t="s">
        <v>2382</v>
      </c>
      <c r="J113" t="s">
        <v>40</v>
      </c>
      <c r="K113" t="s">
        <v>35</v>
      </c>
      <c r="L113" t="s">
        <v>65</v>
      </c>
      <c r="M113" t="s">
        <v>37</v>
      </c>
      <c r="N113">
        <v>15</v>
      </c>
      <c r="O113">
        <v>47</v>
      </c>
      <c r="P113" t="s">
        <v>38</v>
      </c>
      <c r="Q113" t="s">
        <v>38</v>
      </c>
      <c r="R113" t="s">
        <v>38</v>
      </c>
      <c r="S113" t="s">
        <v>2316</v>
      </c>
      <c r="T113" t="s">
        <v>307</v>
      </c>
      <c r="U113" t="s">
        <v>2383</v>
      </c>
      <c r="V113" t="s">
        <v>316</v>
      </c>
      <c r="W113" t="s">
        <v>100</v>
      </c>
      <c r="X113" t="s">
        <v>95</v>
      </c>
      <c r="Y113" t="s">
        <v>41</v>
      </c>
      <c r="Z113" t="s">
        <v>37</v>
      </c>
      <c r="AB113">
        <v>100</v>
      </c>
      <c r="AC113" t="e">
        <v>#N/A</v>
      </c>
      <c r="AE113">
        <v>0</v>
      </c>
      <c r="AF113">
        <v>100</v>
      </c>
      <c r="AG113">
        <v>100</v>
      </c>
      <c r="AH113">
        <v>100</v>
      </c>
      <c r="AI113">
        <v>100</v>
      </c>
      <c r="AJ113">
        <v>100</v>
      </c>
      <c r="AK113">
        <v>100</v>
      </c>
      <c r="AL113">
        <v>100</v>
      </c>
      <c r="AM113">
        <v>100</v>
      </c>
      <c r="AN113">
        <v>100</v>
      </c>
      <c r="AO113">
        <v>100</v>
      </c>
      <c r="AP113" t="s">
        <v>38</v>
      </c>
      <c r="AQ113" t="s">
        <v>38</v>
      </c>
      <c r="AT113" t="str">
        <f t="shared" si="1"/>
        <v>01210149</v>
      </c>
    </row>
    <row r="114" spans="1:46" hidden="1">
      <c r="A114" t="s">
        <v>2375</v>
      </c>
      <c r="B114" t="s">
        <v>2376</v>
      </c>
      <c r="C114" t="s">
        <v>2377</v>
      </c>
      <c r="D114" t="s">
        <v>2300</v>
      </c>
      <c r="E114" t="s">
        <v>242</v>
      </c>
      <c r="F114" t="s">
        <v>2321</v>
      </c>
      <c r="G114" t="s">
        <v>317</v>
      </c>
      <c r="H114" t="s">
        <v>2320</v>
      </c>
      <c r="I114" t="s">
        <v>2384</v>
      </c>
      <c r="J114" t="s">
        <v>34</v>
      </c>
      <c r="K114" t="s">
        <v>115</v>
      </c>
      <c r="L114" t="s">
        <v>65</v>
      </c>
      <c r="M114" t="s">
        <v>37</v>
      </c>
      <c r="N114">
        <v>89.85</v>
      </c>
      <c r="O114">
        <v>95</v>
      </c>
      <c r="P114" t="s">
        <v>38</v>
      </c>
      <c r="Q114" t="s">
        <v>38</v>
      </c>
      <c r="R114" t="s">
        <v>38</v>
      </c>
      <c r="S114" t="s">
        <v>2327</v>
      </c>
      <c r="T114" t="s">
        <v>318</v>
      </c>
      <c r="U114" t="s">
        <v>2335</v>
      </c>
      <c r="V114" t="s">
        <v>319</v>
      </c>
      <c r="W114" t="s">
        <v>100</v>
      </c>
      <c r="X114" t="s">
        <v>115</v>
      </c>
      <c r="Y114" t="s">
        <v>41</v>
      </c>
      <c r="Z114" t="s">
        <v>37</v>
      </c>
      <c r="AA114">
        <v>100</v>
      </c>
      <c r="AB114">
        <v>100</v>
      </c>
      <c r="AC114">
        <v>100</v>
      </c>
      <c r="AE114">
        <v>100</v>
      </c>
      <c r="AF114">
        <v>100</v>
      </c>
      <c r="AG114">
        <v>100</v>
      </c>
      <c r="AH114">
        <v>100</v>
      </c>
      <c r="AI114">
        <v>100</v>
      </c>
      <c r="AJ114">
        <v>100</v>
      </c>
      <c r="AK114">
        <v>100</v>
      </c>
      <c r="AL114">
        <v>100</v>
      </c>
      <c r="AM114">
        <v>100</v>
      </c>
      <c r="AN114">
        <v>100</v>
      </c>
      <c r="AO114" t="s">
        <v>38</v>
      </c>
      <c r="AP114" t="s">
        <v>38</v>
      </c>
      <c r="AQ114" t="s">
        <v>38</v>
      </c>
      <c r="AT114" t="str">
        <f t="shared" si="1"/>
        <v>01210125</v>
      </c>
    </row>
    <row r="115" spans="1:46" hidden="1">
      <c r="A115" t="s">
        <v>2375</v>
      </c>
      <c r="B115" t="s">
        <v>2376</v>
      </c>
      <c r="C115" t="s">
        <v>2377</v>
      </c>
      <c r="D115" t="s">
        <v>2300</v>
      </c>
      <c r="E115" t="s">
        <v>242</v>
      </c>
      <c r="F115" t="s">
        <v>2321</v>
      </c>
      <c r="G115" t="s">
        <v>317</v>
      </c>
      <c r="H115" t="s">
        <v>2320</v>
      </c>
      <c r="I115" t="s">
        <v>2384</v>
      </c>
      <c r="J115" t="s">
        <v>34</v>
      </c>
      <c r="K115" t="s">
        <v>115</v>
      </c>
      <c r="L115" t="s">
        <v>65</v>
      </c>
      <c r="M115" t="s">
        <v>37</v>
      </c>
      <c r="N115">
        <v>89.85</v>
      </c>
      <c r="O115">
        <v>95</v>
      </c>
      <c r="P115" t="s">
        <v>38</v>
      </c>
      <c r="Q115" t="s">
        <v>38</v>
      </c>
      <c r="R115" t="s">
        <v>38</v>
      </c>
      <c r="S115" t="s">
        <v>2329</v>
      </c>
      <c r="T115" t="s">
        <v>118</v>
      </c>
      <c r="U115" t="s">
        <v>2337</v>
      </c>
      <c r="V115" t="s">
        <v>320</v>
      </c>
      <c r="W115" t="s">
        <v>100</v>
      </c>
      <c r="X115" t="s">
        <v>115</v>
      </c>
      <c r="Y115" t="s">
        <v>41</v>
      </c>
      <c r="Z115" t="s">
        <v>37</v>
      </c>
      <c r="AA115">
        <v>100</v>
      </c>
      <c r="AB115">
        <v>100</v>
      </c>
      <c r="AC115">
        <v>100</v>
      </c>
      <c r="AE115">
        <v>100</v>
      </c>
      <c r="AF115">
        <v>100</v>
      </c>
      <c r="AG115">
        <v>100</v>
      </c>
      <c r="AH115">
        <v>100</v>
      </c>
      <c r="AI115">
        <v>100</v>
      </c>
      <c r="AJ115">
        <v>100</v>
      </c>
      <c r="AK115">
        <v>100</v>
      </c>
      <c r="AL115">
        <v>100</v>
      </c>
      <c r="AM115">
        <v>100</v>
      </c>
      <c r="AN115">
        <v>100</v>
      </c>
      <c r="AO115" t="s">
        <v>38</v>
      </c>
      <c r="AP115" t="s">
        <v>38</v>
      </c>
      <c r="AQ115" t="s">
        <v>38</v>
      </c>
      <c r="AT115" t="str">
        <f t="shared" si="1"/>
        <v>01210126</v>
      </c>
    </row>
    <row r="116" spans="1:46" hidden="1">
      <c r="A116" t="s">
        <v>2375</v>
      </c>
      <c r="B116" t="s">
        <v>2376</v>
      </c>
      <c r="C116" t="s">
        <v>2377</v>
      </c>
      <c r="D116" t="s">
        <v>2300</v>
      </c>
      <c r="E116" t="s">
        <v>242</v>
      </c>
      <c r="F116" t="s">
        <v>2321</v>
      </c>
      <c r="G116" t="s">
        <v>317</v>
      </c>
      <c r="H116" t="s">
        <v>2320</v>
      </c>
      <c r="I116" t="s">
        <v>2384</v>
      </c>
      <c r="J116" t="s">
        <v>34</v>
      </c>
      <c r="K116" t="s">
        <v>115</v>
      </c>
      <c r="L116" t="s">
        <v>65</v>
      </c>
      <c r="M116" t="s">
        <v>37</v>
      </c>
      <c r="N116">
        <v>89.85</v>
      </c>
      <c r="O116">
        <v>95</v>
      </c>
      <c r="P116" t="s">
        <v>38</v>
      </c>
      <c r="Q116" t="s">
        <v>38</v>
      </c>
      <c r="R116" t="s">
        <v>38</v>
      </c>
      <c r="S116" t="s">
        <v>2329</v>
      </c>
      <c r="T116" t="s">
        <v>118</v>
      </c>
      <c r="U116" t="s">
        <v>2385</v>
      </c>
      <c r="V116" t="s">
        <v>120</v>
      </c>
      <c r="W116" t="s">
        <v>76</v>
      </c>
      <c r="X116" t="s">
        <v>115</v>
      </c>
      <c r="Y116" t="s">
        <v>41</v>
      </c>
      <c r="Z116" t="s">
        <v>37</v>
      </c>
      <c r="AA116">
        <v>90</v>
      </c>
      <c r="AB116">
        <v>95</v>
      </c>
      <c r="AC116">
        <v>90.5</v>
      </c>
      <c r="AE116">
        <v>90.4</v>
      </c>
      <c r="AF116">
        <v>91</v>
      </c>
      <c r="AG116">
        <v>91.5</v>
      </c>
      <c r="AH116">
        <v>92</v>
      </c>
      <c r="AI116">
        <v>92.5</v>
      </c>
      <c r="AJ116">
        <v>93</v>
      </c>
      <c r="AK116">
        <v>93.5</v>
      </c>
      <c r="AL116">
        <v>94</v>
      </c>
      <c r="AM116">
        <v>94.5</v>
      </c>
      <c r="AN116">
        <v>95</v>
      </c>
      <c r="AO116" t="s">
        <v>38</v>
      </c>
      <c r="AP116" t="s">
        <v>38</v>
      </c>
      <c r="AQ116" t="s">
        <v>38</v>
      </c>
      <c r="AT116" t="str">
        <f t="shared" si="1"/>
        <v>01210127</v>
      </c>
    </row>
    <row r="117" spans="1:46">
      <c r="A117" t="s">
        <v>2386</v>
      </c>
      <c r="B117" t="s">
        <v>2387</v>
      </c>
      <c r="C117" t="s">
        <v>2388</v>
      </c>
      <c r="D117" t="s">
        <v>2300</v>
      </c>
      <c r="E117" t="s">
        <v>321</v>
      </c>
      <c r="F117" t="s">
        <v>2301</v>
      </c>
      <c r="G117" t="s">
        <v>322</v>
      </c>
      <c r="H117" t="s">
        <v>2301</v>
      </c>
      <c r="I117" t="s">
        <v>2389</v>
      </c>
      <c r="J117" t="s">
        <v>40</v>
      </c>
      <c r="K117" t="s">
        <v>35</v>
      </c>
      <c r="L117" t="s">
        <v>65</v>
      </c>
      <c r="M117" t="s">
        <v>58</v>
      </c>
      <c r="N117">
        <v>45.418486142199001</v>
      </c>
      <c r="O117">
        <v>200.79913805695</v>
      </c>
      <c r="P117" t="s">
        <v>38</v>
      </c>
      <c r="Q117" t="s">
        <v>38</v>
      </c>
      <c r="R117" t="s">
        <v>38</v>
      </c>
      <c r="S117" t="s">
        <v>2301</v>
      </c>
      <c r="T117" t="s">
        <v>323</v>
      </c>
      <c r="U117" t="s">
        <v>2301</v>
      </c>
      <c r="V117" t="s">
        <v>330</v>
      </c>
      <c r="W117" t="s">
        <v>40</v>
      </c>
      <c r="X117" t="s">
        <v>35</v>
      </c>
      <c r="Y117" t="s">
        <v>36</v>
      </c>
      <c r="Z117" t="s">
        <v>37</v>
      </c>
      <c r="AA117">
        <v>9831149</v>
      </c>
      <c r="AB117">
        <v>27724864</v>
      </c>
      <c r="AC117">
        <v>2868629</v>
      </c>
      <c r="AE117">
        <v>2650000</v>
      </c>
      <c r="AF117">
        <v>2676500</v>
      </c>
      <c r="AG117">
        <v>2703265</v>
      </c>
      <c r="AH117">
        <v>2730298</v>
      </c>
      <c r="AI117">
        <v>2757601</v>
      </c>
      <c r="AJ117">
        <v>2785177</v>
      </c>
      <c r="AK117">
        <v>2813028</v>
      </c>
      <c r="AL117">
        <v>2841159</v>
      </c>
      <c r="AM117">
        <v>2869570</v>
      </c>
      <c r="AN117">
        <v>2898266</v>
      </c>
      <c r="AO117" t="s">
        <v>38</v>
      </c>
      <c r="AP117" t="s">
        <v>38</v>
      </c>
      <c r="AQ117" t="s">
        <v>38</v>
      </c>
      <c r="AT117" t="str">
        <f t="shared" si="1"/>
        <v>0111011</v>
      </c>
    </row>
    <row r="118" spans="1:46">
      <c r="A118" t="s">
        <v>2386</v>
      </c>
      <c r="B118" t="s">
        <v>2387</v>
      </c>
      <c r="C118" t="s">
        <v>2388</v>
      </c>
      <c r="D118" t="s">
        <v>2300</v>
      </c>
      <c r="E118" t="s">
        <v>321</v>
      </c>
      <c r="F118" t="s">
        <v>2301</v>
      </c>
      <c r="G118" t="s">
        <v>322</v>
      </c>
      <c r="H118" t="s">
        <v>2301</v>
      </c>
      <c r="I118" t="s">
        <v>2389</v>
      </c>
      <c r="J118" t="s">
        <v>40</v>
      </c>
      <c r="K118" t="s">
        <v>35</v>
      </c>
      <c r="L118" t="s">
        <v>65</v>
      </c>
      <c r="M118" t="s">
        <v>58</v>
      </c>
      <c r="N118">
        <v>45.418486142199001</v>
      </c>
      <c r="O118">
        <v>200.79913805695</v>
      </c>
      <c r="P118" t="s">
        <v>38</v>
      </c>
      <c r="Q118" t="s">
        <v>38</v>
      </c>
      <c r="R118" t="s">
        <v>38</v>
      </c>
      <c r="S118" t="s">
        <v>2301</v>
      </c>
      <c r="T118" t="s">
        <v>323</v>
      </c>
      <c r="U118" t="s">
        <v>2304</v>
      </c>
      <c r="V118" t="s">
        <v>331</v>
      </c>
      <c r="W118" t="s">
        <v>100</v>
      </c>
      <c r="X118" t="s">
        <v>35</v>
      </c>
      <c r="Y118" t="s">
        <v>41</v>
      </c>
      <c r="Z118" t="s">
        <v>37</v>
      </c>
      <c r="AA118">
        <v>100</v>
      </c>
      <c r="AB118">
        <v>100</v>
      </c>
      <c r="AC118">
        <v>100</v>
      </c>
      <c r="AE118">
        <v>1</v>
      </c>
      <c r="AF118">
        <v>1</v>
      </c>
      <c r="AG118">
        <v>1</v>
      </c>
      <c r="AH118">
        <v>1</v>
      </c>
      <c r="AI118">
        <v>1</v>
      </c>
      <c r="AJ118">
        <v>1</v>
      </c>
      <c r="AK118">
        <v>1</v>
      </c>
      <c r="AL118">
        <v>1</v>
      </c>
      <c r="AM118">
        <v>1</v>
      </c>
      <c r="AN118">
        <v>1</v>
      </c>
      <c r="AO118" t="s">
        <v>38</v>
      </c>
      <c r="AP118" t="s">
        <v>38</v>
      </c>
      <c r="AQ118" t="s">
        <v>38</v>
      </c>
      <c r="AT118" t="str">
        <f t="shared" si="1"/>
        <v>0111012</v>
      </c>
    </row>
    <row r="119" spans="1:46">
      <c r="A119" t="s">
        <v>2386</v>
      </c>
      <c r="B119" t="s">
        <v>2387</v>
      </c>
      <c r="C119" t="s">
        <v>2388</v>
      </c>
      <c r="D119" t="s">
        <v>2300</v>
      </c>
      <c r="E119" t="s">
        <v>321</v>
      </c>
      <c r="F119" t="s">
        <v>2301</v>
      </c>
      <c r="G119" t="s">
        <v>322</v>
      </c>
      <c r="H119" t="s">
        <v>2301</v>
      </c>
      <c r="I119" t="s">
        <v>2389</v>
      </c>
      <c r="J119" t="s">
        <v>40</v>
      </c>
      <c r="K119" t="s">
        <v>35</v>
      </c>
      <c r="L119" t="s">
        <v>65</v>
      </c>
      <c r="M119" t="s">
        <v>58</v>
      </c>
      <c r="N119">
        <v>45.418486142199001</v>
      </c>
      <c r="O119">
        <v>200.79913805695</v>
      </c>
      <c r="P119" t="s">
        <v>38</v>
      </c>
      <c r="Q119" t="s">
        <v>38</v>
      </c>
      <c r="R119" t="s">
        <v>38</v>
      </c>
      <c r="S119" t="s">
        <v>2301</v>
      </c>
      <c r="T119" t="s">
        <v>323</v>
      </c>
      <c r="U119" t="s">
        <v>2307</v>
      </c>
      <c r="V119" t="s">
        <v>332</v>
      </c>
      <c r="W119" t="s">
        <v>40</v>
      </c>
      <c r="X119" t="s">
        <v>35</v>
      </c>
      <c r="Y119" t="s">
        <v>36</v>
      </c>
      <c r="Z119" t="s">
        <v>58</v>
      </c>
      <c r="AA119">
        <v>41.460036424663002</v>
      </c>
      <c r="AB119">
        <v>177.72437265759001</v>
      </c>
      <c r="AC119">
        <v>13.064956620106001</v>
      </c>
      <c r="AE119">
        <v>13.485546473367901</v>
      </c>
      <c r="AF119">
        <v>14.3523477632941</v>
      </c>
      <c r="AG119">
        <v>0</v>
      </c>
      <c r="AH119">
        <v>0</v>
      </c>
      <c r="AI119">
        <v>0</v>
      </c>
      <c r="AJ119">
        <v>0</v>
      </c>
      <c r="AK119">
        <v>0</v>
      </c>
      <c r="AL119">
        <v>0</v>
      </c>
      <c r="AM119">
        <v>0</v>
      </c>
      <c r="AN119">
        <v>0</v>
      </c>
      <c r="AO119" t="s">
        <v>38</v>
      </c>
      <c r="AP119" t="s">
        <v>38</v>
      </c>
      <c r="AQ119" t="s">
        <v>38</v>
      </c>
      <c r="AT119" t="str">
        <f t="shared" si="1"/>
        <v>0111013</v>
      </c>
    </row>
    <row r="120" spans="1:46">
      <c r="A120" t="s">
        <v>2386</v>
      </c>
      <c r="B120" t="s">
        <v>2387</v>
      </c>
      <c r="C120" t="s">
        <v>2388</v>
      </c>
      <c r="D120" t="s">
        <v>2300</v>
      </c>
      <c r="E120" t="s">
        <v>321</v>
      </c>
      <c r="F120" t="s">
        <v>2301</v>
      </c>
      <c r="G120" t="s">
        <v>322</v>
      </c>
      <c r="H120" t="s">
        <v>2301</v>
      </c>
      <c r="I120" t="s">
        <v>2389</v>
      </c>
      <c r="J120" t="s">
        <v>40</v>
      </c>
      <c r="K120" t="s">
        <v>35</v>
      </c>
      <c r="L120" t="s">
        <v>65</v>
      </c>
      <c r="M120" t="s">
        <v>58</v>
      </c>
      <c r="N120">
        <v>45.418486142199001</v>
      </c>
      <c r="O120">
        <v>200.79913805695</v>
      </c>
      <c r="P120" t="s">
        <v>38</v>
      </c>
      <c r="Q120" t="s">
        <v>38</v>
      </c>
      <c r="R120" t="s">
        <v>38</v>
      </c>
      <c r="S120" t="s">
        <v>2304</v>
      </c>
      <c r="T120" t="s">
        <v>333</v>
      </c>
      <c r="U120" t="s">
        <v>2314</v>
      </c>
      <c r="V120" t="s">
        <v>337</v>
      </c>
      <c r="W120" t="s">
        <v>40</v>
      </c>
      <c r="X120" t="s">
        <v>35</v>
      </c>
      <c r="Y120" t="s">
        <v>36</v>
      </c>
      <c r="Z120" t="s">
        <v>58</v>
      </c>
      <c r="AA120">
        <v>240725.66891199999</v>
      </c>
      <c r="AB120">
        <v>4363469.1411797702</v>
      </c>
      <c r="AC120">
        <v>142512.49535400001</v>
      </c>
      <c r="AE120">
        <v>287020.27655936743</v>
      </c>
      <c r="AF120">
        <v>344424.33187124081</v>
      </c>
      <c r="AG120">
        <v>0</v>
      </c>
      <c r="AH120">
        <v>0</v>
      </c>
      <c r="AI120">
        <v>0</v>
      </c>
      <c r="AJ120">
        <v>0</v>
      </c>
      <c r="AK120">
        <v>0</v>
      </c>
      <c r="AL120">
        <v>0</v>
      </c>
      <c r="AM120">
        <v>0</v>
      </c>
      <c r="AN120">
        <v>0</v>
      </c>
      <c r="AO120" t="s">
        <v>38</v>
      </c>
      <c r="AP120" t="s">
        <v>38</v>
      </c>
      <c r="AQ120" t="s">
        <v>38</v>
      </c>
      <c r="AT120" t="str">
        <f t="shared" si="1"/>
        <v>0111015</v>
      </c>
    </row>
    <row r="121" spans="1:46">
      <c r="A121" t="s">
        <v>2386</v>
      </c>
      <c r="B121" t="s">
        <v>2387</v>
      </c>
      <c r="C121" t="s">
        <v>2388</v>
      </c>
      <c r="D121" t="s">
        <v>2300</v>
      </c>
      <c r="E121" t="s">
        <v>321</v>
      </c>
      <c r="F121" t="s">
        <v>2301</v>
      </c>
      <c r="G121" t="s">
        <v>322</v>
      </c>
      <c r="H121" t="s">
        <v>2301</v>
      </c>
      <c r="I121" t="s">
        <v>2389</v>
      </c>
      <c r="J121" t="s">
        <v>40</v>
      </c>
      <c r="K121" t="s">
        <v>35</v>
      </c>
      <c r="L121" t="s">
        <v>65</v>
      </c>
      <c r="M121" t="s">
        <v>58</v>
      </c>
      <c r="N121">
        <v>45.418486142199001</v>
      </c>
      <c r="O121">
        <v>200.79913805695</v>
      </c>
      <c r="P121" t="s">
        <v>38</v>
      </c>
      <c r="Q121" t="s">
        <v>38</v>
      </c>
      <c r="R121" t="s">
        <v>38</v>
      </c>
      <c r="S121" t="s">
        <v>2304</v>
      </c>
      <c r="T121" t="s">
        <v>333</v>
      </c>
      <c r="U121" t="s">
        <v>2315</v>
      </c>
      <c r="V121" t="s">
        <v>338</v>
      </c>
      <c r="W121" t="s">
        <v>40</v>
      </c>
      <c r="X121" t="s">
        <v>35</v>
      </c>
      <c r="Y121" t="s">
        <v>36</v>
      </c>
      <c r="Z121" t="s">
        <v>58</v>
      </c>
      <c r="AA121">
        <v>0</v>
      </c>
      <c r="AB121">
        <v>2173670.8588202298</v>
      </c>
      <c r="AC121">
        <v>102120.371422</v>
      </c>
      <c r="AE121">
        <v>142979.72344063269</v>
      </c>
      <c r="AF121">
        <v>171575.66812875919</v>
      </c>
      <c r="AG121">
        <v>0</v>
      </c>
      <c r="AH121">
        <v>0</v>
      </c>
      <c r="AI121">
        <v>0</v>
      </c>
      <c r="AJ121">
        <v>0</v>
      </c>
      <c r="AK121">
        <v>0</v>
      </c>
      <c r="AL121">
        <v>0</v>
      </c>
      <c r="AM121">
        <v>0</v>
      </c>
      <c r="AN121">
        <v>0</v>
      </c>
      <c r="AO121" t="s">
        <v>38</v>
      </c>
      <c r="AP121" t="s">
        <v>38</v>
      </c>
      <c r="AQ121" t="s">
        <v>38</v>
      </c>
      <c r="AT121" t="str">
        <f t="shared" si="1"/>
        <v>0111016</v>
      </c>
    </row>
    <row r="122" spans="1:46">
      <c r="A122" t="s">
        <v>2386</v>
      </c>
      <c r="B122" t="s">
        <v>2387</v>
      </c>
      <c r="C122" t="s">
        <v>2388</v>
      </c>
      <c r="D122" t="s">
        <v>2300</v>
      </c>
      <c r="E122" t="s">
        <v>321</v>
      </c>
      <c r="F122" t="s">
        <v>2301</v>
      </c>
      <c r="G122" t="s">
        <v>322</v>
      </c>
      <c r="H122" t="s">
        <v>2301</v>
      </c>
      <c r="I122" t="s">
        <v>2389</v>
      </c>
      <c r="J122" t="s">
        <v>40</v>
      </c>
      <c r="K122" t="s">
        <v>35</v>
      </c>
      <c r="L122" t="s">
        <v>65</v>
      </c>
      <c r="M122" t="s">
        <v>58</v>
      </c>
      <c r="N122">
        <v>45.418486142199001</v>
      </c>
      <c r="O122">
        <v>200.79913805695</v>
      </c>
      <c r="P122" t="s">
        <v>38</v>
      </c>
      <c r="Q122" t="s">
        <v>38</v>
      </c>
      <c r="R122" t="s">
        <v>38</v>
      </c>
      <c r="S122" t="s">
        <v>2304</v>
      </c>
      <c r="T122" t="s">
        <v>333</v>
      </c>
      <c r="U122" t="s">
        <v>2316</v>
      </c>
      <c r="V122" t="s">
        <v>339</v>
      </c>
      <c r="W122" t="s">
        <v>40</v>
      </c>
      <c r="X122" t="s">
        <v>35</v>
      </c>
      <c r="Y122" t="s">
        <v>36</v>
      </c>
      <c r="Z122" t="s">
        <v>58</v>
      </c>
      <c r="AA122">
        <v>1758599</v>
      </c>
      <c r="AB122">
        <v>8268812.6996799996</v>
      </c>
      <c r="AC122">
        <v>548357.99946900003</v>
      </c>
      <c r="AE122">
        <v>669062.5</v>
      </c>
      <c r="AF122">
        <v>647345.4</v>
      </c>
      <c r="AG122">
        <v>0</v>
      </c>
      <c r="AH122">
        <v>0</v>
      </c>
      <c r="AI122">
        <v>0</v>
      </c>
      <c r="AJ122">
        <v>0</v>
      </c>
      <c r="AK122">
        <v>0</v>
      </c>
      <c r="AL122">
        <v>0</v>
      </c>
      <c r="AM122">
        <v>0</v>
      </c>
      <c r="AN122">
        <v>0</v>
      </c>
      <c r="AO122" t="s">
        <v>38</v>
      </c>
      <c r="AP122" t="s">
        <v>38</v>
      </c>
      <c r="AQ122" t="s">
        <v>38</v>
      </c>
      <c r="AT122" t="str">
        <f t="shared" si="1"/>
        <v>0111017</v>
      </c>
    </row>
    <row r="123" spans="1:46">
      <c r="A123" t="s">
        <v>2386</v>
      </c>
      <c r="B123" t="s">
        <v>2387</v>
      </c>
      <c r="C123" t="s">
        <v>2388</v>
      </c>
      <c r="D123" t="s">
        <v>2300</v>
      </c>
      <c r="E123" t="s">
        <v>321</v>
      </c>
      <c r="F123" t="s">
        <v>2301</v>
      </c>
      <c r="G123" t="s">
        <v>322</v>
      </c>
      <c r="H123" t="s">
        <v>2301</v>
      </c>
      <c r="I123" t="s">
        <v>2389</v>
      </c>
      <c r="J123" t="s">
        <v>40</v>
      </c>
      <c r="K123" t="s">
        <v>35</v>
      </c>
      <c r="L123" t="s">
        <v>65</v>
      </c>
      <c r="M123" t="s">
        <v>58</v>
      </c>
      <c r="N123">
        <v>45.418486142199001</v>
      </c>
      <c r="O123">
        <v>200.79913805695</v>
      </c>
      <c r="P123" t="s">
        <v>38</v>
      </c>
      <c r="Q123" t="s">
        <v>38</v>
      </c>
      <c r="R123" t="s">
        <v>38</v>
      </c>
      <c r="S123" t="s">
        <v>2304</v>
      </c>
      <c r="T123" t="s">
        <v>333</v>
      </c>
      <c r="U123" t="s">
        <v>2318</v>
      </c>
      <c r="V123" t="s">
        <v>340</v>
      </c>
      <c r="W123" t="s">
        <v>40</v>
      </c>
      <c r="X123" t="s">
        <v>35</v>
      </c>
      <c r="Y123" t="s">
        <v>36</v>
      </c>
      <c r="Z123" t="s">
        <v>58</v>
      </c>
      <c r="AA123">
        <v>1146475</v>
      </c>
      <c r="AB123">
        <v>8268812.6996799996</v>
      </c>
      <c r="AC123">
        <v>926733.33523600001</v>
      </c>
      <c r="AE123">
        <v>669062.5</v>
      </c>
      <c r="AF123">
        <v>647345.4</v>
      </c>
      <c r="AG123">
        <v>0</v>
      </c>
      <c r="AH123">
        <v>0</v>
      </c>
      <c r="AI123">
        <v>0</v>
      </c>
      <c r="AJ123">
        <v>0</v>
      </c>
      <c r="AK123">
        <v>0</v>
      </c>
      <c r="AL123">
        <v>0</v>
      </c>
      <c r="AM123">
        <v>0</v>
      </c>
      <c r="AN123">
        <v>0</v>
      </c>
      <c r="AO123" t="s">
        <v>38</v>
      </c>
      <c r="AP123" t="s">
        <v>38</v>
      </c>
      <c r="AQ123" t="s">
        <v>38</v>
      </c>
      <c r="AT123" t="str">
        <f t="shared" si="1"/>
        <v>0111018</v>
      </c>
    </row>
    <row r="124" spans="1:46">
      <c r="A124" t="s">
        <v>2386</v>
      </c>
      <c r="B124" t="s">
        <v>2387</v>
      </c>
      <c r="C124" t="s">
        <v>2388</v>
      </c>
      <c r="D124" t="s">
        <v>2300</v>
      </c>
      <c r="E124" t="s">
        <v>321</v>
      </c>
      <c r="F124" t="s">
        <v>2304</v>
      </c>
      <c r="G124" t="s">
        <v>317</v>
      </c>
      <c r="H124" t="s">
        <v>2304</v>
      </c>
      <c r="I124" t="s">
        <v>2390</v>
      </c>
      <c r="J124" t="s">
        <v>34</v>
      </c>
      <c r="K124" t="s">
        <v>115</v>
      </c>
      <c r="L124" t="s">
        <v>41</v>
      </c>
      <c r="M124" t="s">
        <v>37</v>
      </c>
      <c r="N124">
        <v>0</v>
      </c>
      <c r="O124">
        <v>100</v>
      </c>
      <c r="P124" t="s">
        <v>38</v>
      </c>
      <c r="Q124" t="s">
        <v>38</v>
      </c>
      <c r="R124" t="s">
        <v>38</v>
      </c>
      <c r="S124" t="s">
        <v>2307</v>
      </c>
      <c r="T124" t="s">
        <v>341</v>
      </c>
      <c r="U124" t="s">
        <v>2320</v>
      </c>
      <c r="V124" t="s">
        <v>345</v>
      </c>
      <c r="W124" t="s">
        <v>34</v>
      </c>
      <c r="X124" t="s">
        <v>131</v>
      </c>
      <c r="Y124" t="s">
        <v>41</v>
      </c>
      <c r="Z124" t="s">
        <v>37</v>
      </c>
      <c r="AA124">
        <v>92.57</v>
      </c>
      <c r="AB124">
        <v>95</v>
      </c>
      <c r="AC124">
        <v>89.5</v>
      </c>
      <c r="AE124">
        <v>93</v>
      </c>
      <c r="AF124">
        <v>93</v>
      </c>
      <c r="AG124">
        <v>93</v>
      </c>
      <c r="AH124">
        <v>94</v>
      </c>
      <c r="AI124">
        <v>94</v>
      </c>
      <c r="AJ124">
        <v>94</v>
      </c>
      <c r="AK124">
        <v>94.5</v>
      </c>
      <c r="AL124">
        <v>94.5</v>
      </c>
      <c r="AM124">
        <v>95</v>
      </c>
      <c r="AN124">
        <v>95</v>
      </c>
      <c r="AO124" t="s">
        <v>38</v>
      </c>
      <c r="AP124" t="s">
        <v>38</v>
      </c>
      <c r="AQ124" t="s">
        <v>38</v>
      </c>
      <c r="AT124" t="str">
        <f t="shared" si="1"/>
        <v>01110110</v>
      </c>
    </row>
    <row r="125" spans="1:46">
      <c r="A125" t="s">
        <v>2386</v>
      </c>
      <c r="B125" t="s">
        <v>2387</v>
      </c>
      <c r="C125" t="s">
        <v>2388</v>
      </c>
      <c r="D125" t="s">
        <v>2300</v>
      </c>
      <c r="E125" t="s">
        <v>321</v>
      </c>
      <c r="F125" t="s">
        <v>2304</v>
      </c>
      <c r="G125" t="s">
        <v>317</v>
      </c>
      <c r="H125" t="s">
        <v>2304</v>
      </c>
      <c r="I125" t="s">
        <v>2390</v>
      </c>
      <c r="J125" t="s">
        <v>34</v>
      </c>
      <c r="K125" t="s">
        <v>115</v>
      </c>
      <c r="L125" t="s">
        <v>41</v>
      </c>
      <c r="M125" t="s">
        <v>37</v>
      </c>
      <c r="N125">
        <v>0</v>
      </c>
      <c r="O125">
        <v>100</v>
      </c>
      <c r="P125" t="s">
        <v>38</v>
      </c>
      <c r="Q125" t="s">
        <v>38</v>
      </c>
      <c r="R125" t="s">
        <v>38</v>
      </c>
      <c r="S125" t="s">
        <v>2310</v>
      </c>
      <c r="T125" t="s">
        <v>346</v>
      </c>
      <c r="U125" t="s">
        <v>2329</v>
      </c>
      <c r="V125" t="s">
        <v>350</v>
      </c>
      <c r="W125" t="s">
        <v>34</v>
      </c>
      <c r="X125" t="s">
        <v>131</v>
      </c>
      <c r="Y125" t="s">
        <v>41</v>
      </c>
      <c r="Z125" t="s">
        <v>58</v>
      </c>
      <c r="AB125">
        <v>100</v>
      </c>
      <c r="AC125">
        <v>100</v>
      </c>
      <c r="AE125">
        <v>100</v>
      </c>
      <c r="AF125">
        <v>100</v>
      </c>
      <c r="AG125">
        <v>100</v>
      </c>
      <c r="AH125">
        <v>100</v>
      </c>
      <c r="AI125">
        <v>100</v>
      </c>
      <c r="AJ125">
        <v>100</v>
      </c>
      <c r="AK125">
        <v>100</v>
      </c>
      <c r="AL125">
        <v>100</v>
      </c>
      <c r="AM125">
        <v>100</v>
      </c>
      <c r="AN125">
        <v>100</v>
      </c>
      <c r="AO125" t="s">
        <v>38</v>
      </c>
      <c r="AP125" t="s">
        <v>38</v>
      </c>
      <c r="AQ125" t="s">
        <v>38</v>
      </c>
      <c r="AT125" t="str">
        <f t="shared" si="1"/>
        <v>01110113</v>
      </c>
    </row>
    <row r="126" spans="1:46">
      <c r="A126" t="s">
        <v>2386</v>
      </c>
      <c r="B126" t="s">
        <v>2387</v>
      </c>
      <c r="C126" t="s">
        <v>2388</v>
      </c>
      <c r="D126" t="s">
        <v>2300</v>
      </c>
      <c r="E126" t="s">
        <v>321</v>
      </c>
      <c r="F126" t="s">
        <v>2304</v>
      </c>
      <c r="G126" t="s">
        <v>317</v>
      </c>
      <c r="H126" t="s">
        <v>2304</v>
      </c>
      <c r="I126" t="s">
        <v>2390</v>
      </c>
      <c r="J126" t="s">
        <v>34</v>
      </c>
      <c r="K126" t="s">
        <v>115</v>
      </c>
      <c r="L126" t="s">
        <v>41</v>
      </c>
      <c r="M126" t="s">
        <v>37</v>
      </c>
      <c r="N126">
        <v>0</v>
      </c>
      <c r="O126">
        <v>100</v>
      </c>
      <c r="P126" t="s">
        <v>38</v>
      </c>
      <c r="Q126" t="s">
        <v>38</v>
      </c>
      <c r="R126" t="s">
        <v>38</v>
      </c>
      <c r="S126" t="s">
        <v>2314</v>
      </c>
      <c r="T126" t="s">
        <v>351</v>
      </c>
      <c r="U126" t="s">
        <v>2331</v>
      </c>
      <c r="V126" t="s">
        <v>352</v>
      </c>
      <c r="W126" t="s">
        <v>34</v>
      </c>
      <c r="X126" t="s">
        <v>131</v>
      </c>
      <c r="Y126" t="s">
        <v>41</v>
      </c>
      <c r="Z126" t="s">
        <v>37</v>
      </c>
      <c r="AB126">
        <v>100</v>
      </c>
      <c r="AC126">
        <v>100</v>
      </c>
      <c r="AE126">
        <v>100</v>
      </c>
      <c r="AF126">
        <v>100</v>
      </c>
      <c r="AG126">
        <v>100</v>
      </c>
      <c r="AH126">
        <v>100</v>
      </c>
      <c r="AI126">
        <v>100</v>
      </c>
      <c r="AJ126">
        <v>100</v>
      </c>
      <c r="AK126">
        <v>100</v>
      </c>
      <c r="AL126">
        <v>100</v>
      </c>
      <c r="AM126">
        <v>100</v>
      </c>
      <c r="AN126">
        <v>100</v>
      </c>
      <c r="AO126" t="s">
        <v>38</v>
      </c>
      <c r="AP126" t="s">
        <v>38</v>
      </c>
      <c r="AQ126" t="s">
        <v>38</v>
      </c>
      <c r="AT126" t="str">
        <f t="shared" si="1"/>
        <v>01110114</v>
      </c>
    </row>
    <row r="127" spans="1:46">
      <c r="A127" t="s">
        <v>2386</v>
      </c>
      <c r="B127" t="s">
        <v>2387</v>
      </c>
      <c r="C127" t="s">
        <v>2388</v>
      </c>
      <c r="D127" t="s">
        <v>2391</v>
      </c>
      <c r="E127" t="s">
        <v>321</v>
      </c>
      <c r="F127" t="s">
        <v>2304</v>
      </c>
      <c r="G127" t="s">
        <v>317</v>
      </c>
      <c r="H127" t="s">
        <v>2307</v>
      </c>
      <c r="I127" t="s">
        <v>2392</v>
      </c>
      <c r="J127" t="s">
        <v>34</v>
      </c>
      <c r="K127" t="s">
        <v>115</v>
      </c>
      <c r="L127" t="s">
        <v>41</v>
      </c>
      <c r="M127" t="s">
        <v>37</v>
      </c>
      <c r="N127">
        <v>0</v>
      </c>
      <c r="O127">
        <v>100</v>
      </c>
      <c r="P127" t="s">
        <v>38</v>
      </c>
      <c r="Q127" t="s">
        <v>38</v>
      </c>
      <c r="R127" t="s">
        <v>38</v>
      </c>
      <c r="S127" t="s">
        <v>2327</v>
      </c>
      <c r="T127" t="s">
        <v>359</v>
      </c>
      <c r="U127" t="s">
        <v>2332</v>
      </c>
      <c r="V127" t="s">
        <v>363</v>
      </c>
      <c r="W127" t="s">
        <v>34</v>
      </c>
      <c r="X127" t="s">
        <v>131</v>
      </c>
      <c r="Y127" t="s">
        <v>41</v>
      </c>
      <c r="Z127" t="s">
        <v>58</v>
      </c>
      <c r="AB127">
        <v>100</v>
      </c>
      <c r="AC127">
        <v>0</v>
      </c>
      <c r="AE127">
        <v>100</v>
      </c>
      <c r="AF127">
        <v>100</v>
      </c>
      <c r="AG127">
        <v>100</v>
      </c>
      <c r="AH127">
        <v>100</v>
      </c>
      <c r="AI127">
        <v>100</v>
      </c>
      <c r="AJ127">
        <v>100</v>
      </c>
      <c r="AK127">
        <v>100</v>
      </c>
      <c r="AL127">
        <v>100</v>
      </c>
      <c r="AM127">
        <v>100</v>
      </c>
      <c r="AN127">
        <v>100</v>
      </c>
      <c r="AO127" t="s">
        <v>38</v>
      </c>
      <c r="AP127" t="s">
        <v>38</v>
      </c>
      <c r="AQ127" t="s">
        <v>38</v>
      </c>
      <c r="AT127" t="str">
        <f t="shared" si="1"/>
        <v>01110415</v>
      </c>
    </row>
    <row r="128" spans="1:46">
      <c r="A128" t="s">
        <v>2386</v>
      </c>
      <c r="B128" t="s">
        <v>2387</v>
      </c>
      <c r="C128" t="s">
        <v>2388</v>
      </c>
      <c r="D128" t="s">
        <v>2391</v>
      </c>
      <c r="E128" t="s">
        <v>321</v>
      </c>
      <c r="F128" t="s">
        <v>2304</v>
      </c>
      <c r="G128" t="s">
        <v>317</v>
      </c>
      <c r="H128" t="s">
        <v>2307</v>
      </c>
      <c r="I128" t="s">
        <v>2392</v>
      </c>
      <c r="J128" t="s">
        <v>34</v>
      </c>
      <c r="K128" t="s">
        <v>115</v>
      </c>
      <c r="L128" t="s">
        <v>41</v>
      </c>
      <c r="M128" t="s">
        <v>37</v>
      </c>
      <c r="N128">
        <v>0</v>
      </c>
      <c r="O128">
        <v>100</v>
      </c>
      <c r="P128" t="s">
        <v>38</v>
      </c>
      <c r="Q128" t="s">
        <v>38</v>
      </c>
      <c r="R128" t="s">
        <v>38</v>
      </c>
      <c r="S128" t="s">
        <v>2329</v>
      </c>
      <c r="T128" t="s">
        <v>364</v>
      </c>
      <c r="U128" t="s">
        <v>2311</v>
      </c>
      <c r="V128" t="s">
        <v>365</v>
      </c>
      <c r="W128" t="s">
        <v>34</v>
      </c>
      <c r="X128" t="s">
        <v>131</v>
      </c>
      <c r="Y128" t="s">
        <v>41</v>
      </c>
      <c r="Z128" t="s">
        <v>37</v>
      </c>
      <c r="AB128">
        <v>100</v>
      </c>
      <c r="AC128">
        <v>80.94</v>
      </c>
      <c r="AE128">
        <v>100</v>
      </c>
      <c r="AF128">
        <v>100</v>
      </c>
      <c r="AG128">
        <v>100</v>
      </c>
      <c r="AH128">
        <v>100</v>
      </c>
      <c r="AI128">
        <v>100</v>
      </c>
      <c r="AJ128">
        <v>100</v>
      </c>
      <c r="AK128">
        <v>100</v>
      </c>
      <c r="AL128">
        <v>100</v>
      </c>
      <c r="AM128">
        <v>100</v>
      </c>
      <c r="AN128">
        <v>100</v>
      </c>
      <c r="AO128" t="s">
        <v>38</v>
      </c>
      <c r="AP128" t="s">
        <v>38</v>
      </c>
      <c r="AQ128" t="s">
        <v>38</v>
      </c>
      <c r="AT128" t="str">
        <f t="shared" si="1"/>
        <v>01110420</v>
      </c>
    </row>
    <row r="129" spans="1:46">
      <c r="A129" t="s">
        <v>2386</v>
      </c>
      <c r="B129" t="s">
        <v>2387</v>
      </c>
      <c r="C129" t="s">
        <v>2388</v>
      </c>
      <c r="D129" t="s">
        <v>2391</v>
      </c>
      <c r="E129" t="s">
        <v>321</v>
      </c>
      <c r="F129" t="s">
        <v>2304</v>
      </c>
      <c r="G129" t="s">
        <v>317</v>
      </c>
      <c r="H129" t="s">
        <v>2307</v>
      </c>
      <c r="I129" t="s">
        <v>2392</v>
      </c>
      <c r="J129" t="s">
        <v>34</v>
      </c>
      <c r="K129" t="s">
        <v>115</v>
      </c>
      <c r="L129" t="s">
        <v>41</v>
      </c>
      <c r="M129" t="s">
        <v>37</v>
      </c>
      <c r="N129">
        <v>0</v>
      </c>
      <c r="O129">
        <v>100</v>
      </c>
      <c r="P129" t="s">
        <v>38</v>
      </c>
      <c r="Q129" t="s">
        <v>38</v>
      </c>
      <c r="R129" t="s">
        <v>38</v>
      </c>
      <c r="S129" t="s">
        <v>2329</v>
      </c>
      <c r="T129" t="s">
        <v>364</v>
      </c>
      <c r="U129" t="s">
        <v>2324</v>
      </c>
      <c r="V129" t="s">
        <v>366</v>
      </c>
      <c r="W129" t="s">
        <v>34</v>
      </c>
      <c r="X129" t="s">
        <v>131</v>
      </c>
      <c r="Y129" t="s">
        <v>41</v>
      </c>
      <c r="Z129" t="s">
        <v>37</v>
      </c>
      <c r="AB129">
        <v>100</v>
      </c>
      <c r="AC129">
        <v>0</v>
      </c>
      <c r="AE129">
        <v>100</v>
      </c>
      <c r="AF129">
        <v>100</v>
      </c>
      <c r="AG129">
        <v>100</v>
      </c>
      <c r="AH129">
        <v>100</v>
      </c>
      <c r="AI129">
        <v>100</v>
      </c>
      <c r="AJ129">
        <v>100</v>
      </c>
      <c r="AK129">
        <v>100</v>
      </c>
      <c r="AL129">
        <v>100</v>
      </c>
      <c r="AM129">
        <v>100</v>
      </c>
      <c r="AN129">
        <v>100</v>
      </c>
      <c r="AO129" t="s">
        <v>38</v>
      </c>
      <c r="AP129" t="s">
        <v>38</v>
      </c>
      <c r="AQ129" t="s">
        <v>38</v>
      </c>
      <c r="AT129" t="str">
        <f t="shared" si="1"/>
        <v>01110421</v>
      </c>
    </row>
    <row r="130" spans="1:46">
      <c r="A130" t="s">
        <v>2386</v>
      </c>
      <c r="B130" t="s">
        <v>2387</v>
      </c>
      <c r="C130" t="s">
        <v>2388</v>
      </c>
      <c r="D130" t="s">
        <v>2300</v>
      </c>
      <c r="E130" t="s">
        <v>321</v>
      </c>
      <c r="F130" t="s">
        <v>2314</v>
      </c>
      <c r="G130" t="s">
        <v>353</v>
      </c>
      <c r="H130" t="s">
        <v>2310</v>
      </c>
      <c r="I130" t="s">
        <v>2393</v>
      </c>
      <c r="J130" t="s">
        <v>34</v>
      </c>
      <c r="K130" t="s">
        <v>115</v>
      </c>
      <c r="L130" t="s">
        <v>41</v>
      </c>
      <c r="M130" t="s">
        <v>37</v>
      </c>
      <c r="O130">
        <v>85</v>
      </c>
      <c r="P130" t="s">
        <v>38</v>
      </c>
      <c r="Q130" t="s">
        <v>38</v>
      </c>
      <c r="R130" t="s">
        <v>38</v>
      </c>
      <c r="S130" t="s">
        <v>2331</v>
      </c>
      <c r="T130" t="s">
        <v>354</v>
      </c>
      <c r="U130" t="s">
        <v>2308</v>
      </c>
      <c r="V130" t="s">
        <v>358</v>
      </c>
      <c r="W130" t="s">
        <v>40</v>
      </c>
      <c r="X130" t="s">
        <v>95</v>
      </c>
      <c r="Y130" t="s">
        <v>36</v>
      </c>
      <c r="Z130" t="s">
        <v>37</v>
      </c>
      <c r="AB130">
        <v>16</v>
      </c>
      <c r="AC130" t="e">
        <v>#N/A</v>
      </c>
      <c r="AE130">
        <v>0</v>
      </c>
      <c r="AF130">
        <v>4</v>
      </c>
      <c r="AG130">
        <v>5</v>
      </c>
      <c r="AH130">
        <v>1</v>
      </c>
      <c r="AI130">
        <v>1</v>
      </c>
      <c r="AJ130">
        <v>1</v>
      </c>
      <c r="AK130">
        <v>1</v>
      </c>
      <c r="AL130">
        <v>1</v>
      </c>
      <c r="AM130">
        <v>1</v>
      </c>
      <c r="AN130">
        <v>1</v>
      </c>
      <c r="AO130" t="s">
        <v>38</v>
      </c>
      <c r="AP130" t="s">
        <v>38</v>
      </c>
      <c r="AQ130" t="s">
        <v>38</v>
      </c>
      <c r="AT130" t="str">
        <f t="shared" si="1"/>
        <v>01110122</v>
      </c>
    </row>
    <row r="131" spans="1:46" hidden="1">
      <c r="A131" t="s">
        <v>2394</v>
      </c>
      <c r="B131" t="s">
        <v>2387</v>
      </c>
      <c r="C131" t="s">
        <v>2395</v>
      </c>
      <c r="D131" t="s">
        <v>2300</v>
      </c>
      <c r="E131" t="s">
        <v>367</v>
      </c>
      <c r="F131" t="s">
        <v>2301</v>
      </c>
      <c r="G131" t="s">
        <v>368</v>
      </c>
      <c r="H131" t="s">
        <v>2301</v>
      </c>
      <c r="I131" t="s">
        <v>2396</v>
      </c>
      <c r="J131" t="s">
        <v>76</v>
      </c>
      <c r="K131" t="s">
        <v>115</v>
      </c>
      <c r="L131" t="s">
        <v>41</v>
      </c>
      <c r="M131" t="s">
        <v>37</v>
      </c>
      <c r="N131">
        <v>38</v>
      </c>
      <c r="O131">
        <v>100</v>
      </c>
      <c r="P131" t="s">
        <v>38</v>
      </c>
      <c r="Q131" t="s">
        <v>38</v>
      </c>
      <c r="R131" t="s">
        <v>38</v>
      </c>
      <c r="S131" t="s">
        <v>2310</v>
      </c>
      <c r="T131" t="s">
        <v>369</v>
      </c>
      <c r="U131" t="s">
        <v>2310</v>
      </c>
      <c r="V131" t="s">
        <v>373</v>
      </c>
      <c r="W131" t="s">
        <v>76</v>
      </c>
      <c r="X131" t="s">
        <v>131</v>
      </c>
      <c r="Y131" t="s">
        <v>41</v>
      </c>
      <c r="Z131" t="s">
        <v>374</v>
      </c>
      <c r="AA131">
        <v>80</v>
      </c>
      <c r="AB131">
        <v>100</v>
      </c>
      <c r="AC131">
        <v>91</v>
      </c>
      <c r="AE131">
        <v>91</v>
      </c>
      <c r="AF131">
        <v>92</v>
      </c>
      <c r="AG131">
        <v>93</v>
      </c>
      <c r="AH131">
        <v>94</v>
      </c>
      <c r="AI131">
        <v>95</v>
      </c>
      <c r="AJ131">
        <v>96</v>
      </c>
      <c r="AK131">
        <v>97</v>
      </c>
      <c r="AL131">
        <v>98</v>
      </c>
      <c r="AM131">
        <v>99</v>
      </c>
      <c r="AN131">
        <v>100</v>
      </c>
      <c r="AO131" t="s">
        <v>38</v>
      </c>
      <c r="AP131" t="s">
        <v>38</v>
      </c>
      <c r="AQ131" t="s">
        <v>38</v>
      </c>
      <c r="AT131" t="str">
        <f t="shared" ref="AT131:AT194" si="2">C131&amp;D131&amp;U131</f>
        <v>0206014</v>
      </c>
    </row>
    <row r="132" spans="1:46" hidden="1">
      <c r="A132" t="s">
        <v>2394</v>
      </c>
      <c r="B132" t="s">
        <v>2387</v>
      </c>
      <c r="C132" t="s">
        <v>2395</v>
      </c>
      <c r="D132" t="s">
        <v>2300</v>
      </c>
      <c r="E132" t="s">
        <v>367</v>
      </c>
      <c r="F132" t="s">
        <v>2304</v>
      </c>
      <c r="G132" t="s">
        <v>317</v>
      </c>
      <c r="H132" t="s">
        <v>2304</v>
      </c>
      <c r="I132" t="s">
        <v>2397</v>
      </c>
      <c r="J132" t="s">
        <v>76</v>
      </c>
      <c r="K132" t="s">
        <v>115</v>
      </c>
      <c r="L132" t="s">
        <v>41</v>
      </c>
      <c r="M132" t="s">
        <v>37</v>
      </c>
      <c r="N132">
        <v>80</v>
      </c>
      <c r="O132">
        <v>100</v>
      </c>
      <c r="P132" t="s">
        <v>38</v>
      </c>
      <c r="Q132" t="s">
        <v>38</v>
      </c>
      <c r="R132" t="s">
        <v>38</v>
      </c>
      <c r="S132" t="s">
        <v>2318</v>
      </c>
      <c r="T132" t="s">
        <v>118</v>
      </c>
      <c r="U132" t="s">
        <v>2318</v>
      </c>
      <c r="V132" t="s">
        <v>375</v>
      </c>
      <c r="W132" t="s">
        <v>76</v>
      </c>
      <c r="X132" t="s">
        <v>131</v>
      </c>
      <c r="Y132" t="s">
        <v>41</v>
      </c>
      <c r="Z132" t="s">
        <v>374</v>
      </c>
      <c r="AB132">
        <v>100</v>
      </c>
      <c r="AC132">
        <v>10</v>
      </c>
      <c r="AE132">
        <v>10</v>
      </c>
      <c r="AF132">
        <v>0</v>
      </c>
      <c r="AG132">
        <v>0</v>
      </c>
      <c r="AH132">
        <v>0</v>
      </c>
      <c r="AI132">
        <v>0</v>
      </c>
      <c r="AJ132">
        <v>0</v>
      </c>
      <c r="AK132">
        <v>0</v>
      </c>
      <c r="AL132">
        <v>0</v>
      </c>
      <c r="AM132">
        <v>0</v>
      </c>
      <c r="AN132">
        <v>0</v>
      </c>
      <c r="AO132" t="s">
        <v>38</v>
      </c>
      <c r="AP132" t="s">
        <v>38</v>
      </c>
      <c r="AQ132" t="s">
        <v>38</v>
      </c>
      <c r="AT132" t="str">
        <f t="shared" si="2"/>
        <v>0206018</v>
      </c>
    </row>
    <row r="133" spans="1:46" hidden="1">
      <c r="A133" t="s">
        <v>2394</v>
      </c>
      <c r="B133" t="s">
        <v>2387</v>
      </c>
      <c r="C133" t="s">
        <v>2395</v>
      </c>
      <c r="D133" t="s">
        <v>2300</v>
      </c>
      <c r="E133" t="s">
        <v>367</v>
      </c>
      <c r="F133" t="s">
        <v>2301</v>
      </c>
      <c r="G133" t="s">
        <v>368</v>
      </c>
      <c r="H133" t="s">
        <v>2301</v>
      </c>
      <c r="I133" t="s">
        <v>2396</v>
      </c>
      <c r="J133" t="s">
        <v>76</v>
      </c>
      <c r="K133" t="s">
        <v>115</v>
      </c>
      <c r="L133" t="s">
        <v>41</v>
      </c>
      <c r="M133" t="s">
        <v>37</v>
      </c>
      <c r="N133">
        <v>38</v>
      </c>
      <c r="O133">
        <v>100</v>
      </c>
      <c r="P133" t="s">
        <v>38</v>
      </c>
      <c r="Q133" t="s">
        <v>38</v>
      </c>
      <c r="R133" t="s">
        <v>38</v>
      </c>
      <c r="S133" t="s">
        <v>2307</v>
      </c>
      <c r="T133" t="s">
        <v>377</v>
      </c>
      <c r="U133" t="s">
        <v>2319</v>
      </c>
      <c r="V133" t="s">
        <v>378</v>
      </c>
      <c r="W133" t="s">
        <v>76</v>
      </c>
      <c r="X133" t="s">
        <v>131</v>
      </c>
      <c r="Y133" t="s">
        <v>36</v>
      </c>
      <c r="Z133" t="s">
        <v>374</v>
      </c>
      <c r="AA133">
        <v>0</v>
      </c>
      <c r="AB133">
        <v>95</v>
      </c>
      <c r="AC133">
        <v>5</v>
      </c>
      <c r="AE133">
        <v>5</v>
      </c>
      <c r="AF133">
        <v>10</v>
      </c>
      <c r="AG133">
        <v>10</v>
      </c>
      <c r="AH133">
        <v>10</v>
      </c>
      <c r="AI133">
        <v>10</v>
      </c>
      <c r="AJ133">
        <v>10</v>
      </c>
      <c r="AK133">
        <v>10</v>
      </c>
      <c r="AL133">
        <v>10</v>
      </c>
      <c r="AM133">
        <v>10</v>
      </c>
      <c r="AN133">
        <v>10</v>
      </c>
      <c r="AO133" t="s">
        <v>38</v>
      </c>
      <c r="AP133" t="s">
        <v>38</v>
      </c>
      <c r="AQ133" t="s">
        <v>38</v>
      </c>
      <c r="AT133" t="str">
        <f t="shared" si="2"/>
        <v>0206019</v>
      </c>
    </row>
    <row r="134" spans="1:46" hidden="1">
      <c r="A134" t="s">
        <v>2394</v>
      </c>
      <c r="B134" t="s">
        <v>2387</v>
      </c>
      <c r="C134" t="s">
        <v>2395</v>
      </c>
      <c r="D134" t="s">
        <v>2300</v>
      </c>
      <c r="E134" t="s">
        <v>367</v>
      </c>
      <c r="F134" t="s">
        <v>2304</v>
      </c>
      <c r="G134" t="s">
        <v>317</v>
      </c>
      <c r="H134" t="s">
        <v>2304</v>
      </c>
      <c r="I134" t="s">
        <v>2397</v>
      </c>
      <c r="J134" t="s">
        <v>76</v>
      </c>
      <c r="K134" t="s">
        <v>115</v>
      </c>
      <c r="L134" t="s">
        <v>41</v>
      </c>
      <c r="M134" t="s">
        <v>37</v>
      </c>
      <c r="N134">
        <v>80</v>
      </c>
      <c r="O134">
        <v>100</v>
      </c>
      <c r="P134" t="s">
        <v>38</v>
      </c>
      <c r="Q134" t="s">
        <v>38</v>
      </c>
      <c r="R134" t="s">
        <v>38</v>
      </c>
      <c r="S134" t="s">
        <v>2318</v>
      </c>
      <c r="T134" t="s">
        <v>118</v>
      </c>
      <c r="U134" t="s">
        <v>2320</v>
      </c>
      <c r="V134" t="s">
        <v>376</v>
      </c>
      <c r="W134" t="s">
        <v>76</v>
      </c>
      <c r="X134" t="s">
        <v>131</v>
      </c>
      <c r="Y134" t="s">
        <v>41</v>
      </c>
      <c r="Z134" t="s">
        <v>374</v>
      </c>
      <c r="AB134">
        <v>100</v>
      </c>
      <c r="AC134">
        <v>10</v>
      </c>
      <c r="AE134">
        <v>10</v>
      </c>
      <c r="AF134">
        <v>10</v>
      </c>
      <c r="AG134">
        <v>10</v>
      </c>
      <c r="AH134">
        <v>10</v>
      </c>
      <c r="AI134">
        <v>10</v>
      </c>
      <c r="AJ134">
        <v>10</v>
      </c>
      <c r="AK134">
        <v>10</v>
      </c>
      <c r="AL134">
        <v>10</v>
      </c>
      <c r="AM134">
        <v>10</v>
      </c>
      <c r="AN134">
        <v>10</v>
      </c>
      <c r="AO134" t="s">
        <v>43</v>
      </c>
      <c r="AP134" t="s">
        <v>38</v>
      </c>
      <c r="AQ134" t="s">
        <v>38</v>
      </c>
      <c r="AT134" t="str">
        <f t="shared" si="2"/>
        <v>02060110</v>
      </c>
    </row>
    <row r="135" spans="1:46" hidden="1">
      <c r="A135" t="s">
        <v>2398</v>
      </c>
      <c r="B135" t="s">
        <v>2387</v>
      </c>
      <c r="C135" t="s">
        <v>2399</v>
      </c>
      <c r="D135" t="s">
        <v>2300</v>
      </c>
      <c r="E135" t="s">
        <v>379</v>
      </c>
      <c r="F135" t="s">
        <v>2301</v>
      </c>
      <c r="G135" t="s">
        <v>380</v>
      </c>
      <c r="H135" t="s">
        <v>2301</v>
      </c>
      <c r="I135" t="s">
        <v>2400</v>
      </c>
      <c r="J135" t="s">
        <v>100</v>
      </c>
      <c r="K135" t="s">
        <v>115</v>
      </c>
      <c r="L135" t="s">
        <v>41</v>
      </c>
      <c r="M135" t="s">
        <v>37</v>
      </c>
      <c r="N135">
        <v>3</v>
      </c>
      <c r="O135">
        <v>3</v>
      </c>
      <c r="P135" t="s">
        <v>38</v>
      </c>
      <c r="Q135" t="s">
        <v>38</v>
      </c>
      <c r="R135" t="s">
        <v>38</v>
      </c>
      <c r="S135" t="s">
        <v>2301</v>
      </c>
      <c r="T135" t="s">
        <v>381</v>
      </c>
      <c r="U135" t="s">
        <v>2301</v>
      </c>
      <c r="V135" t="s">
        <v>388</v>
      </c>
      <c r="W135" t="s">
        <v>100</v>
      </c>
      <c r="X135" t="s">
        <v>131</v>
      </c>
      <c r="Y135" t="s">
        <v>41</v>
      </c>
      <c r="Z135" t="s">
        <v>37</v>
      </c>
      <c r="AA135">
        <v>100</v>
      </c>
      <c r="AB135">
        <v>100</v>
      </c>
      <c r="AC135">
        <v>100</v>
      </c>
      <c r="AE135">
        <v>1</v>
      </c>
      <c r="AF135">
        <v>1</v>
      </c>
      <c r="AG135">
        <v>1</v>
      </c>
      <c r="AH135">
        <v>1</v>
      </c>
      <c r="AI135">
        <v>1</v>
      </c>
      <c r="AJ135">
        <v>1</v>
      </c>
      <c r="AK135">
        <v>1</v>
      </c>
      <c r="AL135">
        <v>1</v>
      </c>
      <c r="AM135">
        <v>1</v>
      </c>
      <c r="AN135">
        <v>1</v>
      </c>
      <c r="AO135" t="s">
        <v>38</v>
      </c>
      <c r="AP135" t="s">
        <v>38</v>
      </c>
      <c r="AQ135" t="s">
        <v>38</v>
      </c>
      <c r="AT135" t="str">
        <f t="shared" si="2"/>
        <v>0226011</v>
      </c>
    </row>
    <row r="136" spans="1:46" hidden="1">
      <c r="A136" t="s">
        <v>2398</v>
      </c>
      <c r="B136" t="s">
        <v>2387</v>
      </c>
      <c r="C136" t="s">
        <v>2399</v>
      </c>
      <c r="D136" t="s">
        <v>2300</v>
      </c>
      <c r="E136" t="s">
        <v>379</v>
      </c>
      <c r="F136" t="s">
        <v>2301</v>
      </c>
      <c r="G136" t="s">
        <v>380</v>
      </c>
      <c r="H136" t="s">
        <v>2301</v>
      </c>
      <c r="I136" t="s">
        <v>2400</v>
      </c>
      <c r="J136" t="s">
        <v>100</v>
      </c>
      <c r="K136" t="s">
        <v>115</v>
      </c>
      <c r="L136" t="s">
        <v>41</v>
      </c>
      <c r="M136" t="s">
        <v>37</v>
      </c>
      <c r="N136">
        <v>3</v>
      </c>
      <c r="O136">
        <v>3</v>
      </c>
      <c r="P136" t="s">
        <v>38</v>
      </c>
      <c r="Q136" t="s">
        <v>38</v>
      </c>
      <c r="R136" t="s">
        <v>38</v>
      </c>
      <c r="S136" t="s">
        <v>2304</v>
      </c>
      <c r="T136" t="s">
        <v>389</v>
      </c>
      <c r="U136" t="s">
        <v>2307</v>
      </c>
      <c r="V136" t="s">
        <v>393</v>
      </c>
      <c r="W136" t="s">
        <v>76</v>
      </c>
      <c r="X136" t="s">
        <v>131</v>
      </c>
      <c r="Y136" t="s">
        <v>36</v>
      </c>
      <c r="Z136" t="s">
        <v>37</v>
      </c>
      <c r="AA136">
        <v>90</v>
      </c>
      <c r="AB136">
        <v>90</v>
      </c>
      <c r="AC136">
        <v>110</v>
      </c>
      <c r="AE136">
        <v>90</v>
      </c>
      <c r="AF136">
        <v>90</v>
      </c>
      <c r="AG136">
        <v>90</v>
      </c>
      <c r="AH136">
        <v>90</v>
      </c>
      <c r="AI136">
        <v>90</v>
      </c>
      <c r="AJ136">
        <v>90</v>
      </c>
      <c r="AK136">
        <v>90</v>
      </c>
      <c r="AL136">
        <v>90</v>
      </c>
      <c r="AM136">
        <v>90</v>
      </c>
      <c r="AN136">
        <v>90</v>
      </c>
      <c r="AO136" t="s">
        <v>38</v>
      </c>
      <c r="AP136" t="s">
        <v>38</v>
      </c>
      <c r="AQ136" t="s">
        <v>38</v>
      </c>
      <c r="AT136" t="str">
        <f t="shared" si="2"/>
        <v>0226013</v>
      </c>
    </row>
    <row r="137" spans="1:46" hidden="1">
      <c r="A137" t="s">
        <v>2398</v>
      </c>
      <c r="B137" t="s">
        <v>2387</v>
      </c>
      <c r="C137" t="s">
        <v>2399</v>
      </c>
      <c r="D137" t="s">
        <v>2300</v>
      </c>
      <c r="E137" t="s">
        <v>379</v>
      </c>
      <c r="F137" t="s">
        <v>2304</v>
      </c>
      <c r="G137" t="s">
        <v>317</v>
      </c>
      <c r="H137" t="s">
        <v>2304</v>
      </c>
      <c r="I137" t="s">
        <v>2401</v>
      </c>
      <c r="J137" t="s">
        <v>100</v>
      </c>
      <c r="K137" t="s">
        <v>115</v>
      </c>
      <c r="L137" t="s">
        <v>41</v>
      </c>
      <c r="M137" t="s">
        <v>37</v>
      </c>
      <c r="N137">
        <v>95</v>
      </c>
      <c r="O137">
        <v>95</v>
      </c>
      <c r="P137" t="s">
        <v>38</v>
      </c>
      <c r="Q137" t="s">
        <v>38</v>
      </c>
      <c r="R137" t="s">
        <v>38</v>
      </c>
      <c r="S137" t="s">
        <v>2307</v>
      </c>
      <c r="T137" t="s">
        <v>318</v>
      </c>
      <c r="U137" t="s">
        <v>2310</v>
      </c>
      <c r="V137" t="s">
        <v>397</v>
      </c>
      <c r="W137" t="s">
        <v>100</v>
      </c>
      <c r="X137" t="s">
        <v>131</v>
      </c>
      <c r="Y137" t="s">
        <v>41</v>
      </c>
      <c r="Z137" t="s">
        <v>37</v>
      </c>
      <c r="AA137">
        <v>100</v>
      </c>
      <c r="AB137">
        <v>100</v>
      </c>
      <c r="AC137">
        <v>99.43</v>
      </c>
      <c r="AE137">
        <v>1</v>
      </c>
      <c r="AF137">
        <v>1</v>
      </c>
      <c r="AG137">
        <v>1</v>
      </c>
      <c r="AH137">
        <v>1</v>
      </c>
      <c r="AI137">
        <v>1</v>
      </c>
      <c r="AJ137">
        <v>1</v>
      </c>
      <c r="AK137">
        <v>1</v>
      </c>
      <c r="AL137">
        <v>1</v>
      </c>
      <c r="AM137">
        <v>1</v>
      </c>
      <c r="AN137">
        <v>1</v>
      </c>
      <c r="AO137" t="s">
        <v>38</v>
      </c>
      <c r="AP137" t="s">
        <v>38</v>
      </c>
      <c r="AQ137" t="s">
        <v>38</v>
      </c>
      <c r="AT137" t="str">
        <f t="shared" si="2"/>
        <v>0226014</v>
      </c>
    </row>
    <row r="138" spans="1:46" hidden="1">
      <c r="A138" t="s">
        <v>2398</v>
      </c>
      <c r="B138" t="s">
        <v>2387</v>
      </c>
      <c r="C138" t="s">
        <v>2399</v>
      </c>
      <c r="D138" t="s">
        <v>2300</v>
      </c>
      <c r="E138" t="s">
        <v>379</v>
      </c>
      <c r="F138" t="s">
        <v>2304</v>
      </c>
      <c r="G138" t="s">
        <v>317</v>
      </c>
      <c r="H138" t="s">
        <v>2304</v>
      </c>
      <c r="I138" t="s">
        <v>2401</v>
      </c>
      <c r="J138" t="s">
        <v>100</v>
      </c>
      <c r="K138" t="s">
        <v>115</v>
      </c>
      <c r="L138" t="s">
        <v>41</v>
      </c>
      <c r="M138" t="s">
        <v>37</v>
      </c>
      <c r="N138">
        <v>95</v>
      </c>
      <c r="O138">
        <v>95</v>
      </c>
      <c r="P138" t="s">
        <v>38</v>
      </c>
      <c r="Q138" t="s">
        <v>38</v>
      </c>
      <c r="R138" t="s">
        <v>38</v>
      </c>
      <c r="S138" t="s">
        <v>2310</v>
      </c>
      <c r="T138" t="s">
        <v>398</v>
      </c>
      <c r="U138" t="s">
        <v>2314</v>
      </c>
      <c r="V138" t="s">
        <v>399</v>
      </c>
      <c r="W138" t="s">
        <v>100</v>
      </c>
      <c r="X138" t="s">
        <v>131</v>
      </c>
      <c r="Y138" t="s">
        <v>41</v>
      </c>
      <c r="Z138" t="s">
        <v>37</v>
      </c>
      <c r="AA138">
        <v>100</v>
      </c>
      <c r="AB138">
        <v>100</v>
      </c>
      <c r="AC138">
        <v>100</v>
      </c>
      <c r="AE138">
        <v>1</v>
      </c>
      <c r="AF138">
        <v>1</v>
      </c>
      <c r="AG138">
        <v>1</v>
      </c>
      <c r="AH138">
        <v>1</v>
      </c>
      <c r="AI138">
        <v>1</v>
      </c>
      <c r="AJ138">
        <v>1</v>
      </c>
      <c r="AK138">
        <v>1</v>
      </c>
      <c r="AL138">
        <v>1</v>
      </c>
      <c r="AM138">
        <v>1</v>
      </c>
      <c r="AN138">
        <v>1</v>
      </c>
      <c r="AO138" t="s">
        <v>38</v>
      </c>
      <c r="AP138" t="s">
        <v>38</v>
      </c>
      <c r="AQ138" t="s">
        <v>38</v>
      </c>
      <c r="AT138" t="str">
        <f t="shared" si="2"/>
        <v>0226015</v>
      </c>
    </row>
    <row r="139" spans="1:46" hidden="1">
      <c r="A139" t="s">
        <v>2398</v>
      </c>
      <c r="B139" t="s">
        <v>2387</v>
      </c>
      <c r="C139" t="s">
        <v>2399</v>
      </c>
      <c r="D139" t="s">
        <v>2300</v>
      </c>
      <c r="E139" t="s">
        <v>379</v>
      </c>
      <c r="F139" t="s">
        <v>2304</v>
      </c>
      <c r="G139" t="s">
        <v>317</v>
      </c>
      <c r="H139" t="s">
        <v>2304</v>
      </c>
      <c r="I139" t="s">
        <v>2401</v>
      </c>
      <c r="J139" t="s">
        <v>100</v>
      </c>
      <c r="K139" t="s">
        <v>115</v>
      </c>
      <c r="L139" t="s">
        <v>41</v>
      </c>
      <c r="M139" t="s">
        <v>37</v>
      </c>
      <c r="N139">
        <v>95</v>
      </c>
      <c r="O139">
        <v>95</v>
      </c>
      <c r="P139" t="s">
        <v>38</v>
      </c>
      <c r="Q139" t="s">
        <v>38</v>
      </c>
      <c r="R139" t="s">
        <v>38</v>
      </c>
      <c r="S139" t="s">
        <v>2314</v>
      </c>
      <c r="T139" t="s">
        <v>400</v>
      </c>
      <c r="U139" t="s">
        <v>2315</v>
      </c>
      <c r="V139" t="s">
        <v>401</v>
      </c>
      <c r="W139" t="s">
        <v>100</v>
      </c>
      <c r="X139" t="s">
        <v>131</v>
      </c>
      <c r="Y139" t="s">
        <v>41</v>
      </c>
      <c r="Z139" t="s">
        <v>37</v>
      </c>
      <c r="AA139">
        <v>100</v>
      </c>
      <c r="AB139">
        <v>100</v>
      </c>
      <c r="AC139">
        <v>95</v>
      </c>
      <c r="AE139">
        <v>1</v>
      </c>
      <c r="AF139">
        <v>1</v>
      </c>
      <c r="AG139">
        <v>1</v>
      </c>
      <c r="AH139">
        <v>1</v>
      </c>
      <c r="AI139">
        <v>1</v>
      </c>
      <c r="AJ139">
        <v>1</v>
      </c>
      <c r="AK139">
        <v>1</v>
      </c>
      <c r="AL139">
        <v>1</v>
      </c>
      <c r="AM139">
        <v>1</v>
      </c>
      <c r="AN139">
        <v>1</v>
      </c>
      <c r="AO139" t="s">
        <v>38</v>
      </c>
      <c r="AP139" t="s">
        <v>38</v>
      </c>
      <c r="AQ139" t="s">
        <v>38</v>
      </c>
      <c r="AT139" t="str">
        <f t="shared" si="2"/>
        <v>0226016</v>
      </c>
    </row>
    <row r="140" spans="1:46" hidden="1">
      <c r="A140" t="s">
        <v>2398</v>
      </c>
      <c r="B140" t="s">
        <v>2387</v>
      </c>
      <c r="C140" t="s">
        <v>2399</v>
      </c>
      <c r="D140" t="s">
        <v>2300</v>
      </c>
      <c r="E140" t="s">
        <v>379</v>
      </c>
      <c r="F140" t="s">
        <v>2304</v>
      </c>
      <c r="G140" t="s">
        <v>317</v>
      </c>
      <c r="H140" t="s">
        <v>2304</v>
      </c>
      <c r="I140" t="s">
        <v>2401</v>
      </c>
      <c r="J140" t="s">
        <v>100</v>
      </c>
      <c r="K140" t="s">
        <v>115</v>
      </c>
      <c r="L140" t="s">
        <v>41</v>
      </c>
      <c r="M140" t="s">
        <v>37</v>
      </c>
      <c r="N140">
        <v>95</v>
      </c>
      <c r="O140">
        <v>95</v>
      </c>
      <c r="P140" t="s">
        <v>38</v>
      </c>
      <c r="Q140" t="s">
        <v>38</v>
      </c>
      <c r="R140" t="s">
        <v>38</v>
      </c>
      <c r="S140" t="s">
        <v>2320</v>
      </c>
      <c r="T140" t="s">
        <v>402</v>
      </c>
      <c r="U140" t="s">
        <v>2318</v>
      </c>
      <c r="V140" t="s">
        <v>403</v>
      </c>
      <c r="W140" t="s">
        <v>100</v>
      </c>
      <c r="X140" t="s">
        <v>131</v>
      </c>
      <c r="Y140" t="s">
        <v>41</v>
      </c>
      <c r="Z140" t="s">
        <v>37</v>
      </c>
      <c r="AA140">
        <v>100</v>
      </c>
      <c r="AB140">
        <v>100</v>
      </c>
      <c r="AC140">
        <v>100</v>
      </c>
      <c r="AE140">
        <v>1</v>
      </c>
      <c r="AF140">
        <v>1</v>
      </c>
      <c r="AG140">
        <v>1</v>
      </c>
      <c r="AH140">
        <v>1</v>
      </c>
      <c r="AI140">
        <v>1</v>
      </c>
      <c r="AJ140">
        <v>1</v>
      </c>
      <c r="AK140">
        <v>1</v>
      </c>
      <c r="AL140">
        <v>1</v>
      </c>
      <c r="AM140">
        <v>1</v>
      </c>
      <c r="AN140">
        <v>1</v>
      </c>
      <c r="AO140" t="s">
        <v>38</v>
      </c>
      <c r="AP140" t="s">
        <v>38</v>
      </c>
      <c r="AQ140" t="s">
        <v>38</v>
      </c>
      <c r="AT140" t="str">
        <f t="shared" si="2"/>
        <v>0226018</v>
      </c>
    </row>
    <row r="141" spans="1:46" hidden="1">
      <c r="A141" t="s">
        <v>2402</v>
      </c>
      <c r="B141" t="s">
        <v>2403</v>
      </c>
      <c r="C141" t="s">
        <v>2404</v>
      </c>
      <c r="D141" t="s">
        <v>2300</v>
      </c>
      <c r="E141" t="s">
        <v>404</v>
      </c>
      <c r="F141" t="s">
        <v>2301</v>
      </c>
      <c r="G141" t="s">
        <v>405</v>
      </c>
      <c r="H141" t="s">
        <v>2301</v>
      </c>
      <c r="I141" t="s">
        <v>2405</v>
      </c>
      <c r="J141" t="s">
        <v>34</v>
      </c>
      <c r="K141" t="s">
        <v>115</v>
      </c>
      <c r="L141" t="s">
        <v>41</v>
      </c>
      <c r="M141" t="s">
        <v>37</v>
      </c>
      <c r="O141">
        <v>95</v>
      </c>
      <c r="P141" t="s">
        <v>38</v>
      </c>
      <c r="Q141" t="s">
        <v>38</v>
      </c>
      <c r="S141" t="s">
        <v>2301</v>
      </c>
      <c r="T141" t="s">
        <v>406</v>
      </c>
      <c r="U141" t="s">
        <v>2301</v>
      </c>
      <c r="V141" t="s">
        <v>413</v>
      </c>
      <c r="W141" t="s">
        <v>40</v>
      </c>
      <c r="X141" t="s">
        <v>131</v>
      </c>
      <c r="Y141" t="s">
        <v>36</v>
      </c>
      <c r="Z141" t="s">
        <v>37</v>
      </c>
      <c r="AA141">
        <v>1086</v>
      </c>
      <c r="AB141">
        <v>10000</v>
      </c>
      <c r="AC141">
        <v>771</v>
      </c>
      <c r="AE141">
        <v>1000</v>
      </c>
      <c r="AF141">
        <v>1000</v>
      </c>
      <c r="AG141">
        <v>1500</v>
      </c>
      <c r="AH141">
        <v>1000</v>
      </c>
      <c r="AI141">
        <v>1000</v>
      </c>
      <c r="AJ141">
        <v>1000</v>
      </c>
      <c r="AK141">
        <v>1000</v>
      </c>
      <c r="AL141">
        <v>1000</v>
      </c>
      <c r="AM141">
        <v>1000</v>
      </c>
      <c r="AN141">
        <v>1000</v>
      </c>
      <c r="AO141" t="s">
        <v>38</v>
      </c>
      <c r="AP141" t="s">
        <v>38</v>
      </c>
      <c r="AQ141" t="s">
        <v>38</v>
      </c>
      <c r="AT141" t="str">
        <f t="shared" si="2"/>
        <v>0110011</v>
      </c>
    </row>
    <row r="142" spans="1:46" hidden="1">
      <c r="A142" t="s">
        <v>2402</v>
      </c>
      <c r="B142" t="s">
        <v>2403</v>
      </c>
      <c r="C142" t="s">
        <v>2404</v>
      </c>
      <c r="D142" t="s">
        <v>2300</v>
      </c>
      <c r="E142" t="s">
        <v>404</v>
      </c>
      <c r="F142" t="s">
        <v>2301</v>
      </c>
      <c r="G142" t="s">
        <v>405</v>
      </c>
      <c r="H142" t="s">
        <v>2301</v>
      </c>
      <c r="I142" t="s">
        <v>2405</v>
      </c>
      <c r="J142" t="s">
        <v>34</v>
      </c>
      <c r="K142" t="s">
        <v>115</v>
      </c>
      <c r="L142" t="s">
        <v>41</v>
      </c>
      <c r="M142" t="s">
        <v>37</v>
      </c>
      <c r="O142">
        <v>95</v>
      </c>
      <c r="P142" t="s">
        <v>38</v>
      </c>
      <c r="Q142" t="s">
        <v>38</v>
      </c>
      <c r="R142" t="s">
        <v>38</v>
      </c>
      <c r="S142" t="s">
        <v>2301</v>
      </c>
      <c r="T142" t="s">
        <v>406</v>
      </c>
      <c r="U142" t="s">
        <v>2304</v>
      </c>
      <c r="V142" t="s">
        <v>414</v>
      </c>
      <c r="W142" t="s">
        <v>40</v>
      </c>
      <c r="X142" t="s">
        <v>131</v>
      </c>
      <c r="Y142" t="s">
        <v>36</v>
      </c>
      <c r="Z142" t="s">
        <v>37</v>
      </c>
      <c r="AA142">
        <v>2484</v>
      </c>
      <c r="AB142">
        <v>29500</v>
      </c>
      <c r="AC142">
        <v>3520</v>
      </c>
      <c r="AE142">
        <v>2500</v>
      </c>
      <c r="AF142">
        <v>5500</v>
      </c>
      <c r="AG142">
        <v>4500</v>
      </c>
      <c r="AH142">
        <v>4000</v>
      </c>
      <c r="AI142">
        <v>3000</v>
      </c>
      <c r="AJ142">
        <v>3000</v>
      </c>
      <c r="AK142">
        <v>3000</v>
      </c>
      <c r="AL142">
        <v>3000</v>
      </c>
      <c r="AM142">
        <v>3000</v>
      </c>
      <c r="AN142">
        <v>3000</v>
      </c>
      <c r="AO142" t="s">
        <v>38</v>
      </c>
      <c r="AP142" t="s">
        <v>38</v>
      </c>
      <c r="AQ142" t="s">
        <v>38</v>
      </c>
      <c r="AT142" t="str">
        <f t="shared" si="2"/>
        <v>0110012</v>
      </c>
    </row>
    <row r="143" spans="1:46" hidden="1">
      <c r="A143" t="s">
        <v>2402</v>
      </c>
      <c r="B143" t="s">
        <v>2403</v>
      </c>
      <c r="C143" t="s">
        <v>2404</v>
      </c>
      <c r="D143" t="s">
        <v>2300</v>
      </c>
      <c r="E143" t="s">
        <v>404</v>
      </c>
      <c r="F143" t="s">
        <v>2301</v>
      </c>
      <c r="G143" t="s">
        <v>405</v>
      </c>
      <c r="H143" t="s">
        <v>2301</v>
      </c>
      <c r="I143" t="s">
        <v>2405</v>
      </c>
      <c r="J143" t="s">
        <v>34</v>
      </c>
      <c r="K143" t="s">
        <v>115</v>
      </c>
      <c r="L143" t="s">
        <v>41</v>
      </c>
      <c r="M143" t="s">
        <v>37</v>
      </c>
      <c r="O143">
        <v>95</v>
      </c>
      <c r="P143" t="s">
        <v>38</v>
      </c>
      <c r="Q143" t="s">
        <v>38</v>
      </c>
      <c r="R143" t="s">
        <v>38</v>
      </c>
      <c r="S143" t="s">
        <v>2301</v>
      </c>
      <c r="T143" t="s">
        <v>406</v>
      </c>
      <c r="U143" t="s">
        <v>2307</v>
      </c>
      <c r="V143" t="s">
        <v>415</v>
      </c>
      <c r="W143" t="s">
        <v>40</v>
      </c>
      <c r="X143" t="s">
        <v>131</v>
      </c>
      <c r="Y143" t="s">
        <v>36</v>
      </c>
      <c r="Z143" t="s">
        <v>58</v>
      </c>
      <c r="AA143">
        <v>16665</v>
      </c>
      <c r="AB143">
        <v>115000</v>
      </c>
      <c r="AC143">
        <v>15754</v>
      </c>
      <c r="AE143">
        <v>7000</v>
      </c>
      <c r="AF143">
        <v>12000</v>
      </c>
      <c r="AG143">
        <v>12000</v>
      </c>
      <c r="AH143">
        <v>12000</v>
      </c>
      <c r="AI143">
        <v>12000</v>
      </c>
      <c r="AJ143">
        <v>12000</v>
      </c>
      <c r="AK143">
        <v>12000</v>
      </c>
      <c r="AL143">
        <v>12000</v>
      </c>
      <c r="AM143">
        <v>12000</v>
      </c>
      <c r="AN143">
        <v>12000</v>
      </c>
      <c r="AO143" t="s">
        <v>38</v>
      </c>
      <c r="AP143" t="s">
        <v>38</v>
      </c>
      <c r="AQ143" t="s">
        <v>38</v>
      </c>
      <c r="AT143" t="str">
        <f t="shared" si="2"/>
        <v>0110013</v>
      </c>
    </row>
    <row r="144" spans="1:46" hidden="1">
      <c r="A144" t="s">
        <v>2402</v>
      </c>
      <c r="B144" t="s">
        <v>2403</v>
      </c>
      <c r="C144" t="s">
        <v>2404</v>
      </c>
      <c r="D144" t="s">
        <v>2300</v>
      </c>
      <c r="E144" t="s">
        <v>404</v>
      </c>
      <c r="F144" t="s">
        <v>2301</v>
      </c>
      <c r="G144" t="s">
        <v>405</v>
      </c>
      <c r="H144" t="s">
        <v>2301</v>
      </c>
      <c r="I144" t="s">
        <v>2405</v>
      </c>
      <c r="J144" t="s">
        <v>34</v>
      </c>
      <c r="K144" t="s">
        <v>115</v>
      </c>
      <c r="L144" t="s">
        <v>41</v>
      </c>
      <c r="M144" t="s">
        <v>37</v>
      </c>
      <c r="O144">
        <v>95</v>
      </c>
      <c r="P144" t="s">
        <v>38</v>
      </c>
      <c r="Q144" t="s">
        <v>38</v>
      </c>
      <c r="R144" t="s">
        <v>38</v>
      </c>
      <c r="S144" t="s">
        <v>2301</v>
      </c>
      <c r="T144" t="s">
        <v>406</v>
      </c>
      <c r="U144" t="s">
        <v>2306</v>
      </c>
      <c r="V144" t="s">
        <v>416</v>
      </c>
      <c r="W144" t="s">
        <v>40</v>
      </c>
      <c r="X144" t="s">
        <v>131</v>
      </c>
      <c r="Y144" t="s">
        <v>36</v>
      </c>
      <c r="Z144" t="s">
        <v>37</v>
      </c>
      <c r="AA144">
        <v>0</v>
      </c>
      <c r="AB144">
        <v>1084</v>
      </c>
      <c r="AC144" t="e">
        <v>#N/A</v>
      </c>
      <c r="AF144">
        <v>0</v>
      </c>
      <c r="AG144">
        <v>100</v>
      </c>
      <c r="AH144">
        <v>100</v>
      </c>
      <c r="AI144">
        <v>100</v>
      </c>
      <c r="AJ144">
        <v>100</v>
      </c>
      <c r="AK144">
        <v>100</v>
      </c>
      <c r="AL144">
        <v>100</v>
      </c>
      <c r="AM144">
        <v>100</v>
      </c>
      <c r="AN144">
        <v>100</v>
      </c>
      <c r="AO144" t="s">
        <v>60</v>
      </c>
      <c r="AP144" t="s">
        <v>38</v>
      </c>
      <c r="AQ144" t="s">
        <v>38</v>
      </c>
      <c r="AR144" t="s">
        <v>2334</v>
      </c>
      <c r="AT144" t="str">
        <f t="shared" si="2"/>
        <v>01100119</v>
      </c>
    </row>
    <row r="145" spans="1:46" hidden="1">
      <c r="A145" t="s">
        <v>2402</v>
      </c>
      <c r="B145" t="s">
        <v>2403</v>
      </c>
      <c r="C145" t="s">
        <v>2404</v>
      </c>
      <c r="D145" t="s">
        <v>2300</v>
      </c>
      <c r="E145" t="s">
        <v>404</v>
      </c>
      <c r="F145" t="s">
        <v>2301</v>
      </c>
      <c r="G145" t="s">
        <v>405</v>
      </c>
      <c r="H145" t="s">
        <v>2301</v>
      </c>
      <c r="I145" t="s">
        <v>2405</v>
      </c>
      <c r="J145" t="s">
        <v>34</v>
      </c>
      <c r="K145" t="s">
        <v>115</v>
      </c>
      <c r="L145" t="s">
        <v>41</v>
      </c>
      <c r="M145" t="s">
        <v>37</v>
      </c>
      <c r="O145">
        <v>95</v>
      </c>
      <c r="P145" t="s">
        <v>38</v>
      </c>
      <c r="Q145" t="s">
        <v>38</v>
      </c>
      <c r="R145" t="s">
        <v>38</v>
      </c>
      <c r="S145" t="s">
        <v>2301</v>
      </c>
      <c r="T145" t="s">
        <v>406</v>
      </c>
      <c r="U145" t="s">
        <v>2311</v>
      </c>
      <c r="V145" t="s">
        <v>417</v>
      </c>
      <c r="W145" t="s">
        <v>34</v>
      </c>
      <c r="X145" t="s">
        <v>131</v>
      </c>
      <c r="Y145" t="s">
        <v>41</v>
      </c>
      <c r="Z145" t="s">
        <v>37</v>
      </c>
      <c r="AA145">
        <v>100</v>
      </c>
      <c r="AB145">
        <v>100</v>
      </c>
      <c r="AC145" t="e">
        <v>#N/A</v>
      </c>
      <c r="AF145">
        <v>0</v>
      </c>
      <c r="AG145">
        <v>70</v>
      </c>
      <c r="AH145">
        <v>80</v>
      </c>
      <c r="AI145">
        <v>80</v>
      </c>
      <c r="AJ145">
        <v>100</v>
      </c>
      <c r="AK145">
        <v>100</v>
      </c>
      <c r="AL145">
        <v>100</v>
      </c>
      <c r="AM145">
        <v>100</v>
      </c>
      <c r="AN145">
        <v>100</v>
      </c>
      <c r="AO145" t="s">
        <v>60</v>
      </c>
      <c r="AP145" t="s">
        <v>38</v>
      </c>
      <c r="AQ145" t="s">
        <v>38</v>
      </c>
      <c r="AT145" t="str">
        <f t="shared" si="2"/>
        <v>01100120</v>
      </c>
    </row>
    <row r="146" spans="1:46" hidden="1">
      <c r="A146" t="s">
        <v>2402</v>
      </c>
      <c r="B146" t="s">
        <v>2403</v>
      </c>
      <c r="C146" t="s">
        <v>2404</v>
      </c>
      <c r="D146" t="s">
        <v>2300</v>
      </c>
      <c r="E146" t="s">
        <v>404</v>
      </c>
      <c r="F146" t="s">
        <v>2301</v>
      </c>
      <c r="G146" t="s">
        <v>405</v>
      </c>
      <c r="H146" t="s">
        <v>2301</v>
      </c>
      <c r="I146" t="s">
        <v>2405</v>
      </c>
      <c r="J146" t="s">
        <v>34</v>
      </c>
      <c r="K146" t="s">
        <v>115</v>
      </c>
      <c r="L146" t="s">
        <v>41</v>
      </c>
      <c r="M146" t="s">
        <v>37</v>
      </c>
      <c r="O146">
        <v>95</v>
      </c>
      <c r="P146" t="s">
        <v>38</v>
      </c>
      <c r="Q146" t="s">
        <v>38</v>
      </c>
      <c r="R146" t="s">
        <v>38</v>
      </c>
      <c r="S146" t="s">
        <v>2318</v>
      </c>
      <c r="T146" t="s">
        <v>418</v>
      </c>
      <c r="U146" t="s">
        <v>2320</v>
      </c>
      <c r="V146" t="s">
        <v>428</v>
      </c>
      <c r="W146" t="s">
        <v>40</v>
      </c>
      <c r="X146" t="s">
        <v>115</v>
      </c>
      <c r="Y146" t="s">
        <v>36</v>
      </c>
      <c r="Z146" t="s">
        <v>37</v>
      </c>
      <c r="AA146">
        <v>2</v>
      </c>
      <c r="AB146">
        <v>38</v>
      </c>
      <c r="AC146">
        <v>2</v>
      </c>
      <c r="AE146">
        <v>2</v>
      </c>
      <c r="AF146">
        <v>4</v>
      </c>
      <c r="AG146">
        <v>4</v>
      </c>
      <c r="AH146">
        <v>4</v>
      </c>
      <c r="AI146">
        <v>4</v>
      </c>
      <c r="AJ146">
        <v>4</v>
      </c>
      <c r="AK146">
        <v>4</v>
      </c>
      <c r="AL146">
        <v>4</v>
      </c>
      <c r="AM146">
        <v>4</v>
      </c>
      <c r="AN146">
        <v>4</v>
      </c>
      <c r="AO146" t="s">
        <v>38</v>
      </c>
      <c r="AP146" t="s">
        <v>38</v>
      </c>
      <c r="AQ146" t="s">
        <v>38</v>
      </c>
      <c r="AT146" t="str">
        <f t="shared" si="2"/>
        <v>01100110</v>
      </c>
    </row>
    <row r="147" spans="1:46" hidden="1">
      <c r="A147" t="s">
        <v>2402</v>
      </c>
      <c r="B147" t="s">
        <v>2403</v>
      </c>
      <c r="C147" t="s">
        <v>2404</v>
      </c>
      <c r="D147" t="s">
        <v>2300</v>
      </c>
      <c r="E147" t="s">
        <v>404</v>
      </c>
      <c r="F147" t="s">
        <v>2301</v>
      </c>
      <c r="G147" t="s">
        <v>405</v>
      </c>
      <c r="H147" t="s">
        <v>2301</v>
      </c>
      <c r="I147" t="s">
        <v>2405</v>
      </c>
      <c r="J147" t="s">
        <v>34</v>
      </c>
      <c r="K147" t="s">
        <v>115</v>
      </c>
      <c r="L147" t="s">
        <v>41</v>
      </c>
      <c r="M147" t="s">
        <v>37</v>
      </c>
      <c r="O147">
        <v>95</v>
      </c>
      <c r="P147" t="s">
        <v>38</v>
      </c>
      <c r="Q147" t="s">
        <v>38</v>
      </c>
      <c r="R147" t="s">
        <v>38</v>
      </c>
      <c r="S147" t="s">
        <v>2318</v>
      </c>
      <c r="T147" t="s">
        <v>418</v>
      </c>
      <c r="U147" t="s">
        <v>2321</v>
      </c>
      <c r="V147" t="s">
        <v>429</v>
      </c>
      <c r="W147" t="s">
        <v>40</v>
      </c>
      <c r="X147" t="s">
        <v>115</v>
      </c>
      <c r="Y147" t="s">
        <v>36</v>
      </c>
      <c r="Z147" t="s">
        <v>37</v>
      </c>
      <c r="AA147">
        <v>1</v>
      </c>
      <c r="AB147">
        <v>10</v>
      </c>
      <c r="AC147">
        <v>1</v>
      </c>
      <c r="AE147">
        <v>1</v>
      </c>
      <c r="AF147">
        <v>1</v>
      </c>
      <c r="AG147">
        <v>1</v>
      </c>
      <c r="AH147">
        <v>1</v>
      </c>
      <c r="AI147">
        <v>1</v>
      </c>
      <c r="AJ147">
        <v>1</v>
      </c>
      <c r="AK147">
        <v>1</v>
      </c>
      <c r="AL147">
        <v>1</v>
      </c>
      <c r="AM147">
        <v>1</v>
      </c>
      <c r="AN147">
        <v>1</v>
      </c>
      <c r="AO147" t="s">
        <v>38</v>
      </c>
      <c r="AP147" t="s">
        <v>38</v>
      </c>
      <c r="AQ147" t="s">
        <v>38</v>
      </c>
      <c r="AT147" t="str">
        <f t="shared" si="2"/>
        <v>01100111</v>
      </c>
    </row>
    <row r="148" spans="1:46" hidden="1">
      <c r="A148" t="s">
        <v>2402</v>
      </c>
      <c r="B148" t="s">
        <v>2403</v>
      </c>
      <c r="C148" t="s">
        <v>2404</v>
      </c>
      <c r="D148" t="s">
        <v>2300</v>
      </c>
      <c r="E148" t="s">
        <v>404</v>
      </c>
      <c r="F148" t="s">
        <v>2301</v>
      </c>
      <c r="G148" t="s">
        <v>405</v>
      </c>
      <c r="H148" t="s">
        <v>2301</v>
      </c>
      <c r="I148" t="s">
        <v>2405</v>
      </c>
      <c r="J148" t="s">
        <v>34</v>
      </c>
      <c r="K148" t="s">
        <v>115</v>
      </c>
      <c r="L148" t="s">
        <v>41</v>
      </c>
      <c r="M148" t="s">
        <v>37</v>
      </c>
      <c r="O148">
        <v>95</v>
      </c>
      <c r="P148" t="s">
        <v>38</v>
      </c>
      <c r="Q148" t="s">
        <v>38</v>
      </c>
      <c r="R148" t="s">
        <v>38</v>
      </c>
      <c r="S148" t="s">
        <v>2318</v>
      </c>
      <c r="T148" t="s">
        <v>418</v>
      </c>
      <c r="U148" t="s">
        <v>2327</v>
      </c>
      <c r="V148" t="s">
        <v>430</v>
      </c>
      <c r="W148" t="s">
        <v>40</v>
      </c>
      <c r="X148" t="s">
        <v>115</v>
      </c>
      <c r="Y148" t="s">
        <v>36</v>
      </c>
      <c r="Z148" t="s">
        <v>37</v>
      </c>
      <c r="AA148">
        <v>7</v>
      </c>
      <c r="AB148">
        <v>10</v>
      </c>
      <c r="AC148">
        <v>1</v>
      </c>
      <c r="AE148">
        <v>1</v>
      </c>
      <c r="AF148">
        <v>1</v>
      </c>
      <c r="AG148">
        <v>1</v>
      </c>
      <c r="AH148">
        <v>1</v>
      </c>
      <c r="AI148">
        <v>1</v>
      </c>
      <c r="AJ148">
        <v>1</v>
      </c>
      <c r="AK148">
        <v>1</v>
      </c>
      <c r="AL148">
        <v>1</v>
      </c>
      <c r="AM148">
        <v>1</v>
      </c>
      <c r="AN148">
        <v>1</v>
      </c>
      <c r="AO148" t="s">
        <v>38</v>
      </c>
      <c r="AP148" t="s">
        <v>38</v>
      </c>
      <c r="AQ148" t="s">
        <v>38</v>
      </c>
      <c r="AT148" t="str">
        <f t="shared" si="2"/>
        <v>01100112</v>
      </c>
    </row>
    <row r="149" spans="1:46" hidden="1">
      <c r="A149" t="s">
        <v>2402</v>
      </c>
      <c r="B149" t="s">
        <v>2403</v>
      </c>
      <c r="C149" t="s">
        <v>2404</v>
      </c>
      <c r="D149" t="s">
        <v>2300</v>
      </c>
      <c r="E149" t="s">
        <v>404</v>
      </c>
      <c r="F149" t="s">
        <v>2304</v>
      </c>
      <c r="G149" t="s">
        <v>431</v>
      </c>
      <c r="H149" t="s">
        <v>2304</v>
      </c>
      <c r="I149" t="s">
        <v>2406</v>
      </c>
      <c r="J149" t="s">
        <v>34</v>
      </c>
      <c r="K149" t="s">
        <v>115</v>
      </c>
      <c r="L149" t="s">
        <v>41</v>
      </c>
      <c r="M149" t="s">
        <v>37</v>
      </c>
      <c r="N149">
        <v>92</v>
      </c>
      <c r="O149">
        <v>94</v>
      </c>
      <c r="P149" t="s">
        <v>38</v>
      </c>
      <c r="Q149" t="s">
        <v>38</v>
      </c>
      <c r="S149" t="s">
        <v>2304</v>
      </c>
      <c r="T149" t="s">
        <v>432</v>
      </c>
      <c r="U149" t="s">
        <v>2310</v>
      </c>
      <c r="V149" t="s">
        <v>436</v>
      </c>
      <c r="W149" t="s">
        <v>40</v>
      </c>
      <c r="X149" t="s">
        <v>115</v>
      </c>
      <c r="Y149" t="s">
        <v>36</v>
      </c>
      <c r="Z149" t="s">
        <v>37</v>
      </c>
      <c r="AA149">
        <v>318459</v>
      </c>
      <c r="AB149">
        <v>4051399</v>
      </c>
      <c r="AC149">
        <v>307831</v>
      </c>
      <c r="AE149">
        <v>338844</v>
      </c>
      <c r="AF149">
        <v>250000</v>
      </c>
      <c r="AG149">
        <v>379615</v>
      </c>
      <c r="AH149">
        <v>400000</v>
      </c>
      <c r="AI149">
        <v>408000</v>
      </c>
      <c r="AJ149">
        <v>416160</v>
      </c>
      <c r="AK149">
        <v>424483</v>
      </c>
      <c r="AL149">
        <v>432972</v>
      </c>
      <c r="AM149">
        <v>441631</v>
      </c>
      <c r="AN149">
        <v>450464</v>
      </c>
      <c r="AO149" t="s">
        <v>38</v>
      </c>
      <c r="AP149" t="s">
        <v>38</v>
      </c>
      <c r="AQ149" t="s">
        <v>38</v>
      </c>
      <c r="AT149" t="str">
        <f t="shared" si="2"/>
        <v>0110014</v>
      </c>
    </row>
    <row r="150" spans="1:46" hidden="1">
      <c r="A150" t="s">
        <v>2402</v>
      </c>
      <c r="B150" t="s">
        <v>2403</v>
      </c>
      <c r="C150" t="s">
        <v>2404</v>
      </c>
      <c r="D150" t="s">
        <v>2300</v>
      </c>
      <c r="E150" t="s">
        <v>404</v>
      </c>
      <c r="F150" t="s">
        <v>2304</v>
      </c>
      <c r="G150" t="s">
        <v>431</v>
      </c>
      <c r="H150" t="s">
        <v>2307</v>
      </c>
      <c r="I150" t="s">
        <v>2407</v>
      </c>
      <c r="J150" t="s">
        <v>100</v>
      </c>
      <c r="K150" t="s">
        <v>35</v>
      </c>
      <c r="L150" t="s">
        <v>41</v>
      </c>
      <c r="M150" t="s">
        <v>37</v>
      </c>
      <c r="N150">
        <v>100</v>
      </c>
      <c r="O150">
        <v>100</v>
      </c>
      <c r="P150" t="s">
        <v>38</v>
      </c>
      <c r="Q150" t="s">
        <v>38</v>
      </c>
      <c r="S150" t="s">
        <v>2307</v>
      </c>
      <c r="T150" t="s">
        <v>437</v>
      </c>
      <c r="U150" t="s">
        <v>2314</v>
      </c>
      <c r="V150" t="s">
        <v>438</v>
      </c>
      <c r="W150" t="s">
        <v>34</v>
      </c>
      <c r="X150" t="s">
        <v>35</v>
      </c>
      <c r="Y150" t="s">
        <v>41</v>
      </c>
      <c r="Z150" t="s">
        <v>37</v>
      </c>
      <c r="AA150">
        <v>100</v>
      </c>
      <c r="AB150">
        <v>100</v>
      </c>
      <c r="AC150">
        <v>100</v>
      </c>
      <c r="AE150">
        <v>1</v>
      </c>
      <c r="AF150">
        <v>1</v>
      </c>
      <c r="AG150">
        <v>1</v>
      </c>
      <c r="AH150">
        <v>1</v>
      </c>
      <c r="AI150">
        <v>1</v>
      </c>
      <c r="AJ150">
        <v>1</v>
      </c>
      <c r="AK150">
        <v>1</v>
      </c>
      <c r="AL150">
        <v>1</v>
      </c>
      <c r="AM150">
        <v>1</v>
      </c>
      <c r="AN150">
        <v>1</v>
      </c>
      <c r="AO150" t="s">
        <v>38</v>
      </c>
      <c r="AP150" t="s">
        <v>38</v>
      </c>
      <c r="AQ150" t="s">
        <v>38</v>
      </c>
      <c r="AT150" t="str">
        <f t="shared" si="2"/>
        <v>0110015</v>
      </c>
    </row>
    <row r="151" spans="1:46" hidden="1">
      <c r="A151" t="s">
        <v>2402</v>
      </c>
      <c r="B151" t="s">
        <v>2403</v>
      </c>
      <c r="C151" t="s">
        <v>2404</v>
      </c>
      <c r="D151" t="s">
        <v>2300</v>
      </c>
      <c r="E151" t="s">
        <v>404</v>
      </c>
      <c r="F151" t="s">
        <v>2304</v>
      </c>
      <c r="G151" t="s">
        <v>431</v>
      </c>
      <c r="H151" t="s">
        <v>2307</v>
      </c>
      <c r="I151" t="s">
        <v>2407</v>
      </c>
      <c r="J151" t="s">
        <v>100</v>
      </c>
      <c r="K151" t="s">
        <v>35</v>
      </c>
      <c r="L151" t="s">
        <v>41</v>
      </c>
      <c r="M151" t="s">
        <v>37</v>
      </c>
      <c r="N151">
        <v>100</v>
      </c>
      <c r="O151">
        <v>100</v>
      </c>
      <c r="P151" t="s">
        <v>38</v>
      </c>
      <c r="Q151" t="s">
        <v>38</v>
      </c>
      <c r="R151" t="s">
        <v>38</v>
      </c>
      <c r="S151" t="s">
        <v>2310</v>
      </c>
      <c r="T151" t="s">
        <v>439</v>
      </c>
      <c r="U151" t="s">
        <v>2315</v>
      </c>
      <c r="V151" t="s">
        <v>440</v>
      </c>
      <c r="W151" t="s">
        <v>34</v>
      </c>
      <c r="X151" t="s">
        <v>115</v>
      </c>
      <c r="Y151" t="s">
        <v>36</v>
      </c>
      <c r="Z151" t="s">
        <v>37</v>
      </c>
      <c r="AA151">
        <v>7</v>
      </c>
      <c r="AB151">
        <v>84</v>
      </c>
      <c r="AC151">
        <v>72</v>
      </c>
      <c r="AE151">
        <v>72</v>
      </c>
      <c r="AF151">
        <v>84</v>
      </c>
      <c r="AG151">
        <v>84</v>
      </c>
      <c r="AH151">
        <v>84</v>
      </c>
      <c r="AI151">
        <v>84</v>
      </c>
      <c r="AJ151">
        <v>84</v>
      </c>
      <c r="AK151">
        <v>84</v>
      </c>
      <c r="AL151">
        <v>84</v>
      </c>
      <c r="AM151">
        <v>84</v>
      </c>
      <c r="AN151">
        <v>84</v>
      </c>
      <c r="AO151" t="s">
        <v>38</v>
      </c>
      <c r="AP151" t="s">
        <v>38</v>
      </c>
      <c r="AQ151" t="s">
        <v>38</v>
      </c>
      <c r="AT151" t="str">
        <f t="shared" si="2"/>
        <v>0110016</v>
      </c>
    </row>
    <row r="152" spans="1:46" hidden="1">
      <c r="A152" t="s">
        <v>2402</v>
      </c>
      <c r="B152" t="s">
        <v>2403</v>
      </c>
      <c r="C152" t="s">
        <v>2404</v>
      </c>
      <c r="D152" t="s">
        <v>2300</v>
      </c>
      <c r="E152" t="s">
        <v>404</v>
      </c>
      <c r="F152" t="s">
        <v>2304</v>
      </c>
      <c r="G152" t="s">
        <v>431</v>
      </c>
      <c r="H152" t="s">
        <v>2307</v>
      </c>
      <c r="I152" t="s">
        <v>2407</v>
      </c>
      <c r="J152" t="s">
        <v>100</v>
      </c>
      <c r="K152" t="s">
        <v>35</v>
      </c>
      <c r="L152" t="s">
        <v>41</v>
      </c>
      <c r="M152" t="s">
        <v>37</v>
      </c>
      <c r="N152">
        <v>100</v>
      </c>
      <c r="O152">
        <v>100</v>
      </c>
      <c r="P152" t="s">
        <v>38</v>
      </c>
      <c r="Q152" t="s">
        <v>38</v>
      </c>
      <c r="R152" t="s">
        <v>38</v>
      </c>
      <c r="S152" t="s">
        <v>2314</v>
      </c>
      <c r="T152" t="s">
        <v>441</v>
      </c>
      <c r="U152" t="s">
        <v>2316</v>
      </c>
      <c r="V152" t="s">
        <v>445</v>
      </c>
      <c r="W152" t="s">
        <v>40</v>
      </c>
      <c r="X152" t="s">
        <v>95</v>
      </c>
      <c r="Y152" t="s">
        <v>36</v>
      </c>
      <c r="Z152" t="s">
        <v>37</v>
      </c>
      <c r="AA152">
        <v>1384</v>
      </c>
      <c r="AB152">
        <v>12000</v>
      </c>
      <c r="AC152">
        <v>1424</v>
      </c>
      <c r="AE152">
        <v>1421</v>
      </c>
      <c r="AF152">
        <v>1800</v>
      </c>
      <c r="AG152">
        <v>1980</v>
      </c>
      <c r="AH152">
        <v>2180</v>
      </c>
      <c r="AI152">
        <v>2400</v>
      </c>
      <c r="AJ152">
        <v>2640</v>
      </c>
      <c r="AK152">
        <v>2900</v>
      </c>
      <c r="AL152">
        <v>3190</v>
      </c>
      <c r="AM152">
        <v>3510</v>
      </c>
      <c r="AN152">
        <v>3860</v>
      </c>
      <c r="AO152" t="s">
        <v>38</v>
      </c>
      <c r="AP152" t="s">
        <v>38</v>
      </c>
      <c r="AQ152" t="s">
        <v>38</v>
      </c>
      <c r="AT152" t="str">
        <f t="shared" si="2"/>
        <v>0110017</v>
      </c>
    </row>
    <row r="153" spans="1:46" hidden="1">
      <c r="A153" t="s">
        <v>2402</v>
      </c>
      <c r="B153" t="s">
        <v>2403</v>
      </c>
      <c r="C153" t="s">
        <v>2404</v>
      </c>
      <c r="D153" t="s">
        <v>2300</v>
      </c>
      <c r="E153" t="s">
        <v>404</v>
      </c>
      <c r="F153" t="s">
        <v>2304</v>
      </c>
      <c r="G153" t="s">
        <v>431</v>
      </c>
      <c r="H153" t="s">
        <v>2307</v>
      </c>
      <c r="I153" t="s">
        <v>2407</v>
      </c>
      <c r="J153" t="s">
        <v>100</v>
      </c>
      <c r="K153" t="s">
        <v>35</v>
      </c>
      <c r="L153" t="s">
        <v>41</v>
      </c>
      <c r="M153" t="s">
        <v>37</v>
      </c>
      <c r="N153">
        <v>100</v>
      </c>
      <c r="O153">
        <v>100</v>
      </c>
      <c r="P153" t="s">
        <v>38</v>
      </c>
      <c r="Q153" t="s">
        <v>38</v>
      </c>
      <c r="R153" t="s">
        <v>38</v>
      </c>
      <c r="S153" t="s">
        <v>2314</v>
      </c>
      <c r="T153" t="s">
        <v>441</v>
      </c>
      <c r="U153" t="s">
        <v>2324</v>
      </c>
      <c r="V153" t="s">
        <v>446</v>
      </c>
      <c r="W153" t="s">
        <v>40</v>
      </c>
      <c r="X153" t="s">
        <v>95</v>
      </c>
      <c r="Y153" t="s">
        <v>36</v>
      </c>
      <c r="Z153" t="s">
        <v>37</v>
      </c>
      <c r="AA153">
        <v>617</v>
      </c>
      <c r="AB153">
        <v>3120</v>
      </c>
      <c r="AC153" t="e">
        <v>#N/A</v>
      </c>
      <c r="AE153">
        <v>0</v>
      </c>
      <c r="AF153">
        <v>360</v>
      </c>
      <c r="AG153">
        <v>350</v>
      </c>
      <c r="AH153">
        <v>350</v>
      </c>
      <c r="AI153">
        <v>350</v>
      </c>
      <c r="AJ153">
        <v>350</v>
      </c>
      <c r="AK153">
        <v>350</v>
      </c>
      <c r="AL153">
        <v>350</v>
      </c>
      <c r="AM153">
        <v>350</v>
      </c>
      <c r="AN153">
        <v>350</v>
      </c>
      <c r="AO153" t="s">
        <v>60</v>
      </c>
      <c r="AP153" t="s">
        <v>38</v>
      </c>
      <c r="AQ153" t="s">
        <v>38</v>
      </c>
      <c r="AT153" t="str">
        <f t="shared" si="2"/>
        <v>01100121</v>
      </c>
    </row>
    <row r="154" spans="1:46" hidden="1">
      <c r="A154" t="s">
        <v>2402</v>
      </c>
      <c r="B154" t="s">
        <v>2403</v>
      </c>
      <c r="C154" t="s">
        <v>2404</v>
      </c>
      <c r="D154" t="s">
        <v>2300</v>
      </c>
      <c r="E154" t="s">
        <v>404</v>
      </c>
      <c r="F154" t="s">
        <v>2304</v>
      </c>
      <c r="G154" t="s">
        <v>431</v>
      </c>
      <c r="H154" t="s">
        <v>2307</v>
      </c>
      <c r="I154" t="s">
        <v>2407</v>
      </c>
      <c r="J154" t="s">
        <v>100</v>
      </c>
      <c r="K154" t="s">
        <v>35</v>
      </c>
      <c r="L154" t="s">
        <v>41</v>
      </c>
      <c r="M154" t="s">
        <v>37</v>
      </c>
      <c r="N154">
        <v>100</v>
      </c>
      <c r="O154">
        <v>100</v>
      </c>
      <c r="P154" t="s">
        <v>38</v>
      </c>
      <c r="Q154" t="s">
        <v>38</v>
      </c>
      <c r="R154" t="s">
        <v>38</v>
      </c>
      <c r="S154" t="s">
        <v>2314</v>
      </c>
      <c r="T154" t="s">
        <v>441</v>
      </c>
      <c r="U154" t="s">
        <v>2308</v>
      </c>
      <c r="V154" t="s">
        <v>447</v>
      </c>
      <c r="W154" t="s">
        <v>40</v>
      </c>
      <c r="X154" t="s">
        <v>95</v>
      </c>
      <c r="Y154" t="s">
        <v>36</v>
      </c>
      <c r="Z154" t="s">
        <v>58</v>
      </c>
      <c r="AA154">
        <v>208</v>
      </c>
      <c r="AB154">
        <v>9800</v>
      </c>
      <c r="AC154" t="e">
        <v>#N/A</v>
      </c>
      <c r="AE154">
        <v>0</v>
      </c>
      <c r="AF154">
        <v>600</v>
      </c>
      <c r="AG154">
        <v>400</v>
      </c>
      <c r="AH154">
        <v>880</v>
      </c>
      <c r="AI154">
        <v>970</v>
      </c>
      <c r="AJ154">
        <v>1070</v>
      </c>
      <c r="AK154">
        <v>1180</v>
      </c>
      <c r="AL154">
        <v>1300</v>
      </c>
      <c r="AM154">
        <v>1430</v>
      </c>
      <c r="AN154">
        <v>1570</v>
      </c>
      <c r="AO154" t="s">
        <v>60</v>
      </c>
      <c r="AP154" t="s">
        <v>38</v>
      </c>
      <c r="AQ154" t="s">
        <v>38</v>
      </c>
      <c r="AT154" t="str">
        <f t="shared" si="2"/>
        <v>01100122</v>
      </c>
    </row>
    <row r="155" spans="1:46" hidden="1">
      <c r="A155" t="s">
        <v>2402</v>
      </c>
      <c r="B155" t="s">
        <v>2403</v>
      </c>
      <c r="C155" t="s">
        <v>2404</v>
      </c>
      <c r="D155" t="s">
        <v>2300</v>
      </c>
      <c r="E155" t="s">
        <v>404</v>
      </c>
      <c r="F155" t="s">
        <v>2304</v>
      </c>
      <c r="G155" t="s">
        <v>431</v>
      </c>
      <c r="H155" t="s">
        <v>2307</v>
      </c>
      <c r="I155" t="s">
        <v>2407</v>
      </c>
      <c r="J155" t="s">
        <v>100</v>
      </c>
      <c r="K155" t="s">
        <v>35</v>
      </c>
      <c r="L155" t="s">
        <v>41</v>
      </c>
      <c r="M155" t="s">
        <v>37</v>
      </c>
      <c r="N155">
        <v>100</v>
      </c>
      <c r="O155">
        <v>100</v>
      </c>
      <c r="P155" t="s">
        <v>38</v>
      </c>
      <c r="Q155" t="s">
        <v>38</v>
      </c>
      <c r="R155" t="s">
        <v>38</v>
      </c>
      <c r="S155" t="s">
        <v>2314</v>
      </c>
      <c r="T155" t="s">
        <v>441</v>
      </c>
      <c r="U155" t="s">
        <v>2312</v>
      </c>
      <c r="V155" t="s">
        <v>448</v>
      </c>
      <c r="W155" t="s">
        <v>40</v>
      </c>
      <c r="X155" t="s">
        <v>95</v>
      </c>
      <c r="Y155" t="s">
        <v>36</v>
      </c>
      <c r="Z155" t="s">
        <v>37</v>
      </c>
      <c r="AA155">
        <v>583</v>
      </c>
      <c r="AB155">
        <v>1700</v>
      </c>
      <c r="AC155" t="e">
        <v>#N/A</v>
      </c>
      <c r="AE155">
        <v>0</v>
      </c>
      <c r="AF155">
        <v>180</v>
      </c>
      <c r="AG155">
        <v>190</v>
      </c>
      <c r="AH155">
        <v>190</v>
      </c>
      <c r="AI155">
        <v>190</v>
      </c>
      <c r="AJ155">
        <v>190</v>
      </c>
      <c r="AK155">
        <v>190</v>
      </c>
      <c r="AL155">
        <v>190</v>
      </c>
      <c r="AM155">
        <v>190</v>
      </c>
      <c r="AN155">
        <v>190</v>
      </c>
      <c r="AO155" t="s">
        <v>60</v>
      </c>
      <c r="AP155" t="s">
        <v>38</v>
      </c>
      <c r="AQ155" t="s">
        <v>38</v>
      </c>
      <c r="AT155" t="str">
        <f t="shared" si="2"/>
        <v>01100123</v>
      </c>
    </row>
    <row r="156" spans="1:46" hidden="1">
      <c r="A156" t="s">
        <v>2402</v>
      </c>
      <c r="B156" t="s">
        <v>2403</v>
      </c>
      <c r="C156" t="s">
        <v>2404</v>
      </c>
      <c r="D156" t="s">
        <v>2300</v>
      </c>
      <c r="E156" t="s">
        <v>404</v>
      </c>
      <c r="F156" t="s">
        <v>2307</v>
      </c>
      <c r="G156" t="s">
        <v>449</v>
      </c>
      <c r="H156" t="s">
        <v>2315</v>
      </c>
      <c r="I156" t="s">
        <v>2408</v>
      </c>
      <c r="J156" t="s">
        <v>1078</v>
      </c>
      <c r="K156" t="s">
        <v>95</v>
      </c>
      <c r="L156" t="s">
        <v>41</v>
      </c>
      <c r="M156" t="s">
        <v>37</v>
      </c>
      <c r="N156">
        <v>40</v>
      </c>
      <c r="O156">
        <v>26</v>
      </c>
      <c r="P156" t="s">
        <v>38</v>
      </c>
      <c r="Q156" t="s">
        <v>38</v>
      </c>
      <c r="S156" t="s">
        <v>2315</v>
      </c>
      <c r="T156" t="s">
        <v>450</v>
      </c>
      <c r="U156" t="s">
        <v>2318</v>
      </c>
      <c r="V156" t="s">
        <v>454</v>
      </c>
      <c r="W156" t="s">
        <v>40</v>
      </c>
      <c r="X156" t="s">
        <v>95</v>
      </c>
      <c r="Y156" t="s">
        <v>36</v>
      </c>
      <c r="Z156" t="s">
        <v>37</v>
      </c>
      <c r="AA156">
        <v>89622</v>
      </c>
      <c r="AB156">
        <v>230000</v>
      </c>
      <c r="AC156">
        <v>20020</v>
      </c>
      <c r="AE156">
        <v>19000</v>
      </c>
      <c r="AF156">
        <v>25000</v>
      </c>
      <c r="AG156">
        <v>25000</v>
      </c>
      <c r="AH156">
        <v>25000</v>
      </c>
      <c r="AI156">
        <v>18000</v>
      </c>
      <c r="AJ156">
        <v>19000</v>
      </c>
      <c r="AK156">
        <v>25000</v>
      </c>
      <c r="AL156">
        <v>25000</v>
      </c>
      <c r="AM156">
        <v>18000</v>
      </c>
      <c r="AN156">
        <v>25000</v>
      </c>
      <c r="AO156" t="s">
        <v>38</v>
      </c>
      <c r="AP156" t="s">
        <v>38</v>
      </c>
      <c r="AQ156" t="s">
        <v>38</v>
      </c>
      <c r="AT156" t="str">
        <f t="shared" si="2"/>
        <v>0110018</v>
      </c>
    </row>
    <row r="157" spans="1:46" hidden="1">
      <c r="A157" t="s">
        <v>2402</v>
      </c>
      <c r="B157" t="s">
        <v>2403</v>
      </c>
      <c r="C157" t="s">
        <v>2404</v>
      </c>
      <c r="D157" t="s">
        <v>2300</v>
      </c>
      <c r="E157" t="s">
        <v>404</v>
      </c>
      <c r="F157" t="s">
        <v>2307</v>
      </c>
      <c r="G157" t="s">
        <v>449</v>
      </c>
      <c r="H157" t="s">
        <v>2315</v>
      </c>
      <c r="I157" t="s">
        <v>2408</v>
      </c>
      <c r="J157" t="s">
        <v>1078</v>
      </c>
      <c r="K157" t="s">
        <v>95</v>
      </c>
      <c r="L157" t="s">
        <v>41</v>
      </c>
      <c r="M157" t="s">
        <v>37</v>
      </c>
      <c r="N157">
        <v>40</v>
      </c>
      <c r="O157">
        <v>26</v>
      </c>
      <c r="P157" t="s">
        <v>38</v>
      </c>
      <c r="Q157" t="s">
        <v>38</v>
      </c>
      <c r="R157" t="s">
        <v>38</v>
      </c>
      <c r="S157" t="s">
        <v>2319</v>
      </c>
      <c r="T157" t="s">
        <v>455</v>
      </c>
      <c r="U157" t="s">
        <v>2329</v>
      </c>
      <c r="V157" t="s">
        <v>456</v>
      </c>
      <c r="W157" t="s">
        <v>40</v>
      </c>
      <c r="X157" t="s">
        <v>95</v>
      </c>
      <c r="Y157" t="s">
        <v>36</v>
      </c>
      <c r="Z157" t="s">
        <v>37</v>
      </c>
      <c r="AA157">
        <v>1556193</v>
      </c>
      <c r="AB157">
        <v>3681200</v>
      </c>
      <c r="AC157">
        <v>254815</v>
      </c>
      <c r="AE157">
        <v>225000</v>
      </c>
      <c r="AF157">
        <v>263780</v>
      </c>
      <c r="AG157">
        <v>544016</v>
      </c>
      <c r="AH157">
        <v>544016</v>
      </c>
      <c r="AI157">
        <v>206388</v>
      </c>
      <c r="AJ157">
        <v>320000</v>
      </c>
      <c r="AK157">
        <v>420000</v>
      </c>
      <c r="AL157">
        <v>420000</v>
      </c>
      <c r="AM157">
        <v>320000</v>
      </c>
      <c r="AN157">
        <v>418000</v>
      </c>
      <c r="AO157" t="s">
        <v>38</v>
      </c>
      <c r="AP157" t="s">
        <v>38</v>
      </c>
      <c r="AQ157" t="s">
        <v>38</v>
      </c>
      <c r="AT157" t="str">
        <f t="shared" si="2"/>
        <v>01100113</v>
      </c>
    </row>
    <row r="158" spans="1:46" hidden="1">
      <c r="A158" t="s">
        <v>2402</v>
      </c>
      <c r="B158" t="s">
        <v>2403</v>
      </c>
      <c r="C158" t="s">
        <v>2404</v>
      </c>
      <c r="D158" t="s">
        <v>2300</v>
      </c>
      <c r="E158" t="s">
        <v>404</v>
      </c>
      <c r="F158" t="s">
        <v>2310</v>
      </c>
      <c r="G158" t="s">
        <v>457</v>
      </c>
      <c r="H158" t="s">
        <v>2316</v>
      </c>
      <c r="I158" t="s">
        <v>2409</v>
      </c>
      <c r="J158" t="s">
        <v>34</v>
      </c>
      <c r="K158" t="s">
        <v>131</v>
      </c>
      <c r="L158" t="s">
        <v>41</v>
      </c>
      <c r="M158" t="s">
        <v>37</v>
      </c>
      <c r="N158">
        <v>100</v>
      </c>
      <c r="O158">
        <v>100</v>
      </c>
      <c r="P158" t="s">
        <v>38</v>
      </c>
      <c r="Q158" t="s">
        <v>38</v>
      </c>
      <c r="S158" t="s">
        <v>2316</v>
      </c>
      <c r="T158" t="s">
        <v>458</v>
      </c>
      <c r="U158" t="s">
        <v>2319</v>
      </c>
      <c r="V158" t="s">
        <v>465</v>
      </c>
      <c r="W158" t="s">
        <v>34</v>
      </c>
      <c r="X158" t="s">
        <v>131</v>
      </c>
      <c r="Y158" t="s">
        <v>41</v>
      </c>
      <c r="Z158" t="s">
        <v>37</v>
      </c>
      <c r="AA158">
        <v>100</v>
      </c>
      <c r="AB158">
        <v>100</v>
      </c>
      <c r="AC158">
        <v>100</v>
      </c>
      <c r="AE158">
        <v>100</v>
      </c>
      <c r="AF158">
        <v>100</v>
      </c>
      <c r="AG158">
        <v>100</v>
      </c>
      <c r="AH158">
        <v>100</v>
      </c>
      <c r="AI158">
        <v>100</v>
      </c>
      <c r="AJ158">
        <v>100</v>
      </c>
      <c r="AK158">
        <v>100</v>
      </c>
      <c r="AL158">
        <v>100</v>
      </c>
      <c r="AM158">
        <v>100</v>
      </c>
      <c r="AN158">
        <v>100</v>
      </c>
      <c r="AO158" t="s">
        <v>38</v>
      </c>
      <c r="AP158" t="s">
        <v>38</v>
      </c>
      <c r="AQ158" t="s">
        <v>38</v>
      </c>
      <c r="AT158" t="str">
        <f t="shared" si="2"/>
        <v>0110019</v>
      </c>
    </row>
    <row r="159" spans="1:46" hidden="1">
      <c r="A159" t="s">
        <v>2402</v>
      </c>
      <c r="B159" t="s">
        <v>2403</v>
      </c>
      <c r="C159" t="s">
        <v>2404</v>
      </c>
      <c r="D159" t="s">
        <v>2300</v>
      </c>
      <c r="E159" t="s">
        <v>404</v>
      </c>
      <c r="F159" t="s">
        <v>2310</v>
      </c>
      <c r="G159" t="s">
        <v>457</v>
      </c>
      <c r="H159" t="s">
        <v>2316</v>
      </c>
      <c r="I159" t="s">
        <v>2409</v>
      </c>
      <c r="J159" t="s">
        <v>34</v>
      </c>
      <c r="K159" t="s">
        <v>131</v>
      </c>
      <c r="L159" t="s">
        <v>41</v>
      </c>
      <c r="M159" t="s">
        <v>37</v>
      </c>
      <c r="N159">
        <v>100</v>
      </c>
      <c r="O159">
        <v>100</v>
      </c>
      <c r="P159" t="s">
        <v>38</v>
      </c>
      <c r="Q159" t="s">
        <v>38</v>
      </c>
      <c r="R159" t="s">
        <v>38</v>
      </c>
      <c r="S159" t="s">
        <v>2316</v>
      </c>
      <c r="T159" t="s">
        <v>458</v>
      </c>
      <c r="U159" t="s">
        <v>2331</v>
      </c>
      <c r="V159" t="s">
        <v>466</v>
      </c>
      <c r="W159" t="s">
        <v>34</v>
      </c>
      <c r="X159" t="s">
        <v>131</v>
      </c>
      <c r="Y159" t="s">
        <v>41</v>
      </c>
      <c r="Z159" t="s">
        <v>37</v>
      </c>
      <c r="AB159">
        <v>100</v>
      </c>
      <c r="AC159">
        <v>100</v>
      </c>
      <c r="AE159">
        <v>100</v>
      </c>
      <c r="AF159">
        <v>100</v>
      </c>
      <c r="AG159">
        <v>100</v>
      </c>
      <c r="AH159">
        <v>100</v>
      </c>
      <c r="AI159">
        <v>100</v>
      </c>
      <c r="AJ159">
        <v>100</v>
      </c>
      <c r="AK159">
        <v>100</v>
      </c>
      <c r="AL159">
        <v>100</v>
      </c>
      <c r="AM159">
        <v>100</v>
      </c>
      <c r="AN159">
        <v>100</v>
      </c>
      <c r="AO159" t="s">
        <v>38</v>
      </c>
      <c r="AP159" t="s">
        <v>38</v>
      </c>
      <c r="AQ159" t="s">
        <v>38</v>
      </c>
      <c r="AT159" t="str">
        <f t="shared" si="2"/>
        <v>01100114</v>
      </c>
    </row>
    <row r="160" spans="1:46" hidden="1">
      <c r="A160" t="s">
        <v>2402</v>
      </c>
      <c r="B160" t="s">
        <v>2403</v>
      </c>
      <c r="C160" t="s">
        <v>2404</v>
      </c>
      <c r="D160" t="s">
        <v>2300</v>
      </c>
      <c r="E160" t="s">
        <v>404</v>
      </c>
      <c r="F160" t="s">
        <v>2310</v>
      </c>
      <c r="G160" t="s">
        <v>457</v>
      </c>
      <c r="H160" t="s">
        <v>2316</v>
      </c>
      <c r="I160" t="s">
        <v>2409</v>
      </c>
      <c r="J160" t="s">
        <v>34</v>
      </c>
      <c r="K160" t="s">
        <v>131</v>
      </c>
      <c r="L160" t="s">
        <v>41</v>
      </c>
      <c r="M160" t="s">
        <v>37</v>
      </c>
      <c r="N160">
        <v>100</v>
      </c>
      <c r="O160">
        <v>100</v>
      </c>
      <c r="P160" t="s">
        <v>38</v>
      </c>
      <c r="Q160" t="s">
        <v>38</v>
      </c>
      <c r="R160" t="s">
        <v>38</v>
      </c>
      <c r="S160" t="s">
        <v>2316</v>
      </c>
      <c r="T160" t="s">
        <v>458</v>
      </c>
      <c r="U160" t="s">
        <v>2332</v>
      </c>
      <c r="V160" t="s">
        <v>467</v>
      </c>
      <c r="W160" t="s">
        <v>34</v>
      </c>
      <c r="X160" t="s">
        <v>131</v>
      </c>
      <c r="Y160" t="s">
        <v>41</v>
      </c>
      <c r="Z160" t="s">
        <v>37</v>
      </c>
      <c r="AB160">
        <v>100</v>
      </c>
      <c r="AC160">
        <v>100</v>
      </c>
      <c r="AE160">
        <v>100</v>
      </c>
      <c r="AF160">
        <v>100</v>
      </c>
      <c r="AG160">
        <v>100</v>
      </c>
      <c r="AH160">
        <v>100</v>
      </c>
      <c r="AI160">
        <v>100</v>
      </c>
      <c r="AJ160">
        <v>100</v>
      </c>
      <c r="AK160">
        <v>100</v>
      </c>
      <c r="AL160">
        <v>100</v>
      </c>
      <c r="AM160">
        <v>100</v>
      </c>
      <c r="AN160">
        <v>100</v>
      </c>
      <c r="AO160" t="s">
        <v>38</v>
      </c>
      <c r="AP160" t="s">
        <v>38</v>
      </c>
      <c r="AQ160" t="s">
        <v>38</v>
      </c>
      <c r="AT160" t="str">
        <f t="shared" si="2"/>
        <v>01100115</v>
      </c>
    </row>
    <row r="161" spans="1:46" hidden="1">
      <c r="A161" t="s">
        <v>2402</v>
      </c>
      <c r="B161" t="s">
        <v>2403</v>
      </c>
      <c r="C161" t="s">
        <v>2404</v>
      </c>
      <c r="D161" t="s">
        <v>2300</v>
      </c>
      <c r="E161" t="s">
        <v>404</v>
      </c>
      <c r="F161" t="s">
        <v>2310</v>
      </c>
      <c r="G161" t="s">
        <v>457</v>
      </c>
      <c r="H161" t="s">
        <v>2316</v>
      </c>
      <c r="I161" t="s">
        <v>2409</v>
      </c>
      <c r="J161" t="s">
        <v>34</v>
      </c>
      <c r="K161" t="s">
        <v>131</v>
      </c>
      <c r="L161" t="s">
        <v>41</v>
      </c>
      <c r="M161" t="s">
        <v>37</v>
      </c>
      <c r="N161">
        <v>100</v>
      </c>
      <c r="O161">
        <v>100</v>
      </c>
      <c r="P161" t="s">
        <v>38</v>
      </c>
      <c r="Q161" t="s">
        <v>38</v>
      </c>
      <c r="R161" t="s">
        <v>38</v>
      </c>
      <c r="S161" t="s">
        <v>2316</v>
      </c>
      <c r="T161" t="s">
        <v>458</v>
      </c>
      <c r="U161" t="s">
        <v>2333</v>
      </c>
      <c r="V161" t="s">
        <v>468</v>
      </c>
      <c r="W161" t="s">
        <v>34</v>
      </c>
      <c r="X161" t="s">
        <v>131</v>
      </c>
      <c r="Y161" t="s">
        <v>41</v>
      </c>
      <c r="Z161" t="s">
        <v>37</v>
      </c>
      <c r="AB161">
        <v>100</v>
      </c>
      <c r="AC161">
        <v>100</v>
      </c>
      <c r="AE161">
        <v>100</v>
      </c>
      <c r="AF161">
        <v>100</v>
      </c>
      <c r="AG161">
        <v>100</v>
      </c>
      <c r="AH161">
        <v>100</v>
      </c>
      <c r="AI161">
        <v>100</v>
      </c>
      <c r="AJ161">
        <v>100</v>
      </c>
      <c r="AK161">
        <v>100</v>
      </c>
      <c r="AL161">
        <v>100</v>
      </c>
      <c r="AM161">
        <v>100</v>
      </c>
      <c r="AN161">
        <v>100</v>
      </c>
      <c r="AO161" t="s">
        <v>38</v>
      </c>
      <c r="AP161" t="s">
        <v>38</v>
      </c>
      <c r="AQ161" t="s">
        <v>38</v>
      </c>
      <c r="AT161" t="str">
        <f t="shared" si="2"/>
        <v>01100116</v>
      </c>
    </row>
    <row r="162" spans="1:46" hidden="1">
      <c r="A162" t="s">
        <v>2402</v>
      </c>
      <c r="B162" t="s">
        <v>2403</v>
      </c>
      <c r="C162" t="s">
        <v>2404</v>
      </c>
      <c r="D162" t="s">
        <v>2300</v>
      </c>
      <c r="E162" t="s">
        <v>404</v>
      </c>
      <c r="F162" t="s">
        <v>2310</v>
      </c>
      <c r="G162" t="s">
        <v>457</v>
      </c>
      <c r="H162" t="s">
        <v>2316</v>
      </c>
      <c r="I162" t="s">
        <v>2409</v>
      </c>
      <c r="J162" t="s">
        <v>34</v>
      </c>
      <c r="K162" t="s">
        <v>131</v>
      </c>
      <c r="L162" t="s">
        <v>41</v>
      </c>
      <c r="M162" t="s">
        <v>37</v>
      </c>
      <c r="N162">
        <v>100</v>
      </c>
      <c r="O162">
        <v>100</v>
      </c>
      <c r="P162" t="s">
        <v>38</v>
      </c>
      <c r="Q162" t="s">
        <v>38</v>
      </c>
      <c r="R162" t="s">
        <v>38</v>
      </c>
      <c r="S162" t="s">
        <v>2316</v>
      </c>
      <c r="T162" t="s">
        <v>458</v>
      </c>
      <c r="U162" t="s">
        <v>2303</v>
      </c>
      <c r="V162" t="s">
        <v>469</v>
      </c>
      <c r="W162" t="s">
        <v>34</v>
      </c>
      <c r="X162" t="s">
        <v>131</v>
      </c>
      <c r="Y162" t="s">
        <v>41</v>
      </c>
      <c r="Z162" t="s">
        <v>37</v>
      </c>
      <c r="AB162">
        <v>100</v>
      </c>
      <c r="AC162">
        <v>100</v>
      </c>
      <c r="AE162">
        <v>100</v>
      </c>
      <c r="AF162">
        <v>100</v>
      </c>
      <c r="AG162">
        <v>100</v>
      </c>
      <c r="AH162">
        <v>100</v>
      </c>
      <c r="AI162">
        <v>100</v>
      </c>
      <c r="AJ162">
        <v>100</v>
      </c>
      <c r="AK162">
        <v>100</v>
      </c>
      <c r="AL162">
        <v>100</v>
      </c>
      <c r="AM162">
        <v>100</v>
      </c>
      <c r="AN162">
        <v>100</v>
      </c>
      <c r="AO162" t="s">
        <v>38</v>
      </c>
      <c r="AP162" t="s">
        <v>38</v>
      </c>
      <c r="AQ162" t="s">
        <v>38</v>
      </c>
      <c r="AT162" t="str">
        <f t="shared" si="2"/>
        <v>01100117</v>
      </c>
    </row>
    <row r="163" spans="1:46" hidden="1">
      <c r="A163" t="s">
        <v>2402</v>
      </c>
      <c r="B163" t="s">
        <v>2403</v>
      </c>
      <c r="C163" t="s">
        <v>2404</v>
      </c>
      <c r="D163" t="s">
        <v>2300</v>
      </c>
      <c r="E163" t="s">
        <v>404</v>
      </c>
      <c r="F163" t="s">
        <v>2310</v>
      </c>
      <c r="G163" t="s">
        <v>457</v>
      </c>
      <c r="H163" t="s">
        <v>2316</v>
      </c>
      <c r="I163" t="s">
        <v>2409</v>
      </c>
      <c r="J163" t="s">
        <v>34</v>
      </c>
      <c r="K163" t="s">
        <v>131</v>
      </c>
      <c r="L163" t="s">
        <v>41</v>
      </c>
      <c r="M163" t="s">
        <v>37</v>
      </c>
      <c r="N163">
        <v>100</v>
      </c>
      <c r="O163">
        <v>100</v>
      </c>
      <c r="P163" t="s">
        <v>38</v>
      </c>
      <c r="Q163" t="s">
        <v>38</v>
      </c>
      <c r="R163" t="s">
        <v>38</v>
      </c>
      <c r="S163" t="s">
        <v>2320</v>
      </c>
      <c r="T163" t="s">
        <v>470</v>
      </c>
      <c r="U163" t="s">
        <v>2305</v>
      </c>
      <c r="V163" t="s">
        <v>474</v>
      </c>
      <c r="W163" t="s">
        <v>100</v>
      </c>
      <c r="X163" t="s">
        <v>115</v>
      </c>
      <c r="Y163" t="s">
        <v>41</v>
      </c>
      <c r="Z163" t="s">
        <v>37</v>
      </c>
      <c r="AA163">
        <v>1E-4</v>
      </c>
      <c r="AB163">
        <v>80</v>
      </c>
      <c r="AC163">
        <v>80</v>
      </c>
      <c r="AE163">
        <v>100</v>
      </c>
      <c r="AF163">
        <v>100</v>
      </c>
      <c r="AG163">
        <v>100</v>
      </c>
      <c r="AH163">
        <v>100</v>
      </c>
      <c r="AI163">
        <v>100</v>
      </c>
      <c r="AJ163">
        <v>100</v>
      </c>
      <c r="AK163">
        <v>100</v>
      </c>
      <c r="AL163">
        <v>100</v>
      </c>
      <c r="AM163">
        <v>100</v>
      </c>
      <c r="AN163">
        <v>100</v>
      </c>
      <c r="AO163" t="s">
        <v>38</v>
      </c>
      <c r="AP163" t="s">
        <v>38</v>
      </c>
      <c r="AQ163" t="s">
        <v>38</v>
      </c>
      <c r="AT163" t="str">
        <f t="shared" si="2"/>
        <v>01100118</v>
      </c>
    </row>
    <row r="164" spans="1:46" hidden="1">
      <c r="A164" t="s">
        <v>2410</v>
      </c>
      <c r="B164" t="s">
        <v>2403</v>
      </c>
      <c r="C164" t="s">
        <v>2411</v>
      </c>
      <c r="D164" t="s">
        <v>2300</v>
      </c>
      <c r="E164" t="s">
        <v>475</v>
      </c>
      <c r="F164" t="s">
        <v>2301</v>
      </c>
      <c r="G164" t="s">
        <v>476</v>
      </c>
      <c r="H164" t="s">
        <v>2301</v>
      </c>
      <c r="I164" t="s">
        <v>2412</v>
      </c>
      <c r="J164" t="s">
        <v>100</v>
      </c>
      <c r="K164" t="s">
        <v>35</v>
      </c>
      <c r="L164" t="s">
        <v>41</v>
      </c>
      <c r="M164" t="s">
        <v>37</v>
      </c>
      <c r="N164">
        <v>100</v>
      </c>
      <c r="O164">
        <v>100</v>
      </c>
      <c r="P164" t="s">
        <v>38</v>
      </c>
      <c r="Q164" t="s">
        <v>38</v>
      </c>
      <c r="R164" t="s">
        <v>38</v>
      </c>
      <c r="S164" t="s">
        <v>2301</v>
      </c>
      <c r="T164" t="s">
        <v>477</v>
      </c>
      <c r="U164" t="s">
        <v>2301</v>
      </c>
      <c r="V164" t="s">
        <v>481</v>
      </c>
      <c r="W164" t="s">
        <v>40</v>
      </c>
      <c r="X164" t="s">
        <v>35</v>
      </c>
      <c r="Y164" t="s">
        <v>36</v>
      </c>
      <c r="Z164" t="s">
        <v>58</v>
      </c>
      <c r="AA164">
        <v>1579901</v>
      </c>
      <c r="AB164">
        <v>6750309.1799998302</v>
      </c>
      <c r="AC164">
        <v>703027.39</v>
      </c>
      <c r="AE164">
        <v>700309.17999999993</v>
      </c>
      <c r="AF164">
        <v>750000</v>
      </c>
      <c r="AG164">
        <v>750000</v>
      </c>
      <c r="AH164">
        <v>500000</v>
      </c>
      <c r="AI164">
        <v>675000</v>
      </c>
      <c r="AJ164">
        <v>675000</v>
      </c>
      <c r="AK164">
        <v>675000</v>
      </c>
      <c r="AL164">
        <v>675000</v>
      </c>
      <c r="AM164">
        <v>675000</v>
      </c>
      <c r="AN164">
        <v>675000</v>
      </c>
      <c r="AO164" t="s">
        <v>38</v>
      </c>
      <c r="AP164" t="s">
        <v>38</v>
      </c>
      <c r="AQ164" t="s">
        <v>38</v>
      </c>
      <c r="AT164" t="str">
        <f t="shared" si="2"/>
        <v>0127011</v>
      </c>
    </row>
    <row r="165" spans="1:46" hidden="1">
      <c r="A165" t="s">
        <v>2410</v>
      </c>
      <c r="B165" t="s">
        <v>2403</v>
      </c>
      <c r="C165" t="s">
        <v>2411</v>
      </c>
      <c r="D165" t="s">
        <v>2300</v>
      </c>
      <c r="E165" t="s">
        <v>475</v>
      </c>
      <c r="F165" t="s">
        <v>2301</v>
      </c>
      <c r="G165" t="s">
        <v>476</v>
      </c>
      <c r="H165" t="s">
        <v>2301</v>
      </c>
      <c r="I165" t="s">
        <v>2412</v>
      </c>
      <c r="J165" t="s">
        <v>100</v>
      </c>
      <c r="K165" t="s">
        <v>35</v>
      </c>
      <c r="L165" t="s">
        <v>41</v>
      </c>
      <c r="M165" t="s">
        <v>37</v>
      </c>
      <c r="N165">
        <v>100</v>
      </c>
      <c r="O165">
        <v>100</v>
      </c>
      <c r="P165" t="s">
        <v>38</v>
      </c>
      <c r="Q165" t="s">
        <v>38</v>
      </c>
      <c r="R165" t="s">
        <v>38</v>
      </c>
      <c r="S165" t="s">
        <v>2304</v>
      </c>
      <c r="T165" t="s">
        <v>482</v>
      </c>
      <c r="U165" t="s">
        <v>2304</v>
      </c>
      <c r="V165" t="s">
        <v>483</v>
      </c>
      <c r="W165" t="s">
        <v>40</v>
      </c>
      <c r="X165" t="s">
        <v>35</v>
      </c>
      <c r="Y165" t="s">
        <v>36</v>
      </c>
      <c r="Z165" t="s">
        <v>58</v>
      </c>
      <c r="AA165">
        <v>3638004</v>
      </c>
      <c r="AB165">
        <v>13693872</v>
      </c>
      <c r="AC165">
        <v>1875656.29</v>
      </c>
      <c r="AE165">
        <v>1373872.89</v>
      </c>
      <c r="AF165">
        <v>5000000</v>
      </c>
      <c r="AG165">
        <v>1400000</v>
      </c>
      <c r="AH165">
        <v>1300000</v>
      </c>
      <c r="AI165">
        <v>1370000</v>
      </c>
      <c r="AJ165">
        <v>1370000</v>
      </c>
      <c r="AK165">
        <v>1370000</v>
      </c>
      <c r="AL165">
        <v>1370000</v>
      </c>
      <c r="AM165">
        <v>1370000</v>
      </c>
      <c r="AN165">
        <v>1370000</v>
      </c>
      <c r="AO165" t="s">
        <v>38</v>
      </c>
      <c r="AP165" t="s">
        <v>38</v>
      </c>
      <c r="AQ165" t="s">
        <v>38</v>
      </c>
      <c r="AT165" t="str">
        <f t="shared" si="2"/>
        <v>0127012</v>
      </c>
    </row>
    <row r="166" spans="1:46" hidden="1">
      <c r="A166" t="s">
        <v>2410</v>
      </c>
      <c r="B166" t="s">
        <v>2403</v>
      </c>
      <c r="C166" t="s">
        <v>2411</v>
      </c>
      <c r="D166" t="s">
        <v>2300</v>
      </c>
      <c r="E166" t="s">
        <v>475</v>
      </c>
      <c r="F166" t="s">
        <v>2301</v>
      </c>
      <c r="G166" t="s">
        <v>476</v>
      </c>
      <c r="H166" t="s">
        <v>2301</v>
      </c>
      <c r="I166" t="s">
        <v>2412</v>
      </c>
      <c r="J166" t="s">
        <v>100</v>
      </c>
      <c r="K166" t="s">
        <v>35</v>
      </c>
      <c r="L166" t="s">
        <v>41</v>
      </c>
      <c r="M166" t="s">
        <v>37</v>
      </c>
      <c r="N166">
        <v>100</v>
      </c>
      <c r="O166">
        <v>100</v>
      </c>
      <c r="P166" t="s">
        <v>38</v>
      </c>
      <c r="Q166" t="s">
        <v>38</v>
      </c>
      <c r="R166" t="s">
        <v>38</v>
      </c>
      <c r="S166" t="s">
        <v>2307</v>
      </c>
      <c r="T166" t="s">
        <v>484</v>
      </c>
      <c r="U166" t="s">
        <v>2307</v>
      </c>
      <c r="V166" t="s">
        <v>491</v>
      </c>
      <c r="W166" t="s">
        <v>40</v>
      </c>
      <c r="X166" t="s">
        <v>131</v>
      </c>
      <c r="Y166" t="s">
        <v>36</v>
      </c>
      <c r="Z166" t="s">
        <v>37</v>
      </c>
      <c r="AA166">
        <v>4</v>
      </c>
      <c r="AB166">
        <v>238</v>
      </c>
      <c r="AC166">
        <v>14</v>
      </c>
      <c r="AE166">
        <v>14</v>
      </c>
      <c r="AF166">
        <v>30</v>
      </c>
      <c r="AG166">
        <v>29</v>
      </c>
      <c r="AH166">
        <v>21</v>
      </c>
      <c r="AI166">
        <v>24</v>
      </c>
      <c r="AJ166">
        <v>24</v>
      </c>
      <c r="AK166">
        <v>24</v>
      </c>
      <c r="AL166">
        <v>24</v>
      </c>
      <c r="AM166">
        <v>24</v>
      </c>
      <c r="AN166">
        <v>24</v>
      </c>
      <c r="AO166" t="s">
        <v>38</v>
      </c>
      <c r="AP166" t="s">
        <v>38</v>
      </c>
      <c r="AQ166" t="s">
        <v>43</v>
      </c>
      <c r="AT166" t="str">
        <f t="shared" si="2"/>
        <v>0127013</v>
      </c>
    </row>
    <row r="167" spans="1:46" hidden="1">
      <c r="A167" t="s">
        <v>2410</v>
      </c>
      <c r="B167" t="s">
        <v>2403</v>
      </c>
      <c r="C167" t="s">
        <v>2411</v>
      </c>
      <c r="D167" t="s">
        <v>2300</v>
      </c>
      <c r="E167" t="s">
        <v>475</v>
      </c>
      <c r="F167" t="s">
        <v>2301</v>
      </c>
      <c r="G167" t="s">
        <v>476</v>
      </c>
      <c r="H167" t="s">
        <v>2301</v>
      </c>
      <c r="I167" t="s">
        <v>2412</v>
      </c>
      <c r="J167" t="s">
        <v>100</v>
      </c>
      <c r="K167" t="s">
        <v>35</v>
      </c>
      <c r="L167" t="s">
        <v>41</v>
      </c>
      <c r="M167" t="s">
        <v>37</v>
      </c>
      <c r="N167">
        <v>100</v>
      </c>
      <c r="O167">
        <v>100</v>
      </c>
      <c r="P167" t="s">
        <v>38</v>
      </c>
      <c r="Q167" t="s">
        <v>38</v>
      </c>
      <c r="R167" t="s">
        <v>38</v>
      </c>
      <c r="S167" t="s">
        <v>2307</v>
      </c>
      <c r="T167" t="s">
        <v>484</v>
      </c>
      <c r="U167" t="s">
        <v>2310</v>
      </c>
      <c r="V167" t="s">
        <v>492</v>
      </c>
      <c r="W167" t="s">
        <v>40</v>
      </c>
      <c r="X167" t="s">
        <v>131</v>
      </c>
      <c r="Y167" t="s">
        <v>36</v>
      </c>
      <c r="Z167" t="s">
        <v>58</v>
      </c>
      <c r="AA167">
        <v>6</v>
      </c>
      <c r="AB167">
        <v>197</v>
      </c>
      <c r="AC167">
        <v>17</v>
      </c>
      <c r="AE167">
        <v>17</v>
      </c>
      <c r="AF167">
        <v>20</v>
      </c>
      <c r="AG167">
        <v>20</v>
      </c>
      <c r="AH167">
        <v>20</v>
      </c>
      <c r="AI167">
        <v>20</v>
      </c>
      <c r="AJ167">
        <v>20</v>
      </c>
      <c r="AK167">
        <v>20</v>
      </c>
      <c r="AL167">
        <v>20</v>
      </c>
      <c r="AM167">
        <v>20</v>
      </c>
      <c r="AN167">
        <v>20</v>
      </c>
      <c r="AO167" t="s">
        <v>38</v>
      </c>
      <c r="AP167" t="s">
        <v>38</v>
      </c>
      <c r="AQ167" t="s">
        <v>43</v>
      </c>
      <c r="AT167" t="str">
        <f t="shared" si="2"/>
        <v>0127014</v>
      </c>
    </row>
    <row r="168" spans="1:46" hidden="1">
      <c r="A168" t="s">
        <v>2410</v>
      </c>
      <c r="B168" t="s">
        <v>2403</v>
      </c>
      <c r="C168" t="s">
        <v>2411</v>
      </c>
      <c r="D168" t="s">
        <v>2300</v>
      </c>
      <c r="E168" t="s">
        <v>475</v>
      </c>
      <c r="F168" t="s">
        <v>2301</v>
      </c>
      <c r="G168" t="s">
        <v>476</v>
      </c>
      <c r="H168" t="s">
        <v>2301</v>
      </c>
      <c r="I168" t="s">
        <v>2412</v>
      </c>
      <c r="J168" t="s">
        <v>100</v>
      </c>
      <c r="K168" t="s">
        <v>35</v>
      </c>
      <c r="L168" t="s">
        <v>41</v>
      </c>
      <c r="M168" t="s">
        <v>37</v>
      </c>
      <c r="N168">
        <v>100</v>
      </c>
      <c r="O168">
        <v>100</v>
      </c>
      <c r="P168" t="s">
        <v>38</v>
      </c>
      <c r="Q168" t="s">
        <v>38</v>
      </c>
      <c r="R168" t="s">
        <v>38</v>
      </c>
      <c r="S168" t="s">
        <v>2307</v>
      </c>
      <c r="T168" t="s">
        <v>484</v>
      </c>
      <c r="U168" t="s">
        <v>2333</v>
      </c>
      <c r="V168" t="s">
        <v>493</v>
      </c>
      <c r="W168" t="s">
        <v>40</v>
      </c>
      <c r="X168" t="s">
        <v>131</v>
      </c>
      <c r="Y168" t="s">
        <v>36</v>
      </c>
      <c r="Z168" t="s">
        <v>37</v>
      </c>
      <c r="AA168">
        <v>12</v>
      </c>
      <c r="AB168">
        <v>19</v>
      </c>
      <c r="AC168" t="e">
        <v>#N/A</v>
      </c>
      <c r="AE168">
        <v>0</v>
      </c>
      <c r="AF168">
        <v>2</v>
      </c>
      <c r="AG168">
        <v>2</v>
      </c>
      <c r="AH168">
        <v>3</v>
      </c>
      <c r="AI168">
        <v>2</v>
      </c>
      <c r="AJ168">
        <v>2</v>
      </c>
      <c r="AK168">
        <v>2</v>
      </c>
      <c r="AL168">
        <v>2</v>
      </c>
      <c r="AM168">
        <v>2</v>
      </c>
      <c r="AN168">
        <v>2</v>
      </c>
      <c r="AO168" t="s">
        <v>43</v>
      </c>
      <c r="AP168" t="s">
        <v>38</v>
      </c>
      <c r="AQ168" t="s">
        <v>38</v>
      </c>
      <c r="AT168" t="str">
        <f t="shared" si="2"/>
        <v>01270116</v>
      </c>
    </row>
    <row r="169" spans="1:46" hidden="1">
      <c r="A169" t="s">
        <v>2410</v>
      </c>
      <c r="B169" t="s">
        <v>2403</v>
      </c>
      <c r="C169" t="s">
        <v>2411</v>
      </c>
      <c r="D169" t="s">
        <v>2300</v>
      </c>
      <c r="E169" t="s">
        <v>475</v>
      </c>
      <c r="F169" t="s">
        <v>2301</v>
      </c>
      <c r="G169" t="s">
        <v>476</v>
      </c>
      <c r="H169" t="s">
        <v>2301</v>
      </c>
      <c r="I169" t="s">
        <v>2412</v>
      </c>
      <c r="J169" t="s">
        <v>100</v>
      </c>
      <c r="K169" t="s">
        <v>35</v>
      </c>
      <c r="L169" t="s">
        <v>41</v>
      </c>
      <c r="M169" t="s">
        <v>37</v>
      </c>
      <c r="N169">
        <v>100</v>
      </c>
      <c r="O169">
        <v>100</v>
      </c>
      <c r="P169" t="s">
        <v>38</v>
      </c>
      <c r="Q169" t="s">
        <v>38</v>
      </c>
      <c r="R169" t="s">
        <v>38</v>
      </c>
      <c r="S169" t="s">
        <v>2307</v>
      </c>
      <c r="T169" t="s">
        <v>484</v>
      </c>
      <c r="U169" t="s">
        <v>2303</v>
      </c>
      <c r="V169" t="s">
        <v>494</v>
      </c>
      <c r="W169" t="s">
        <v>40</v>
      </c>
      <c r="X169" t="s">
        <v>35</v>
      </c>
      <c r="Y169" t="s">
        <v>36</v>
      </c>
      <c r="Z169" t="s">
        <v>37</v>
      </c>
      <c r="AA169">
        <v>4</v>
      </c>
      <c r="AB169">
        <v>107</v>
      </c>
      <c r="AC169" t="e">
        <v>#N/A</v>
      </c>
      <c r="AE169">
        <v>0</v>
      </c>
      <c r="AF169">
        <v>15</v>
      </c>
      <c r="AG169">
        <v>15</v>
      </c>
      <c r="AH169">
        <v>11</v>
      </c>
      <c r="AI169">
        <v>11</v>
      </c>
      <c r="AJ169">
        <v>11</v>
      </c>
      <c r="AK169">
        <v>11</v>
      </c>
      <c r="AL169">
        <v>11</v>
      </c>
      <c r="AM169">
        <v>11</v>
      </c>
      <c r="AN169">
        <v>11</v>
      </c>
      <c r="AO169" t="s">
        <v>43</v>
      </c>
      <c r="AP169" t="s">
        <v>38</v>
      </c>
      <c r="AQ169" t="s">
        <v>38</v>
      </c>
      <c r="AT169" t="str">
        <f t="shared" si="2"/>
        <v>01270117</v>
      </c>
    </row>
    <row r="170" spans="1:46" hidden="1">
      <c r="A170" t="s">
        <v>2410</v>
      </c>
      <c r="B170" t="s">
        <v>2403</v>
      </c>
      <c r="C170" t="s">
        <v>2411</v>
      </c>
      <c r="D170" t="s">
        <v>2300</v>
      </c>
      <c r="E170" t="s">
        <v>475</v>
      </c>
      <c r="F170" t="s">
        <v>2301</v>
      </c>
      <c r="G170" t="s">
        <v>476</v>
      </c>
      <c r="H170" t="s">
        <v>2301</v>
      </c>
      <c r="I170" t="s">
        <v>2412</v>
      </c>
      <c r="J170" t="s">
        <v>100</v>
      </c>
      <c r="K170" t="s">
        <v>35</v>
      </c>
      <c r="L170" t="s">
        <v>41</v>
      </c>
      <c r="M170" t="s">
        <v>37</v>
      </c>
      <c r="N170">
        <v>100</v>
      </c>
      <c r="O170">
        <v>100</v>
      </c>
      <c r="P170" t="s">
        <v>38</v>
      </c>
      <c r="Q170" t="s">
        <v>38</v>
      </c>
      <c r="R170" t="s">
        <v>38</v>
      </c>
      <c r="S170" t="s">
        <v>2307</v>
      </c>
      <c r="T170" t="s">
        <v>484</v>
      </c>
      <c r="U170" t="s">
        <v>2305</v>
      </c>
      <c r="V170" t="s">
        <v>495</v>
      </c>
      <c r="W170" t="s">
        <v>40</v>
      </c>
      <c r="X170" t="s">
        <v>35</v>
      </c>
      <c r="Y170" t="s">
        <v>36</v>
      </c>
      <c r="Z170" t="s">
        <v>37</v>
      </c>
      <c r="AA170">
        <v>34</v>
      </c>
      <c r="AB170">
        <v>104</v>
      </c>
      <c r="AC170" t="e">
        <v>#N/A</v>
      </c>
      <c r="AE170">
        <v>0</v>
      </c>
      <c r="AF170">
        <v>24</v>
      </c>
      <c r="AG170">
        <v>10</v>
      </c>
      <c r="AH170">
        <v>10</v>
      </c>
      <c r="AI170">
        <v>10</v>
      </c>
      <c r="AJ170">
        <v>10</v>
      </c>
      <c r="AK170">
        <v>10</v>
      </c>
      <c r="AL170">
        <v>10</v>
      </c>
      <c r="AM170">
        <v>10</v>
      </c>
      <c r="AN170">
        <v>10</v>
      </c>
      <c r="AO170" t="s">
        <v>43</v>
      </c>
      <c r="AP170" t="s">
        <v>38</v>
      </c>
      <c r="AQ170" t="s">
        <v>38</v>
      </c>
      <c r="AT170" t="str">
        <f t="shared" si="2"/>
        <v>01270118</v>
      </c>
    </row>
    <row r="171" spans="1:46" hidden="1">
      <c r="A171" t="s">
        <v>2410</v>
      </c>
      <c r="B171" t="s">
        <v>2403</v>
      </c>
      <c r="C171" t="s">
        <v>2411</v>
      </c>
      <c r="D171" t="s">
        <v>2300</v>
      </c>
      <c r="E171" t="s">
        <v>475</v>
      </c>
      <c r="F171" t="s">
        <v>2301</v>
      </c>
      <c r="G171" t="s">
        <v>476</v>
      </c>
      <c r="H171" t="s">
        <v>2301</v>
      </c>
      <c r="I171" t="s">
        <v>2412</v>
      </c>
      <c r="J171" t="s">
        <v>100</v>
      </c>
      <c r="K171" t="s">
        <v>35</v>
      </c>
      <c r="L171" t="s">
        <v>41</v>
      </c>
      <c r="M171" t="s">
        <v>37</v>
      </c>
      <c r="N171">
        <v>100</v>
      </c>
      <c r="O171">
        <v>100</v>
      </c>
      <c r="P171" t="s">
        <v>38</v>
      </c>
      <c r="Q171" t="s">
        <v>38</v>
      </c>
      <c r="R171" t="s">
        <v>38</v>
      </c>
      <c r="S171" t="s">
        <v>2315</v>
      </c>
      <c r="T171" t="s">
        <v>496</v>
      </c>
      <c r="U171" t="s">
        <v>2314</v>
      </c>
      <c r="V171" t="s">
        <v>497</v>
      </c>
      <c r="W171" t="s">
        <v>100</v>
      </c>
      <c r="X171" t="s">
        <v>35</v>
      </c>
      <c r="Y171" t="s">
        <v>41</v>
      </c>
      <c r="Z171" t="s">
        <v>37</v>
      </c>
      <c r="AA171">
        <v>100</v>
      </c>
      <c r="AB171">
        <v>100</v>
      </c>
      <c r="AC171">
        <v>100</v>
      </c>
      <c r="AE171">
        <v>1</v>
      </c>
      <c r="AF171">
        <v>1</v>
      </c>
      <c r="AG171">
        <v>1</v>
      </c>
      <c r="AH171">
        <v>1</v>
      </c>
      <c r="AI171">
        <v>1</v>
      </c>
      <c r="AJ171">
        <v>1</v>
      </c>
      <c r="AK171">
        <v>1</v>
      </c>
      <c r="AL171">
        <v>1</v>
      </c>
      <c r="AM171">
        <v>1</v>
      </c>
      <c r="AN171">
        <v>1</v>
      </c>
      <c r="AO171" t="s">
        <v>38</v>
      </c>
      <c r="AP171" t="s">
        <v>38</v>
      </c>
      <c r="AQ171" t="s">
        <v>43</v>
      </c>
      <c r="AT171" t="str">
        <f t="shared" si="2"/>
        <v>0127015</v>
      </c>
    </row>
    <row r="172" spans="1:46" hidden="1">
      <c r="A172" t="s">
        <v>2410</v>
      </c>
      <c r="B172" t="s">
        <v>2403</v>
      </c>
      <c r="C172" t="s">
        <v>2411</v>
      </c>
      <c r="D172" t="s">
        <v>2300</v>
      </c>
      <c r="E172" t="s">
        <v>475</v>
      </c>
      <c r="F172" t="s">
        <v>2301</v>
      </c>
      <c r="G172" t="s">
        <v>476</v>
      </c>
      <c r="H172" t="s">
        <v>2301</v>
      </c>
      <c r="I172" t="s">
        <v>2412</v>
      </c>
      <c r="J172" t="s">
        <v>100</v>
      </c>
      <c r="K172" t="s">
        <v>35</v>
      </c>
      <c r="L172" t="s">
        <v>41</v>
      </c>
      <c r="M172" t="s">
        <v>37</v>
      </c>
      <c r="N172">
        <v>100</v>
      </c>
      <c r="O172">
        <v>100</v>
      </c>
      <c r="P172" t="s">
        <v>38</v>
      </c>
      <c r="Q172" t="s">
        <v>38</v>
      </c>
      <c r="R172" t="s">
        <v>38</v>
      </c>
      <c r="S172" t="s">
        <v>2315</v>
      </c>
      <c r="T172" t="s">
        <v>496</v>
      </c>
      <c r="U172" t="s">
        <v>2306</v>
      </c>
      <c r="V172" t="s">
        <v>498</v>
      </c>
      <c r="W172" t="s">
        <v>40</v>
      </c>
      <c r="X172" t="s">
        <v>35</v>
      </c>
      <c r="Y172" t="s">
        <v>36</v>
      </c>
      <c r="Z172" t="s">
        <v>58</v>
      </c>
      <c r="AA172">
        <v>3621</v>
      </c>
      <c r="AB172">
        <v>46030</v>
      </c>
      <c r="AC172" t="e">
        <v>#N/A</v>
      </c>
      <c r="AE172">
        <v>0</v>
      </c>
      <c r="AF172">
        <v>3950</v>
      </c>
      <c r="AG172">
        <v>5260</v>
      </c>
      <c r="AH172">
        <v>5260</v>
      </c>
      <c r="AI172">
        <v>5260</v>
      </c>
      <c r="AJ172">
        <v>5260</v>
      </c>
      <c r="AK172">
        <v>5260</v>
      </c>
      <c r="AL172">
        <v>5260</v>
      </c>
      <c r="AM172">
        <v>5260</v>
      </c>
      <c r="AN172">
        <v>5260</v>
      </c>
      <c r="AO172" t="s">
        <v>43</v>
      </c>
      <c r="AP172" t="s">
        <v>38</v>
      </c>
      <c r="AQ172" t="s">
        <v>38</v>
      </c>
      <c r="AT172" t="str">
        <f t="shared" si="2"/>
        <v>01270119</v>
      </c>
    </row>
    <row r="173" spans="1:46" hidden="1">
      <c r="A173" t="s">
        <v>2410</v>
      </c>
      <c r="B173" t="s">
        <v>2403</v>
      </c>
      <c r="C173" t="s">
        <v>2411</v>
      </c>
      <c r="D173" t="s">
        <v>2300</v>
      </c>
      <c r="E173" t="s">
        <v>475</v>
      </c>
      <c r="F173" t="s">
        <v>2301</v>
      </c>
      <c r="G173" t="s">
        <v>476</v>
      </c>
      <c r="H173" t="s">
        <v>2301</v>
      </c>
      <c r="I173" t="s">
        <v>2412</v>
      </c>
      <c r="J173" t="s">
        <v>100</v>
      </c>
      <c r="K173" t="s">
        <v>35</v>
      </c>
      <c r="L173" t="s">
        <v>41</v>
      </c>
      <c r="M173" t="s">
        <v>37</v>
      </c>
      <c r="N173">
        <v>100</v>
      </c>
      <c r="O173">
        <v>100</v>
      </c>
      <c r="P173" t="s">
        <v>38</v>
      </c>
      <c r="Q173" t="s">
        <v>38</v>
      </c>
      <c r="R173" t="s">
        <v>38</v>
      </c>
      <c r="S173" t="s">
        <v>2315</v>
      </c>
      <c r="T173" t="s">
        <v>496</v>
      </c>
      <c r="U173" t="s">
        <v>2311</v>
      </c>
      <c r="V173" t="s">
        <v>499</v>
      </c>
      <c r="W173" t="s">
        <v>40</v>
      </c>
      <c r="X173" t="s">
        <v>35</v>
      </c>
      <c r="Y173" t="s">
        <v>36</v>
      </c>
      <c r="Z173" t="s">
        <v>58</v>
      </c>
      <c r="AA173">
        <v>0</v>
      </c>
      <c r="AB173">
        <v>720</v>
      </c>
      <c r="AC173" t="e">
        <v>#N/A</v>
      </c>
      <c r="AE173">
        <v>0</v>
      </c>
      <c r="AF173">
        <v>80</v>
      </c>
      <c r="AG173">
        <v>80</v>
      </c>
      <c r="AH173">
        <v>80</v>
      </c>
      <c r="AI173">
        <v>80</v>
      </c>
      <c r="AJ173">
        <v>80</v>
      </c>
      <c r="AK173">
        <v>80</v>
      </c>
      <c r="AL173">
        <v>80</v>
      </c>
      <c r="AM173">
        <v>80</v>
      </c>
      <c r="AN173">
        <v>80</v>
      </c>
      <c r="AO173" t="s">
        <v>43</v>
      </c>
      <c r="AP173" t="s">
        <v>38</v>
      </c>
      <c r="AQ173" t="s">
        <v>38</v>
      </c>
      <c r="AT173" t="str">
        <f t="shared" si="2"/>
        <v>01270120</v>
      </c>
    </row>
    <row r="174" spans="1:46" hidden="1">
      <c r="A174" t="s">
        <v>2410</v>
      </c>
      <c r="B174" t="s">
        <v>2403</v>
      </c>
      <c r="C174" t="s">
        <v>2411</v>
      </c>
      <c r="D174" t="s">
        <v>2300</v>
      </c>
      <c r="E174" t="s">
        <v>475</v>
      </c>
      <c r="F174" t="s">
        <v>2301</v>
      </c>
      <c r="G174" t="s">
        <v>476</v>
      </c>
      <c r="H174" t="s">
        <v>2301</v>
      </c>
      <c r="I174" t="s">
        <v>2412</v>
      </c>
      <c r="J174" t="s">
        <v>100</v>
      </c>
      <c r="K174" t="s">
        <v>35</v>
      </c>
      <c r="L174" t="s">
        <v>41</v>
      </c>
      <c r="M174" t="s">
        <v>37</v>
      </c>
      <c r="N174">
        <v>100</v>
      </c>
      <c r="O174">
        <v>100</v>
      </c>
      <c r="P174" t="s">
        <v>38</v>
      </c>
      <c r="Q174" t="s">
        <v>38</v>
      </c>
      <c r="R174" t="s">
        <v>38</v>
      </c>
      <c r="S174" t="s">
        <v>2316</v>
      </c>
      <c r="T174" t="s">
        <v>500</v>
      </c>
      <c r="U174" t="s">
        <v>2315</v>
      </c>
      <c r="V174" t="s">
        <v>501</v>
      </c>
      <c r="W174" t="s">
        <v>100</v>
      </c>
      <c r="X174" t="s">
        <v>131</v>
      </c>
      <c r="Y174" t="s">
        <v>41</v>
      </c>
      <c r="Z174" t="s">
        <v>37</v>
      </c>
      <c r="AA174">
        <v>100</v>
      </c>
      <c r="AB174">
        <v>100</v>
      </c>
      <c r="AC174">
        <v>100</v>
      </c>
      <c r="AE174">
        <v>1</v>
      </c>
      <c r="AF174">
        <v>1</v>
      </c>
      <c r="AG174">
        <v>1</v>
      </c>
      <c r="AH174">
        <v>1</v>
      </c>
      <c r="AI174">
        <v>1</v>
      </c>
      <c r="AJ174">
        <v>1</v>
      </c>
      <c r="AK174">
        <v>1</v>
      </c>
      <c r="AL174">
        <v>1</v>
      </c>
      <c r="AM174">
        <v>1</v>
      </c>
      <c r="AN174">
        <v>1</v>
      </c>
      <c r="AO174" t="s">
        <v>38</v>
      </c>
      <c r="AP174" t="s">
        <v>38</v>
      </c>
      <c r="AQ174" t="s">
        <v>43</v>
      </c>
      <c r="AT174" t="str">
        <f t="shared" si="2"/>
        <v>0127016</v>
      </c>
    </row>
    <row r="175" spans="1:46" hidden="1">
      <c r="A175" t="s">
        <v>2410</v>
      </c>
      <c r="B175" t="s">
        <v>2403</v>
      </c>
      <c r="C175" t="s">
        <v>2411</v>
      </c>
      <c r="D175" t="s">
        <v>2300</v>
      </c>
      <c r="E175" t="s">
        <v>475</v>
      </c>
      <c r="F175" t="s">
        <v>2301</v>
      </c>
      <c r="G175" t="s">
        <v>476</v>
      </c>
      <c r="H175" t="s">
        <v>2301</v>
      </c>
      <c r="I175" t="s">
        <v>2412</v>
      </c>
      <c r="J175" t="s">
        <v>100</v>
      </c>
      <c r="K175" t="s">
        <v>35</v>
      </c>
      <c r="L175" t="s">
        <v>41</v>
      </c>
      <c r="M175" t="s">
        <v>37</v>
      </c>
      <c r="N175">
        <v>100</v>
      </c>
      <c r="O175">
        <v>100</v>
      </c>
      <c r="P175" t="s">
        <v>38</v>
      </c>
      <c r="Q175" t="s">
        <v>38</v>
      </c>
      <c r="R175" t="s">
        <v>38</v>
      </c>
      <c r="S175" t="s">
        <v>2316</v>
      </c>
      <c r="T175" t="s">
        <v>500</v>
      </c>
      <c r="U175" t="s">
        <v>2318</v>
      </c>
      <c r="V175" t="s">
        <v>502</v>
      </c>
      <c r="W175" t="s">
        <v>100</v>
      </c>
      <c r="X175" t="s">
        <v>35</v>
      </c>
      <c r="Y175" t="s">
        <v>41</v>
      </c>
      <c r="Z175" t="s">
        <v>37</v>
      </c>
      <c r="AA175">
        <v>100</v>
      </c>
      <c r="AB175">
        <v>100</v>
      </c>
      <c r="AC175">
        <v>100</v>
      </c>
      <c r="AE175">
        <v>1</v>
      </c>
      <c r="AF175">
        <v>1</v>
      </c>
      <c r="AG175">
        <v>1</v>
      </c>
      <c r="AH175">
        <v>1</v>
      </c>
      <c r="AI175">
        <v>1</v>
      </c>
      <c r="AJ175">
        <v>1</v>
      </c>
      <c r="AK175">
        <v>1</v>
      </c>
      <c r="AL175">
        <v>1</v>
      </c>
      <c r="AM175">
        <v>1</v>
      </c>
      <c r="AN175">
        <v>1</v>
      </c>
      <c r="AO175" t="s">
        <v>38</v>
      </c>
      <c r="AP175" t="s">
        <v>38</v>
      </c>
      <c r="AQ175" t="s">
        <v>43</v>
      </c>
      <c r="AT175" t="str">
        <f t="shared" si="2"/>
        <v>0127018</v>
      </c>
    </row>
    <row r="176" spans="1:46" hidden="1">
      <c r="A176" t="s">
        <v>2410</v>
      </c>
      <c r="B176" t="s">
        <v>2403</v>
      </c>
      <c r="C176" t="s">
        <v>2411</v>
      </c>
      <c r="D176" t="s">
        <v>2300</v>
      </c>
      <c r="E176" t="s">
        <v>475</v>
      </c>
      <c r="F176" t="s">
        <v>2301</v>
      </c>
      <c r="G176" t="s">
        <v>476</v>
      </c>
      <c r="H176" t="s">
        <v>2301</v>
      </c>
      <c r="I176" t="s">
        <v>2412</v>
      </c>
      <c r="J176" t="s">
        <v>100</v>
      </c>
      <c r="K176" t="s">
        <v>35</v>
      </c>
      <c r="L176" t="s">
        <v>41</v>
      </c>
      <c r="M176" t="s">
        <v>37</v>
      </c>
      <c r="N176">
        <v>100</v>
      </c>
      <c r="O176">
        <v>100</v>
      </c>
      <c r="P176" t="s">
        <v>38</v>
      </c>
      <c r="Q176" t="s">
        <v>38</v>
      </c>
      <c r="R176" t="s">
        <v>38</v>
      </c>
      <c r="S176" t="s">
        <v>2316</v>
      </c>
      <c r="T176" t="s">
        <v>500</v>
      </c>
      <c r="U176" t="s">
        <v>2319</v>
      </c>
      <c r="V176" t="s">
        <v>503</v>
      </c>
      <c r="W176" t="s">
        <v>40</v>
      </c>
      <c r="X176" t="s">
        <v>131</v>
      </c>
      <c r="Y176" t="s">
        <v>36</v>
      </c>
      <c r="Z176" t="s">
        <v>37</v>
      </c>
      <c r="AA176">
        <v>0</v>
      </c>
      <c r="AB176">
        <v>335000</v>
      </c>
      <c r="AC176">
        <v>32749.78</v>
      </c>
      <c r="AE176">
        <v>33500</v>
      </c>
      <c r="AF176">
        <v>33500</v>
      </c>
      <c r="AG176">
        <v>33500</v>
      </c>
      <c r="AH176">
        <v>33500</v>
      </c>
      <c r="AI176">
        <v>33500</v>
      </c>
      <c r="AJ176">
        <v>33500</v>
      </c>
      <c r="AK176">
        <v>33500</v>
      </c>
      <c r="AL176">
        <v>33500</v>
      </c>
      <c r="AM176">
        <v>33500</v>
      </c>
      <c r="AN176">
        <v>33500</v>
      </c>
      <c r="AO176" t="s">
        <v>38</v>
      </c>
      <c r="AP176" t="s">
        <v>38</v>
      </c>
      <c r="AQ176" t="s">
        <v>38</v>
      </c>
      <c r="AT176" t="str">
        <f t="shared" si="2"/>
        <v>0127019</v>
      </c>
    </row>
    <row r="177" spans="1:46" hidden="1">
      <c r="A177" t="s">
        <v>2410</v>
      </c>
      <c r="B177" t="s">
        <v>2403</v>
      </c>
      <c r="C177" t="s">
        <v>2411</v>
      </c>
      <c r="D177" t="s">
        <v>2300</v>
      </c>
      <c r="E177" t="s">
        <v>475</v>
      </c>
      <c r="F177" t="s">
        <v>2301</v>
      </c>
      <c r="G177" t="s">
        <v>476</v>
      </c>
      <c r="H177" t="s">
        <v>2301</v>
      </c>
      <c r="I177" t="s">
        <v>2412</v>
      </c>
      <c r="J177" t="s">
        <v>100</v>
      </c>
      <c r="K177" t="s">
        <v>35</v>
      </c>
      <c r="L177" t="s">
        <v>41</v>
      </c>
      <c r="M177" t="s">
        <v>37</v>
      </c>
      <c r="N177">
        <v>100</v>
      </c>
      <c r="O177">
        <v>100</v>
      </c>
      <c r="P177" t="s">
        <v>38</v>
      </c>
      <c r="Q177" t="s">
        <v>38</v>
      </c>
      <c r="R177" t="s">
        <v>38</v>
      </c>
      <c r="S177" t="s">
        <v>2316</v>
      </c>
      <c r="T177" t="s">
        <v>500</v>
      </c>
      <c r="U177" t="s">
        <v>2324</v>
      </c>
      <c r="V177" t="s">
        <v>504</v>
      </c>
      <c r="W177" t="s">
        <v>40</v>
      </c>
      <c r="X177" t="s">
        <v>35</v>
      </c>
      <c r="Y177" t="s">
        <v>36</v>
      </c>
      <c r="Z177" t="s">
        <v>58</v>
      </c>
      <c r="AA177">
        <v>143</v>
      </c>
      <c r="AB177">
        <v>450</v>
      </c>
      <c r="AC177" t="e">
        <v>#N/A</v>
      </c>
      <c r="AE177">
        <v>0</v>
      </c>
      <c r="AF177">
        <v>50</v>
      </c>
      <c r="AG177">
        <v>50</v>
      </c>
      <c r="AH177">
        <v>50</v>
      </c>
      <c r="AI177">
        <v>50</v>
      </c>
      <c r="AJ177">
        <v>50</v>
      </c>
      <c r="AK177">
        <v>50</v>
      </c>
      <c r="AL177">
        <v>50</v>
      </c>
      <c r="AM177">
        <v>50</v>
      </c>
      <c r="AN177">
        <v>50</v>
      </c>
      <c r="AO177" t="s">
        <v>43</v>
      </c>
      <c r="AP177" t="s">
        <v>38</v>
      </c>
      <c r="AQ177" t="s">
        <v>38</v>
      </c>
      <c r="AT177" t="str">
        <f t="shared" si="2"/>
        <v>01270121</v>
      </c>
    </row>
    <row r="178" spans="1:46" hidden="1">
      <c r="A178" t="s">
        <v>2410</v>
      </c>
      <c r="B178" t="s">
        <v>2403</v>
      </c>
      <c r="C178" t="s">
        <v>2411</v>
      </c>
      <c r="D178" t="s">
        <v>2300</v>
      </c>
      <c r="E178" t="s">
        <v>475</v>
      </c>
      <c r="F178" t="s">
        <v>2301</v>
      </c>
      <c r="G178" t="s">
        <v>476</v>
      </c>
      <c r="H178" t="s">
        <v>2301</v>
      </c>
      <c r="I178" t="s">
        <v>2412</v>
      </c>
      <c r="J178" t="s">
        <v>100</v>
      </c>
      <c r="K178" t="s">
        <v>35</v>
      </c>
      <c r="L178" t="s">
        <v>41</v>
      </c>
      <c r="M178" t="s">
        <v>37</v>
      </c>
      <c r="N178">
        <v>100</v>
      </c>
      <c r="O178">
        <v>100</v>
      </c>
      <c r="P178" t="s">
        <v>38</v>
      </c>
      <c r="Q178" t="s">
        <v>38</v>
      </c>
      <c r="R178" t="s">
        <v>38</v>
      </c>
      <c r="S178" t="s">
        <v>2316</v>
      </c>
      <c r="T178" t="s">
        <v>500</v>
      </c>
      <c r="U178" t="s">
        <v>2308</v>
      </c>
      <c r="V178" t="s">
        <v>505</v>
      </c>
      <c r="W178" t="s">
        <v>34</v>
      </c>
      <c r="X178" t="s">
        <v>35</v>
      </c>
      <c r="Y178" t="s">
        <v>36</v>
      </c>
      <c r="AA178">
        <v>4000</v>
      </c>
      <c r="AB178">
        <v>4100</v>
      </c>
      <c r="AC178" t="e">
        <v>#N/A</v>
      </c>
      <c r="AE178">
        <v>0</v>
      </c>
      <c r="AF178">
        <v>4000</v>
      </c>
      <c r="AG178">
        <v>4100</v>
      </c>
      <c r="AH178">
        <v>4100</v>
      </c>
      <c r="AI178">
        <v>4100</v>
      </c>
      <c r="AJ178">
        <v>4100</v>
      </c>
      <c r="AK178">
        <v>4100</v>
      </c>
      <c r="AL178">
        <v>4100</v>
      </c>
      <c r="AM178">
        <v>4100</v>
      </c>
      <c r="AN178">
        <v>4100</v>
      </c>
      <c r="AO178" t="s">
        <v>43</v>
      </c>
      <c r="AP178" t="s">
        <v>38</v>
      </c>
      <c r="AQ178" t="s">
        <v>38</v>
      </c>
      <c r="AT178" t="str">
        <f t="shared" si="2"/>
        <v>01270122</v>
      </c>
    </row>
    <row r="179" spans="1:46" hidden="1">
      <c r="A179" t="s">
        <v>2410</v>
      </c>
      <c r="B179" t="s">
        <v>2403</v>
      </c>
      <c r="C179" t="s">
        <v>2411</v>
      </c>
      <c r="D179" t="s">
        <v>2300</v>
      </c>
      <c r="E179" t="s">
        <v>475</v>
      </c>
      <c r="F179" t="s">
        <v>2301</v>
      </c>
      <c r="G179" t="s">
        <v>476</v>
      </c>
      <c r="H179" t="s">
        <v>2301</v>
      </c>
      <c r="I179" t="s">
        <v>2412</v>
      </c>
      <c r="J179" t="s">
        <v>100</v>
      </c>
      <c r="K179" t="s">
        <v>35</v>
      </c>
      <c r="L179" t="s">
        <v>41</v>
      </c>
      <c r="M179" t="s">
        <v>37</v>
      </c>
      <c r="N179">
        <v>100</v>
      </c>
      <c r="O179">
        <v>100</v>
      </c>
      <c r="P179" t="s">
        <v>38</v>
      </c>
      <c r="Q179" t="s">
        <v>38</v>
      </c>
      <c r="R179" t="s">
        <v>38</v>
      </c>
      <c r="S179" t="s">
        <v>2316</v>
      </c>
      <c r="T179" t="s">
        <v>500</v>
      </c>
      <c r="U179" t="s">
        <v>2312</v>
      </c>
      <c r="V179" t="s">
        <v>506</v>
      </c>
      <c r="W179" t="s">
        <v>34</v>
      </c>
      <c r="X179" t="s">
        <v>35</v>
      </c>
      <c r="Y179" t="s">
        <v>36</v>
      </c>
      <c r="Z179" t="s">
        <v>37</v>
      </c>
      <c r="AA179">
        <v>110</v>
      </c>
      <c r="AB179">
        <v>120</v>
      </c>
      <c r="AC179" t="e">
        <v>#N/A</v>
      </c>
      <c r="AE179">
        <v>0</v>
      </c>
      <c r="AF179">
        <v>120</v>
      </c>
      <c r="AG179">
        <v>120</v>
      </c>
      <c r="AH179">
        <v>120</v>
      </c>
      <c r="AI179">
        <v>120</v>
      </c>
      <c r="AJ179">
        <v>120</v>
      </c>
      <c r="AK179">
        <v>120</v>
      </c>
      <c r="AL179">
        <v>120</v>
      </c>
      <c r="AM179">
        <v>120</v>
      </c>
      <c r="AN179">
        <v>120</v>
      </c>
      <c r="AO179" t="s">
        <v>43</v>
      </c>
      <c r="AP179" t="s">
        <v>38</v>
      </c>
      <c r="AQ179" t="s">
        <v>38</v>
      </c>
      <c r="AT179" t="str">
        <f t="shared" si="2"/>
        <v>01270123</v>
      </c>
    </row>
    <row r="180" spans="1:46" hidden="1">
      <c r="A180" t="s">
        <v>2410</v>
      </c>
      <c r="B180" t="s">
        <v>2403</v>
      </c>
      <c r="C180" t="s">
        <v>2411</v>
      </c>
      <c r="D180" t="s">
        <v>2300</v>
      </c>
      <c r="E180" t="s">
        <v>475</v>
      </c>
      <c r="F180" t="s">
        <v>2304</v>
      </c>
      <c r="G180" t="s">
        <v>317</v>
      </c>
      <c r="H180" t="s">
        <v>2304</v>
      </c>
      <c r="I180" t="s">
        <v>2413</v>
      </c>
      <c r="J180" t="s">
        <v>100</v>
      </c>
      <c r="K180" t="s">
        <v>35</v>
      </c>
      <c r="L180" t="s">
        <v>41</v>
      </c>
      <c r="M180" t="s">
        <v>37</v>
      </c>
      <c r="N180">
        <v>100</v>
      </c>
      <c r="O180">
        <v>100</v>
      </c>
      <c r="P180" t="s">
        <v>38</v>
      </c>
      <c r="Q180" t="s">
        <v>38</v>
      </c>
      <c r="R180" t="s">
        <v>38</v>
      </c>
      <c r="S180" t="s">
        <v>2318</v>
      </c>
      <c r="T180" t="s">
        <v>318</v>
      </c>
      <c r="U180" t="s">
        <v>2320</v>
      </c>
      <c r="V180" t="s">
        <v>510</v>
      </c>
      <c r="W180" t="s">
        <v>100</v>
      </c>
      <c r="X180" t="s">
        <v>35</v>
      </c>
      <c r="Y180" t="s">
        <v>41</v>
      </c>
      <c r="Z180" t="s">
        <v>37</v>
      </c>
      <c r="AA180">
        <v>100</v>
      </c>
      <c r="AB180">
        <v>100</v>
      </c>
      <c r="AC180">
        <v>100</v>
      </c>
      <c r="AE180">
        <v>1</v>
      </c>
      <c r="AF180">
        <v>1</v>
      </c>
      <c r="AG180">
        <v>1</v>
      </c>
      <c r="AH180">
        <v>1</v>
      </c>
      <c r="AI180">
        <v>1</v>
      </c>
      <c r="AJ180">
        <v>1</v>
      </c>
      <c r="AK180">
        <v>1</v>
      </c>
      <c r="AL180">
        <v>1</v>
      </c>
      <c r="AM180">
        <v>1</v>
      </c>
      <c r="AN180">
        <v>1</v>
      </c>
      <c r="AO180" t="s">
        <v>38</v>
      </c>
      <c r="AP180" t="s">
        <v>38</v>
      </c>
      <c r="AQ180" t="s">
        <v>38</v>
      </c>
      <c r="AT180" t="str">
        <f t="shared" si="2"/>
        <v>01270110</v>
      </c>
    </row>
    <row r="181" spans="1:46" hidden="1">
      <c r="A181" t="s">
        <v>2410</v>
      </c>
      <c r="B181" t="s">
        <v>2403</v>
      </c>
      <c r="C181" t="s">
        <v>2411</v>
      </c>
      <c r="D181" t="s">
        <v>2300</v>
      </c>
      <c r="E181" t="s">
        <v>475</v>
      </c>
      <c r="F181" t="s">
        <v>2304</v>
      </c>
      <c r="G181" t="s">
        <v>317</v>
      </c>
      <c r="H181" t="s">
        <v>2304</v>
      </c>
      <c r="I181" t="s">
        <v>2413</v>
      </c>
      <c r="J181" t="s">
        <v>100</v>
      </c>
      <c r="K181" t="s">
        <v>35</v>
      </c>
      <c r="L181" t="s">
        <v>41</v>
      </c>
      <c r="M181" t="s">
        <v>37</v>
      </c>
      <c r="N181">
        <v>100</v>
      </c>
      <c r="O181">
        <v>100</v>
      </c>
      <c r="P181" t="s">
        <v>38</v>
      </c>
      <c r="Q181" t="s">
        <v>38</v>
      </c>
      <c r="R181" t="s">
        <v>38</v>
      </c>
      <c r="S181" t="s">
        <v>2319</v>
      </c>
      <c r="T181" t="s">
        <v>511</v>
      </c>
      <c r="U181" t="s">
        <v>2321</v>
      </c>
      <c r="V181" t="s">
        <v>320</v>
      </c>
      <c r="W181" t="s">
        <v>100</v>
      </c>
      <c r="X181" t="s">
        <v>35</v>
      </c>
      <c r="Y181" t="s">
        <v>41</v>
      </c>
      <c r="Z181" t="s">
        <v>37</v>
      </c>
      <c r="AA181">
        <v>100</v>
      </c>
      <c r="AB181">
        <v>100</v>
      </c>
      <c r="AC181">
        <v>100</v>
      </c>
      <c r="AE181">
        <v>1</v>
      </c>
      <c r="AF181">
        <v>1</v>
      </c>
      <c r="AG181">
        <v>1</v>
      </c>
      <c r="AH181">
        <v>1</v>
      </c>
      <c r="AI181">
        <v>1</v>
      </c>
      <c r="AJ181">
        <v>1</v>
      </c>
      <c r="AK181">
        <v>1</v>
      </c>
      <c r="AL181">
        <v>1</v>
      </c>
      <c r="AM181">
        <v>1</v>
      </c>
      <c r="AN181">
        <v>1</v>
      </c>
      <c r="AO181" t="s">
        <v>38</v>
      </c>
      <c r="AP181" t="s">
        <v>38</v>
      </c>
      <c r="AQ181" t="s">
        <v>38</v>
      </c>
      <c r="AT181" t="str">
        <f t="shared" si="2"/>
        <v>01270111</v>
      </c>
    </row>
    <row r="182" spans="1:46" hidden="1">
      <c r="A182" t="s">
        <v>2414</v>
      </c>
      <c r="B182" t="s">
        <v>2403</v>
      </c>
      <c r="C182" t="s">
        <v>2415</v>
      </c>
      <c r="D182" t="s">
        <v>2300</v>
      </c>
      <c r="E182" t="s">
        <v>515</v>
      </c>
      <c r="F182" t="s">
        <v>2301</v>
      </c>
      <c r="G182" t="s">
        <v>516</v>
      </c>
      <c r="H182" t="s">
        <v>2301</v>
      </c>
      <c r="I182" t="s">
        <v>2416</v>
      </c>
      <c r="J182" t="s">
        <v>100</v>
      </c>
      <c r="K182" t="s">
        <v>95</v>
      </c>
      <c r="L182" t="s">
        <v>41</v>
      </c>
      <c r="M182" t="s">
        <v>37</v>
      </c>
      <c r="N182">
        <v>100</v>
      </c>
      <c r="O182">
        <v>100</v>
      </c>
      <c r="P182" t="s">
        <v>38</v>
      </c>
      <c r="Q182" t="s">
        <v>38</v>
      </c>
      <c r="R182" t="s">
        <v>38</v>
      </c>
      <c r="S182" t="s">
        <v>2301</v>
      </c>
      <c r="T182" t="s">
        <v>517</v>
      </c>
      <c r="U182" t="s">
        <v>2301</v>
      </c>
      <c r="V182" t="s">
        <v>527</v>
      </c>
      <c r="W182" t="s">
        <v>40</v>
      </c>
      <c r="X182" t="s">
        <v>131</v>
      </c>
      <c r="Y182" t="s">
        <v>36</v>
      </c>
      <c r="Z182" t="s">
        <v>58</v>
      </c>
      <c r="AA182">
        <v>6274</v>
      </c>
      <c r="AB182">
        <v>2240</v>
      </c>
      <c r="AE182">
        <v>0</v>
      </c>
      <c r="AF182">
        <v>300</v>
      </c>
      <c r="AG182">
        <v>600</v>
      </c>
      <c r="AH182">
        <v>900</v>
      </c>
      <c r="AI182">
        <v>1200</v>
      </c>
      <c r="AJ182">
        <v>1500</v>
      </c>
      <c r="AK182">
        <v>1800</v>
      </c>
      <c r="AL182">
        <v>2000</v>
      </c>
      <c r="AM182">
        <v>2100</v>
      </c>
      <c r="AN182">
        <v>2240</v>
      </c>
      <c r="AO182" t="s">
        <v>38</v>
      </c>
      <c r="AP182" t="s">
        <v>38</v>
      </c>
      <c r="AQ182" t="s">
        <v>38</v>
      </c>
      <c r="AT182" t="str">
        <f t="shared" si="2"/>
        <v>0220011</v>
      </c>
    </row>
    <row r="183" spans="1:46" hidden="1">
      <c r="A183" t="s">
        <v>2414</v>
      </c>
      <c r="B183" t="s">
        <v>2403</v>
      </c>
      <c r="C183" t="s">
        <v>2415</v>
      </c>
      <c r="D183" t="s">
        <v>2300</v>
      </c>
      <c r="E183" t="s">
        <v>515</v>
      </c>
      <c r="F183" t="s">
        <v>2301</v>
      </c>
      <c r="G183" t="s">
        <v>516</v>
      </c>
      <c r="H183" t="s">
        <v>2301</v>
      </c>
      <c r="I183" t="s">
        <v>2416</v>
      </c>
      <c r="J183" t="s">
        <v>100</v>
      </c>
      <c r="K183" t="s">
        <v>95</v>
      </c>
      <c r="L183" t="s">
        <v>41</v>
      </c>
      <c r="M183" t="s">
        <v>37</v>
      </c>
      <c r="N183">
        <v>100</v>
      </c>
      <c r="O183">
        <v>100</v>
      </c>
      <c r="P183" t="s">
        <v>38</v>
      </c>
      <c r="Q183" t="s">
        <v>38</v>
      </c>
      <c r="R183" t="s">
        <v>38</v>
      </c>
      <c r="S183" t="s">
        <v>2301</v>
      </c>
      <c r="T183" t="s">
        <v>517</v>
      </c>
      <c r="U183" t="s">
        <v>2304</v>
      </c>
      <c r="V183" t="s">
        <v>528</v>
      </c>
      <c r="W183" t="s">
        <v>40</v>
      </c>
      <c r="X183" t="s">
        <v>131</v>
      </c>
      <c r="Y183" t="s">
        <v>36</v>
      </c>
      <c r="Z183" t="s">
        <v>58</v>
      </c>
      <c r="AA183">
        <v>500</v>
      </c>
      <c r="AB183">
        <v>1500</v>
      </c>
      <c r="AE183">
        <v>0</v>
      </c>
      <c r="AF183">
        <v>100</v>
      </c>
      <c r="AG183">
        <v>300</v>
      </c>
      <c r="AH183">
        <v>400</v>
      </c>
      <c r="AI183">
        <v>500</v>
      </c>
      <c r="AJ183">
        <v>600</v>
      </c>
      <c r="AK183">
        <v>800</v>
      </c>
      <c r="AL183">
        <v>1000</v>
      </c>
      <c r="AM183">
        <v>1200</v>
      </c>
      <c r="AN183">
        <v>1500</v>
      </c>
      <c r="AO183" t="s">
        <v>38</v>
      </c>
      <c r="AP183" t="s">
        <v>38</v>
      </c>
      <c r="AQ183" t="s">
        <v>38</v>
      </c>
      <c r="AT183" t="str">
        <f t="shared" si="2"/>
        <v>0220012</v>
      </c>
    </row>
    <row r="184" spans="1:46" hidden="1">
      <c r="A184" t="s">
        <v>2414</v>
      </c>
      <c r="B184" t="s">
        <v>2403</v>
      </c>
      <c r="C184" t="s">
        <v>2415</v>
      </c>
      <c r="D184" t="s">
        <v>2300</v>
      </c>
      <c r="E184" t="s">
        <v>515</v>
      </c>
      <c r="F184" t="s">
        <v>2301</v>
      </c>
      <c r="G184" t="s">
        <v>516</v>
      </c>
      <c r="H184" t="s">
        <v>2301</v>
      </c>
      <c r="I184" t="s">
        <v>2416</v>
      </c>
      <c r="J184" t="s">
        <v>100</v>
      </c>
      <c r="K184" t="s">
        <v>95</v>
      </c>
      <c r="L184" t="s">
        <v>41</v>
      </c>
      <c r="M184" t="s">
        <v>37</v>
      </c>
      <c r="N184">
        <v>100</v>
      </c>
      <c r="O184">
        <v>100</v>
      </c>
      <c r="P184" t="s">
        <v>38</v>
      </c>
      <c r="Q184" t="s">
        <v>38</v>
      </c>
      <c r="R184" t="s">
        <v>38</v>
      </c>
      <c r="S184" t="s">
        <v>2301</v>
      </c>
      <c r="T184" t="s">
        <v>517</v>
      </c>
      <c r="U184" t="s">
        <v>2307</v>
      </c>
      <c r="V184" t="s">
        <v>529</v>
      </c>
      <c r="W184" t="s">
        <v>40</v>
      </c>
      <c r="X184" t="s">
        <v>131</v>
      </c>
      <c r="Y184" t="s">
        <v>36</v>
      </c>
      <c r="Z184" t="s">
        <v>58</v>
      </c>
      <c r="AA184">
        <v>906</v>
      </c>
      <c r="AB184">
        <v>2400</v>
      </c>
      <c r="AE184">
        <v>0</v>
      </c>
      <c r="AF184">
        <v>273</v>
      </c>
      <c r="AG184">
        <v>600</v>
      </c>
      <c r="AH184">
        <v>800</v>
      </c>
      <c r="AI184">
        <v>1000</v>
      </c>
      <c r="AJ184">
        <v>1200</v>
      </c>
      <c r="AK184">
        <v>1500</v>
      </c>
      <c r="AL184">
        <v>1800</v>
      </c>
      <c r="AM184">
        <v>2100</v>
      </c>
      <c r="AN184">
        <v>2400</v>
      </c>
      <c r="AO184" t="s">
        <v>38</v>
      </c>
      <c r="AP184" t="s">
        <v>38</v>
      </c>
      <c r="AQ184" t="s">
        <v>38</v>
      </c>
      <c r="AT184" t="str">
        <f t="shared" si="2"/>
        <v>0220013</v>
      </c>
    </row>
    <row r="185" spans="1:46" hidden="1">
      <c r="A185" t="s">
        <v>2414</v>
      </c>
      <c r="B185" t="s">
        <v>2403</v>
      </c>
      <c r="C185" t="s">
        <v>2415</v>
      </c>
      <c r="D185" t="s">
        <v>2300</v>
      </c>
      <c r="E185" t="s">
        <v>515</v>
      </c>
      <c r="F185" t="s">
        <v>2301</v>
      </c>
      <c r="G185" t="s">
        <v>516</v>
      </c>
      <c r="H185" t="s">
        <v>2301</v>
      </c>
      <c r="I185" t="s">
        <v>2416</v>
      </c>
      <c r="J185" t="s">
        <v>100</v>
      </c>
      <c r="K185" t="s">
        <v>95</v>
      </c>
      <c r="L185" t="s">
        <v>41</v>
      </c>
      <c r="M185" t="s">
        <v>37</v>
      </c>
      <c r="N185">
        <v>100</v>
      </c>
      <c r="O185">
        <v>100</v>
      </c>
      <c r="P185" t="s">
        <v>38</v>
      </c>
      <c r="Q185" t="s">
        <v>38</v>
      </c>
      <c r="R185" t="s">
        <v>38</v>
      </c>
      <c r="S185" t="s">
        <v>2304</v>
      </c>
      <c r="T185" t="s">
        <v>530</v>
      </c>
      <c r="U185" t="s">
        <v>2310</v>
      </c>
      <c r="V185" t="s">
        <v>534</v>
      </c>
      <c r="W185" t="s">
        <v>40</v>
      </c>
      <c r="X185" t="s">
        <v>131</v>
      </c>
      <c r="Y185" t="s">
        <v>36</v>
      </c>
      <c r="Z185" t="s">
        <v>58</v>
      </c>
      <c r="AA185">
        <v>92920</v>
      </c>
      <c r="AB185">
        <v>200000</v>
      </c>
      <c r="AE185">
        <v>0</v>
      </c>
      <c r="AF185">
        <v>273</v>
      </c>
      <c r="AG185">
        <v>600</v>
      </c>
      <c r="AH185">
        <v>800</v>
      </c>
      <c r="AI185">
        <v>1000</v>
      </c>
      <c r="AJ185">
        <v>1200</v>
      </c>
      <c r="AK185">
        <v>1500</v>
      </c>
      <c r="AL185">
        <v>1800</v>
      </c>
      <c r="AM185">
        <v>2100</v>
      </c>
      <c r="AN185">
        <v>2400</v>
      </c>
      <c r="AO185" t="s">
        <v>38</v>
      </c>
      <c r="AP185" t="s">
        <v>38</v>
      </c>
      <c r="AQ185" t="s">
        <v>38</v>
      </c>
      <c r="AT185" t="str">
        <f t="shared" si="2"/>
        <v>0220014</v>
      </c>
    </row>
    <row r="186" spans="1:46" hidden="1">
      <c r="A186" t="s">
        <v>2414</v>
      </c>
      <c r="B186" t="s">
        <v>2403</v>
      </c>
      <c r="C186" t="s">
        <v>2415</v>
      </c>
      <c r="D186" t="s">
        <v>2300</v>
      </c>
      <c r="E186" t="s">
        <v>515</v>
      </c>
      <c r="F186" t="s">
        <v>2301</v>
      </c>
      <c r="G186" t="s">
        <v>516</v>
      </c>
      <c r="H186" t="s">
        <v>2301</v>
      </c>
      <c r="I186" t="s">
        <v>2416</v>
      </c>
      <c r="J186" t="s">
        <v>100</v>
      </c>
      <c r="K186" t="s">
        <v>95</v>
      </c>
      <c r="L186" t="s">
        <v>41</v>
      </c>
      <c r="M186" t="s">
        <v>37</v>
      </c>
      <c r="N186">
        <v>100</v>
      </c>
      <c r="O186">
        <v>100</v>
      </c>
      <c r="P186" t="s">
        <v>38</v>
      </c>
      <c r="Q186" t="s">
        <v>38</v>
      </c>
      <c r="R186" t="s">
        <v>38</v>
      </c>
      <c r="S186" t="s">
        <v>2307</v>
      </c>
      <c r="T186" t="s">
        <v>535</v>
      </c>
      <c r="U186" t="s">
        <v>2314</v>
      </c>
      <c r="V186" t="s">
        <v>539</v>
      </c>
      <c r="W186" t="s">
        <v>100</v>
      </c>
      <c r="X186" t="s">
        <v>131</v>
      </c>
      <c r="Y186" t="s">
        <v>41</v>
      </c>
      <c r="Z186" t="s">
        <v>37</v>
      </c>
      <c r="AA186">
        <v>100</v>
      </c>
      <c r="AB186">
        <v>100</v>
      </c>
      <c r="AE186">
        <v>1</v>
      </c>
      <c r="AF186">
        <v>1</v>
      </c>
      <c r="AG186">
        <v>1</v>
      </c>
      <c r="AH186">
        <v>1</v>
      </c>
      <c r="AI186">
        <v>1</v>
      </c>
      <c r="AJ186">
        <v>1</v>
      </c>
      <c r="AK186">
        <v>1</v>
      </c>
      <c r="AL186">
        <v>1</v>
      </c>
      <c r="AM186">
        <v>1</v>
      </c>
      <c r="AN186">
        <v>1</v>
      </c>
      <c r="AO186" t="s">
        <v>38</v>
      </c>
      <c r="AP186" t="s">
        <v>38</v>
      </c>
      <c r="AQ186" t="s">
        <v>38</v>
      </c>
      <c r="AT186" t="str">
        <f t="shared" si="2"/>
        <v>0220015</v>
      </c>
    </row>
    <row r="187" spans="1:46" hidden="1">
      <c r="A187" t="s">
        <v>2414</v>
      </c>
      <c r="B187" t="s">
        <v>2403</v>
      </c>
      <c r="C187" t="s">
        <v>2415</v>
      </c>
      <c r="D187" t="s">
        <v>2300</v>
      </c>
      <c r="E187" t="s">
        <v>515</v>
      </c>
      <c r="F187" t="s">
        <v>2301</v>
      </c>
      <c r="G187" t="s">
        <v>516</v>
      </c>
      <c r="H187" t="s">
        <v>2301</v>
      </c>
      <c r="I187" t="s">
        <v>2416</v>
      </c>
      <c r="J187" t="s">
        <v>100</v>
      </c>
      <c r="K187" t="s">
        <v>95</v>
      </c>
      <c r="L187" t="s">
        <v>41</v>
      </c>
      <c r="M187" t="s">
        <v>37</v>
      </c>
      <c r="N187">
        <v>100</v>
      </c>
      <c r="O187">
        <v>100</v>
      </c>
      <c r="P187" t="s">
        <v>38</v>
      </c>
      <c r="Q187" t="s">
        <v>38</v>
      </c>
      <c r="R187" t="s">
        <v>38</v>
      </c>
      <c r="S187" t="s">
        <v>2310</v>
      </c>
      <c r="T187" t="s">
        <v>540</v>
      </c>
      <c r="U187" t="s">
        <v>2315</v>
      </c>
      <c r="V187" t="s">
        <v>541</v>
      </c>
      <c r="W187" t="s">
        <v>100</v>
      </c>
      <c r="X187" t="s">
        <v>131</v>
      </c>
      <c r="Y187" t="s">
        <v>41</v>
      </c>
      <c r="Z187" t="s">
        <v>37</v>
      </c>
      <c r="AA187">
        <v>100</v>
      </c>
      <c r="AB187">
        <v>100</v>
      </c>
      <c r="AE187">
        <v>1</v>
      </c>
      <c r="AF187">
        <v>1</v>
      </c>
      <c r="AG187">
        <v>1</v>
      </c>
      <c r="AH187">
        <v>1</v>
      </c>
      <c r="AI187">
        <v>1</v>
      </c>
      <c r="AJ187">
        <v>1</v>
      </c>
      <c r="AK187">
        <v>1</v>
      </c>
      <c r="AL187">
        <v>1</v>
      </c>
      <c r="AM187">
        <v>1</v>
      </c>
      <c r="AN187">
        <v>1</v>
      </c>
      <c r="AO187" t="s">
        <v>38</v>
      </c>
      <c r="AP187" t="s">
        <v>38</v>
      </c>
      <c r="AQ187" t="s">
        <v>38</v>
      </c>
      <c r="AT187" t="str">
        <f t="shared" si="2"/>
        <v>0220016</v>
      </c>
    </row>
    <row r="188" spans="1:46" hidden="1">
      <c r="A188" t="s">
        <v>2414</v>
      </c>
      <c r="B188" t="s">
        <v>2403</v>
      </c>
      <c r="C188" t="s">
        <v>2415</v>
      </c>
      <c r="D188" t="s">
        <v>2300</v>
      </c>
      <c r="E188" t="s">
        <v>515</v>
      </c>
      <c r="F188" t="s">
        <v>2301</v>
      </c>
      <c r="G188" t="s">
        <v>516</v>
      </c>
      <c r="H188" t="s">
        <v>2301</v>
      </c>
      <c r="I188" t="s">
        <v>2416</v>
      </c>
      <c r="J188" t="s">
        <v>100</v>
      </c>
      <c r="K188" t="s">
        <v>95</v>
      </c>
      <c r="L188" t="s">
        <v>41</v>
      </c>
      <c r="M188" t="s">
        <v>37</v>
      </c>
      <c r="N188">
        <v>100</v>
      </c>
      <c r="O188">
        <v>100</v>
      </c>
      <c r="P188" t="s">
        <v>38</v>
      </c>
      <c r="Q188" t="s">
        <v>38</v>
      </c>
      <c r="R188" t="s">
        <v>38</v>
      </c>
      <c r="S188" t="s">
        <v>2314</v>
      </c>
      <c r="T188" t="s">
        <v>542</v>
      </c>
      <c r="U188" t="s">
        <v>2316</v>
      </c>
      <c r="V188" t="s">
        <v>543</v>
      </c>
      <c r="W188" t="s">
        <v>40</v>
      </c>
      <c r="X188" t="s">
        <v>131</v>
      </c>
      <c r="Y188" t="s">
        <v>36</v>
      </c>
      <c r="Z188" t="s">
        <v>58</v>
      </c>
      <c r="AA188">
        <v>325</v>
      </c>
      <c r="AB188">
        <v>200</v>
      </c>
      <c r="AO188" t="s">
        <v>38</v>
      </c>
      <c r="AP188" t="s">
        <v>38</v>
      </c>
      <c r="AQ188" t="s">
        <v>38</v>
      </c>
      <c r="AT188" t="str">
        <f t="shared" si="2"/>
        <v>0220017</v>
      </c>
    </row>
    <row r="189" spans="1:46" hidden="1">
      <c r="A189" t="s">
        <v>2414</v>
      </c>
      <c r="B189" t="s">
        <v>2403</v>
      </c>
      <c r="C189" t="s">
        <v>2415</v>
      </c>
      <c r="D189" t="s">
        <v>2300</v>
      </c>
      <c r="E189" t="s">
        <v>515</v>
      </c>
      <c r="F189" t="s">
        <v>2301</v>
      </c>
      <c r="G189" t="s">
        <v>516</v>
      </c>
      <c r="H189" t="s">
        <v>2301</v>
      </c>
      <c r="I189" t="s">
        <v>2416</v>
      </c>
      <c r="J189" t="s">
        <v>100</v>
      </c>
      <c r="K189" t="s">
        <v>95</v>
      </c>
      <c r="L189" t="s">
        <v>41</v>
      </c>
      <c r="M189" t="s">
        <v>37</v>
      </c>
      <c r="N189">
        <v>100</v>
      </c>
      <c r="O189">
        <v>100</v>
      </c>
      <c r="P189" t="s">
        <v>38</v>
      </c>
      <c r="Q189" t="s">
        <v>38</v>
      </c>
      <c r="R189" t="s">
        <v>38</v>
      </c>
      <c r="S189" t="s">
        <v>2315</v>
      </c>
      <c r="T189" t="s">
        <v>544</v>
      </c>
      <c r="U189" t="s">
        <v>2318</v>
      </c>
      <c r="V189" t="s">
        <v>545</v>
      </c>
      <c r="W189" t="s">
        <v>40</v>
      </c>
      <c r="X189" t="s">
        <v>131</v>
      </c>
      <c r="Y189" t="s">
        <v>36</v>
      </c>
      <c r="Z189" t="s">
        <v>58</v>
      </c>
      <c r="AA189">
        <v>77</v>
      </c>
      <c r="AB189">
        <v>240</v>
      </c>
      <c r="AO189" t="s">
        <v>38</v>
      </c>
      <c r="AP189" t="s">
        <v>38</v>
      </c>
      <c r="AQ189" t="s">
        <v>38</v>
      </c>
      <c r="AT189" t="str">
        <f t="shared" si="2"/>
        <v>0220018</v>
      </c>
    </row>
    <row r="190" spans="1:46" hidden="1">
      <c r="A190" t="s">
        <v>2414</v>
      </c>
      <c r="B190" t="s">
        <v>2403</v>
      </c>
      <c r="C190" t="s">
        <v>2415</v>
      </c>
      <c r="D190" t="s">
        <v>2300</v>
      </c>
      <c r="E190" t="s">
        <v>515</v>
      </c>
      <c r="F190" t="s">
        <v>2301</v>
      </c>
      <c r="G190" t="s">
        <v>516</v>
      </c>
      <c r="H190" t="s">
        <v>2301</v>
      </c>
      <c r="I190" t="s">
        <v>2416</v>
      </c>
      <c r="J190" t="s">
        <v>100</v>
      </c>
      <c r="K190" t="s">
        <v>95</v>
      </c>
      <c r="L190" t="s">
        <v>41</v>
      </c>
      <c r="M190" t="s">
        <v>37</v>
      </c>
      <c r="N190">
        <v>100</v>
      </c>
      <c r="O190">
        <v>100</v>
      </c>
      <c r="P190" t="s">
        <v>38</v>
      </c>
      <c r="Q190" t="s">
        <v>38</v>
      </c>
      <c r="R190" t="s">
        <v>38</v>
      </c>
      <c r="S190" t="s">
        <v>2315</v>
      </c>
      <c r="T190" t="s">
        <v>544</v>
      </c>
      <c r="U190" t="s">
        <v>2327</v>
      </c>
      <c r="V190" t="s">
        <v>546</v>
      </c>
      <c r="W190" t="s">
        <v>40</v>
      </c>
      <c r="X190" t="s">
        <v>131</v>
      </c>
      <c r="Y190" t="s">
        <v>36</v>
      </c>
      <c r="Z190" t="s">
        <v>37</v>
      </c>
      <c r="AA190">
        <v>697</v>
      </c>
      <c r="AB190">
        <v>3181</v>
      </c>
      <c r="AE190">
        <v>0</v>
      </c>
      <c r="AF190">
        <v>0</v>
      </c>
      <c r="AG190">
        <v>542</v>
      </c>
      <c r="AH190">
        <v>311</v>
      </c>
      <c r="AI190">
        <v>388</v>
      </c>
      <c r="AJ190">
        <v>388</v>
      </c>
      <c r="AK190">
        <v>388</v>
      </c>
      <c r="AL190">
        <v>388</v>
      </c>
      <c r="AM190">
        <v>388</v>
      </c>
      <c r="AN190">
        <v>388</v>
      </c>
      <c r="AO190" t="s">
        <v>63</v>
      </c>
      <c r="AP190" t="s">
        <v>63</v>
      </c>
      <c r="AQ190" t="s">
        <v>38</v>
      </c>
      <c r="AT190" t="str">
        <f t="shared" si="2"/>
        <v>02200112</v>
      </c>
    </row>
    <row r="191" spans="1:46" hidden="1">
      <c r="A191" t="s">
        <v>2414</v>
      </c>
      <c r="B191" t="s">
        <v>2403</v>
      </c>
      <c r="C191" t="s">
        <v>2415</v>
      </c>
      <c r="D191" t="s">
        <v>2300</v>
      </c>
      <c r="E191" t="s">
        <v>515</v>
      </c>
      <c r="F191" t="s">
        <v>2301</v>
      </c>
      <c r="G191" t="s">
        <v>516</v>
      </c>
      <c r="H191" t="s">
        <v>2301</v>
      </c>
      <c r="I191" t="s">
        <v>2416</v>
      </c>
      <c r="J191" t="s">
        <v>100</v>
      </c>
      <c r="K191" t="s">
        <v>95</v>
      </c>
      <c r="L191" t="s">
        <v>41</v>
      </c>
      <c r="M191" t="s">
        <v>37</v>
      </c>
      <c r="N191">
        <v>100</v>
      </c>
      <c r="O191">
        <v>100</v>
      </c>
      <c r="P191" t="s">
        <v>38</v>
      </c>
      <c r="Q191" t="s">
        <v>38</v>
      </c>
      <c r="R191" t="s">
        <v>38</v>
      </c>
      <c r="S191" t="s">
        <v>2315</v>
      </c>
      <c r="T191" t="s">
        <v>544</v>
      </c>
      <c r="U191" t="s">
        <v>2329</v>
      </c>
      <c r="V191" t="s">
        <v>547</v>
      </c>
      <c r="W191" t="s">
        <v>40</v>
      </c>
      <c r="X191" t="s">
        <v>131</v>
      </c>
      <c r="Y191" t="s">
        <v>36</v>
      </c>
      <c r="Z191" t="s">
        <v>58</v>
      </c>
      <c r="AB191">
        <v>141</v>
      </c>
      <c r="AE191">
        <v>0</v>
      </c>
      <c r="AF191">
        <v>0</v>
      </c>
      <c r="AG191">
        <v>25</v>
      </c>
      <c r="AH191">
        <v>8</v>
      </c>
      <c r="AI191">
        <v>18</v>
      </c>
      <c r="AJ191">
        <v>18</v>
      </c>
      <c r="AK191">
        <v>18</v>
      </c>
      <c r="AL191">
        <v>18</v>
      </c>
      <c r="AM191">
        <v>18</v>
      </c>
      <c r="AN191">
        <v>18</v>
      </c>
      <c r="AO191" t="s">
        <v>63</v>
      </c>
      <c r="AP191" t="s">
        <v>63</v>
      </c>
      <c r="AQ191" t="s">
        <v>38</v>
      </c>
      <c r="AT191" t="str">
        <f t="shared" si="2"/>
        <v>02200113</v>
      </c>
    </row>
    <row r="192" spans="1:46" hidden="1">
      <c r="A192" t="s">
        <v>2414</v>
      </c>
      <c r="B192" t="s">
        <v>2403</v>
      </c>
      <c r="C192" t="s">
        <v>2415</v>
      </c>
      <c r="D192" t="s">
        <v>2300</v>
      </c>
      <c r="E192" t="s">
        <v>515</v>
      </c>
      <c r="F192" t="s">
        <v>2301</v>
      </c>
      <c r="G192" t="s">
        <v>516</v>
      </c>
      <c r="H192" t="s">
        <v>2301</v>
      </c>
      <c r="I192" t="s">
        <v>2416</v>
      </c>
      <c r="J192" t="s">
        <v>100</v>
      </c>
      <c r="K192" t="s">
        <v>95</v>
      </c>
      <c r="L192" t="s">
        <v>41</v>
      </c>
      <c r="M192" t="s">
        <v>37</v>
      </c>
      <c r="N192">
        <v>100</v>
      </c>
      <c r="O192">
        <v>100</v>
      </c>
      <c r="P192" t="s">
        <v>38</v>
      </c>
      <c r="Q192" t="s">
        <v>38</v>
      </c>
      <c r="R192" t="s">
        <v>38</v>
      </c>
      <c r="S192" t="s">
        <v>2315</v>
      </c>
      <c r="T192" t="s">
        <v>544</v>
      </c>
      <c r="U192" t="s">
        <v>2331</v>
      </c>
      <c r="V192" t="s">
        <v>548</v>
      </c>
      <c r="W192" t="s">
        <v>40</v>
      </c>
      <c r="X192" t="s">
        <v>131</v>
      </c>
      <c r="Y192" t="s">
        <v>36</v>
      </c>
      <c r="Z192" t="s">
        <v>37</v>
      </c>
      <c r="AB192">
        <v>4472</v>
      </c>
      <c r="AE192">
        <v>0</v>
      </c>
      <c r="AF192">
        <v>0</v>
      </c>
      <c r="AG192">
        <v>559</v>
      </c>
      <c r="AH192">
        <v>559</v>
      </c>
      <c r="AI192">
        <v>559</v>
      </c>
      <c r="AJ192">
        <v>559</v>
      </c>
      <c r="AK192">
        <v>559</v>
      </c>
      <c r="AL192">
        <v>559</v>
      </c>
      <c r="AM192">
        <v>559</v>
      </c>
      <c r="AN192">
        <v>559</v>
      </c>
      <c r="AO192" t="s">
        <v>63</v>
      </c>
      <c r="AP192" t="s">
        <v>63</v>
      </c>
      <c r="AQ192" t="s">
        <v>38</v>
      </c>
      <c r="AT192" t="str">
        <f t="shared" si="2"/>
        <v>02200114</v>
      </c>
    </row>
    <row r="193" spans="1:46" hidden="1">
      <c r="A193" t="s">
        <v>2414</v>
      </c>
      <c r="B193" t="s">
        <v>2403</v>
      </c>
      <c r="C193" t="s">
        <v>2415</v>
      </c>
      <c r="D193" t="s">
        <v>2300</v>
      </c>
      <c r="E193" t="s">
        <v>515</v>
      </c>
      <c r="F193" t="s">
        <v>2304</v>
      </c>
      <c r="G193" t="s">
        <v>317</v>
      </c>
      <c r="H193" t="s">
        <v>2304</v>
      </c>
      <c r="I193" t="s">
        <v>2417</v>
      </c>
      <c r="J193" t="s">
        <v>100</v>
      </c>
      <c r="K193" t="s">
        <v>95</v>
      </c>
      <c r="L193" t="s">
        <v>41</v>
      </c>
      <c r="M193" t="s">
        <v>37</v>
      </c>
      <c r="N193">
        <v>100</v>
      </c>
      <c r="O193">
        <v>100</v>
      </c>
      <c r="P193" t="s">
        <v>38</v>
      </c>
      <c r="Q193" t="s">
        <v>38</v>
      </c>
      <c r="R193" t="s">
        <v>38</v>
      </c>
      <c r="S193" t="s">
        <v>2316</v>
      </c>
      <c r="T193" t="s">
        <v>318</v>
      </c>
      <c r="U193" t="s">
        <v>2319</v>
      </c>
      <c r="V193" t="s">
        <v>510</v>
      </c>
      <c r="W193" t="s">
        <v>100</v>
      </c>
      <c r="X193" t="s">
        <v>131</v>
      </c>
      <c r="Y193" t="s">
        <v>41</v>
      </c>
      <c r="Z193" t="s">
        <v>37</v>
      </c>
      <c r="AA193">
        <v>100</v>
      </c>
      <c r="AB193">
        <v>100</v>
      </c>
      <c r="AE193">
        <v>1</v>
      </c>
      <c r="AF193">
        <v>1</v>
      </c>
      <c r="AG193">
        <v>1</v>
      </c>
      <c r="AH193">
        <v>1</v>
      </c>
      <c r="AI193">
        <v>1</v>
      </c>
      <c r="AJ193">
        <v>1</v>
      </c>
      <c r="AK193">
        <v>1</v>
      </c>
      <c r="AL193">
        <v>1</v>
      </c>
      <c r="AM193">
        <v>1</v>
      </c>
      <c r="AN193">
        <v>1</v>
      </c>
      <c r="AO193" t="s">
        <v>38</v>
      </c>
      <c r="AP193" t="s">
        <v>38</v>
      </c>
      <c r="AQ193" t="s">
        <v>38</v>
      </c>
      <c r="AT193" t="str">
        <f t="shared" si="2"/>
        <v>0220019</v>
      </c>
    </row>
    <row r="194" spans="1:46" hidden="1">
      <c r="A194" t="s">
        <v>2414</v>
      </c>
      <c r="B194" t="s">
        <v>2403</v>
      </c>
      <c r="C194" t="s">
        <v>2415</v>
      </c>
      <c r="D194" t="s">
        <v>2300</v>
      </c>
      <c r="E194" t="s">
        <v>515</v>
      </c>
      <c r="F194" t="s">
        <v>2304</v>
      </c>
      <c r="G194" t="s">
        <v>317</v>
      </c>
      <c r="H194" t="s">
        <v>2304</v>
      </c>
      <c r="I194" t="s">
        <v>2417</v>
      </c>
      <c r="J194" t="s">
        <v>100</v>
      </c>
      <c r="K194" t="s">
        <v>95</v>
      </c>
      <c r="L194" t="s">
        <v>41</v>
      </c>
      <c r="M194" t="s">
        <v>37</v>
      </c>
      <c r="N194">
        <v>100</v>
      </c>
      <c r="O194">
        <v>100</v>
      </c>
      <c r="P194" t="s">
        <v>38</v>
      </c>
      <c r="Q194" t="s">
        <v>38</v>
      </c>
      <c r="R194" t="s">
        <v>38</v>
      </c>
      <c r="S194" t="s">
        <v>2318</v>
      </c>
      <c r="T194" t="s">
        <v>552</v>
      </c>
      <c r="U194" t="s">
        <v>2320</v>
      </c>
      <c r="V194" t="s">
        <v>553</v>
      </c>
      <c r="W194" t="s">
        <v>100</v>
      </c>
      <c r="X194" t="s">
        <v>131</v>
      </c>
      <c r="Y194" t="s">
        <v>41</v>
      </c>
      <c r="Z194" t="s">
        <v>37</v>
      </c>
      <c r="AA194">
        <v>100</v>
      </c>
      <c r="AB194">
        <v>100</v>
      </c>
      <c r="AE194">
        <v>1</v>
      </c>
      <c r="AF194">
        <v>1</v>
      </c>
      <c r="AG194">
        <v>1</v>
      </c>
      <c r="AH194">
        <v>1</v>
      </c>
      <c r="AI194">
        <v>1</v>
      </c>
      <c r="AJ194">
        <v>1</v>
      </c>
      <c r="AK194">
        <v>1</v>
      </c>
      <c r="AL194">
        <v>1</v>
      </c>
      <c r="AM194">
        <v>1</v>
      </c>
      <c r="AN194">
        <v>1</v>
      </c>
      <c r="AO194" t="s">
        <v>38</v>
      </c>
      <c r="AP194" t="s">
        <v>38</v>
      </c>
      <c r="AQ194" t="s">
        <v>38</v>
      </c>
      <c r="AT194" t="str">
        <f t="shared" si="2"/>
        <v>02200110</v>
      </c>
    </row>
    <row r="195" spans="1:46" hidden="1">
      <c r="A195" t="s">
        <v>2414</v>
      </c>
      <c r="B195" t="s">
        <v>2403</v>
      </c>
      <c r="C195" t="s">
        <v>2415</v>
      </c>
      <c r="D195" t="s">
        <v>2300</v>
      </c>
      <c r="E195" t="s">
        <v>515</v>
      </c>
      <c r="F195" t="s">
        <v>2304</v>
      </c>
      <c r="G195" t="s">
        <v>317</v>
      </c>
      <c r="H195" t="s">
        <v>2304</v>
      </c>
      <c r="I195" t="s">
        <v>2417</v>
      </c>
      <c r="J195" t="s">
        <v>100</v>
      </c>
      <c r="K195" t="s">
        <v>95</v>
      </c>
      <c r="L195" t="s">
        <v>41</v>
      </c>
      <c r="M195" t="s">
        <v>37</v>
      </c>
      <c r="N195">
        <v>100</v>
      </c>
      <c r="O195">
        <v>100</v>
      </c>
      <c r="P195" t="s">
        <v>38</v>
      </c>
      <c r="Q195" t="s">
        <v>38</v>
      </c>
      <c r="R195" t="s">
        <v>38</v>
      </c>
      <c r="S195" t="s">
        <v>2319</v>
      </c>
      <c r="T195" t="s">
        <v>118</v>
      </c>
      <c r="U195" t="s">
        <v>2321</v>
      </c>
      <c r="V195" t="s">
        <v>320</v>
      </c>
      <c r="W195" t="s">
        <v>100</v>
      </c>
      <c r="X195" t="s">
        <v>131</v>
      </c>
      <c r="Y195" t="s">
        <v>41</v>
      </c>
      <c r="Z195" t="s">
        <v>37</v>
      </c>
      <c r="AA195">
        <v>100</v>
      </c>
      <c r="AB195">
        <v>100</v>
      </c>
      <c r="AE195">
        <v>1</v>
      </c>
      <c r="AF195">
        <v>1</v>
      </c>
      <c r="AG195">
        <v>1</v>
      </c>
      <c r="AH195">
        <v>1</v>
      </c>
      <c r="AI195">
        <v>1</v>
      </c>
      <c r="AJ195">
        <v>1</v>
      </c>
      <c r="AK195">
        <v>1</v>
      </c>
      <c r="AL195">
        <v>1</v>
      </c>
      <c r="AM195">
        <v>1</v>
      </c>
      <c r="AN195">
        <v>1</v>
      </c>
      <c r="AO195" t="s">
        <v>38</v>
      </c>
      <c r="AP195" t="s">
        <v>38</v>
      </c>
      <c r="AQ195" t="s">
        <v>38</v>
      </c>
      <c r="AT195" t="str">
        <f t="shared" ref="AT195:AT258" si="3">C195&amp;D195&amp;U195</f>
        <v>02200111</v>
      </c>
    </row>
    <row r="196" spans="1:46" hidden="1">
      <c r="A196" t="s">
        <v>2418</v>
      </c>
      <c r="B196" t="s">
        <v>2419</v>
      </c>
      <c r="C196" t="s">
        <v>2420</v>
      </c>
      <c r="D196" t="s">
        <v>2300</v>
      </c>
      <c r="E196" t="s">
        <v>554</v>
      </c>
      <c r="F196" t="s">
        <v>2301</v>
      </c>
      <c r="G196" t="s">
        <v>555</v>
      </c>
      <c r="H196" t="s">
        <v>2301</v>
      </c>
      <c r="I196" t="s">
        <v>2421</v>
      </c>
      <c r="J196" t="s">
        <v>34</v>
      </c>
      <c r="K196" t="s">
        <v>115</v>
      </c>
      <c r="L196" t="s">
        <v>41</v>
      </c>
      <c r="M196" t="s">
        <v>37</v>
      </c>
      <c r="N196">
        <v>83</v>
      </c>
      <c r="O196">
        <v>84</v>
      </c>
      <c r="P196" t="s">
        <v>38</v>
      </c>
      <c r="Q196" t="s">
        <v>38</v>
      </c>
      <c r="R196" t="s">
        <v>38</v>
      </c>
      <c r="S196" t="s">
        <v>2307</v>
      </c>
      <c r="T196" t="s">
        <v>556</v>
      </c>
      <c r="U196" t="s">
        <v>2304</v>
      </c>
      <c r="V196" t="s">
        <v>560</v>
      </c>
      <c r="W196" t="s">
        <v>40</v>
      </c>
      <c r="X196" t="s">
        <v>131</v>
      </c>
      <c r="Y196" t="s">
        <v>36</v>
      </c>
      <c r="Z196" t="s">
        <v>37</v>
      </c>
      <c r="AA196">
        <v>100</v>
      </c>
      <c r="AB196">
        <v>8850</v>
      </c>
      <c r="AC196">
        <v>1428</v>
      </c>
      <c r="AE196">
        <v>2500</v>
      </c>
      <c r="AF196">
        <v>2500</v>
      </c>
      <c r="AG196">
        <v>2500</v>
      </c>
      <c r="AH196">
        <v>2500</v>
      </c>
      <c r="AI196">
        <v>2500</v>
      </c>
      <c r="AJ196">
        <v>2500</v>
      </c>
      <c r="AK196">
        <v>2500</v>
      </c>
      <c r="AL196">
        <v>2500</v>
      </c>
      <c r="AM196">
        <v>2500</v>
      </c>
      <c r="AN196">
        <v>2500</v>
      </c>
      <c r="AO196" t="s">
        <v>38</v>
      </c>
      <c r="AP196" t="s">
        <v>38</v>
      </c>
      <c r="AQ196" t="s">
        <v>38</v>
      </c>
      <c r="AT196" t="str">
        <f t="shared" si="3"/>
        <v>0136012</v>
      </c>
    </row>
    <row r="197" spans="1:46" hidden="1">
      <c r="A197" t="s">
        <v>2418</v>
      </c>
      <c r="B197" t="s">
        <v>2419</v>
      </c>
      <c r="C197" t="s">
        <v>2420</v>
      </c>
      <c r="D197" t="s">
        <v>2300</v>
      </c>
      <c r="E197" t="s">
        <v>554</v>
      </c>
      <c r="F197" t="s">
        <v>2301</v>
      </c>
      <c r="G197" t="s">
        <v>555</v>
      </c>
      <c r="H197" t="s">
        <v>2301</v>
      </c>
      <c r="I197" t="s">
        <v>2421</v>
      </c>
      <c r="J197" t="s">
        <v>34</v>
      </c>
      <c r="K197" t="s">
        <v>115</v>
      </c>
      <c r="L197" t="s">
        <v>41</v>
      </c>
      <c r="M197" t="s">
        <v>37</v>
      </c>
      <c r="N197">
        <v>83</v>
      </c>
      <c r="O197">
        <v>84</v>
      </c>
      <c r="P197" t="s">
        <v>38</v>
      </c>
      <c r="Q197" t="s">
        <v>38</v>
      </c>
      <c r="R197" t="s">
        <v>38</v>
      </c>
      <c r="S197" t="s">
        <v>2307</v>
      </c>
      <c r="T197" t="s">
        <v>556</v>
      </c>
      <c r="U197" t="s">
        <v>2310</v>
      </c>
      <c r="V197" t="s">
        <v>561</v>
      </c>
      <c r="W197" t="s">
        <v>40</v>
      </c>
      <c r="X197" t="s">
        <v>131</v>
      </c>
      <c r="Y197" t="s">
        <v>36</v>
      </c>
      <c r="Z197" t="s">
        <v>37</v>
      </c>
      <c r="AA197">
        <v>100</v>
      </c>
      <c r="AB197">
        <v>25000</v>
      </c>
      <c r="AC197">
        <v>2596</v>
      </c>
      <c r="AE197">
        <v>2500</v>
      </c>
      <c r="AF197">
        <v>2500</v>
      </c>
      <c r="AG197">
        <v>2500</v>
      </c>
      <c r="AH197">
        <v>2500</v>
      </c>
      <c r="AI197">
        <v>2500</v>
      </c>
      <c r="AJ197">
        <v>2500</v>
      </c>
      <c r="AK197">
        <v>2500</v>
      </c>
      <c r="AL197">
        <v>2500</v>
      </c>
      <c r="AM197">
        <v>2500</v>
      </c>
      <c r="AN197">
        <v>2500</v>
      </c>
      <c r="AO197" t="s">
        <v>38</v>
      </c>
      <c r="AP197" t="s">
        <v>38</v>
      </c>
      <c r="AQ197" t="s">
        <v>38</v>
      </c>
      <c r="AT197" t="str">
        <f t="shared" si="3"/>
        <v>0136014</v>
      </c>
    </row>
    <row r="198" spans="1:46" hidden="1">
      <c r="A198" t="s">
        <v>2418</v>
      </c>
      <c r="B198" t="s">
        <v>2419</v>
      </c>
      <c r="C198" t="s">
        <v>2420</v>
      </c>
      <c r="D198" t="s">
        <v>2300</v>
      </c>
      <c r="E198" t="s">
        <v>554</v>
      </c>
      <c r="F198" t="s">
        <v>2301</v>
      </c>
      <c r="G198" t="s">
        <v>555</v>
      </c>
      <c r="H198" t="s">
        <v>2301</v>
      </c>
      <c r="I198" t="s">
        <v>2421</v>
      </c>
      <c r="J198" t="s">
        <v>34</v>
      </c>
      <c r="K198" t="s">
        <v>115</v>
      </c>
      <c r="L198" t="s">
        <v>41</v>
      </c>
      <c r="M198" t="s">
        <v>37</v>
      </c>
      <c r="N198">
        <v>83</v>
      </c>
      <c r="O198">
        <v>84</v>
      </c>
      <c r="P198" t="s">
        <v>38</v>
      </c>
      <c r="Q198" t="s">
        <v>38</v>
      </c>
      <c r="R198" t="s">
        <v>38</v>
      </c>
      <c r="S198" t="s">
        <v>2310</v>
      </c>
      <c r="T198" t="s">
        <v>562</v>
      </c>
      <c r="U198" t="s">
        <v>2314</v>
      </c>
      <c r="V198" t="s">
        <v>563</v>
      </c>
      <c r="W198" t="s">
        <v>40</v>
      </c>
      <c r="X198" t="s">
        <v>131</v>
      </c>
      <c r="Y198" t="s">
        <v>65</v>
      </c>
      <c r="Z198" t="s">
        <v>37</v>
      </c>
      <c r="AA198">
        <v>1</v>
      </c>
      <c r="AB198">
        <v>10</v>
      </c>
      <c r="AC198">
        <v>1</v>
      </c>
      <c r="AO198" t="s">
        <v>38</v>
      </c>
      <c r="AP198" t="s">
        <v>43</v>
      </c>
      <c r="AQ198" t="s">
        <v>43</v>
      </c>
      <c r="AT198" t="str">
        <f t="shared" si="3"/>
        <v>0136015</v>
      </c>
    </row>
    <row r="199" spans="1:46" hidden="1">
      <c r="A199" t="s">
        <v>2418</v>
      </c>
      <c r="B199" t="s">
        <v>2419</v>
      </c>
      <c r="C199" t="s">
        <v>2420</v>
      </c>
      <c r="D199" t="s">
        <v>2300</v>
      </c>
      <c r="E199" t="s">
        <v>554</v>
      </c>
      <c r="F199" t="s">
        <v>2301</v>
      </c>
      <c r="G199" t="s">
        <v>555</v>
      </c>
      <c r="H199" t="s">
        <v>2301</v>
      </c>
      <c r="I199" t="s">
        <v>2421</v>
      </c>
      <c r="J199" t="s">
        <v>34</v>
      </c>
      <c r="K199" t="s">
        <v>115</v>
      </c>
      <c r="L199" t="s">
        <v>41</v>
      </c>
      <c r="M199" t="s">
        <v>37</v>
      </c>
      <c r="N199">
        <v>83</v>
      </c>
      <c r="O199">
        <v>84</v>
      </c>
      <c r="P199" t="s">
        <v>38</v>
      </c>
      <c r="Q199" t="s">
        <v>38</v>
      </c>
      <c r="R199" t="s">
        <v>38</v>
      </c>
      <c r="S199" t="s">
        <v>2310</v>
      </c>
      <c r="T199" t="s">
        <v>562</v>
      </c>
      <c r="U199" t="s">
        <v>2315</v>
      </c>
      <c r="V199" t="s">
        <v>564</v>
      </c>
      <c r="W199" t="s">
        <v>40</v>
      </c>
      <c r="X199" t="s">
        <v>131</v>
      </c>
      <c r="Y199" t="s">
        <v>65</v>
      </c>
      <c r="Z199" t="s">
        <v>37</v>
      </c>
      <c r="AA199">
        <v>1</v>
      </c>
      <c r="AB199">
        <v>10</v>
      </c>
      <c r="AC199">
        <v>1</v>
      </c>
      <c r="AO199" t="s">
        <v>38</v>
      </c>
      <c r="AP199" t="s">
        <v>43</v>
      </c>
      <c r="AQ199" t="s">
        <v>43</v>
      </c>
      <c r="AT199" t="str">
        <f t="shared" si="3"/>
        <v>0136016</v>
      </c>
    </row>
    <row r="200" spans="1:46" hidden="1">
      <c r="A200" t="s">
        <v>2418</v>
      </c>
      <c r="B200" t="s">
        <v>2419</v>
      </c>
      <c r="C200" t="s">
        <v>2420</v>
      </c>
      <c r="D200" t="s">
        <v>2300</v>
      </c>
      <c r="E200" t="s">
        <v>554</v>
      </c>
      <c r="F200" t="s">
        <v>2301</v>
      </c>
      <c r="G200" t="s">
        <v>555</v>
      </c>
      <c r="H200" t="s">
        <v>2301</v>
      </c>
      <c r="I200" t="s">
        <v>2421</v>
      </c>
      <c r="J200" t="s">
        <v>34</v>
      </c>
      <c r="K200" t="s">
        <v>115</v>
      </c>
      <c r="L200" t="s">
        <v>41</v>
      </c>
      <c r="M200" t="s">
        <v>37</v>
      </c>
      <c r="N200">
        <v>83</v>
      </c>
      <c r="O200">
        <v>84</v>
      </c>
      <c r="P200" t="s">
        <v>38</v>
      </c>
      <c r="Q200" t="s">
        <v>38</v>
      </c>
      <c r="R200" t="s">
        <v>38</v>
      </c>
      <c r="S200" t="s">
        <v>2310</v>
      </c>
      <c r="T200" t="s">
        <v>562</v>
      </c>
      <c r="U200" t="s">
        <v>2320</v>
      </c>
      <c r="V200" t="s">
        <v>565</v>
      </c>
      <c r="W200" t="s">
        <v>34</v>
      </c>
      <c r="X200" t="s">
        <v>131</v>
      </c>
      <c r="Y200" t="s">
        <v>65</v>
      </c>
      <c r="Z200" t="s">
        <v>37</v>
      </c>
      <c r="AA200">
        <v>100</v>
      </c>
      <c r="AB200">
        <v>100</v>
      </c>
      <c r="AC200">
        <v>300</v>
      </c>
      <c r="AO200" t="s">
        <v>38</v>
      </c>
      <c r="AP200" t="s">
        <v>43</v>
      </c>
      <c r="AQ200" t="s">
        <v>43</v>
      </c>
      <c r="AT200" t="str">
        <f t="shared" si="3"/>
        <v>01360110</v>
      </c>
    </row>
    <row r="201" spans="1:46" hidden="1">
      <c r="A201" t="s">
        <v>2418</v>
      </c>
      <c r="B201" t="s">
        <v>2419</v>
      </c>
      <c r="C201" t="s">
        <v>2420</v>
      </c>
      <c r="D201" t="s">
        <v>2300</v>
      </c>
      <c r="E201" t="s">
        <v>554</v>
      </c>
      <c r="F201" t="s">
        <v>2307</v>
      </c>
      <c r="G201" t="s">
        <v>566</v>
      </c>
      <c r="H201" t="s">
        <v>2307</v>
      </c>
      <c r="I201" t="s">
        <v>2422</v>
      </c>
      <c r="J201" t="s">
        <v>34</v>
      </c>
      <c r="K201" t="s">
        <v>115</v>
      </c>
      <c r="L201" t="s">
        <v>41</v>
      </c>
      <c r="M201" t="s">
        <v>37</v>
      </c>
      <c r="N201">
        <v>87</v>
      </c>
      <c r="O201">
        <v>87</v>
      </c>
      <c r="P201" t="s">
        <v>38</v>
      </c>
      <c r="Q201" t="s">
        <v>38</v>
      </c>
      <c r="R201" t="s">
        <v>38</v>
      </c>
      <c r="S201" t="s">
        <v>2314</v>
      </c>
      <c r="T201" t="s">
        <v>567</v>
      </c>
      <c r="U201" t="s">
        <v>2321</v>
      </c>
      <c r="V201" t="s">
        <v>571</v>
      </c>
      <c r="W201" t="s">
        <v>34</v>
      </c>
      <c r="X201" t="s">
        <v>115</v>
      </c>
      <c r="Y201" t="s">
        <v>41</v>
      </c>
      <c r="Z201" t="s">
        <v>37</v>
      </c>
      <c r="AA201">
        <v>83</v>
      </c>
      <c r="AB201">
        <v>84</v>
      </c>
      <c r="AC201">
        <v>89.38</v>
      </c>
      <c r="AE201">
        <v>83</v>
      </c>
      <c r="AF201">
        <v>84</v>
      </c>
      <c r="AG201">
        <v>84</v>
      </c>
      <c r="AH201">
        <v>84</v>
      </c>
      <c r="AI201">
        <v>84</v>
      </c>
      <c r="AJ201">
        <v>84</v>
      </c>
      <c r="AK201">
        <v>84</v>
      </c>
      <c r="AL201">
        <v>84</v>
      </c>
      <c r="AM201">
        <v>84</v>
      </c>
      <c r="AN201">
        <v>84</v>
      </c>
      <c r="AO201" t="s">
        <v>38</v>
      </c>
      <c r="AP201" t="s">
        <v>38</v>
      </c>
      <c r="AQ201" t="s">
        <v>38</v>
      </c>
      <c r="AT201" t="str">
        <f t="shared" si="3"/>
        <v>01360111</v>
      </c>
    </row>
    <row r="202" spans="1:46" hidden="1">
      <c r="A202" t="s">
        <v>2418</v>
      </c>
      <c r="B202" t="s">
        <v>2419</v>
      </c>
      <c r="C202" t="s">
        <v>2420</v>
      </c>
      <c r="D202" t="s">
        <v>2300</v>
      </c>
      <c r="E202" t="s">
        <v>554</v>
      </c>
      <c r="F202" t="s">
        <v>2301</v>
      </c>
      <c r="G202" t="s">
        <v>555</v>
      </c>
      <c r="H202" t="s">
        <v>2301</v>
      </c>
      <c r="I202" t="s">
        <v>2421</v>
      </c>
      <c r="J202" t="s">
        <v>34</v>
      </c>
      <c r="K202" t="s">
        <v>115</v>
      </c>
      <c r="L202" t="s">
        <v>41</v>
      </c>
      <c r="M202" t="s">
        <v>37</v>
      </c>
      <c r="N202">
        <v>83</v>
      </c>
      <c r="O202">
        <v>84</v>
      </c>
      <c r="P202" t="s">
        <v>38</v>
      </c>
      <c r="Q202" t="s">
        <v>38</v>
      </c>
      <c r="R202" t="s">
        <v>38</v>
      </c>
      <c r="S202" t="s">
        <v>2319</v>
      </c>
      <c r="T202" t="s">
        <v>572</v>
      </c>
      <c r="U202" t="s">
        <v>2327</v>
      </c>
      <c r="V202" t="s">
        <v>576</v>
      </c>
      <c r="W202" t="s">
        <v>40</v>
      </c>
      <c r="X202" t="s">
        <v>131</v>
      </c>
      <c r="Y202" t="s">
        <v>36</v>
      </c>
      <c r="Z202" t="s">
        <v>37</v>
      </c>
      <c r="AA202">
        <v>100</v>
      </c>
      <c r="AB202">
        <v>20000</v>
      </c>
      <c r="AC202">
        <v>1922</v>
      </c>
      <c r="AE202">
        <v>2000</v>
      </c>
      <c r="AF202">
        <v>2000</v>
      </c>
      <c r="AG202">
        <v>2000</v>
      </c>
      <c r="AH202">
        <v>2000</v>
      </c>
      <c r="AI202">
        <v>2000</v>
      </c>
      <c r="AJ202">
        <v>2000</v>
      </c>
      <c r="AK202">
        <v>2000</v>
      </c>
      <c r="AL202">
        <v>2000</v>
      </c>
      <c r="AM202">
        <v>2000</v>
      </c>
      <c r="AN202">
        <v>2000</v>
      </c>
      <c r="AO202" t="s">
        <v>38</v>
      </c>
      <c r="AP202" t="s">
        <v>38</v>
      </c>
      <c r="AQ202" t="s">
        <v>38</v>
      </c>
      <c r="AT202" t="str">
        <f t="shared" si="3"/>
        <v>01360112</v>
      </c>
    </row>
    <row r="203" spans="1:46" hidden="1">
      <c r="A203" t="s">
        <v>2418</v>
      </c>
      <c r="B203" t="s">
        <v>2419</v>
      </c>
      <c r="C203" t="s">
        <v>2420</v>
      </c>
      <c r="D203" t="s">
        <v>2300</v>
      </c>
      <c r="E203" t="s">
        <v>554</v>
      </c>
      <c r="F203" t="s">
        <v>2301</v>
      </c>
      <c r="G203" t="s">
        <v>555</v>
      </c>
      <c r="H203" t="s">
        <v>2301</v>
      </c>
      <c r="I203" t="s">
        <v>2421</v>
      </c>
      <c r="J203" t="s">
        <v>34</v>
      </c>
      <c r="K203" t="s">
        <v>115</v>
      </c>
      <c r="L203" t="s">
        <v>41</v>
      </c>
      <c r="M203" t="s">
        <v>37</v>
      </c>
      <c r="N203">
        <v>83</v>
      </c>
      <c r="O203">
        <v>84</v>
      </c>
      <c r="P203" t="s">
        <v>38</v>
      </c>
      <c r="Q203" t="s">
        <v>38</v>
      </c>
      <c r="R203" t="s">
        <v>38</v>
      </c>
      <c r="S203" t="s">
        <v>2320</v>
      </c>
      <c r="T203" t="s">
        <v>577</v>
      </c>
      <c r="U203" t="s">
        <v>2329</v>
      </c>
      <c r="V203" t="s">
        <v>581</v>
      </c>
      <c r="W203" t="s">
        <v>100</v>
      </c>
      <c r="X203" t="s">
        <v>131</v>
      </c>
      <c r="Y203" t="s">
        <v>41</v>
      </c>
      <c r="Z203" t="s">
        <v>37</v>
      </c>
      <c r="AA203">
        <v>100</v>
      </c>
      <c r="AB203">
        <v>100</v>
      </c>
      <c r="AC203">
        <v>100</v>
      </c>
      <c r="AE203">
        <v>100</v>
      </c>
      <c r="AF203">
        <v>100</v>
      </c>
      <c r="AG203">
        <v>100</v>
      </c>
      <c r="AH203">
        <v>100</v>
      </c>
      <c r="AI203">
        <v>100</v>
      </c>
      <c r="AJ203">
        <v>100</v>
      </c>
      <c r="AK203">
        <v>100</v>
      </c>
      <c r="AL203">
        <v>100</v>
      </c>
      <c r="AM203">
        <v>100</v>
      </c>
      <c r="AN203">
        <v>100</v>
      </c>
      <c r="AO203" t="s">
        <v>38</v>
      </c>
      <c r="AP203" t="s">
        <v>38</v>
      </c>
      <c r="AQ203" t="s">
        <v>38</v>
      </c>
      <c r="AT203" t="str">
        <f t="shared" si="3"/>
        <v>01360113</v>
      </c>
    </row>
    <row r="204" spans="1:46" hidden="1">
      <c r="A204" t="s">
        <v>2418</v>
      </c>
      <c r="B204" t="s">
        <v>2419</v>
      </c>
      <c r="C204" t="s">
        <v>2420</v>
      </c>
      <c r="D204" t="s">
        <v>2300</v>
      </c>
      <c r="E204" t="s">
        <v>554</v>
      </c>
      <c r="F204" t="s">
        <v>2301</v>
      </c>
      <c r="G204" t="s">
        <v>555</v>
      </c>
      <c r="H204" t="s">
        <v>2301</v>
      </c>
      <c r="I204" t="s">
        <v>2421</v>
      </c>
      <c r="J204" t="s">
        <v>34</v>
      </c>
      <c r="K204" t="s">
        <v>115</v>
      </c>
      <c r="L204" t="s">
        <v>41</v>
      </c>
      <c r="M204" t="s">
        <v>37</v>
      </c>
      <c r="N204">
        <v>83</v>
      </c>
      <c r="O204">
        <v>84</v>
      </c>
      <c r="P204" t="s">
        <v>38</v>
      </c>
      <c r="Q204" t="s">
        <v>38</v>
      </c>
      <c r="R204" t="s">
        <v>38</v>
      </c>
      <c r="S204" t="s">
        <v>2321</v>
      </c>
      <c r="T204" t="s">
        <v>582</v>
      </c>
      <c r="U204" t="s">
        <v>2331</v>
      </c>
      <c r="V204" t="s">
        <v>586</v>
      </c>
      <c r="W204" t="s">
        <v>100</v>
      </c>
      <c r="X204" t="s">
        <v>131</v>
      </c>
      <c r="Y204" t="s">
        <v>41</v>
      </c>
      <c r="Z204" t="s">
        <v>37</v>
      </c>
      <c r="AA204">
        <v>100</v>
      </c>
      <c r="AB204">
        <v>100</v>
      </c>
      <c r="AC204">
        <v>100</v>
      </c>
      <c r="AE204">
        <v>100</v>
      </c>
      <c r="AF204">
        <v>100</v>
      </c>
      <c r="AG204">
        <v>100</v>
      </c>
      <c r="AH204">
        <v>100</v>
      </c>
      <c r="AI204">
        <v>100</v>
      </c>
      <c r="AJ204">
        <v>100</v>
      </c>
      <c r="AK204">
        <v>100</v>
      </c>
      <c r="AL204">
        <v>100</v>
      </c>
      <c r="AM204">
        <v>100</v>
      </c>
      <c r="AN204">
        <v>100</v>
      </c>
      <c r="AO204" t="s">
        <v>38</v>
      </c>
      <c r="AP204" t="s">
        <v>38</v>
      </c>
      <c r="AQ204" t="s">
        <v>38</v>
      </c>
      <c r="AT204" t="str">
        <f t="shared" si="3"/>
        <v>01360114</v>
      </c>
    </row>
    <row r="205" spans="1:46" hidden="1">
      <c r="A205" t="s">
        <v>2418</v>
      </c>
      <c r="B205" t="s">
        <v>2419</v>
      </c>
      <c r="C205" t="s">
        <v>2420</v>
      </c>
      <c r="D205" t="s">
        <v>2300</v>
      </c>
      <c r="E205" t="s">
        <v>554</v>
      </c>
      <c r="F205" t="s">
        <v>2310</v>
      </c>
      <c r="G205" t="s">
        <v>317</v>
      </c>
      <c r="H205" t="s">
        <v>2310</v>
      </c>
      <c r="I205" t="s">
        <v>2423</v>
      </c>
      <c r="J205" t="s">
        <v>34</v>
      </c>
      <c r="K205" t="s">
        <v>115</v>
      </c>
      <c r="L205" t="s">
        <v>41</v>
      </c>
      <c r="M205" t="s">
        <v>37</v>
      </c>
      <c r="O205">
        <v>100</v>
      </c>
      <c r="P205" t="s">
        <v>60</v>
      </c>
      <c r="Q205" t="s">
        <v>38</v>
      </c>
      <c r="R205" t="s">
        <v>38</v>
      </c>
      <c r="S205" t="s">
        <v>2327</v>
      </c>
      <c r="T205" t="s">
        <v>318</v>
      </c>
      <c r="U205" t="s">
        <v>2332</v>
      </c>
      <c r="V205" t="s">
        <v>590</v>
      </c>
      <c r="W205" t="s">
        <v>100</v>
      </c>
      <c r="X205" t="s">
        <v>115</v>
      </c>
      <c r="Y205" t="s">
        <v>36</v>
      </c>
      <c r="Z205" t="s">
        <v>37</v>
      </c>
      <c r="AA205">
        <v>100</v>
      </c>
      <c r="AB205">
        <v>100</v>
      </c>
      <c r="AC205" t="e">
        <v>#N/A</v>
      </c>
      <c r="AE205">
        <v>100</v>
      </c>
      <c r="AF205">
        <v>100</v>
      </c>
      <c r="AG205">
        <v>100</v>
      </c>
      <c r="AH205">
        <v>100</v>
      </c>
      <c r="AI205">
        <v>100</v>
      </c>
      <c r="AJ205">
        <v>100</v>
      </c>
      <c r="AK205">
        <v>100</v>
      </c>
      <c r="AL205">
        <v>100</v>
      </c>
      <c r="AM205">
        <v>100</v>
      </c>
      <c r="AN205">
        <v>100</v>
      </c>
      <c r="AO205" t="s">
        <v>60</v>
      </c>
      <c r="AP205" t="s">
        <v>38</v>
      </c>
      <c r="AQ205" t="s">
        <v>38</v>
      </c>
      <c r="AT205" t="str">
        <f t="shared" si="3"/>
        <v>01360115</v>
      </c>
    </row>
    <row r="206" spans="1:46" hidden="1">
      <c r="A206" t="s">
        <v>2418</v>
      </c>
      <c r="B206" t="s">
        <v>2419</v>
      </c>
      <c r="C206" t="s">
        <v>2420</v>
      </c>
      <c r="D206" t="s">
        <v>2300</v>
      </c>
      <c r="E206" t="s">
        <v>554</v>
      </c>
      <c r="F206" t="s">
        <v>2310</v>
      </c>
      <c r="G206" t="s">
        <v>317</v>
      </c>
      <c r="H206" t="s">
        <v>2310</v>
      </c>
      <c r="I206" t="s">
        <v>2423</v>
      </c>
      <c r="J206" t="s">
        <v>34</v>
      </c>
      <c r="K206" t="s">
        <v>115</v>
      </c>
      <c r="L206" t="s">
        <v>41</v>
      </c>
      <c r="M206" t="s">
        <v>37</v>
      </c>
      <c r="O206">
        <v>100</v>
      </c>
      <c r="P206" t="s">
        <v>60</v>
      </c>
      <c r="Q206" t="s">
        <v>38</v>
      </c>
      <c r="R206" t="s">
        <v>38</v>
      </c>
      <c r="S206" t="s">
        <v>2329</v>
      </c>
      <c r="T206" t="s">
        <v>591</v>
      </c>
      <c r="U206" t="s">
        <v>2333</v>
      </c>
      <c r="V206" t="s">
        <v>592</v>
      </c>
      <c r="W206" t="s">
        <v>100</v>
      </c>
      <c r="X206" t="s">
        <v>115</v>
      </c>
      <c r="Y206" t="s">
        <v>36</v>
      </c>
      <c r="Z206" t="s">
        <v>37</v>
      </c>
      <c r="AA206">
        <v>100</v>
      </c>
      <c r="AB206">
        <v>100</v>
      </c>
      <c r="AC206" t="e">
        <v>#N/A</v>
      </c>
      <c r="AE206">
        <v>100</v>
      </c>
      <c r="AF206">
        <v>100</v>
      </c>
      <c r="AG206">
        <v>100</v>
      </c>
      <c r="AH206">
        <v>100</v>
      </c>
      <c r="AI206">
        <v>100</v>
      </c>
      <c r="AJ206">
        <v>100</v>
      </c>
      <c r="AK206">
        <v>100</v>
      </c>
      <c r="AL206">
        <v>100</v>
      </c>
      <c r="AM206">
        <v>100</v>
      </c>
      <c r="AN206">
        <v>100</v>
      </c>
      <c r="AO206" t="s">
        <v>60</v>
      </c>
      <c r="AP206" t="s">
        <v>38</v>
      </c>
      <c r="AQ206" t="s">
        <v>38</v>
      </c>
      <c r="AT206" t="str">
        <f t="shared" si="3"/>
        <v>01360116</v>
      </c>
    </row>
    <row r="207" spans="1:46" hidden="1">
      <c r="A207" t="s">
        <v>2424</v>
      </c>
      <c r="B207" t="s">
        <v>2425</v>
      </c>
      <c r="C207" t="s">
        <v>2426</v>
      </c>
      <c r="D207" t="s">
        <v>2300</v>
      </c>
      <c r="E207" t="s">
        <v>593</v>
      </c>
      <c r="F207" t="s">
        <v>2301</v>
      </c>
      <c r="G207" t="s">
        <v>594</v>
      </c>
      <c r="H207" t="s">
        <v>2314</v>
      </c>
      <c r="I207" t="s">
        <v>2427</v>
      </c>
      <c r="J207" t="s">
        <v>34</v>
      </c>
      <c r="K207" t="s">
        <v>115</v>
      </c>
      <c r="L207" t="s">
        <v>41</v>
      </c>
      <c r="M207" t="s">
        <v>37</v>
      </c>
      <c r="N207">
        <v>86.5</v>
      </c>
      <c r="O207">
        <v>87.4</v>
      </c>
      <c r="P207" t="s">
        <v>38</v>
      </c>
      <c r="Q207" t="s">
        <v>38</v>
      </c>
      <c r="R207" t="s">
        <v>38</v>
      </c>
      <c r="S207" t="s">
        <v>2301</v>
      </c>
      <c r="T207" t="s">
        <v>595</v>
      </c>
      <c r="U207" t="s">
        <v>2301</v>
      </c>
      <c r="V207" t="s">
        <v>602</v>
      </c>
      <c r="W207" t="s">
        <v>100</v>
      </c>
      <c r="X207" t="s">
        <v>115</v>
      </c>
      <c r="Y207" t="s">
        <v>36</v>
      </c>
      <c r="Z207" t="s">
        <v>37</v>
      </c>
      <c r="AA207">
        <v>56</v>
      </c>
      <c r="AB207">
        <v>56</v>
      </c>
      <c r="AC207">
        <v>68</v>
      </c>
      <c r="AE207">
        <v>56</v>
      </c>
      <c r="AF207">
        <v>56</v>
      </c>
      <c r="AG207">
        <v>56</v>
      </c>
      <c r="AH207">
        <v>56</v>
      </c>
      <c r="AI207">
        <v>56</v>
      </c>
      <c r="AJ207">
        <v>56</v>
      </c>
      <c r="AK207">
        <v>56</v>
      </c>
      <c r="AL207">
        <v>56</v>
      </c>
      <c r="AM207">
        <v>56</v>
      </c>
      <c r="AN207">
        <v>56</v>
      </c>
      <c r="AO207" t="s">
        <v>38</v>
      </c>
      <c r="AP207" t="s">
        <v>38</v>
      </c>
      <c r="AQ207" t="s">
        <v>38</v>
      </c>
      <c r="AT207" t="str">
        <f t="shared" si="3"/>
        <v>0104011</v>
      </c>
    </row>
    <row r="208" spans="1:46" hidden="1">
      <c r="A208" t="s">
        <v>2424</v>
      </c>
      <c r="B208" t="s">
        <v>2425</v>
      </c>
      <c r="C208" t="s">
        <v>2426</v>
      </c>
      <c r="D208" t="s">
        <v>2300</v>
      </c>
      <c r="E208" t="s">
        <v>593</v>
      </c>
      <c r="F208" t="s">
        <v>2301</v>
      </c>
      <c r="G208" t="s">
        <v>594</v>
      </c>
      <c r="H208" t="s">
        <v>2314</v>
      </c>
      <c r="I208" t="s">
        <v>2427</v>
      </c>
      <c r="J208" t="s">
        <v>34</v>
      </c>
      <c r="K208" t="s">
        <v>115</v>
      </c>
      <c r="L208" t="s">
        <v>41</v>
      </c>
      <c r="M208" t="s">
        <v>37</v>
      </c>
      <c r="N208">
        <v>86.5</v>
      </c>
      <c r="O208">
        <v>87.4</v>
      </c>
      <c r="P208" t="s">
        <v>38</v>
      </c>
      <c r="Q208" t="s">
        <v>38</v>
      </c>
      <c r="R208" t="s">
        <v>38</v>
      </c>
      <c r="S208" t="s">
        <v>2301</v>
      </c>
      <c r="T208" t="s">
        <v>595</v>
      </c>
      <c r="U208" t="s">
        <v>2304</v>
      </c>
      <c r="V208" t="s">
        <v>603</v>
      </c>
      <c r="W208" t="s">
        <v>40</v>
      </c>
      <c r="X208" t="s">
        <v>131</v>
      </c>
      <c r="Y208" t="s">
        <v>41</v>
      </c>
      <c r="Z208" t="s">
        <v>37</v>
      </c>
      <c r="AA208">
        <v>22</v>
      </c>
      <c r="AB208">
        <v>100</v>
      </c>
      <c r="AC208">
        <v>25</v>
      </c>
      <c r="AE208">
        <v>10</v>
      </c>
      <c r="AF208">
        <v>10</v>
      </c>
      <c r="AG208">
        <v>10</v>
      </c>
      <c r="AH208">
        <v>10</v>
      </c>
      <c r="AI208">
        <v>10</v>
      </c>
      <c r="AJ208">
        <v>10</v>
      </c>
      <c r="AK208">
        <v>10</v>
      </c>
      <c r="AL208">
        <v>10</v>
      </c>
      <c r="AM208">
        <v>10</v>
      </c>
      <c r="AN208">
        <v>10</v>
      </c>
      <c r="AO208" t="s">
        <v>38</v>
      </c>
      <c r="AP208" t="s">
        <v>38</v>
      </c>
      <c r="AQ208" t="s">
        <v>38</v>
      </c>
      <c r="AT208" t="str">
        <f t="shared" si="3"/>
        <v>0104012</v>
      </c>
    </row>
    <row r="209" spans="1:46" hidden="1">
      <c r="A209" t="s">
        <v>2424</v>
      </c>
      <c r="B209" t="s">
        <v>2425</v>
      </c>
      <c r="C209" t="s">
        <v>2426</v>
      </c>
      <c r="D209" t="s">
        <v>2300</v>
      </c>
      <c r="E209" t="s">
        <v>593</v>
      </c>
      <c r="F209" t="s">
        <v>2301</v>
      </c>
      <c r="G209" t="s">
        <v>594</v>
      </c>
      <c r="H209" t="s">
        <v>2314</v>
      </c>
      <c r="I209" t="s">
        <v>2427</v>
      </c>
      <c r="J209" t="s">
        <v>34</v>
      </c>
      <c r="K209" t="s">
        <v>115</v>
      </c>
      <c r="L209" t="s">
        <v>41</v>
      </c>
      <c r="M209" t="s">
        <v>37</v>
      </c>
      <c r="N209">
        <v>86.5</v>
      </c>
      <c r="O209">
        <v>87.4</v>
      </c>
      <c r="P209" t="s">
        <v>38</v>
      </c>
      <c r="Q209" t="s">
        <v>38</v>
      </c>
      <c r="R209" t="s">
        <v>38</v>
      </c>
      <c r="S209" t="s">
        <v>2304</v>
      </c>
      <c r="T209" t="s">
        <v>604</v>
      </c>
      <c r="U209" t="s">
        <v>2307</v>
      </c>
      <c r="V209" t="s">
        <v>608</v>
      </c>
      <c r="W209" t="s">
        <v>76</v>
      </c>
      <c r="X209" t="s">
        <v>131</v>
      </c>
      <c r="Y209" t="s">
        <v>41</v>
      </c>
      <c r="Z209" t="s">
        <v>37</v>
      </c>
      <c r="AA209">
        <v>6.5</v>
      </c>
      <c r="AB209">
        <v>100</v>
      </c>
      <c r="AC209">
        <v>16.2</v>
      </c>
      <c r="AE209">
        <v>10</v>
      </c>
      <c r="AF209">
        <v>20</v>
      </c>
      <c r="AG209">
        <v>30</v>
      </c>
      <c r="AH209">
        <v>40</v>
      </c>
      <c r="AI209">
        <v>50</v>
      </c>
      <c r="AJ209">
        <v>60</v>
      </c>
      <c r="AK209">
        <v>70</v>
      </c>
      <c r="AL209">
        <v>80</v>
      </c>
      <c r="AM209">
        <v>90</v>
      </c>
      <c r="AN209">
        <v>100</v>
      </c>
      <c r="AO209" t="s">
        <v>38</v>
      </c>
      <c r="AP209" t="s">
        <v>38</v>
      </c>
      <c r="AQ209" t="s">
        <v>38</v>
      </c>
      <c r="AT209" t="str">
        <f t="shared" si="3"/>
        <v>0104013</v>
      </c>
    </row>
    <row r="210" spans="1:46" hidden="1">
      <c r="A210" t="s">
        <v>2424</v>
      </c>
      <c r="B210" t="s">
        <v>2425</v>
      </c>
      <c r="C210" t="s">
        <v>2426</v>
      </c>
      <c r="D210" t="s">
        <v>2300</v>
      </c>
      <c r="E210" t="s">
        <v>593</v>
      </c>
      <c r="F210" t="s">
        <v>2301</v>
      </c>
      <c r="G210" t="s">
        <v>594</v>
      </c>
      <c r="H210" t="s">
        <v>2314</v>
      </c>
      <c r="I210" t="s">
        <v>2427</v>
      </c>
      <c r="J210" t="s">
        <v>34</v>
      </c>
      <c r="K210" t="s">
        <v>115</v>
      </c>
      <c r="L210" t="s">
        <v>41</v>
      </c>
      <c r="M210" t="s">
        <v>37</v>
      </c>
      <c r="N210">
        <v>86.5</v>
      </c>
      <c r="O210">
        <v>87.4</v>
      </c>
      <c r="P210" t="s">
        <v>38</v>
      </c>
      <c r="Q210" t="s">
        <v>38</v>
      </c>
      <c r="R210" t="s">
        <v>38</v>
      </c>
      <c r="S210" t="s">
        <v>2307</v>
      </c>
      <c r="T210" t="s">
        <v>609</v>
      </c>
      <c r="U210" t="s">
        <v>2310</v>
      </c>
      <c r="V210" t="s">
        <v>619</v>
      </c>
      <c r="W210" t="s">
        <v>100</v>
      </c>
      <c r="X210" t="s">
        <v>115</v>
      </c>
      <c r="Y210" t="s">
        <v>41</v>
      </c>
      <c r="Z210" t="s">
        <v>37</v>
      </c>
      <c r="AA210">
        <v>100</v>
      </c>
      <c r="AB210">
        <v>100</v>
      </c>
      <c r="AC210">
        <v>81</v>
      </c>
      <c r="AE210">
        <v>100</v>
      </c>
      <c r="AF210">
        <v>100</v>
      </c>
      <c r="AG210">
        <v>100</v>
      </c>
      <c r="AH210">
        <v>100</v>
      </c>
      <c r="AI210">
        <v>100</v>
      </c>
      <c r="AJ210">
        <v>100</v>
      </c>
      <c r="AK210">
        <v>100</v>
      </c>
      <c r="AL210">
        <v>100</v>
      </c>
      <c r="AM210">
        <v>100</v>
      </c>
      <c r="AN210">
        <v>100</v>
      </c>
      <c r="AO210" t="s">
        <v>38</v>
      </c>
      <c r="AP210" t="s">
        <v>38</v>
      </c>
      <c r="AQ210" t="s">
        <v>38</v>
      </c>
      <c r="AT210" t="str">
        <f t="shared" si="3"/>
        <v>0104014</v>
      </c>
    </row>
    <row r="211" spans="1:46" hidden="1">
      <c r="A211" t="s">
        <v>2424</v>
      </c>
      <c r="B211" t="s">
        <v>2425</v>
      </c>
      <c r="C211" t="s">
        <v>2426</v>
      </c>
      <c r="D211" t="s">
        <v>2300</v>
      </c>
      <c r="E211" t="s">
        <v>593</v>
      </c>
      <c r="F211" t="s">
        <v>2301</v>
      </c>
      <c r="G211" t="s">
        <v>594</v>
      </c>
      <c r="H211" t="s">
        <v>2314</v>
      </c>
      <c r="I211" t="s">
        <v>2427</v>
      </c>
      <c r="J211" t="s">
        <v>34</v>
      </c>
      <c r="K211" t="s">
        <v>115</v>
      </c>
      <c r="L211" t="s">
        <v>41</v>
      </c>
      <c r="M211" t="s">
        <v>37</v>
      </c>
      <c r="N211">
        <v>86.5</v>
      </c>
      <c r="O211">
        <v>87.4</v>
      </c>
      <c r="P211" t="s">
        <v>38</v>
      </c>
      <c r="Q211" t="s">
        <v>38</v>
      </c>
      <c r="R211" t="s">
        <v>38</v>
      </c>
      <c r="S211" t="s">
        <v>2307</v>
      </c>
      <c r="T211" t="s">
        <v>609</v>
      </c>
      <c r="U211" t="s">
        <v>2314</v>
      </c>
      <c r="V211" t="s">
        <v>620</v>
      </c>
      <c r="W211" t="s">
        <v>100</v>
      </c>
      <c r="X211" t="s">
        <v>115</v>
      </c>
      <c r="Y211" t="s">
        <v>36</v>
      </c>
      <c r="Z211" t="s">
        <v>37</v>
      </c>
      <c r="AA211">
        <v>14</v>
      </c>
      <c r="AB211">
        <v>14</v>
      </c>
      <c r="AC211">
        <v>14</v>
      </c>
      <c r="AE211">
        <v>14</v>
      </c>
      <c r="AF211">
        <v>14</v>
      </c>
      <c r="AG211">
        <v>14</v>
      </c>
      <c r="AH211">
        <v>14</v>
      </c>
      <c r="AI211">
        <v>14</v>
      </c>
      <c r="AJ211">
        <v>14</v>
      </c>
      <c r="AK211">
        <v>14</v>
      </c>
      <c r="AL211">
        <v>14</v>
      </c>
      <c r="AM211">
        <v>14</v>
      </c>
      <c r="AN211">
        <v>14</v>
      </c>
      <c r="AO211" t="s">
        <v>38</v>
      </c>
      <c r="AP211" t="s">
        <v>38</v>
      </c>
      <c r="AQ211" t="s">
        <v>621</v>
      </c>
      <c r="AT211" t="str">
        <f t="shared" si="3"/>
        <v>0104015</v>
      </c>
    </row>
    <row r="212" spans="1:46" hidden="1">
      <c r="A212" t="s">
        <v>2424</v>
      </c>
      <c r="B212" t="s">
        <v>2425</v>
      </c>
      <c r="C212" t="s">
        <v>2426</v>
      </c>
      <c r="D212" t="s">
        <v>2300</v>
      </c>
      <c r="E212" t="s">
        <v>593</v>
      </c>
      <c r="F212" t="s">
        <v>2301</v>
      </c>
      <c r="G212" t="s">
        <v>594</v>
      </c>
      <c r="H212" t="s">
        <v>2314</v>
      </c>
      <c r="I212" t="s">
        <v>2427</v>
      </c>
      <c r="J212" t="s">
        <v>34</v>
      </c>
      <c r="K212" t="s">
        <v>115</v>
      </c>
      <c r="L212" t="s">
        <v>41</v>
      </c>
      <c r="M212" t="s">
        <v>37</v>
      </c>
      <c r="N212">
        <v>86.5</v>
      </c>
      <c r="O212">
        <v>87.4</v>
      </c>
      <c r="P212" t="s">
        <v>38</v>
      </c>
      <c r="Q212" t="s">
        <v>38</v>
      </c>
      <c r="R212" t="s">
        <v>38</v>
      </c>
      <c r="S212" t="s">
        <v>2310</v>
      </c>
      <c r="T212" t="s">
        <v>622</v>
      </c>
      <c r="U212" t="s">
        <v>2315</v>
      </c>
      <c r="V212" t="s">
        <v>626</v>
      </c>
      <c r="W212" t="s">
        <v>100</v>
      </c>
      <c r="X212" t="s">
        <v>115</v>
      </c>
      <c r="Y212" t="s">
        <v>41</v>
      </c>
      <c r="Z212" t="s">
        <v>37</v>
      </c>
      <c r="AA212">
        <v>100</v>
      </c>
      <c r="AB212">
        <v>100</v>
      </c>
      <c r="AC212">
        <v>97.49</v>
      </c>
      <c r="AE212">
        <v>100</v>
      </c>
      <c r="AF212">
        <v>100</v>
      </c>
      <c r="AG212">
        <v>100</v>
      </c>
      <c r="AH212">
        <v>100</v>
      </c>
      <c r="AI212">
        <v>100</v>
      </c>
      <c r="AJ212">
        <v>100</v>
      </c>
      <c r="AK212">
        <v>100</v>
      </c>
      <c r="AL212">
        <v>100</v>
      </c>
      <c r="AM212">
        <v>100</v>
      </c>
      <c r="AN212">
        <v>100</v>
      </c>
      <c r="AO212" t="s">
        <v>38</v>
      </c>
      <c r="AP212" t="s">
        <v>38</v>
      </c>
      <c r="AQ212" t="s">
        <v>38</v>
      </c>
      <c r="AT212" t="str">
        <f t="shared" si="3"/>
        <v>0104016</v>
      </c>
    </row>
    <row r="213" spans="1:46" hidden="1">
      <c r="A213" t="s">
        <v>2424</v>
      </c>
      <c r="B213" t="s">
        <v>2425</v>
      </c>
      <c r="C213" t="s">
        <v>2426</v>
      </c>
      <c r="D213" t="s">
        <v>2300</v>
      </c>
      <c r="E213" t="s">
        <v>593</v>
      </c>
      <c r="F213" t="s">
        <v>2301</v>
      </c>
      <c r="G213" t="s">
        <v>594</v>
      </c>
      <c r="H213" t="s">
        <v>2314</v>
      </c>
      <c r="I213" t="s">
        <v>2427</v>
      </c>
      <c r="J213" t="s">
        <v>34</v>
      </c>
      <c r="K213" t="s">
        <v>115</v>
      </c>
      <c r="L213" t="s">
        <v>41</v>
      </c>
      <c r="M213" t="s">
        <v>37</v>
      </c>
      <c r="N213">
        <v>86.5</v>
      </c>
      <c r="O213">
        <v>87.4</v>
      </c>
      <c r="P213" t="s">
        <v>38</v>
      </c>
      <c r="Q213" t="s">
        <v>38</v>
      </c>
      <c r="R213" t="s">
        <v>38</v>
      </c>
      <c r="S213" t="s">
        <v>2310</v>
      </c>
      <c r="T213" t="s">
        <v>622</v>
      </c>
      <c r="U213" t="s">
        <v>2316</v>
      </c>
      <c r="V213" t="s">
        <v>627</v>
      </c>
      <c r="W213" t="s">
        <v>100</v>
      </c>
      <c r="X213" t="s">
        <v>115</v>
      </c>
      <c r="Y213" t="s">
        <v>36</v>
      </c>
      <c r="Z213" t="s">
        <v>37</v>
      </c>
      <c r="AA213">
        <v>31</v>
      </c>
      <c r="AB213">
        <v>31</v>
      </c>
      <c r="AC213">
        <v>31</v>
      </c>
      <c r="AE213">
        <v>31</v>
      </c>
      <c r="AF213">
        <v>31</v>
      </c>
      <c r="AG213">
        <v>31</v>
      </c>
      <c r="AH213">
        <v>31</v>
      </c>
      <c r="AI213">
        <v>31</v>
      </c>
      <c r="AJ213">
        <v>31</v>
      </c>
      <c r="AK213">
        <v>31</v>
      </c>
      <c r="AL213">
        <v>31</v>
      </c>
      <c r="AM213">
        <v>31</v>
      </c>
      <c r="AN213">
        <v>31</v>
      </c>
      <c r="AO213" t="s">
        <v>38</v>
      </c>
      <c r="AP213" t="s">
        <v>38</v>
      </c>
      <c r="AQ213" t="s">
        <v>38</v>
      </c>
      <c r="AT213" t="str">
        <f t="shared" si="3"/>
        <v>0104017</v>
      </c>
    </row>
    <row r="214" spans="1:46" hidden="1">
      <c r="A214" t="s">
        <v>2424</v>
      </c>
      <c r="B214" t="s">
        <v>2425</v>
      </c>
      <c r="C214" t="s">
        <v>2426</v>
      </c>
      <c r="D214" t="s">
        <v>2300</v>
      </c>
      <c r="E214" t="s">
        <v>593</v>
      </c>
      <c r="F214" t="s">
        <v>2301</v>
      </c>
      <c r="G214" t="s">
        <v>594</v>
      </c>
      <c r="H214" t="s">
        <v>2314</v>
      </c>
      <c r="I214" t="s">
        <v>2427</v>
      </c>
      <c r="J214" t="s">
        <v>34</v>
      </c>
      <c r="K214" t="s">
        <v>115</v>
      </c>
      <c r="L214" t="s">
        <v>41</v>
      </c>
      <c r="M214" t="s">
        <v>37</v>
      </c>
      <c r="N214">
        <v>86.5</v>
      </c>
      <c r="O214">
        <v>87.4</v>
      </c>
      <c r="P214" t="s">
        <v>38</v>
      </c>
      <c r="Q214" t="s">
        <v>38</v>
      </c>
      <c r="R214" t="s">
        <v>38</v>
      </c>
      <c r="S214" t="s">
        <v>2314</v>
      </c>
      <c r="T214" t="s">
        <v>628</v>
      </c>
      <c r="U214" t="s">
        <v>2318</v>
      </c>
      <c r="V214" t="s">
        <v>632</v>
      </c>
      <c r="W214" t="s">
        <v>100</v>
      </c>
      <c r="X214" t="s">
        <v>115</v>
      </c>
      <c r="Y214" t="s">
        <v>41</v>
      </c>
      <c r="Z214" t="s">
        <v>37</v>
      </c>
      <c r="AA214">
        <v>100</v>
      </c>
      <c r="AB214">
        <v>100</v>
      </c>
      <c r="AC214">
        <v>91.39</v>
      </c>
      <c r="AE214">
        <v>100</v>
      </c>
      <c r="AF214">
        <v>100</v>
      </c>
      <c r="AG214">
        <v>100</v>
      </c>
      <c r="AH214">
        <v>100</v>
      </c>
      <c r="AI214">
        <v>100</v>
      </c>
      <c r="AJ214">
        <v>100</v>
      </c>
      <c r="AK214">
        <v>100</v>
      </c>
      <c r="AL214">
        <v>100</v>
      </c>
      <c r="AM214">
        <v>100</v>
      </c>
      <c r="AN214">
        <v>100</v>
      </c>
      <c r="AO214" t="s">
        <v>38</v>
      </c>
      <c r="AP214" t="s">
        <v>38</v>
      </c>
      <c r="AQ214" t="s">
        <v>38</v>
      </c>
      <c r="AT214" t="str">
        <f t="shared" si="3"/>
        <v>0104018</v>
      </c>
    </row>
    <row r="215" spans="1:46" hidden="1">
      <c r="A215" t="s">
        <v>2424</v>
      </c>
      <c r="B215" t="s">
        <v>2425</v>
      </c>
      <c r="C215" t="s">
        <v>2426</v>
      </c>
      <c r="D215" t="s">
        <v>2300</v>
      </c>
      <c r="E215" t="s">
        <v>593</v>
      </c>
      <c r="F215" t="s">
        <v>2301</v>
      </c>
      <c r="G215" t="s">
        <v>594</v>
      </c>
      <c r="H215" t="s">
        <v>2314</v>
      </c>
      <c r="I215" t="s">
        <v>2427</v>
      </c>
      <c r="J215" t="s">
        <v>34</v>
      </c>
      <c r="K215" t="s">
        <v>115</v>
      </c>
      <c r="L215" t="s">
        <v>41</v>
      </c>
      <c r="M215" t="s">
        <v>37</v>
      </c>
      <c r="N215">
        <v>86.5</v>
      </c>
      <c r="O215">
        <v>87.4</v>
      </c>
      <c r="P215" t="s">
        <v>38</v>
      </c>
      <c r="Q215" t="s">
        <v>38</v>
      </c>
      <c r="R215" t="s">
        <v>38</v>
      </c>
      <c r="S215" t="s">
        <v>2314</v>
      </c>
      <c r="T215" t="s">
        <v>628</v>
      </c>
      <c r="U215" t="s">
        <v>2319</v>
      </c>
      <c r="V215" t="s">
        <v>633</v>
      </c>
      <c r="W215" t="s">
        <v>100</v>
      </c>
      <c r="X215" t="s">
        <v>115</v>
      </c>
      <c r="Y215" t="s">
        <v>36</v>
      </c>
      <c r="Z215" t="s">
        <v>37</v>
      </c>
      <c r="AA215">
        <v>56</v>
      </c>
      <c r="AB215">
        <v>56</v>
      </c>
      <c r="AC215">
        <v>56</v>
      </c>
      <c r="AE215">
        <v>56</v>
      </c>
      <c r="AF215">
        <v>56</v>
      </c>
      <c r="AG215">
        <v>56</v>
      </c>
      <c r="AH215">
        <v>56</v>
      </c>
      <c r="AI215">
        <v>56</v>
      </c>
      <c r="AJ215">
        <v>56</v>
      </c>
      <c r="AK215">
        <v>56</v>
      </c>
      <c r="AL215">
        <v>56</v>
      </c>
      <c r="AM215">
        <v>56</v>
      </c>
      <c r="AN215">
        <v>56</v>
      </c>
      <c r="AO215" t="s">
        <v>38</v>
      </c>
      <c r="AP215" t="s">
        <v>38</v>
      </c>
      <c r="AQ215" t="s">
        <v>38</v>
      </c>
      <c r="AT215" t="str">
        <f t="shared" si="3"/>
        <v>0104019</v>
      </c>
    </row>
    <row r="216" spans="1:46" hidden="1">
      <c r="A216" t="s">
        <v>2424</v>
      </c>
      <c r="B216" t="s">
        <v>2425</v>
      </c>
      <c r="C216" t="s">
        <v>2426</v>
      </c>
      <c r="D216" t="s">
        <v>2300</v>
      </c>
      <c r="E216" t="s">
        <v>593</v>
      </c>
      <c r="F216" t="s">
        <v>2301</v>
      </c>
      <c r="G216" t="s">
        <v>594</v>
      </c>
      <c r="H216" t="s">
        <v>2314</v>
      </c>
      <c r="I216" t="s">
        <v>2427</v>
      </c>
      <c r="J216" t="s">
        <v>34</v>
      </c>
      <c r="K216" t="s">
        <v>115</v>
      </c>
      <c r="L216" t="s">
        <v>41</v>
      </c>
      <c r="M216" t="s">
        <v>37</v>
      </c>
      <c r="N216">
        <v>86.5</v>
      </c>
      <c r="O216">
        <v>87.4</v>
      </c>
      <c r="P216" t="s">
        <v>38</v>
      </c>
      <c r="Q216" t="s">
        <v>38</v>
      </c>
      <c r="R216" t="s">
        <v>38</v>
      </c>
      <c r="S216" t="s">
        <v>2315</v>
      </c>
      <c r="T216" t="s">
        <v>634</v>
      </c>
      <c r="U216" t="s">
        <v>2320</v>
      </c>
      <c r="V216" t="s">
        <v>638</v>
      </c>
      <c r="W216" t="s">
        <v>40</v>
      </c>
      <c r="X216" t="s">
        <v>115</v>
      </c>
      <c r="Y216" t="s">
        <v>36</v>
      </c>
      <c r="Z216" t="s">
        <v>37</v>
      </c>
      <c r="AB216">
        <v>10</v>
      </c>
      <c r="AC216">
        <v>1</v>
      </c>
      <c r="AE216">
        <v>1</v>
      </c>
      <c r="AF216">
        <v>1</v>
      </c>
      <c r="AG216">
        <v>1</v>
      </c>
      <c r="AH216">
        <v>1</v>
      </c>
      <c r="AI216">
        <v>1</v>
      </c>
      <c r="AJ216">
        <v>1</v>
      </c>
      <c r="AK216">
        <v>1</v>
      </c>
      <c r="AL216">
        <v>1</v>
      </c>
      <c r="AM216">
        <v>1</v>
      </c>
      <c r="AN216">
        <v>1</v>
      </c>
      <c r="AO216" t="s">
        <v>38</v>
      </c>
      <c r="AP216" t="s">
        <v>38</v>
      </c>
      <c r="AQ216" t="s">
        <v>38</v>
      </c>
      <c r="AT216" t="str">
        <f t="shared" si="3"/>
        <v>01040110</v>
      </c>
    </row>
    <row r="217" spans="1:46" hidden="1">
      <c r="A217" t="s">
        <v>2424</v>
      </c>
      <c r="B217" t="s">
        <v>2425</v>
      </c>
      <c r="C217" t="s">
        <v>2426</v>
      </c>
      <c r="D217" t="s">
        <v>2300</v>
      </c>
      <c r="E217" t="s">
        <v>593</v>
      </c>
      <c r="F217" t="s">
        <v>2310</v>
      </c>
      <c r="G217" t="s">
        <v>639</v>
      </c>
      <c r="H217" t="s">
        <v>2315</v>
      </c>
      <c r="I217" t="s">
        <v>2428</v>
      </c>
      <c r="J217" t="s">
        <v>34</v>
      </c>
      <c r="K217" t="s">
        <v>131</v>
      </c>
      <c r="L217" t="s">
        <v>41</v>
      </c>
      <c r="M217" t="s">
        <v>37</v>
      </c>
      <c r="N217">
        <v>0</v>
      </c>
      <c r="O217">
        <v>100</v>
      </c>
      <c r="P217" t="s">
        <v>38</v>
      </c>
      <c r="Q217" t="s">
        <v>38</v>
      </c>
      <c r="R217" t="s">
        <v>38</v>
      </c>
      <c r="S217" t="s">
        <v>2316</v>
      </c>
      <c r="T217" t="s">
        <v>640</v>
      </c>
      <c r="U217" t="s">
        <v>2321</v>
      </c>
      <c r="V217" t="s">
        <v>644</v>
      </c>
      <c r="W217" t="s">
        <v>100</v>
      </c>
      <c r="X217" t="s">
        <v>35</v>
      </c>
      <c r="Y217" t="s">
        <v>41</v>
      </c>
      <c r="Z217" t="s">
        <v>37</v>
      </c>
      <c r="AA217">
        <v>100</v>
      </c>
      <c r="AB217">
        <v>100</v>
      </c>
      <c r="AC217">
        <v>100</v>
      </c>
      <c r="AE217">
        <v>100</v>
      </c>
      <c r="AF217">
        <v>100</v>
      </c>
      <c r="AG217">
        <v>100</v>
      </c>
      <c r="AH217">
        <v>100</v>
      </c>
      <c r="AI217">
        <v>100</v>
      </c>
      <c r="AJ217">
        <v>100</v>
      </c>
      <c r="AK217">
        <v>100</v>
      </c>
      <c r="AL217">
        <v>100</v>
      </c>
      <c r="AM217">
        <v>100</v>
      </c>
      <c r="AN217">
        <v>100</v>
      </c>
      <c r="AO217" t="s">
        <v>38</v>
      </c>
      <c r="AP217" t="s">
        <v>38</v>
      </c>
      <c r="AQ217" t="s">
        <v>38</v>
      </c>
      <c r="AT217" t="str">
        <f t="shared" si="3"/>
        <v>01040111</v>
      </c>
    </row>
    <row r="218" spans="1:46" hidden="1">
      <c r="A218" t="s">
        <v>2424</v>
      </c>
      <c r="B218" t="s">
        <v>2425</v>
      </c>
      <c r="C218" t="s">
        <v>2426</v>
      </c>
      <c r="D218" t="s">
        <v>2300</v>
      </c>
      <c r="E218" t="s">
        <v>593</v>
      </c>
      <c r="F218" t="s">
        <v>2310</v>
      </c>
      <c r="G218" t="s">
        <v>639</v>
      </c>
      <c r="H218" t="s">
        <v>2315</v>
      </c>
      <c r="I218" t="s">
        <v>2428</v>
      </c>
      <c r="J218" t="s">
        <v>34</v>
      </c>
      <c r="K218" t="s">
        <v>131</v>
      </c>
      <c r="L218" t="s">
        <v>41</v>
      </c>
      <c r="M218" t="s">
        <v>37</v>
      </c>
      <c r="N218">
        <v>0</v>
      </c>
      <c r="O218">
        <v>100</v>
      </c>
      <c r="P218" t="s">
        <v>38</v>
      </c>
      <c r="Q218" t="s">
        <v>38</v>
      </c>
      <c r="R218" t="s">
        <v>38</v>
      </c>
      <c r="S218" t="s">
        <v>2318</v>
      </c>
      <c r="T218" t="s">
        <v>645</v>
      </c>
      <c r="U218" t="s">
        <v>2327</v>
      </c>
      <c r="V218" t="s">
        <v>646</v>
      </c>
      <c r="W218" t="s">
        <v>100</v>
      </c>
      <c r="X218" t="s">
        <v>131</v>
      </c>
      <c r="Y218" t="s">
        <v>41</v>
      </c>
      <c r="Z218" t="s">
        <v>37</v>
      </c>
      <c r="AB218">
        <v>100</v>
      </c>
      <c r="AC218">
        <v>100</v>
      </c>
      <c r="AE218">
        <v>10</v>
      </c>
      <c r="AF218">
        <v>10</v>
      </c>
      <c r="AG218">
        <v>10</v>
      </c>
      <c r="AH218">
        <v>10</v>
      </c>
      <c r="AI218">
        <v>10</v>
      </c>
      <c r="AJ218">
        <v>10</v>
      </c>
      <c r="AK218">
        <v>10</v>
      </c>
      <c r="AL218">
        <v>10</v>
      </c>
      <c r="AM218">
        <v>10</v>
      </c>
      <c r="AN218">
        <v>10</v>
      </c>
      <c r="AO218" t="s">
        <v>38</v>
      </c>
      <c r="AP218" t="s">
        <v>38</v>
      </c>
      <c r="AQ218" t="s">
        <v>38</v>
      </c>
      <c r="AT218" t="str">
        <f t="shared" si="3"/>
        <v>01040112</v>
      </c>
    </row>
    <row r="219" spans="1:46" hidden="1">
      <c r="A219" t="s">
        <v>2424</v>
      </c>
      <c r="B219" t="s">
        <v>2425</v>
      </c>
      <c r="C219" t="s">
        <v>2426</v>
      </c>
      <c r="D219" t="s">
        <v>2300</v>
      </c>
      <c r="E219" t="s">
        <v>593</v>
      </c>
      <c r="F219" t="s">
        <v>2310</v>
      </c>
      <c r="G219" t="s">
        <v>639</v>
      </c>
      <c r="H219" t="s">
        <v>2315</v>
      </c>
      <c r="I219" t="s">
        <v>2428</v>
      </c>
      <c r="J219" t="s">
        <v>34</v>
      </c>
      <c r="K219" t="s">
        <v>131</v>
      </c>
      <c r="L219" t="s">
        <v>41</v>
      </c>
      <c r="M219" t="s">
        <v>37</v>
      </c>
      <c r="N219">
        <v>0</v>
      </c>
      <c r="O219">
        <v>100</v>
      </c>
      <c r="P219" t="s">
        <v>38</v>
      </c>
      <c r="Q219" t="s">
        <v>38</v>
      </c>
      <c r="R219" t="s">
        <v>38</v>
      </c>
      <c r="S219" t="s">
        <v>2319</v>
      </c>
      <c r="T219" t="s">
        <v>647</v>
      </c>
      <c r="U219" t="s">
        <v>2329</v>
      </c>
      <c r="V219" t="s">
        <v>648</v>
      </c>
      <c r="W219" t="s">
        <v>100</v>
      </c>
      <c r="X219" t="s">
        <v>131</v>
      </c>
      <c r="Y219" t="s">
        <v>41</v>
      </c>
      <c r="Z219" t="s">
        <v>37</v>
      </c>
      <c r="AA219">
        <v>100</v>
      </c>
      <c r="AB219">
        <v>100</v>
      </c>
      <c r="AC219">
        <v>100</v>
      </c>
      <c r="AE219">
        <v>100</v>
      </c>
      <c r="AF219">
        <v>100</v>
      </c>
      <c r="AG219">
        <v>100</v>
      </c>
      <c r="AH219">
        <v>100</v>
      </c>
      <c r="AI219">
        <v>100</v>
      </c>
      <c r="AJ219">
        <v>100</v>
      </c>
      <c r="AK219">
        <v>100</v>
      </c>
      <c r="AL219">
        <v>100</v>
      </c>
      <c r="AM219">
        <v>100</v>
      </c>
      <c r="AN219">
        <v>100</v>
      </c>
      <c r="AO219" t="s">
        <v>38</v>
      </c>
      <c r="AP219" t="s">
        <v>38</v>
      </c>
      <c r="AQ219" t="s">
        <v>38</v>
      </c>
      <c r="AT219" t="str">
        <f t="shared" si="3"/>
        <v>01040113</v>
      </c>
    </row>
    <row r="220" spans="1:46" hidden="1">
      <c r="A220" t="s">
        <v>2424</v>
      </c>
      <c r="B220" t="s">
        <v>2425</v>
      </c>
      <c r="C220" t="s">
        <v>2426</v>
      </c>
      <c r="D220" t="s">
        <v>2300</v>
      </c>
      <c r="E220" t="s">
        <v>593</v>
      </c>
      <c r="F220" t="s">
        <v>2314</v>
      </c>
      <c r="G220" t="s">
        <v>649</v>
      </c>
      <c r="H220" t="s">
        <v>2318</v>
      </c>
      <c r="I220" t="s">
        <v>2429</v>
      </c>
      <c r="J220" t="s">
        <v>34</v>
      </c>
      <c r="K220" t="s">
        <v>131</v>
      </c>
      <c r="L220" t="s">
        <v>41</v>
      </c>
      <c r="M220" t="s">
        <v>37</v>
      </c>
      <c r="N220">
        <v>0</v>
      </c>
      <c r="O220">
        <v>100</v>
      </c>
      <c r="P220" t="s">
        <v>38</v>
      </c>
      <c r="Q220" t="s">
        <v>38</v>
      </c>
      <c r="R220" t="s">
        <v>38</v>
      </c>
      <c r="S220" t="s">
        <v>2320</v>
      </c>
      <c r="T220" t="s">
        <v>650</v>
      </c>
      <c r="U220" t="s">
        <v>2331</v>
      </c>
      <c r="V220" t="s">
        <v>654</v>
      </c>
      <c r="W220" t="s">
        <v>100</v>
      </c>
      <c r="X220" t="s">
        <v>131</v>
      </c>
      <c r="Y220" t="s">
        <v>41</v>
      </c>
      <c r="Z220" t="s">
        <v>37</v>
      </c>
      <c r="AA220">
        <v>100</v>
      </c>
      <c r="AB220">
        <v>100</v>
      </c>
      <c r="AC220">
        <v>100</v>
      </c>
      <c r="AE220">
        <v>100</v>
      </c>
      <c r="AF220">
        <v>100</v>
      </c>
      <c r="AG220">
        <v>100</v>
      </c>
      <c r="AH220">
        <v>100</v>
      </c>
      <c r="AI220">
        <v>100</v>
      </c>
      <c r="AJ220">
        <v>100</v>
      </c>
      <c r="AK220">
        <v>100</v>
      </c>
      <c r="AL220">
        <v>100</v>
      </c>
      <c r="AM220">
        <v>100</v>
      </c>
      <c r="AN220">
        <v>100</v>
      </c>
      <c r="AO220" t="s">
        <v>38</v>
      </c>
      <c r="AP220" t="s">
        <v>38</v>
      </c>
      <c r="AQ220" t="s">
        <v>38</v>
      </c>
      <c r="AT220" t="str">
        <f t="shared" si="3"/>
        <v>01040114</v>
      </c>
    </row>
    <row r="221" spans="1:46" hidden="1">
      <c r="A221" t="s">
        <v>2424</v>
      </c>
      <c r="B221" t="s">
        <v>2425</v>
      </c>
      <c r="C221" t="s">
        <v>2426</v>
      </c>
      <c r="D221" t="s">
        <v>2300</v>
      </c>
      <c r="E221" t="s">
        <v>593</v>
      </c>
      <c r="F221" t="s">
        <v>2314</v>
      </c>
      <c r="G221" t="s">
        <v>649</v>
      </c>
      <c r="H221" t="s">
        <v>2318</v>
      </c>
      <c r="I221" t="s">
        <v>2429</v>
      </c>
      <c r="J221" t="s">
        <v>34</v>
      </c>
      <c r="K221" t="s">
        <v>131</v>
      </c>
      <c r="L221" t="s">
        <v>41</v>
      </c>
      <c r="M221" t="s">
        <v>37</v>
      </c>
      <c r="N221">
        <v>0</v>
      </c>
      <c r="O221">
        <v>100</v>
      </c>
      <c r="P221" t="s">
        <v>38</v>
      </c>
      <c r="Q221" t="s">
        <v>38</v>
      </c>
      <c r="R221" t="s">
        <v>38</v>
      </c>
      <c r="S221" t="s">
        <v>2321</v>
      </c>
      <c r="T221" t="s">
        <v>552</v>
      </c>
      <c r="U221" t="s">
        <v>2332</v>
      </c>
      <c r="V221" t="s">
        <v>655</v>
      </c>
      <c r="W221" t="s">
        <v>100</v>
      </c>
      <c r="X221" t="s">
        <v>115</v>
      </c>
      <c r="Y221" t="s">
        <v>36</v>
      </c>
      <c r="Z221" t="s">
        <v>37</v>
      </c>
      <c r="AA221">
        <v>26</v>
      </c>
      <c r="AB221">
        <v>26</v>
      </c>
      <c r="AC221">
        <v>26</v>
      </c>
      <c r="AE221">
        <v>26</v>
      </c>
      <c r="AF221">
        <v>26</v>
      </c>
      <c r="AG221">
        <v>26</v>
      </c>
      <c r="AH221">
        <v>26</v>
      </c>
      <c r="AI221">
        <v>26</v>
      </c>
      <c r="AJ221">
        <v>26</v>
      </c>
      <c r="AK221">
        <v>26</v>
      </c>
      <c r="AL221">
        <v>26</v>
      </c>
      <c r="AM221">
        <v>26</v>
      </c>
      <c r="AN221">
        <v>26</v>
      </c>
      <c r="AO221" t="s">
        <v>38</v>
      </c>
      <c r="AP221" t="s">
        <v>38</v>
      </c>
      <c r="AQ221" t="s">
        <v>38</v>
      </c>
      <c r="AT221" t="str">
        <f t="shared" si="3"/>
        <v>01040115</v>
      </c>
    </row>
    <row r="222" spans="1:46" hidden="1">
      <c r="A222" t="s">
        <v>2430</v>
      </c>
      <c r="B222" t="s">
        <v>2425</v>
      </c>
      <c r="C222" t="s">
        <v>2431</v>
      </c>
      <c r="D222" t="s">
        <v>2300</v>
      </c>
      <c r="E222" t="s">
        <v>656</v>
      </c>
      <c r="F222" t="s">
        <v>2301</v>
      </c>
      <c r="G222" t="s">
        <v>657</v>
      </c>
      <c r="H222" t="s">
        <v>2301</v>
      </c>
      <c r="I222" t="s">
        <v>2432</v>
      </c>
      <c r="J222" t="s">
        <v>34</v>
      </c>
      <c r="K222" t="s">
        <v>115</v>
      </c>
      <c r="L222" t="s">
        <v>65</v>
      </c>
      <c r="M222" t="s">
        <v>37</v>
      </c>
      <c r="N222">
        <v>69.72</v>
      </c>
      <c r="O222">
        <v>80</v>
      </c>
      <c r="P222" t="s">
        <v>38</v>
      </c>
      <c r="Q222" t="s">
        <v>38</v>
      </c>
      <c r="R222" t="s">
        <v>38</v>
      </c>
      <c r="S222" t="s">
        <v>2301</v>
      </c>
      <c r="T222" t="s">
        <v>658</v>
      </c>
      <c r="U222" t="s">
        <v>2301</v>
      </c>
      <c r="V222" t="s">
        <v>662</v>
      </c>
      <c r="W222" t="s">
        <v>76</v>
      </c>
      <c r="X222" t="s">
        <v>131</v>
      </c>
      <c r="Y222" t="s">
        <v>36</v>
      </c>
      <c r="Z222" t="s">
        <v>37</v>
      </c>
      <c r="AA222">
        <v>29</v>
      </c>
      <c r="AB222">
        <v>37</v>
      </c>
      <c r="AC222">
        <v>35</v>
      </c>
      <c r="AE222">
        <v>35</v>
      </c>
      <c r="AF222">
        <v>36</v>
      </c>
      <c r="AG222">
        <v>37</v>
      </c>
      <c r="AH222">
        <v>37</v>
      </c>
      <c r="AI222">
        <v>37</v>
      </c>
      <c r="AJ222">
        <v>37</v>
      </c>
      <c r="AK222">
        <v>37</v>
      </c>
      <c r="AL222">
        <v>37</v>
      </c>
      <c r="AM222">
        <v>37</v>
      </c>
      <c r="AN222">
        <v>37</v>
      </c>
      <c r="AO222" t="s">
        <v>38</v>
      </c>
      <c r="AP222" t="s">
        <v>38</v>
      </c>
      <c r="AQ222" t="s">
        <v>38</v>
      </c>
      <c r="AT222" t="str">
        <f t="shared" si="3"/>
        <v>0125011</v>
      </c>
    </row>
    <row r="223" spans="1:46" hidden="1">
      <c r="A223" t="s">
        <v>2430</v>
      </c>
      <c r="B223" t="s">
        <v>2425</v>
      </c>
      <c r="C223" t="s">
        <v>2431</v>
      </c>
      <c r="D223" t="s">
        <v>2300</v>
      </c>
      <c r="E223" t="s">
        <v>656</v>
      </c>
      <c r="F223" t="s">
        <v>2301</v>
      </c>
      <c r="G223" t="s">
        <v>657</v>
      </c>
      <c r="H223" t="s">
        <v>2304</v>
      </c>
      <c r="I223" t="s">
        <v>2433</v>
      </c>
      <c r="J223" t="s">
        <v>34</v>
      </c>
      <c r="K223" t="s">
        <v>115</v>
      </c>
      <c r="L223" t="s">
        <v>65</v>
      </c>
      <c r="M223" t="s">
        <v>37</v>
      </c>
      <c r="N223">
        <v>71.91</v>
      </c>
      <c r="O223">
        <v>83.4</v>
      </c>
      <c r="P223" t="s">
        <v>38</v>
      </c>
      <c r="Q223" t="s">
        <v>38</v>
      </c>
      <c r="R223" t="s">
        <v>38</v>
      </c>
      <c r="S223" t="s">
        <v>2304</v>
      </c>
      <c r="T223" t="s">
        <v>663</v>
      </c>
      <c r="U223" t="s">
        <v>2304</v>
      </c>
      <c r="V223" t="s">
        <v>664</v>
      </c>
      <c r="W223" t="s">
        <v>76</v>
      </c>
      <c r="X223" t="s">
        <v>131</v>
      </c>
      <c r="Y223" t="s">
        <v>41</v>
      </c>
      <c r="Z223" t="s">
        <v>37</v>
      </c>
      <c r="AA223">
        <v>50</v>
      </c>
      <c r="AB223">
        <v>100</v>
      </c>
      <c r="AC223">
        <v>55</v>
      </c>
      <c r="AE223">
        <v>55</v>
      </c>
      <c r="AF223">
        <v>67.5</v>
      </c>
      <c r="AG223">
        <v>82.5</v>
      </c>
      <c r="AH223">
        <v>100</v>
      </c>
      <c r="AI223">
        <v>100</v>
      </c>
      <c r="AJ223">
        <v>100</v>
      </c>
      <c r="AK223">
        <v>100</v>
      </c>
      <c r="AL223">
        <v>100</v>
      </c>
      <c r="AM223">
        <v>100</v>
      </c>
      <c r="AN223">
        <v>100</v>
      </c>
      <c r="AO223" t="s">
        <v>38</v>
      </c>
      <c r="AP223" t="s">
        <v>38</v>
      </c>
      <c r="AQ223" t="s">
        <v>38</v>
      </c>
      <c r="AT223" t="str">
        <f t="shared" si="3"/>
        <v>0125012</v>
      </c>
    </row>
    <row r="224" spans="1:46" hidden="1">
      <c r="A224" t="s">
        <v>2430</v>
      </c>
      <c r="B224" t="s">
        <v>2425</v>
      </c>
      <c r="C224" t="s">
        <v>2431</v>
      </c>
      <c r="D224" t="s">
        <v>2300</v>
      </c>
      <c r="E224" t="s">
        <v>656</v>
      </c>
      <c r="F224" t="s">
        <v>2301</v>
      </c>
      <c r="G224" t="s">
        <v>657</v>
      </c>
      <c r="H224" t="s">
        <v>2304</v>
      </c>
      <c r="I224" t="s">
        <v>2433</v>
      </c>
      <c r="J224" t="s">
        <v>34</v>
      </c>
      <c r="K224" t="s">
        <v>115</v>
      </c>
      <c r="L224" t="s">
        <v>65</v>
      </c>
      <c r="M224" t="s">
        <v>37</v>
      </c>
      <c r="N224">
        <v>71.91</v>
      </c>
      <c r="O224">
        <v>83.4</v>
      </c>
      <c r="P224" t="s">
        <v>38</v>
      </c>
      <c r="Q224" t="s">
        <v>38</v>
      </c>
      <c r="R224" t="s">
        <v>38</v>
      </c>
      <c r="S224" t="s">
        <v>2307</v>
      </c>
      <c r="T224" t="s">
        <v>665</v>
      </c>
      <c r="U224" t="s">
        <v>2307</v>
      </c>
      <c r="V224" t="s">
        <v>666</v>
      </c>
      <c r="W224" t="s">
        <v>40</v>
      </c>
      <c r="X224" t="s">
        <v>131</v>
      </c>
      <c r="Y224" t="s">
        <v>36</v>
      </c>
      <c r="Z224" t="s">
        <v>37</v>
      </c>
      <c r="AA224">
        <v>15268</v>
      </c>
      <c r="AB224">
        <v>97400</v>
      </c>
      <c r="AC224">
        <v>8801</v>
      </c>
      <c r="AE224">
        <v>5000</v>
      </c>
      <c r="AF224">
        <v>12400</v>
      </c>
      <c r="AG224">
        <v>12800</v>
      </c>
      <c r="AH224">
        <v>9600</v>
      </c>
      <c r="AI224">
        <v>9600</v>
      </c>
      <c r="AJ224">
        <v>9600</v>
      </c>
      <c r="AK224">
        <v>9600</v>
      </c>
      <c r="AL224">
        <v>9600</v>
      </c>
      <c r="AM224">
        <v>9600</v>
      </c>
      <c r="AN224">
        <v>9600</v>
      </c>
      <c r="AO224" t="s">
        <v>38</v>
      </c>
      <c r="AP224" t="s">
        <v>38</v>
      </c>
      <c r="AQ224" t="s">
        <v>38</v>
      </c>
      <c r="AT224" t="str">
        <f t="shared" si="3"/>
        <v>0125013</v>
      </c>
    </row>
    <row r="225" spans="1:46" hidden="1">
      <c r="A225" t="s">
        <v>2430</v>
      </c>
      <c r="B225" t="s">
        <v>2425</v>
      </c>
      <c r="C225" t="s">
        <v>2431</v>
      </c>
      <c r="D225" t="s">
        <v>2300</v>
      </c>
      <c r="E225" t="s">
        <v>656</v>
      </c>
      <c r="F225" t="s">
        <v>2301</v>
      </c>
      <c r="G225" t="s">
        <v>657</v>
      </c>
      <c r="H225" t="s">
        <v>2304</v>
      </c>
      <c r="I225" t="s">
        <v>2433</v>
      </c>
      <c r="J225" t="s">
        <v>34</v>
      </c>
      <c r="K225" t="s">
        <v>115</v>
      </c>
      <c r="L225" t="s">
        <v>65</v>
      </c>
      <c r="M225" t="s">
        <v>37</v>
      </c>
      <c r="N225">
        <v>71.91</v>
      </c>
      <c r="O225">
        <v>83.4</v>
      </c>
      <c r="P225" t="s">
        <v>38</v>
      </c>
      <c r="Q225" t="s">
        <v>38</v>
      </c>
      <c r="R225" t="s">
        <v>38</v>
      </c>
      <c r="S225" t="s">
        <v>2310</v>
      </c>
      <c r="T225" t="s">
        <v>667</v>
      </c>
      <c r="U225" t="s">
        <v>2310</v>
      </c>
      <c r="V225" t="s">
        <v>668</v>
      </c>
      <c r="W225" t="s">
        <v>40</v>
      </c>
      <c r="X225" t="s">
        <v>131</v>
      </c>
      <c r="Y225" t="s">
        <v>36</v>
      </c>
      <c r="Z225" t="s">
        <v>37</v>
      </c>
      <c r="AA225">
        <v>16136</v>
      </c>
      <c r="AB225">
        <v>238800</v>
      </c>
      <c r="AC225">
        <v>8981</v>
      </c>
      <c r="AE225">
        <v>11000</v>
      </c>
      <c r="AF225">
        <v>25400</v>
      </c>
      <c r="AG225">
        <v>25300</v>
      </c>
      <c r="AH225">
        <v>25300</v>
      </c>
      <c r="AI225">
        <v>25300</v>
      </c>
      <c r="AJ225">
        <v>25300</v>
      </c>
      <c r="AK225">
        <v>25300</v>
      </c>
      <c r="AL225">
        <v>25300</v>
      </c>
      <c r="AM225">
        <v>25300</v>
      </c>
      <c r="AN225">
        <v>25300</v>
      </c>
      <c r="AO225" t="s">
        <v>38</v>
      </c>
      <c r="AP225" t="s">
        <v>38</v>
      </c>
      <c r="AQ225" t="s">
        <v>38</v>
      </c>
      <c r="AT225" t="str">
        <f t="shared" si="3"/>
        <v>0125014</v>
      </c>
    </row>
    <row r="226" spans="1:46" hidden="1">
      <c r="A226" t="s">
        <v>2430</v>
      </c>
      <c r="B226" t="s">
        <v>2425</v>
      </c>
      <c r="C226" t="s">
        <v>2431</v>
      </c>
      <c r="D226" t="s">
        <v>2300</v>
      </c>
      <c r="E226" t="s">
        <v>656</v>
      </c>
      <c r="F226" t="s">
        <v>2301</v>
      </c>
      <c r="G226" t="s">
        <v>657</v>
      </c>
      <c r="H226" t="s">
        <v>2304</v>
      </c>
      <c r="I226" t="s">
        <v>2433</v>
      </c>
      <c r="J226" t="s">
        <v>34</v>
      </c>
      <c r="K226" t="s">
        <v>115</v>
      </c>
      <c r="L226" t="s">
        <v>65</v>
      </c>
      <c r="M226" t="s">
        <v>37</v>
      </c>
      <c r="N226">
        <v>71.91</v>
      </c>
      <c r="O226">
        <v>83.4</v>
      </c>
      <c r="P226" t="s">
        <v>38</v>
      </c>
      <c r="Q226" t="s">
        <v>38</v>
      </c>
      <c r="R226" t="s">
        <v>38</v>
      </c>
      <c r="S226" t="s">
        <v>2314</v>
      </c>
      <c r="T226" t="s">
        <v>669</v>
      </c>
      <c r="U226" t="s">
        <v>2314</v>
      </c>
      <c r="V226" t="s">
        <v>670</v>
      </c>
      <c r="W226" t="s">
        <v>34</v>
      </c>
      <c r="X226" t="s">
        <v>131</v>
      </c>
      <c r="Y226" t="s">
        <v>36</v>
      </c>
      <c r="Z226" t="s">
        <v>37</v>
      </c>
      <c r="AA226">
        <v>52</v>
      </c>
      <c r="AB226">
        <v>54</v>
      </c>
      <c r="AC226">
        <v>54</v>
      </c>
      <c r="AE226">
        <v>54</v>
      </c>
      <c r="AF226">
        <v>54</v>
      </c>
      <c r="AG226">
        <v>54</v>
      </c>
      <c r="AH226">
        <v>54</v>
      </c>
      <c r="AI226">
        <v>54</v>
      </c>
      <c r="AJ226">
        <v>54</v>
      </c>
      <c r="AK226">
        <v>54</v>
      </c>
      <c r="AL226">
        <v>54</v>
      </c>
      <c r="AM226">
        <v>54</v>
      </c>
      <c r="AN226">
        <v>54</v>
      </c>
      <c r="AO226" t="s">
        <v>38</v>
      </c>
      <c r="AP226" t="s">
        <v>38</v>
      </c>
      <c r="AQ226" t="s">
        <v>38</v>
      </c>
      <c r="AT226" t="str">
        <f t="shared" si="3"/>
        <v>0125015</v>
      </c>
    </row>
    <row r="227" spans="1:46" hidden="1">
      <c r="A227" t="s">
        <v>2430</v>
      </c>
      <c r="B227" t="s">
        <v>2425</v>
      </c>
      <c r="C227" t="s">
        <v>2431</v>
      </c>
      <c r="D227" t="s">
        <v>2300</v>
      </c>
      <c r="E227" t="s">
        <v>656</v>
      </c>
      <c r="F227" t="s">
        <v>2301</v>
      </c>
      <c r="G227" t="s">
        <v>657</v>
      </c>
      <c r="H227" t="s">
        <v>2304</v>
      </c>
      <c r="I227" t="s">
        <v>2433</v>
      </c>
      <c r="J227" t="s">
        <v>34</v>
      </c>
      <c r="K227" t="s">
        <v>115</v>
      </c>
      <c r="L227" t="s">
        <v>65</v>
      </c>
      <c r="M227" t="s">
        <v>37</v>
      </c>
      <c r="N227">
        <v>71.91</v>
      </c>
      <c r="O227">
        <v>83.4</v>
      </c>
      <c r="P227" t="s">
        <v>38</v>
      </c>
      <c r="Q227" t="s">
        <v>38</v>
      </c>
      <c r="R227" t="s">
        <v>38</v>
      </c>
      <c r="S227" t="s">
        <v>2315</v>
      </c>
      <c r="T227" t="s">
        <v>671</v>
      </c>
      <c r="U227" t="s">
        <v>2315</v>
      </c>
      <c r="V227" t="s">
        <v>672</v>
      </c>
      <c r="W227" t="s">
        <v>76</v>
      </c>
      <c r="X227" t="s">
        <v>131</v>
      </c>
      <c r="Y227" t="s">
        <v>36</v>
      </c>
      <c r="Z227" t="s">
        <v>37</v>
      </c>
      <c r="AA227">
        <v>778</v>
      </c>
      <c r="AB227">
        <v>1988</v>
      </c>
      <c r="AC227">
        <v>940</v>
      </c>
      <c r="AE227">
        <v>899</v>
      </c>
      <c r="AF227">
        <v>1020</v>
      </c>
      <c r="AG227">
        <v>1141</v>
      </c>
      <c r="AH227">
        <v>1262</v>
      </c>
      <c r="AI227">
        <v>1383</v>
      </c>
      <c r="AJ227">
        <v>1504</v>
      </c>
      <c r="AK227">
        <v>1625</v>
      </c>
      <c r="AL227">
        <v>1746</v>
      </c>
      <c r="AM227">
        <v>1867</v>
      </c>
      <c r="AN227">
        <v>1988</v>
      </c>
      <c r="AO227" t="s">
        <v>38</v>
      </c>
      <c r="AP227" t="s">
        <v>38</v>
      </c>
      <c r="AQ227" t="s">
        <v>38</v>
      </c>
      <c r="AT227" t="str">
        <f t="shared" si="3"/>
        <v>0125016</v>
      </c>
    </row>
    <row r="228" spans="1:46" hidden="1">
      <c r="A228" t="s">
        <v>2430</v>
      </c>
      <c r="B228" t="s">
        <v>2425</v>
      </c>
      <c r="C228" t="s">
        <v>2431</v>
      </c>
      <c r="D228" t="s">
        <v>2300</v>
      </c>
      <c r="E228" t="s">
        <v>656</v>
      </c>
      <c r="F228" t="s">
        <v>2301</v>
      </c>
      <c r="G228" t="s">
        <v>657</v>
      </c>
      <c r="H228" t="s">
        <v>2304</v>
      </c>
      <c r="I228" t="s">
        <v>2433</v>
      </c>
      <c r="J228" t="s">
        <v>34</v>
      </c>
      <c r="K228" t="s">
        <v>115</v>
      </c>
      <c r="L228" t="s">
        <v>65</v>
      </c>
      <c r="M228" t="s">
        <v>37</v>
      </c>
      <c r="N228">
        <v>71.91</v>
      </c>
      <c r="O228">
        <v>83.4</v>
      </c>
      <c r="P228" t="s">
        <v>38</v>
      </c>
      <c r="Q228" t="s">
        <v>38</v>
      </c>
      <c r="R228" t="s">
        <v>38</v>
      </c>
      <c r="S228" t="s">
        <v>2315</v>
      </c>
      <c r="T228" t="s">
        <v>671</v>
      </c>
      <c r="U228" t="s">
        <v>2316</v>
      </c>
      <c r="V228" t="s">
        <v>673</v>
      </c>
      <c r="W228" t="s">
        <v>76</v>
      </c>
      <c r="X228" t="s">
        <v>95</v>
      </c>
      <c r="Y228" t="s">
        <v>36</v>
      </c>
      <c r="Z228" t="s">
        <v>37</v>
      </c>
      <c r="AA228">
        <v>104</v>
      </c>
      <c r="AB228">
        <v>894</v>
      </c>
      <c r="AC228">
        <v>145</v>
      </c>
      <c r="AE228">
        <v>183</v>
      </c>
      <c r="AF228">
        <v>262</v>
      </c>
      <c r="AG228">
        <v>341</v>
      </c>
      <c r="AH228">
        <v>420</v>
      </c>
      <c r="AI228">
        <v>499</v>
      </c>
      <c r="AJ228">
        <v>578</v>
      </c>
      <c r="AK228">
        <v>657</v>
      </c>
      <c r="AL228">
        <v>736</v>
      </c>
      <c r="AM228">
        <v>815</v>
      </c>
      <c r="AN228">
        <v>894</v>
      </c>
      <c r="AO228" t="s">
        <v>38</v>
      </c>
      <c r="AP228" t="s">
        <v>38</v>
      </c>
      <c r="AQ228" t="s">
        <v>38</v>
      </c>
      <c r="AT228" t="str">
        <f t="shared" si="3"/>
        <v>0125017</v>
      </c>
    </row>
    <row r="229" spans="1:46" hidden="1">
      <c r="A229" t="s">
        <v>2430</v>
      </c>
      <c r="B229" t="s">
        <v>2425</v>
      </c>
      <c r="C229" t="s">
        <v>2431</v>
      </c>
      <c r="D229" t="s">
        <v>2300</v>
      </c>
      <c r="E229" t="s">
        <v>656</v>
      </c>
      <c r="F229" t="s">
        <v>2301</v>
      </c>
      <c r="G229" t="s">
        <v>657</v>
      </c>
      <c r="H229" t="s">
        <v>2304</v>
      </c>
      <c r="I229" t="s">
        <v>2433</v>
      </c>
      <c r="J229" t="s">
        <v>34</v>
      </c>
      <c r="K229" t="s">
        <v>115</v>
      </c>
      <c r="L229" t="s">
        <v>65</v>
      </c>
      <c r="M229" t="s">
        <v>37</v>
      </c>
      <c r="N229">
        <v>71.91</v>
      </c>
      <c r="O229">
        <v>83.4</v>
      </c>
      <c r="P229" t="s">
        <v>38</v>
      </c>
      <c r="Q229" t="s">
        <v>38</v>
      </c>
      <c r="R229" t="s">
        <v>38</v>
      </c>
      <c r="S229" t="s">
        <v>2315</v>
      </c>
      <c r="T229" t="s">
        <v>671</v>
      </c>
      <c r="U229" t="s">
        <v>2312</v>
      </c>
      <c r="V229" t="s">
        <v>674</v>
      </c>
      <c r="W229" t="s">
        <v>34</v>
      </c>
      <c r="X229" t="s">
        <v>95</v>
      </c>
      <c r="Y229" t="s">
        <v>36</v>
      </c>
      <c r="Z229" t="s">
        <v>37</v>
      </c>
      <c r="AA229" t="s">
        <v>675</v>
      </c>
      <c r="AB229">
        <v>10</v>
      </c>
      <c r="AC229" t="e">
        <v>#N/A</v>
      </c>
      <c r="AO229" t="s">
        <v>224</v>
      </c>
      <c r="AP229" t="s">
        <v>38</v>
      </c>
      <c r="AQ229" t="s">
        <v>38</v>
      </c>
      <c r="AT229" t="str">
        <f t="shared" si="3"/>
        <v>01250123</v>
      </c>
    </row>
    <row r="230" spans="1:46" hidden="1">
      <c r="A230" t="s">
        <v>2430</v>
      </c>
      <c r="B230" t="s">
        <v>2425</v>
      </c>
      <c r="C230" t="s">
        <v>2431</v>
      </c>
      <c r="D230" t="s">
        <v>2300</v>
      </c>
      <c r="E230" t="s">
        <v>656</v>
      </c>
      <c r="F230" t="s">
        <v>2301</v>
      </c>
      <c r="G230" t="s">
        <v>657</v>
      </c>
      <c r="H230" t="s">
        <v>2304</v>
      </c>
      <c r="I230" t="s">
        <v>2433</v>
      </c>
      <c r="J230" t="s">
        <v>34</v>
      </c>
      <c r="K230" t="s">
        <v>115</v>
      </c>
      <c r="L230" t="s">
        <v>65</v>
      </c>
      <c r="M230" t="s">
        <v>37</v>
      </c>
      <c r="N230">
        <v>71.91</v>
      </c>
      <c r="O230">
        <v>83.4</v>
      </c>
      <c r="P230" t="s">
        <v>38</v>
      </c>
      <c r="Q230" t="s">
        <v>38</v>
      </c>
      <c r="R230" t="s">
        <v>38</v>
      </c>
      <c r="S230" t="s">
        <v>2333</v>
      </c>
      <c r="T230" t="s">
        <v>676</v>
      </c>
      <c r="U230" t="s">
        <v>2318</v>
      </c>
      <c r="V230" t="s">
        <v>677</v>
      </c>
      <c r="W230" t="s">
        <v>40</v>
      </c>
      <c r="X230" t="s">
        <v>95</v>
      </c>
      <c r="Y230" t="s">
        <v>36</v>
      </c>
      <c r="Z230" t="s">
        <v>37</v>
      </c>
      <c r="AA230">
        <v>672</v>
      </c>
      <c r="AB230">
        <v>8000</v>
      </c>
      <c r="AC230">
        <v>690</v>
      </c>
      <c r="AE230">
        <v>800</v>
      </c>
      <c r="AF230">
        <v>800</v>
      </c>
      <c r="AG230">
        <v>800</v>
      </c>
      <c r="AH230">
        <v>800</v>
      </c>
      <c r="AI230">
        <v>800</v>
      </c>
      <c r="AJ230">
        <v>800</v>
      </c>
      <c r="AK230">
        <v>800</v>
      </c>
      <c r="AL230">
        <v>800</v>
      </c>
      <c r="AM230">
        <v>800</v>
      </c>
      <c r="AN230">
        <v>800</v>
      </c>
      <c r="AO230" t="s">
        <v>38</v>
      </c>
      <c r="AP230" t="s">
        <v>38</v>
      </c>
      <c r="AQ230" t="s">
        <v>38</v>
      </c>
      <c r="AT230" t="str">
        <f t="shared" si="3"/>
        <v>0125018</v>
      </c>
    </row>
    <row r="231" spans="1:46" hidden="1">
      <c r="A231" t="s">
        <v>2430</v>
      </c>
      <c r="B231" t="s">
        <v>2425</v>
      </c>
      <c r="C231" t="s">
        <v>2431</v>
      </c>
      <c r="D231" t="s">
        <v>2300</v>
      </c>
      <c r="E231" t="s">
        <v>656</v>
      </c>
      <c r="F231" t="s">
        <v>2301</v>
      </c>
      <c r="G231" t="s">
        <v>657</v>
      </c>
      <c r="H231" t="s">
        <v>2304</v>
      </c>
      <c r="I231" t="s">
        <v>2433</v>
      </c>
      <c r="J231" t="s">
        <v>34</v>
      </c>
      <c r="K231" t="s">
        <v>115</v>
      </c>
      <c r="L231" t="s">
        <v>65</v>
      </c>
      <c r="M231" t="s">
        <v>37</v>
      </c>
      <c r="N231">
        <v>71.91</v>
      </c>
      <c r="O231">
        <v>83.4</v>
      </c>
      <c r="P231" t="s">
        <v>38</v>
      </c>
      <c r="Q231" t="s">
        <v>38</v>
      </c>
      <c r="R231" t="s">
        <v>38</v>
      </c>
      <c r="S231" t="s">
        <v>2333</v>
      </c>
      <c r="T231" t="s">
        <v>676</v>
      </c>
      <c r="U231" t="s">
        <v>2320</v>
      </c>
      <c r="V231" t="s">
        <v>678</v>
      </c>
      <c r="W231" t="s">
        <v>34</v>
      </c>
      <c r="X231" t="s">
        <v>115</v>
      </c>
      <c r="Y231" t="s">
        <v>36</v>
      </c>
      <c r="Z231" t="s">
        <v>37</v>
      </c>
      <c r="AA231">
        <v>537</v>
      </c>
      <c r="AB231">
        <v>680</v>
      </c>
      <c r="AC231">
        <v>1471</v>
      </c>
      <c r="AE231">
        <v>100</v>
      </c>
      <c r="AF231">
        <v>100</v>
      </c>
      <c r="AG231">
        <v>100</v>
      </c>
      <c r="AH231">
        <v>100</v>
      </c>
      <c r="AI231">
        <v>100</v>
      </c>
      <c r="AJ231">
        <v>100</v>
      </c>
      <c r="AK231">
        <v>100</v>
      </c>
      <c r="AL231">
        <v>100</v>
      </c>
      <c r="AM231">
        <v>100</v>
      </c>
      <c r="AN231">
        <v>100</v>
      </c>
      <c r="AO231" t="s">
        <v>38</v>
      </c>
      <c r="AP231" t="s">
        <v>38</v>
      </c>
      <c r="AQ231" t="s">
        <v>38</v>
      </c>
      <c r="AT231" t="str">
        <f t="shared" si="3"/>
        <v>01250110</v>
      </c>
    </row>
    <row r="232" spans="1:46" hidden="1">
      <c r="A232" t="s">
        <v>2430</v>
      </c>
      <c r="B232" t="s">
        <v>2425</v>
      </c>
      <c r="C232" t="s">
        <v>2431</v>
      </c>
      <c r="D232" t="s">
        <v>2300</v>
      </c>
      <c r="E232" t="s">
        <v>656</v>
      </c>
      <c r="F232" t="s">
        <v>2301</v>
      </c>
      <c r="G232" t="s">
        <v>657</v>
      </c>
      <c r="H232" t="s">
        <v>2304</v>
      </c>
      <c r="I232" t="s">
        <v>2433</v>
      </c>
      <c r="J232" t="s">
        <v>34</v>
      </c>
      <c r="K232" t="s">
        <v>115</v>
      </c>
      <c r="L232" t="s">
        <v>65</v>
      </c>
      <c r="M232" t="s">
        <v>37</v>
      </c>
      <c r="N232">
        <v>71.91</v>
      </c>
      <c r="O232">
        <v>83.4</v>
      </c>
      <c r="P232" t="s">
        <v>38</v>
      </c>
      <c r="Q232" t="s">
        <v>38</v>
      </c>
      <c r="R232" t="s">
        <v>38</v>
      </c>
      <c r="S232" t="s">
        <v>2303</v>
      </c>
      <c r="T232" t="s">
        <v>679</v>
      </c>
      <c r="U232" t="s">
        <v>2321</v>
      </c>
      <c r="V232" t="s">
        <v>680</v>
      </c>
      <c r="W232" t="s">
        <v>100</v>
      </c>
      <c r="X232" t="s">
        <v>95</v>
      </c>
      <c r="Y232" t="s">
        <v>41</v>
      </c>
      <c r="Z232" t="s">
        <v>37</v>
      </c>
      <c r="AA232">
        <v>100</v>
      </c>
      <c r="AB232">
        <v>100</v>
      </c>
      <c r="AC232">
        <v>100</v>
      </c>
      <c r="AE232">
        <v>100</v>
      </c>
      <c r="AF232">
        <v>100</v>
      </c>
      <c r="AG232">
        <v>100</v>
      </c>
      <c r="AH232">
        <v>100</v>
      </c>
      <c r="AI232">
        <v>100</v>
      </c>
      <c r="AJ232">
        <v>100</v>
      </c>
      <c r="AK232">
        <v>100</v>
      </c>
      <c r="AL232">
        <v>100</v>
      </c>
      <c r="AM232">
        <v>100</v>
      </c>
      <c r="AN232">
        <v>100</v>
      </c>
      <c r="AO232" t="s">
        <v>38</v>
      </c>
      <c r="AP232" t="s">
        <v>38</v>
      </c>
      <c r="AQ232" t="s">
        <v>38</v>
      </c>
      <c r="AT232" t="str">
        <f t="shared" si="3"/>
        <v>01250111</v>
      </c>
    </row>
    <row r="233" spans="1:46" hidden="1">
      <c r="A233" t="s">
        <v>2430</v>
      </c>
      <c r="B233" t="s">
        <v>2425</v>
      </c>
      <c r="C233" t="s">
        <v>2431</v>
      </c>
      <c r="D233" t="s">
        <v>2300</v>
      </c>
      <c r="E233" t="s">
        <v>656</v>
      </c>
      <c r="F233" t="s">
        <v>2301</v>
      </c>
      <c r="G233" t="s">
        <v>657</v>
      </c>
      <c r="H233" t="s">
        <v>2304</v>
      </c>
      <c r="I233" t="s">
        <v>2433</v>
      </c>
      <c r="J233" t="s">
        <v>34</v>
      </c>
      <c r="K233" t="s">
        <v>115</v>
      </c>
      <c r="L233" t="s">
        <v>65</v>
      </c>
      <c r="M233" t="s">
        <v>37</v>
      </c>
      <c r="N233">
        <v>71.91</v>
      </c>
      <c r="O233">
        <v>83.4</v>
      </c>
      <c r="P233" t="s">
        <v>38</v>
      </c>
      <c r="Q233" t="s">
        <v>38</v>
      </c>
      <c r="R233" t="s">
        <v>38</v>
      </c>
      <c r="S233" t="s">
        <v>2305</v>
      </c>
      <c r="T233" t="s">
        <v>681</v>
      </c>
      <c r="U233" t="s">
        <v>2327</v>
      </c>
      <c r="V233" t="s">
        <v>682</v>
      </c>
      <c r="W233" t="s">
        <v>100</v>
      </c>
      <c r="X233" t="s">
        <v>95</v>
      </c>
      <c r="Y233" t="s">
        <v>41</v>
      </c>
      <c r="Z233" t="s">
        <v>37</v>
      </c>
      <c r="AA233">
        <v>100</v>
      </c>
      <c r="AB233">
        <v>100</v>
      </c>
      <c r="AC233">
        <v>100</v>
      </c>
      <c r="AE233">
        <v>60.29</v>
      </c>
      <c r="AF233">
        <v>63.58</v>
      </c>
      <c r="AG233">
        <v>67.010000000000005</v>
      </c>
      <c r="AH233">
        <v>70</v>
      </c>
      <c r="AI233">
        <v>75</v>
      </c>
      <c r="AJ233">
        <v>80</v>
      </c>
      <c r="AK233">
        <v>85</v>
      </c>
      <c r="AL233">
        <v>90</v>
      </c>
      <c r="AM233">
        <v>95</v>
      </c>
      <c r="AN233">
        <v>100</v>
      </c>
      <c r="AO233" t="s">
        <v>38</v>
      </c>
      <c r="AP233" t="s">
        <v>38</v>
      </c>
      <c r="AQ233" t="s">
        <v>38</v>
      </c>
      <c r="AT233" t="str">
        <f t="shared" si="3"/>
        <v>01250112</v>
      </c>
    </row>
    <row r="234" spans="1:46" hidden="1">
      <c r="A234" t="s">
        <v>2430</v>
      </c>
      <c r="B234" t="s">
        <v>2425</v>
      </c>
      <c r="C234" t="s">
        <v>2431</v>
      </c>
      <c r="D234" t="s">
        <v>2300</v>
      </c>
      <c r="E234" t="s">
        <v>656</v>
      </c>
      <c r="F234" t="s">
        <v>2304</v>
      </c>
      <c r="G234" t="s">
        <v>211</v>
      </c>
      <c r="H234" t="s">
        <v>2307</v>
      </c>
      <c r="I234" t="s">
        <v>2434</v>
      </c>
      <c r="J234" t="s">
        <v>34</v>
      </c>
      <c r="K234" t="s">
        <v>115</v>
      </c>
      <c r="L234" t="s">
        <v>65</v>
      </c>
      <c r="M234" t="s">
        <v>37</v>
      </c>
      <c r="N234">
        <v>85.8</v>
      </c>
      <c r="O234">
        <v>95</v>
      </c>
      <c r="P234" t="s">
        <v>38</v>
      </c>
      <c r="Q234" t="s">
        <v>38</v>
      </c>
      <c r="R234" t="s">
        <v>38</v>
      </c>
      <c r="S234" t="s">
        <v>2306</v>
      </c>
      <c r="T234" t="s">
        <v>118</v>
      </c>
      <c r="U234" t="s">
        <v>2329</v>
      </c>
      <c r="V234" t="s">
        <v>686</v>
      </c>
      <c r="W234" t="s">
        <v>76</v>
      </c>
      <c r="X234" t="s">
        <v>95</v>
      </c>
      <c r="Y234" t="s">
        <v>41</v>
      </c>
      <c r="Z234" t="s">
        <v>37</v>
      </c>
      <c r="AA234">
        <v>54</v>
      </c>
      <c r="AB234">
        <v>100</v>
      </c>
      <c r="AC234">
        <v>60.29</v>
      </c>
      <c r="AE234">
        <v>67</v>
      </c>
      <c r="AF234">
        <v>69</v>
      </c>
      <c r="AG234">
        <v>70</v>
      </c>
      <c r="AH234">
        <v>70</v>
      </c>
      <c r="AI234">
        <v>70</v>
      </c>
      <c r="AJ234">
        <v>70</v>
      </c>
      <c r="AK234">
        <v>70</v>
      </c>
      <c r="AL234">
        <v>70</v>
      </c>
      <c r="AM234">
        <v>70</v>
      </c>
      <c r="AN234">
        <v>70</v>
      </c>
      <c r="AO234" t="s">
        <v>38</v>
      </c>
      <c r="AP234" t="s">
        <v>38</v>
      </c>
      <c r="AQ234" t="s">
        <v>38</v>
      </c>
      <c r="AT234" t="str">
        <f t="shared" si="3"/>
        <v>01250113</v>
      </c>
    </row>
    <row r="235" spans="1:46" hidden="1">
      <c r="A235" t="s">
        <v>2430</v>
      </c>
      <c r="B235" t="s">
        <v>2425</v>
      </c>
      <c r="C235" t="s">
        <v>2431</v>
      </c>
      <c r="D235" t="s">
        <v>2300</v>
      </c>
      <c r="E235" t="s">
        <v>656</v>
      </c>
      <c r="F235" t="s">
        <v>2304</v>
      </c>
      <c r="G235" t="s">
        <v>211</v>
      </c>
      <c r="H235" t="s">
        <v>2307</v>
      </c>
      <c r="I235" t="s">
        <v>2434</v>
      </c>
      <c r="J235" t="s">
        <v>34</v>
      </c>
      <c r="K235" t="s">
        <v>115</v>
      </c>
      <c r="L235" t="s">
        <v>65</v>
      </c>
      <c r="M235" t="s">
        <v>37</v>
      </c>
      <c r="N235">
        <v>85.8</v>
      </c>
      <c r="O235">
        <v>95</v>
      </c>
      <c r="P235" t="s">
        <v>38</v>
      </c>
      <c r="Q235" t="s">
        <v>38</v>
      </c>
      <c r="R235" t="s">
        <v>38</v>
      </c>
      <c r="S235" t="s">
        <v>2311</v>
      </c>
      <c r="T235" t="s">
        <v>402</v>
      </c>
      <c r="U235" t="s">
        <v>2331</v>
      </c>
      <c r="V235" t="s">
        <v>687</v>
      </c>
      <c r="W235" t="s">
        <v>34</v>
      </c>
      <c r="X235" t="s">
        <v>115</v>
      </c>
      <c r="Y235" t="s">
        <v>36</v>
      </c>
      <c r="Z235" t="s">
        <v>37</v>
      </c>
      <c r="AA235">
        <v>57</v>
      </c>
      <c r="AB235">
        <v>70</v>
      </c>
      <c r="AC235">
        <v>79</v>
      </c>
      <c r="AO235" t="s">
        <v>38</v>
      </c>
      <c r="AP235" t="s">
        <v>38</v>
      </c>
      <c r="AQ235" t="s">
        <v>38</v>
      </c>
      <c r="AT235" t="str">
        <f t="shared" si="3"/>
        <v>01250114</v>
      </c>
    </row>
    <row r="236" spans="1:46" hidden="1">
      <c r="A236" t="s">
        <v>2435</v>
      </c>
      <c r="B236" t="s">
        <v>2436</v>
      </c>
      <c r="C236" t="s">
        <v>2437</v>
      </c>
      <c r="D236" t="s">
        <v>2300</v>
      </c>
      <c r="E236" t="s">
        <v>688</v>
      </c>
      <c r="F236" t="s">
        <v>2301</v>
      </c>
      <c r="G236" t="s">
        <v>689</v>
      </c>
      <c r="H236" t="s">
        <v>2301</v>
      </c>
      <c r="I236" t="s">
        <v>2438</v>
      </c>
      <c r="J236" t="s">
        <v>40</v>
      </c>
      <c r="K236" t="s">
        <v>35</v>
      </c>
      <c r="L236" t="s">
        <v>65</v>
      </c>
      <c r="M236" t="s">
        <v>37</v>
      </c>
      <c r="N236">
        <v>139900</v>
      </c>
      <c r="O236">
        <v>1466337</v>
      </c>
      <c r="P236" t="s">
        <v>38</v>
      </c>
      <c r="Q236" t="s">
        <v>38</v>
      </c>
      <c r="R236" t="s">
        <v>38</v>
      </c>
      <c r="S236" t="s">
        <v>2301</v>
      </c>
      <c r="T236" t="s">
        <v>690</v>
      </c>
      <c r="U236" t="s">
        <v>2301</v>
      </c>
      <c r="V236" t="s">
        <v>700</v>
      </c>
      <c r="W236" t="s">
        <v>40</v>
      </c>
      <c r="X236" t="s">
        <v>35</v>
      </c>
      <c r="Y236" t="s">
        <v>36</v>
      </c>
      <c r="Z236" t="s">
        <v>37</v>
      </c>
      <c r="AA236">
        <v>81000</v>
      </c>
      <c r="AB236">
        <v>291245</v>
      </c>
      <c r="AC236">
        <v>17869</v>
      </c>
      <c r="AE236">
        <v>24036</v>
      </c>
      <c r="AF236">
        <v>47904</v>
      </c>
      <c r="AG236">
        <v>47904</v>
      </c>
      <c r="AH236">
        <v>47904</v>
      </c>
      <c r="AI236">
        <v>19890</v>
      </c>
      <c r="AJ236">
        <v>25857</v>
      </c>
      <c r="AK236">
        <v>31028</v>
      </c>
      <c r="AL236">
        <v>17901</v>
      </c>
      <c r="AM236">
        <v>12531</v>
      </c>
      <c r="AN236">
        <v>16290</v>
      </c>
      <c r="AO236" t="s">
        <v>38</v>
      </c>
      <c r="AP236" t="s">
        <v>38</v>
      </c>
      <c r="AQ236" t="s">
        <v>38</v>
      </c>
      <c r="AT236" t="str">
        <f t="shared" si="3"/>
        <v>0102011</v>
      </c>
    </row>
    <row r="237" spans="1:46" hidden="1">
      <c r="A237" t="s">
        <v>2435</v>
      </c>
      <c r="B237" t="s">
        <v>2436</v>
      </c>
      <c r="C237" t="s">
        <v>2437</v>
      </c>
      <c r="D237" t="s">
        <v>2300</v>
      </c>
      <c r="E237" t="s">
        <v>688</v>
      </c>
      <c r="F237" t="s">
        <v>2301</v>
      </c>
      <c r="G237" t="s">
        <v>689</v>
      </c>
      <c r="H237" t="s">
        <v>2301</v>
      </c>
      <c r="I237" t="s">
        <v>2438</v>
      </c>
      <c r="J237" t="s">
        <v>40</v>
      </c>
      <c r="K237" t="s">
        <v>35</v>
      </c>
      <c r="L237" t="s">
        <v>65</v>
      </c>
      <c r="M237" t="s">
        <v>37</v>
      </c>
      <c r="N237">
        <v>139900</v>
      </c>
      <c r="O237">
        <v>1466337</v>
      </c>
      <c r="P237" t="s">
        <v>38</v>
      </c>
      <c r="Q237" t="s">
        <v>38</v>
      </c>
      <c r="R237" t="s">
        <v>38</v>
      </c>
      <c r="S237" t="s">
        <v>2301</v>
      </c>
      <c r="T237" t="s">
        <v>690</v>
      </c>
      <c r="U237" t="s">
        <v>2304</v>
      </c>
      <c r="V237" t="s">
        <v>701</v>
      </c>
      <c r="W237" t="s">
        <v>40</v>
      </c>
      <c r="X237" t="s">
        <v>35</v>
      </c>
      <c r="Y237" t="s">
        <v>36</v>
      </c>
      <c r="Z237" t="s">
        <v>37</v>
      </c>
      <c r="AA237">
        <v>50175</v>
      </c>
      <c r="AB237">
        <v>436873</v>
      </c>
      <c r="AC237">
        <v>125540</v>
      </c>
      <c r="AE237">
        <v>36055</v>
      </c>
      <c r="AF237">
        <v>71857</v>
      </c>
      <c r="AG237">
        <v>71857</v>
      </c>
      <c r="AH237">
        <v>71857</v>
      </c>
      <c r="AI237">
        <v>29835</v>
      </c>
      <c r="AJ237">
        <v>38786</v>
      </c>
      <c r="AK237">
        <v>46543</v>
      </c>
      <c r="AL237">
        <v>26852</v>
      </c>
      <c r="AM237">
        <v>18796</v>
      </c>
      <c r="AN237">
        <v>24435</v>
      </c>
      <c r="AO237" t="s">
        <v>38</v>
      </c>
      <c r="AP237" t="s">
        <v>38</v>
      </c>
      <c r="AQ237" t="s">
        <v>38</v>
      </c>
      <c r="AT237" t="str">
        <f t="shared" si="3"/>
        <v>0102012</v>
      </c>
    </row>
    <row r="238" spans="1:46" hidden="1">
      <c r="A238" t="s">
        <v>2435</v>
      </c>
      <c r="B238" t="s">
        <v>2436</v>
      </c>
      <c r="C238" t="s">
        <v>2437</v>
      </c>
      <c r="D238" t="s">
        <v>2300</v>
      </c>
      <c r="E238" t="s">
        <v>688</v>
      </c>
      <c r="F238" t="s">
        <v>2301</v>
      </c>
      <c r="G238" t="s">
        <v>689</v>
      </c>
      <c r="H238" t="s">
        <v>2301</v>
      </c>
      <c r="I238" t="s">
        <v>2438</v>
      </c>
      <c r="J238" t="s">
        <v>40</v>
      </c>
      <c r="K238" t="s">
        <v>35</v>
      </c>
      <c r="L238" t="s">
        <v>65</v>
      </c>
      <c r="M238" t="s">
        <v>37</v>
      </c>
      <c r="N238">
        <v>139900</v>
      </c>
      <c r="O238">
        <v>1466337</v>
      </c>
      <c r="P238" t="s">
        <v>38</v>
      </c>
      <c r="Q238" t="s">
        <v>38</v>
      </c>
      <c r="R238" t="s">
        <v>38</v>
      </c>
      <c r="S238" t="s">
        <v>2301</v>
      </c>
      <c r="T238" t="s">
        <v>690</v>
      </c>
      <c r="U238" t="s">
        <v>2307</v>
      </c>
      <c r="V238" t="s">
        <v>702</v>
      </c>
      <c r="W238" t="s">
        <v>40</v>
      </c>
      <c r="X238" t="s">
        <v>35</v>
      </c>
      <c r="Y238" t="s">
        <v>36</v>
      </c>
      <c r="Z238" t="s">
        <v>37</v>
      </c>
      <c r="AA238">
        <v>116000</v>
      </c>
      <c r="AB238">
        <v>867748</v>
      </c>
      <c r="AC238">
        <v>82623</v>
      </c>
      <c r="AE238">
        <v>102672</v>
      </c>
      <c r="AF238">
        <v>123206</v>
      </c>
      <c r="AG238">
        <v>147847</v>
      </c>
      <c r="AH238">
        <v>92405</v>
      </c>
      <c r="AI238">
        <v>64683</v>
      </c>
      <c r="AJ238">
        <v>84088</v>
      </c>
      <c r="AK238">
        <v>100906</v>
      </c>
      <c r="AL238">
        <v>58215</v>
      </c>
      <c r="AM238">
        <v>40750</v>
      </c>
      <c r="AN238">
        <v>52976</v>
      </c>
      <c r="AO238" t="s">
        <v>38</v>
      </c>
      <c r="AP238" t="s">
        <v>38</v>
      </c>
      <c r="AQ238" t="s">
        <v>38</v>
      </c>
      <c r="AT238" t="str">
        <f t="shared" si="3"/>
        <v>0102013</v>
      </c>
    </row>
    <row r="239" spans="1:46" hidden="1">
      <c r="A239" t="s">
        <v>2435</v>
      </c>
      <c r="B239" t="s">
        <v>2436</v>
      </c>
      <c r="C239" t="s">
        <v>2437</v>
      </c>
      <c r="D239" t="s">
        <v>2300</v>
      </c>
      <c r="E239" t="s">
        <v>688</v>
      </c>
      <c r="F239" t="s">
        <v>2301</v>
      </c>
      <c r="G239" t="s">
        <v>689</v>
      </c>
      <c r="H239" t="s">
        <v>2301</v>
      </c>
      <c r="I239" t="s">
        <v>2438</v>
      </c>
      <c r="J239" t="s">
        <v>40</v>
      </c>
      <c r="K239" t="s">
        <v>35</v>
      </c>
      <c r="L239" t="s">
        <v>65</v>
      </c>
      <c r="M239" t="s">
        <v>37</v>
      </c>
      <c r="N239">
        <v>139900</v>
      </c>
      <c r="O239">
        <v>1466337</v>
      </c>
      <c r="P239" t="s">
        <v>38</v>
      </c>
      <c r="Q239" t="s">
        <v>38</v>
      </c>
      <c r="R239" t="s">
        <v>38</v>
      </c>
      <c r="S239" t="s">
        <v>2304</v>
      </c>
      <c r="T239" t="s">
        <v>703</v>
      </c>
      <c r="U239" t="s">
        <v>2310</v>
      </c>
      <c r="V239" t="s">
        <v>704</v>
      </c>
      <c r="W239" t="s">
        <v>40</v>
      </c>
      <c r="X239" t="s">
        <v>35</v>
      </c>
      <c r="Y239" t="s">
        <v>36</v>
      </c>
      <c r="Z239" t="s">
        <v>37</v>
      </c>
      <c r="AA239">
        <v>28200</v>
      </c>
      <c r="AB239">
        <v>510022</v>
      </c>
      <c r="AC239">
        <v>36325</v>
      </c>
      <c r="AE239">
        <v>23036</v>
      </c>
      <c r="AF239">
        <v>61374</v>
      </c>
      <c r="AG239">
        <v>61374</v>
      </c>
      <c r="AH239">
        <v>61374</v>
      </c>
      <c r="AI239">
        <v>24670</v>
      </c>
      <c r="AJ239">
        <v>27643</v>
      </c>
      <c r="AK239">
        <v>73649</v>
      </c>
      <c r="AL239">
        <v>73649</v>
      </c>
      <c r="AM239">
        <v>73649</v>
      </c>
      <c r="AN239">
        <v>29604</v>
      </c>
      <c r="AO239" t="s">
        <v>38</v>
      </c>
      <c r="AP239" t="s">
        <v>38</v>
      </c>
      <c r="AQ239" t="s">
        <v>38</v>
      </c>
      <c r="AT239" t="str">
        <f t="shared" si="3"/>
        <v>0102014</v>
      </c>
    </row>
    <row r="240" spans="1:46" hidden="1">
      <c r="A240" t="s">
        <v>2435</v>
      </c>
      <c r="B240" t="s">
        <v>2436</v>
      </c>
      <c r="C240" t="s">
        <v>2437</v>
      </c>
      <c r="D240" t="s">
        <v>2300</v>
      </c>
      <c r="E240" t="s">
        <v>688</v>
      </c>
      <c r="F240" t="s">
        <v>2301</v>
      </c>
      <c r="G240" t="s">
        <v>689</v>
      </c>
      <c r="H240" t="s">
        <v>2301</v>
      </c>
      <c r="I240" t="s">
        <v>2438</v>
      </c>
      <c r="J240" t="s">
        <v>40</v>
      </c>
      <c r="K240" t="s">
        <v>35</v>
      </c>
      <c r="L240" t="s">
        <v>65</v>
      </c>
      <c r="M240" t="s">
        <v>37</v>
      </c>
      <c r="N240">
        <v>139900</v>
      </c>
      <c r="O240">
        <v>1466337</v>
      </c>
      <c r="P240" t="s">
        <v>38</v>
      </c>
      <c r="Q240" t="s">
        <v>38</v>
      </c>
      <c r="R240" t="s">
        <v>38</v>
      </c>
      <c r="S240" t="s">
        <v>2304</v>
      </c>
      <c r="T240" t="s">
        <v>703</v>
      </c>
      <c r="U240" t="s">
        <v>2314</v>
      </c>
      <c r="V240" t="s">
        <v>705</v>
      </c>
      <c r="W240" t="s">
        <v>40</v>
      </c>
      <c r="X240" t="s">
        <v>35</v>
      </c>
      <c r="Y240" t="s">
        <v>36</v>
      </c>
      <c r="Z240" t="s">
        <v>37</v>
      </c>
      <c r="AA240">
        <v>100200</v>
      </c>
      <c r="AB240">
        <v>1105932</v>
      </c>
      <c r="AC240">
        <v>134845</v>
      </c>
      <c r="AE240">
        <v>52907</v>
      </c>
      <c r="AF240">
        <v>132276</v>
      </c>
      <c r="AG240">
        <v>132276</v>
      </c>
      <c r="AH240">
        <v>132276</v>
      </c>
      <c r="AI240">
        <v>52962</v>
      </c>
      <c r="AJ240">
        <v>63488</v>
      </c>
      <c r="AK240">
        <v>158731</v>
      </c>
      <c r="AL240">
        <v>158731</v>
      </c>
      <c r="AM240">
        <v>158731</v>
      </c>
      <c r="AN240">
        <v>63554</v>
      </c>
      <c r="AO240" t="s">
        <v>38</v>
      </c>
      <c r="AP240" t="s">
        <v>38</v>
      </c>
      <c r="AQ240" t="s">
        <v>38</v>
      </c>
      <c r="AT240" t="str">
        <f t="shared" si="3"/>
        <v>0102015</v>
      </c>
    </row>
    <row r="241" spans="1:46" hidden="1">
      <c r="A241" t="s">
        <v>2435</v>
      </c>
      <c r="B241" t="s">
        <v>2436</v>
      </c>
      <c r="C241" t="s">
        <v>2437</v>
      </c>
      <c r="D241" t="s">
        <v>2300</v>
      </c>
      <c r="E241" t="s">
        <v>688</v>
      </c>
      <c r="F241" t="s">
        <v>2301</v>
      </c>
      <c r="G241" t="s">
        <v>689</v>
      </c>
      <c r="H241" t="s">
        <v>2301</v>
      </c>
      <c r="I241" t="s">
        <v>2438</v>
      </c>
      <c r="J241" t="s">
        <v>40</v>
      </c>
      <c r="K241" t="s">
        <v>35</v>
      </c>
      <c r="L241" t="s">
        <v>65</v>
      </c>
      <c r="M241" t="s">
        <v>37</v>
      </c>
      <c r="N241">
        <v>139900</v>
      </c>
      <c r="O241">
        <v>1466337</v>
      </c>
      <c r="P241" t="s">
        <v>38</v>
      </c>
      <c r="Q241" t="s">
        <v>38</v>
      </c>
      <c r="R241" t="s">
        <v>38</v>
      </c>
      <c r="S241" t="s">
        <v>2304</v>
      </c>
      <c r="T241" t="s">
        <v>703</v>
      </c>
      <c r="U241" t="s">
        <v>2315</v>
      </c>
      <c r="V241" t="s">
        <v>706</v>
      </c>
      <c r="W241" t="s">
        <v>40</v>
      </c>
      <c r="X241" t="s">
        <v>35</v>
      </c>
      <c r="Y241" t="s">
        <v>36</v>
      </c>
      <c r="Z241" t="s">
        <v>37</v>
      </c>
      <c r="AA241">
        <v>5700</v>
      </c>
      <c r="AB241">
        <v>267437</v>
      </c>
      <c r="AC241">
        <v>27582</v>
      </c>
      <c r="AE241">
        <v>28219</v>
      </c>
      <c r="AF241">
        <v>29630</v>
      </c>
      <c r="AG241">
        <v>31111</v>
      </c>
      <c r="AH241">
        <v>32667</v>
      </c>
      <c r="AI241">
        <v>22867</v>
      </c>
      <c r="AJ241">
        <v>24010</v>
      </c>
      <c r="AK241">
        <v>25211</v>
      </c>
      <c r="AL241">
        <v>26471</v>
      </c>
      <c r="AM241">
        <v>27795</v>
      </c>
      <c r="AN241">
        <v>19456</v>
      </c>
      <c r="AO241" t="s">
        <v>38</v>
      </c>
      <c r="AP241" t="s">
        <v>38</v>
      </c>
      <c r="AQ241" t="s">
        <v>38</v>
      </c>
      <c r="AT241" t="str">
        <f t="shared" si="3"/>
        <v>0102016</v>
      </c>
    </row>
    <row r="242" spans="1:46" hidden="1">
      <c r="A242" t="s">
        <v>2435</v>
      </c>
      <c r="B242" t="s">
        <v>2436</v>
      </c>
      <c r="C242" t="s">
        <v>2437</v>
      </c>
      <c r="D242" t="s">
        <v>2300</v>
      </c>
      <c r="E242" t="s">
        <v>688</v>
      </c>
      <c r="F242" t="s">
        <v>2301</v>
      </c>
      <c r="G242" t="s">
        <v>689</v>
      </c>
      <c r="H242" t="s">
        <v>2301</v>
      </c>
      <c r="I242" t="s">
        <v>2438</v>
      </c>
      <c r="J242" t="s">
        <v>40</v>
      </c>
      <c r="K242" t="s">
        <v>35</v>
      </c>
      <c r="L242" t="s">
        <v>65</v>
      </c>
      <c r="M242" t="s">
        <v>37</v>
      </c>
      <c r="N242">
        <v>139900</v>
      </c>
      <c r="O242">
        <v>1466337</v>
      </c>
      <c r="P242" t="s">
        <v>38</v>
      </c>
      <c r="Q242" t="s">
        <v>38</v>
      </c>
      <c r="R242" t="s">
        <v>38</v>
      </c>
      <c r="S242" t="s">
        <v>2304</v>
      </c>
      <c r="T242" t="s">
        <v>703</v>
      </c>
      <c r="U242" t="s">
        <v>2316</v>
      </c>
      <c r="V242" t="s">
        <v>707</v>
      </c>
      <c r="W242" t="s">
        <v>40</v>
      </c>
      <c r="X242" t="s">
        <v>35</v>
      </c>
      <c r="Y242" t="s">
        <v>36</v>
      </c>
      <c r="Z242" t="s">
        <v>37</v>
      </c>
      <c r="AA242">
        <v>4100</v>
      </c>
      <c r="AB242">
        <v>30760</v>
      </c>
      <c r="AC242">
        <v>10949</v>
      </c>
      <c r="AE242">
        <v>3690</v>
      </c>
      <c r="AF242">
        <v>3690</v>
      </c>
      <c r="AG242">
        <v>3690</v>
      </c>
      <c r="AH242">
        <v>3690</v>
      </c>
      <c r="AI242">
        <v>2070</v>
      </c>
      <c r="AJ242">
        <v>3321</v>
      </c>
      <c r="AK242">
        <v>2952</v>
      </c>
      <c r="AL242">
        <v>2952</v>
      </c>
      <c r="AM242">
        <v>2768</v>
      </c>
      <c r="AN242">
        <v>1937</v>
      </c>
      <c r="AO242" t="s">
        <v>38</v>
      </c>
      <c r="AP242" t="s">
        <v>38</v>
      </c>
      <c r="AQ242" t="s">
        <v>38</v>
      </c>
      <c r="AT242" t="str">
        <f t="shared" si="3"/>
        <v>0102017</v>
      </c>
    </row>
    <row r="243" spans="1:46" hidden="1">
      <c r="A243" t="s">
        <v>2435</v>
      </c>
      <c r="B243" t="s">
        <v>2436</v>
      </c>
      <c r="C243" t="s">
        <v>2437</v>
      </c>
      <c r="D243" t="s">
        <v>2300</v>
      </c>
      <c r="E243" t="s">
        <v>688</v>
      </c>
      <c r="F243" t="s">
        <v>2301</v>
      </c>
      <c r="G243" t="s">
        <v>689</v>
      </c>
      <c r="H243" t="s">
        <v>2301</v>
      </c>
      <c r="I243" t="s">
        <v>2438</v>
      </c>
      <c r="J243" t="s">
        <v>40</v>
      </c>
      <c r="K243" t="s">
        <v>35</v>
      </c>
      <c r="L243" t="s">
        <v>65</v>
      </c>
      <c r="M243" t="s">
        <v>37</v>
      </c>
      <c r="N243">
        <v>139900</v>
      </c>
      <c r="O243">
        <v>1466337</v>
      </c>
      <c r="P243" t="s">
        <v>38</v>
      </c>
      <c r="Q243" t="s">
        <v>38</v>
      </c>
      <c r="R243" t="s">
        <v>38</v>
      </c>
      <c r="S243" t="s">
        <v>2304</v>
      </c>
      <c r="T243" t="s">
        <v>703</v>
      </c>
      <c r="U243" t="s">
        <v>2318</v>
      </c>
      <c r="V243" t="s">
        <v>708</v>
      </c>
      <c r="W243" t="s">
        <v>40</v>
      </c>
      <c r="X243" t="s">
        <v>35</v>
      </c>
      <c r="Y243" t="s">
        <v>36</v>
      </c>
      <c r="Z243" t="s">
        <v>37</v>
      </c>
      <c r="AA243">
        <v>8400</v>
      </c>
      <c r="AB243">
        <v>65165</v>
      </c>
      <c r="AC243">
        <v>10783</v>
      </c>
      <c r="AE243">
        <v>7110</v>
      </c>
      <c r="AF243">
        <v>7110</v>
      </c>
      <c r="AG243">
        <v>7560</v>
      </c>
      <c r="AH243">
        <v>7560</v>
      </c>
      <c r="AI243">
        <v>5130</v>
      </c>
      <c r="AJ243">
        <v>5643</v>
      </c>
      <c r="AK243">
        <v>6207</v>
      </c>
      <c r="AL243">
        <v>6828</v>
      </c>
      <c r="AM243">
        <v>7511</v>
      </c>
      <c r="AN243">
        <v>4506</v>
      </c>
      <c r="AO243" t="s">
        <v>38</v>
      </c>
      <c r="AP243" t="s">
        <v>38</v>
      </c>
      <c r="AQ243" t="s">
        <v>38</v>
      </c>
      <c r="AT243" t="str">
        <f t="shared" si="3"/>
        <v>0102018</v>
      </c>
    </row>
    <row r="244" spans="1:46" hidden="1">
      <c r="A244" t="s">
        <v>2435</v>
      </c>
      <c r="B244" t="s">
        <v>2436</v>
      </c>
      <c r="C244" t="s">
        <v>2437</v>
      </c>
      <c r="D244" t="s">
        <v>2300</v>
      </c>
      <c r="E244" t="s">
        <v>688</v>
      </c>
      <c r="F244" t="s">
        <v>2301</v>
      </c>
      <c r="G244" t="s">
        <v>689</v>
      </c>
      <c r="H244" t="s">
        <v>2301</v>
      </c>
      <c r="I244" t="s">
        <v>2438</v>
      </c>
      <c r="J244" t="s">
        <v>40</v>
      </c>
      <c r="K244" t="s">
        <v>35</v>
      </c>
      <c r="L244" t="s">
        <v>65</v>
      </c>
      <c r="M244" t="s">
        <v>37</v>
      </c>
      <c r="N244">
        <v>139900</v>
      </c>
      <c r="O244">
        <v>1466337</v>
      </c>
      <c r="P244" t="s">
        <v>38</v>
      </c>
      <c r="Q244" t="s">
        <v>38</v>
      </c>
      <c r="R244" t="s">
        <v>38</v>
      </c>
      <c r="S244" t="s">
        <v>2304</v>
      </c>
      <c r="T244" t="s">
        <v>703</v>
      </c>
      <c r="U244" t="s">
        <v>2319</v>
      </c>
      <c r="V244" t="s">
        <v>709</v>
      </c>
      <c r="W244" t="s">
        <v>40</v>
      </c>
      <c r="X244" t="s">
        <v>35</v>
      </c>
      <c r="Y244" t="s">
        <v>36</v>
      </c>
      <c r="Z244" t="s">
        <v>37</v>
      </c>
      <c r="AA244">
        <v>10000</v>
      </c>
      <c r="AB244">
        <v>68214</v>
      </c>
      <c r="AC244">
        <v>13061</v>
      </c>
      <c r="AE244">
        <v>9788</v>
      </c>
      <c r="AF244">
        <v>9000</v>
      </c>
      <c r="AG244">
        <v>9000</v>
      </c>
      <c r="AH244">
        <v>9000</v>
      </c>
      <c r="AI244">
        <v>4500</v>
      </c>
      <c r="AJ244">
        <v>4950</v>
      </c>
      <c r="AK244">
        <v>5445</v>
      </c>
      <c r="AL244">
        <v>5990</v>
      </c>
      <c r="AM244">
        <v>6588</v>
      </c>
      <c r="AN244">
        <v>3953</v>
      </c>
      <c r="AO244" t="s">
        <v>38</v>
      </c>
      <c r="AP244" t="s">
        <v>38</v>
      </c>
      <c r="AQ244" t="s">
        <v>38</v>
      </c>
      <c r="AT244" t="str">
        <f t="shared" si="3"/>
        <v>0102019</v>
      </c>
    </row>
    <row r="245" spans="1:46" hidden="1">
      <c r="A245" t="s">
        <v>2435</v>
      </c>
      <c r="B245" t="s">
        <v>2436</v>
      </c>
      <c r="C245" t="s">
        <v>2437</v>
      </c>
      <c r="D245" t="s">
        <v>2300</v>
      </c>
      <c r="E245" t="s">
        <v>688</v>
      </c>
      <c r="F245" t="s">
        <v>2301</v>
      </c>
      <c r="G245" t="s">
        <v>689</v>
      </c>
      <c r="H245" t="s">
        <v>2301</v>
      </c>
      <c r="I245" t="s">
        <v>2438</v>
      </c>
      <c r="J245" t="s">
        <v>40</v>
      </c>
      <c r="K245" t="s">
        <v>35</v>
      </c>
      <c r="L245" t="s">
        <v>65</v>
      </c>
      <c r="M245" t="s">
        <v>37</v>
      </c>
      <c r="N245">
        <v>139900</v>
      </c>
      <c r="O245">
        <v>1466337</v>
      </c>
      <c r="P245" t="s">
        <v>38</v>
      </c>
      <c r="Q245" t="s">
        <v>38</v>
      </c>
      <c r="R245" t="s">
        <v>38</v>
      </c>
      <c r="S245" t="s">
        <v>2307</v>
      </c>
      <c r="T245" t="s">
        <v>710</v>
      </c>
      <c r="U245" t="s">
        <v>2320</v>
      </c>
      <c r="V245" t="s">
        <v>711</v>
      </c>
      <c r="W245" t="s">
        <v>40</v>
      </c>
      <c r="X245" t="s">
        <v>35</v>
      </c>
      <c r="Y245" t="s">
        <v>36</v>
      </c>
      <c r="Z245" t="s">
        <v>37</v>
      </c>
      <c r="AA245">
        <v>53360</v>
      </c>
      <c r="AB245">
        <v>362928</v>
      </c>
      <c r="AC245">
        <v>85469</v>
      </c>
      <c r="AE245">
        <v>48024</v>
      </c>
      <c r="AF245">
        <v>48024</v>
      </c>
      <c r="AG245">
        <v>48024</v>
      </c>
      <c r="AH245">
        <v>48024</v>
      </c>
      <c r="AI245">
        <v>24462</v>
      </c>
      <c r="AJ245">
        <v>26908</v>
      </c>
      <c r="AK245">
        <v>29599</v>
      </c>
      <c r="AL245">
        <v>32559</v>
      </c>
      <c r="AM245">
        <v>35815</v>
      </c>
      <c r="AN245">
        <v>21489</v>
      </c>
      <c r="AO245" t="s">
        <v>38</v>
      </c>
      <c r="AP245" t="s">
        <v>38</v>
      </c>
      <c r="AQ245" t="s">
        <v>38</v>
      </c>
      <c r="AT245" t="str">
        <f t="shared" si="3"/>
        <v>01020110</v>
      </c>
    </row>
    <row r="246" spans="1:46" hidden="1">
      <c r="A246" t="s">
        <v>2435</v>
      </c>
      <c r="B246" t="s">
        <v>2436</v>
      </c>
      <c r="C246" t="s">
        <v>2437</v>
      </c>
      <c r="D246" t="s">
        <v>2300</v>
      </c>
      <c r="E246" t="s">
        <v>688</v>
      </c>
      <c r="F246" t="s">
        <v>2304</v>
      </c>
      <c r="G246" t="s">
        <v>712</v>
      </c>
      <c r="H246" t="s">
        <v>2304</v>
      </c>
      <c r="I246" t="s">
        <v>2439</v>
      </c>
      <c r="J246" t="s">
        <v>40</v>
      </c>
      <c r="K246" t="s">
        <v>35</v>
      </c>
      <c r="L246" t="s">
        <v>65</v>
      </c>
      <c r="M246" t="s">
        <v>37</v>
      </c>
      <c r="N246">
        <v>12</v>
      </c>
      <c r="O246">
        <v>120</v>
      </c>
      <c r="P246" t="s">
        <v>38</v>
      </c>
      <c r="Q246" t="s">
        <v>38</v>
      </c>
      <c r="R246" t="s">
        <v>38</v>
      </c>
      <c r="S246" t="s">
        <v>2310</v>
      </c>
      <c r="T246" t="s">
        <v>713</v>
      </c>
      <c r="U246" t="s">
        <v>2321</v>
      </c>
      <c r="V246" t="s">
        <v>714</v>
      </c>
      <c r="W246" t="s">
        <v>40</v>
      </c>
      <c r="X246" t="s">
        <v>35</v>
      </c>
      <c r="Y246" t="s">
        <v>36</v>
      </c>
      <c r="Z246" t="s">
        <v>37</v>
      </c>
      <c r="AA246">
        <v>1122</v>
      </c>
      <c r="AB246">
        <v>11108</v>
      </c>
      <c r="AC246">
        <v>1035</v>
      </c>
      <c r="AE246">
        <v>871</v>
      </c>
      <c r="AF246">
        <v>920</v>
      </c>
      <c r="AG246">
        <v>1010</v>
      </c>
      <c r="AH246">
        <v>1010</v>
      </c>
      <c r="AI246">
        <v>1045</v>
      </c>
      <c r="AJ246">
        <v>1149</v>
      </c>
      <c r="AK246">
        <v>1264</v>
      </c>
      <c r="AL246">
        <v>1391</v>
      </c>
      <c r="AM246">
        <v>1530</v>
      </c>
      <c r="AN246">
        <v>918</v>
      </c>
      <c r="AO246" t="s">
        <v>38</v>
      </c>
      <c r="AP246" t="s">
        <v>38</v>
      </c>
      <c r="AQ246" t="s">
        <v>38</v>
      </c>
      <c r="AT246" t="str">
        <f t="shared" si="3"/>
        <v>01020111</v>
      </c>
    </row>
    <row r="247" spans="1:46" hidden="1">
      <c r="A247" t="s">
        <v>2435</v>
      </c>
      <c r="B247" t="s">
        <v>2436</v>
      </c>
      <c r="C247" t="s">
        <v>2437</v>
      </c>
      <c r="D247" t="s">
        <v>2300</v>
      </c>
      <c r="E247" t="s">
        <v>688</v>
      </c>
      <c r="F247" t="s">
        <v>2304</v>
      </c>
      <c r="G247" t="s">
        <v>712</v>
      </c>
      <c r="H247" t="s">
        <v>2304</v>
      </c>
      <c r="I247" t="s">
        <v>2439</v>
      </c>
      <c r="J247" t="s">
        <v>40</v>
      </c>
      <c r="K247" t="s">
        <v>35</v>
      </c>
      <c r="L247" t="s">
        <v>65</v>
      </c>
      <c r="M247" t="s">
        <v>37</v>
      </c>
      <c r="N247">
        <v>12</v>
      </c>
      <c r="O247">
        <v>120</v>
      </c>
      <c r="P247" t="s">
        <v>38</v>
      </c>
      <c r="Q247" t="s">
        <v>38</v>
      </c>
      <c r="R247" t="s">
        <v>38</v>
      </c>
      <c r="S247" t="s">
        <v>2314</v>
      </c>
      <c r="T247" t="s">
        <v>716</v>
      </c>
      <c r="U247" t="s">
        <v>2327</v>
      </c>
      <c r="V247" t="s">
        <v>717</v>
      </c>
      <c r="W247" t="s">
        <v>40</v>
      </c>
      <c r="X247" t="s">
        <v>35</v>
      </c>
      <c r="Y247" t="s">
        <v>36</v>
      </c>
      <c r="Z247" t="s">
        <v>37</v>
      </c>
      <c r="AA247">
        <v>261</v>
      </c>
      <c r="AB247">
        <v>4508</v>
      </c>
      <c r="AC247">
        <v>774</v>
      </c>
      <c r="AE247">
        <v>330</v>
      </c>
      <c r="AF247">
        <v>595</v>
      </c>
      <c r="AG247">
        <v>595</v>
      </c>
      <c r="AH247">
        <v>595</v>
      </c>
      <c r="AI247">
        <v>257</v>
      </c>
      <c r="AJ247">
        <v>297</v>
      </c>
      <c r="AK247">
        <v>536</v>
      </c>
      <c r="AL247">
        <v>536</v>
      </c>
      <c r="AM247">
        <v>536</v>
      </c>
      <c r="AN247">
        <v>231</v>
      </c>
      <c r="AO247" t="s">
        <v>38</v>
      </c>
      <c r="AP247" t="s">
        <v>38</v>
      </c>
      <c r="AQ247" t="s">
        <v>38</v>
      </c>
      <c r="AT247" t="str">
        <f t="shared" si="3"/>
        <v>01020112</v>
      </c>
    </row>
    <row r="248" spans="1:46" hidden="1">
      <c r="A248" t="s">
        <v>2435</v>
      </c>
      <c r="B248" t="s">
        <v>2436</v>
      </c>
      <c r="C248" t="s">
        <v>2437</v>
      </c>
      <c r="D248" t="s">
        <v>2300</v>
      </c>
      <c r="E248" t="s">
        <v>688</v>
      </c>
      <c r="F248" t="s">
        <v>2307</v>
      </c>
      <c r="G248" t="s">
        <v>718</v>
      </c>
      <c r="H248" t="s">
        <v>2307</v>
      </c>
      <c r="I248" t="s">
        <v>2440</v>
      </c>
      <c r="J248" t="s">
        <v>40</v>
      </c>
      <c r="K248" t="s">
        <v>35</v>
      </c>
      <c r="L248" t="s">
        <v>65</v>
      </c>
      <c r="M248" t="s">
        <v>37</v>
      </c>
      <c r="N248">
        <v>1800</v>
      </c>
      <c r="O248">
        <v>13900</v>
      </c>
      <c r="P248" t="s">
        <v>38</v>
      </c>
      <c r="Q248" t="s">
        <v>38</v>
      </c>
      <c r="R248" t="s">
        <v>38</v>
      </c>
      <c r="S248" t="s">
        <v>2315</v>
      </c>
      <c r="T248" t="s">
        <v>719</v>
      </c>
      <c r="U248" t="s">
        <v>2329</v>
      </c>
      <c r="V248" t="s">
        <v>723</v>
      </c>
      <c r="W248" t="s">
        <v>40</v>
      </c>
      <c r="X248" t="s">
        <v>35</v>
      </c>
      <c r="Y248" t="s">
        <v>36</v>
      </c>
      <c r="Z248" t="s">
        <v>37</v>
      </c>
      <c r="AA248">
        <v>1200</v>
      </c>
      <c r="AB248">
        <v>32820</v>
      </c>
      <c r="AC248">
        <v>4610</v>
      </c>
      <c r="AE248">
        <v>1500</v>
      </c>
      <c r="AF248">
        <v>4500</v>
      </c>
      <c r="AG248">
        <v>4500</v>
      </c>
      <c r="AH248">
        <v>4500</v>
      </c>
      <c r="AI248">
        <v>1350</v>
      </c>
      <c r="AJ248">
        <v>4050</v>
      </c>
      <c r="AK248">
        <v>4050</v>
      </c>
      <c r="AL248">
        <v>4050</v>
      </c>
      <c r="AM248">
        <v>1080</v>
      </c>
      <c r="AN248">
        <v>3240</v>
      </c>
      <c r="AO248" t="s">
        <v>38</v>
      </c>
      <c r="AP248" t="s">
        <v>38</v>
      </c>
      <c r="AQ248" t="s">
        <v>38</v>
      </c>
      <c r="AT248" t="str">
        <f t="shared" si="3"/>
        <v>01020113</v>
      </c>
    </row>
    <row r="249" spans="1:46" hidden="1">
      <c r="A249" t="s">
        <v>2435</v>
      </c>
      <c r="B249" t="s">
        <v>2436</v>
      </c>
      <c r="C249" t="s">
        <v>2437</v>
      </c>
      <c r="D249" t="s">
        <v>2300</v>
      </c>
      <c r="E249" t="s">
        <v>688</v>
      </c>
      <c r="F249" t="s">
        <v>2307</v>
      </c>
      <c r="G249" t="s">
        <v>718</v>
      </c>
      <c r="H249" t="s">
        <v>2307</v>
      </c>
      <c r="I249" t="s">
        <v>2440</v>
      </c>
      <c r="J249" t="s">
        <v>40</v>
      </c>
      <c r="K249" t="s">
        <v>35</v>
      </c>
      <c r="L249" t="s">
        <v>65</v>
      </c>
      <c r="M249" t="s">
        <v>37</v>
      </c>
      <c r="N249">
        <v>1800</v>
      </c>
      <c r="O249">
        <v>13900</v>
      </c>
      <c r="P249" t="s">
        <v>2441</v>
      </c>
      <c r="Q249" t="s">
        <v>38</v>
      </c>
      <c r="R249" t="s">
        <v>38</v>
      </c>
      <c r="S249" t="s">
        <v>2320</v>
      </c>
      <c r="T249" t="s">
        <v>724</v>
      </c>
      <c r="U249" t="s">
        <v>2331</v>
      </c>
      <c r="V249" t="s">
        <v>725</v>
      </c>
      <c r="W249" t="s">
        <v>40</v>
      </c>
      <c r="X249" t="s">
        <v>35</v>
      </c>
      <c r="Y249" t="s">
        <v>36</v>
      </c>
      <c r="Z249" t="s">
        <v>37</v>
      </c>
      <c r="AA249">
        <v>1138816</v>
      </c>
      <c r="AB249">
        <v>21264931</v>
      </c>
      <c r="AC249">
        <v>1917110</v>
      </c>
      <c r="AE249">
        <v>1722818</v>
      </c>
      <c r="AF249">
        <v>1895100</v>
      </c>
      <c r="AG249">
        <v>2084610</v>
      </c>
      <c r="AH249">
        <v>2293071</v>
      </c>
      <c r="AI249">
        <v>1719803</v>
      </c>
      <c r="AJ249">
        <v>1891784</v>
      </c>
      <c r="AK249">
        <v>2080962</v>
      </c>
      <c r="AL249">
        <v>2289058</v>
      </c>
      <c r="AM249">
        <v>2517964</v>
      </c>
      <c r="AN249">
        <v>2769761</v>
      </c>
      <c r="AO249" t="s">
        <v>38</v>
      </c>
      <c r="AP249" t="s">
        <v>38</v>
      </c>
      <c r="AQ249" t="s">
        <v>38</v>
      </c>
      <c r="AT249" t="str">
        <f t="shared" si="3"/>
        <v>01020114</v>
      </c>
    </row>
    <row r="250" spans="1:46" hidden="1">
      <c r="A250" t="s">
        <v>2435</v>
      </c>
      <c r="B250" t="s">
        <v>2436</v>
      </c>
      <c r="C250" t="s">
        <v>2437</v>
      </c>
      <c r="D250" t="s">
        <v>2300</v>
      </c>
      <c r="E250" t="s">
        <v>688</v>
      </c>
      <c r="F250" t="s">
        <v>2304</v>
      </c>
      <c r="G250" t="s">
        <v>712</v>
      </c>
      <c r="H250" t="s">
        <v>2304</v>
      </c>
      <c r="I250" t="s">
        <v>2439</v>
      </c>
      <c r="J250" t="s">
        <v>40</v>
      </c>
      <c r="K250" t="s">
        <v>35</v>
      </c>
      <c r="L250" t="s">
        <v>65</v>
      </c>
      <c r="M250" t="s">
        <v>37</v>
      </c>
      <c r="N250">
        <v>12</v>
      </c>
      <c r="O250">
        <v>120</v>
      </c>
      <c r="P250" t="s">
        <v>38</v>
      </c>
      <c r="Q250" t="s">
        <v>38</v>
      </c>
      <c r="R250" t="s">
        <v>38</v>
      </c>
      <c r="S250" t="s">
        <v>2310</v>
      </c>
      <c r="T250" t="s">
        <v>713</v>
      </c>
      <c r="U250" t="s">
        <v>2332</v>
      </c>
      <c r="V250" t="s">
        <v>715</v>
      </c>
      <c r="W250" t="s">
        <v>40</v>
      </c>
      <c r="X250" t="s">
        <v>35</v>
      </c>
      <c r="Y250" t="s">
        <v>36</v>
      </c>
      <c r="Z250" t="s">
        <v>37</v>
      </c>
      <c r="AA250">
        <v>820</v>
      </c>
      <c r="AB250">
        <v>6316</v>
      </c>
      <c r="AC250">
        <v>751</v>
      </c>
      <c r="AE250">
        <v>738</v>
      </c>
      <c r="AF250">
        <v>738</v>
      </c>
      <c r="AG250">
        <v>738</v>
      </c>
      <c r="AH250">
        <v>738</v>
      </c>
      <c r="AI250">
        <v>482</v>
      </c>
      <c r="AJ250">
        <v>530</v>
      </c>
      <c r="AK250">
        <v>583</v>
      </c>
      <c r="AL250">
        <v>641</v>
      </c>
      <c r="AM250">
        <v>705</v>
      </c>
      <c r="AN250">
        <v>423</v>
      </c>
      <c r="AO250" t="s">
        <v>38</v>
      </c>
      <c r="AP250" t="s">
        <v>38</v>
      </c>
      <c r="AQ250" t="s">
        <v>38</v>
      </c>
      <c r="AT250" t="str">
        <f t="shared" si="3"/>
        <v>01020115</v>
      </c>
    </row>
    <row r="251" spans="1:46" hidden="1">
      <c r="A251" t="s">
        <v>2442</v>
      </c>
      <c r="B251" t="s">
        <v>2436</v>
      </c>
      <c r="C251" t="s">
        <v>2443</v>
      </c>
      <c r="D251" t="s">
        <v>2300</v>
      </c>
      <c r="E251" t="s">
        <v>726</v>
      </c>
      <c r="F251" t="s">
        <v>2301</v>
      </c>
      <c r="G251" t="s">
        <v>727</v>
      </c>
      <c r="H251" t="s">
        <v>2301</v>
      </c>
      <c r="I251" t="s">
        <v>2444</v>
      </c>
      <c r="J251" t="s">
        <v>40</v>
      </c>
      <c r="K251" t="s">
        <v>115</v>
      </c>
      <c r="L251" t="s">
        <v>65</v>
      </c>
      <c r="M251" t="s">
        <v>37</v>
      </c>
      <c r="N251">
        <v>1</v>
      </c>
      <c r="O251">
        <v>5</v>
      </c>
      <c r="P251" t="s">
        <v>38</v>
      </c>
      <c r="Q251" t="s">
        <v>38</v>
      </c>
      <c r="R251" t="s">
        <v>38</v>
      </c>
      <c r="S251" t="s">
        <v>2301</v>
      </c>
      <c r="T251" t="s">
        <v>728</v>
      </c>
      <c r="U251" t="s">
        <v>2301</v>
      </c>
      <c r="V251" t="s">
        <v>732</v>
      </c>
      <c r="W251" t="s">
        <v>40</v>
      </c>
      <c r="X251" t="s">
        <v>115</v>
      </c>
      <c r="Y251" t="s">
        <v>36</v>
      </c>
      <c r="Z251" t="s">
        <v>37</v>
      </c>
      <c r="AA251">
        <v>1</v>
      </c>
      <c r="AB251">
        <v>5</v>
      </c>
      <c r="AC251">
        <v>1</v>
      </c>
      <c r="AE251">
        <v>0</v>
      </c>
      <c r="AF251">
        <v>1</v>
      </c>
      <c r="AG251">
        <v>0</v>
      </c>
      <c r="AH251">
        <v>1</v>
      </c>
      <c r="AI251">
        <v>0</v>
      </c>
      <c r="AJ251">
        <v>1</v>
      </c>
      <c r="AK251">
        <v>0</v>
      </c>
      <c r="AL251">
        <v>1</v>
      </c>
      <c r="AM251">
        <v>0</v>
      </c>
      <c r="AN251">
        <v>1</v>
      </c>
      <c r="AO251" t="s">
        <v>38</v>
      </c>
      <c r="AP251" t="s">
        <v>38</v>
      </c>
      <c r="AQ251" t="s">
        <v>38</v>
      </c>
      <c r="AT251" t="str">
        <f t="shared" si="3"/>
        <v>0105011</v>
      </c>
    </row>
    <row r="252" spans="1:46" hidden="1">
      <c r="A252" t="s">
        <v>2442</v>
      </c>
      <c r="B252" t="s">
        <v>2436</v>
      </c>
      <c r="C252" t="s">
        <v>2443</v>
      </c>
      <c r="D252" t="s">
        <v>2300</v>
      </c>
      <c r="E252" t="s">
        <v>726</v>
      </c>
      <c r="F252" t="s">
        <v>2304</v>
      </c>
      <c r="G252" t="s">
        <v>733</v>
      </c>
      <c r="H252" t="s">
        <v>2304</v>
      </c>
      <c r="I252" t="s">
        <v>2445</v>
      </c>
      <c r="J252" t="s">
        <v>34</v>
      </c>
      <c r="K252" t="s">
        <v>115</v>
      </c>
      <c r="L252" t="s">
        <v>41</v>
      </c>
      <c r="M252" t="s">
        <v>37</v>
      </c>
      <c r="O252">
        <v>50</v>
      </c>
      <c r="P252" t="s">
        <v>38</v>
      </c>
      <c r="Q252" t="s">
        <v>38</v>
      </c>
      <c r="R252" t="s">
        <v>38</v>
      </c>
      <c r="S252" t="s">
        <v>2304</v>
      </c>
      <c r="T252" t="s">
        <v>734</v>
      </c>
      <c r="U252" t="s">
        <v>2304</v>
      </c>
      <c r="V252" t="s">
        <v>738</v>
      </c>
      <c r="W252" t="s">
        <v>40</v>
      </c>
      <c r="X252" t="s">
        <v>115</v>
      </c>
      <c r="Y252" t="s">
        <v>36</v>
      </c>
      <c r="Z252" t="s">
        <v>37</v>
      </c>
      <c r="AA252">
        <v>3</v>
      </c>
      <c r="AB252">
        <v>30</v>
      </c>
      <c r="AC252">
        <v>3</v>
      </c>
      <c r="AE252">
        <v>3</v>
      </c>
      <c r="AF252">
        <v>3</v>
      </c>
      <c r="AG252">
        <v>3</v>
      </c>
      <c r="AH252">
        <v>3</v>
      </c>
      <c r="AI252">
        <v>3</v>
      </c>
      <c r="AJ252">
        <v>3</v>
      </c>
      <c r="AK252">
        <v>3</v>
      </c>
      <c r="AL252">
        <v>3</v>
      </c>
      <c r="AM252">
        <v>3</v>
      </c>
      <c r="AN252">
        <v>3</v>
      </c>
      <c r="AO252" t="s">
        <v>38</v>
      </c>
      <c r="AP252" t="s">
        <v>38</v>
      </c>
      <c r="AQ252" t="s">
        <v>38</v>
      </c>
      <c r="AT252" t="str">
        <f t="shared" si="3"/>
        <v>0105012</v>
      </c>
    </row>
    <row r="253" spans="1:46" hidden="1">
      <c r="A253" t="s">
        <v>2442</v>
      </c>
      <c r="B253" t="s">
        <v>2436</v>
      </c>
      <c r="C253" t="s">
        <v>2443</v>
      </c>
      <c r="D253" t="s">
        <v>2300</v>
      </c>
      <c r="E253" t="s">
        <v>726</v>
      </c>
      <c r="F253" t="s">
        <v>2304</v>
      </c>
      <c r="G253" t="s">
        <v>733</v>
      </c>
      <c r="H253" t="s">
        <v>2304</v>
      </c>
      <c r="I253" t="s">
        <v>2445</v>
      </c>
      <c r="J253" t="s">
        <v>34</v>
      </c>
      <c r="K253" t="s">
        <v>115</v>
      </c>
      <c r="L253" t="s">
        <v>41</v>
      </c>
      <c r="M253" t="s">
        <v>37</v>
      </c>
      <c r="O253">
        <v>50</v>
      </c>
      <c r="P253" t="s">
        <v>38</v>
      </c>
      <c r="Q253" t="s">
        <v>38</v>
      </c>
      <c r="R253" t="s">
        <v>38</v>
      </c>
      <c r="S253" t="s">
        <v>2307</v>
      </c>
      <c r="T253" t="s">
        <v>739</v>
      </c>
      <c r="U253" t="s">
        <v>2307</v>
      </c>
      <c r="V253" t="s">
        <v>743</v>
      </c>
      <c r="W253" t="s">
        <v>40</v>
      </c>
      <c r="X253" t="s">
        <v>115</v>
      </c>
      <c r="Y253" t="s">
        <v>36</v>
      </c>
      <c r="Z253" t="s">
        <v>37</v>
      </c>
      <c r="AA253">
        <v>4</v>
      </c>
      <c r="AB253">
        <v>40</v>
      </c>
      <c r="AC253">
        <v>4</v>
      </c>
      <c r="AE253">
        <v>4</v>
      </c>
      <c r="AF253">
        <v>4</v>
      </c>
      <c r="AG253">
        <v>4</v>
      </c>
      <c r="AH253">
        <v>4</v>
      </c>
      <c r="AI253">
        <v>4</v>
      </c>
      <c r="AJ253">
        <v>4</v>
      </c>
      <c r="AK253">
        <v>4</v>
      </c>
      <c r="AL253">
        <v>4</v>
      </c>
      <c r="AM253">
        <v>4</v>
      </c>
      <c r="AN253">
        <v>4</v>
      </c>
      <c r="AO253" t="s">
        <v>38</v>
      </c>
      <c r="AP253" t="s">
        <v>38</v>
      </c>
      <c r="AQ253" t="s">
        <v>38</v>
      </c>
      <c r="AT253" t="str">
        <f t="shared" si="3"/>
        <v>0105013</v>
      </c>
    </row>
    <row r="254" spans="1:46" hidden="1">
      <c r="A254" t="s">
        <v>2442</v>
      </c>
      <c r="B254" t="s">
        <v>2436</v>
      </c>
      <c r="C254" t="s">
        <v>2443</v>
      </c>
      <c r="D254" t="s">
        <v>2300</v>
      </c>
      <c r="E254" t="s">
        <v>726</v>
      </c>
      <c r="F254" t="s">
        <v>2307</v>
      </c>
      <c r="G254" t="s">
        <v>744</v>
      </c>
      <c r="H254" t="s">
        <v>2307</v>
      </c>
      <c r="I254" t="s">
        <v>2446</v>
      </c>
      <c r="J254" t="s">
        <v>76</v>
      </c>
      <c r="K254" t="s">
        <v>115</v>
      </c>
      <c r="L254" t="s">
        <v>41</v>
      </c>
      <c r="M254" t="s">
        <v>37</v>
      </c>
      <c r="N254">
        <v>80</v>
      </c>
      <c r="O254">
        <v>100</v>
      </c>
      <c r="P254" t="s">
        <v>38</v>
      </c>
      <c r="Q254" t="s">
        <v>38</v>
      </c>
      <c r="R254" t="s">
        <v>38</v>
      </c>
      <c r="S254" t="s">
        <v>2310</v>
      </c>
      <c r="T254" t="s">
        <v>745</v>
      </c>
      <c r="U254" t="s">
        <v>2310</v>
      </c>
      <c r="V254" t="s">
        <v>746</v>
      </c>
      <c r="W254" t="s">
        <v>40</v>
      </c>
      <c r="X254" t="s">
        <v>115</v>
      </c>
      <c r="Y254" t="s">
        <v>36</v>
      </c>
      <c r="Z254" t="s">
        <v>37</v>
      </c>
      <c r="AA254">
        <v>2</v>
      </c>
      <c r="AB254">
        <v>20</v>
      </c>
      <c r="AC254">
        <v>2</v>
      </c>
      <c r="AE254">
        <v>2</v>
      </c>
      <c r="AF254">
        <v>2</v>
      </c>
      <c r="AG254">
        <v>2</v>
      </c>
      <c r="AH254">
        <v>2</v>
      </c>
      <c r="AI254">
        <v>2</v>
      </c>
      <c r="AJ254">
        <v>2</v>
      </c>
      <c r="AK254">
        <v>2</v>
      </c>
      <c r="AL254">
        <v>2</v>
      </c>
      <c r="AM254">
        <v>2</v>
      </c>
      <c r="AN254">
        <v>2</v>
      </c>
      <c r="AO254" t="s">
        <v>38</v>
      </c>
      <c r="AP254" t="s">
        <v>38</v>
      </c>
      <c r="AQ254" t="s">
        <v>38</v>
      </c>
      <c r="AT254" t="str">
        <f t="shared" si="3"/>
        <v>0105014</v>
      </c>
    </row>
    <row r="255" spans="1:46" hidden="1">
      <c r="A255" t="s">
        <v>2442</v>
      </c>
      <c r="B255" t="s">
        <v>2436</v>
      </c>
      <c r="C255" t="s">
        <v>2443</v>
      </c>
      <c r="D255" t="s">
        <v>2300</v>
      </c>
      <c r="E255" t="s">
        <v>726</v>
      </c>
      <c r="F255" t="s">
        <v>2307</v>
      </c>
      <c r="G255" t="s">
        <v>744</v>
      </c>
      <c r="H255" t="s">
        <v>2310</v>
      </c>
      <c r="I255" t="s">
        <v>2447</v>
      </c>
      <c r="J255" t="s">
        <v>40</v>
      </c>
      <c r="K255" t="s">
        <v>115</v>
      </c>
      <c r="L255" t="s">
        <v>65</v>
      </c>
      <c r="M255" t="s">
        <v>37</v>
      </c>
      <c r="N255">
        <v>1</v>
      </c>
      <c r="O255">
        <v>10</v>
      </c>
      <c r="P255" t="s">
        <v>38</v>
      </c>
      <c r="Q255" t="s">
        <v>38</v>
      </c>
      <c r="R255" t="s">
        <v>38</v>
      </c>
      <c r="S255" t="s">
        <v>2314</v>
      </c>
      <c r="T255" t="s">
        <v>747</v>
      </c>
      <c r="U255" t="s">
        <v>2314</v>
      </c>
      <c r="V255" t="s">
        <v>748</v>
      </c>
      <c r="W255" t="s">
        <v>40</v>
      </c>
      <c r="X255" t="s">
        <v>115</v>
      </c>
      <c r="Y255" t="s">
        <v>36</v>
      </c>
      <c r="Z255" t="s">
        <v>37</v>
      </c>
      <c r="AA255">
        <v>1</v>
      </c>
      <c r="AB255">
        <v>10</v>
      </c>
      <c r="AC255">
        <v>1</v>
      </c>
      <c r="AE255">
        <v>1</v>
      </c>
      <c r="AF255">
        <v>1</v>
      </c>
      <c r="AG255">
        <v>1</v>
      </c>
      <c r="AH255">
        <v>1</v>
      </c>
      <c r="AI255">
        <v>1</v>
      </c>
      <c r="AJ255">
        <v>1</v>
      </c>
      <c r="AK255">
        <v>1</v>
      </c>
      <c r="AL255">
        <v>1</v>
      </c>
      <c r="AM255">
        <v>1</v>
      </c>
      <c r="AN255">
        <v>1</v>
      </c>
      <c r="AO255" t="s">
        <v>38</v>
      </c>
      <c r="AP255" t="s">
        <v>38</v>
      </c>
      <c r="AQ255" t="s">
        <v>38</v>
      </c>
      <c r="AT255" t="str">
        <f t="shared" si="3"/>
        <v>0105015</v>
      </c>
    </row>
    <row r="256" spans="1:46" hidden="1">
      <c r="A256" t="s">
        <v>2442</v>
      </c>
      <c r="B256" t="s">
        <v>2436</v>
      </c>
      <c r="C256" t="s">
        <v>2443</v>
      </c>
      <c r="D256" t="s">
        <v>2300</v>
      </c>
      <c r="E256" t="s">
        <v>726</v>
      </c>
      <c r="F256" t="s">
        <v>2310</v>
      </c>
      <c r="G256" t="s">
        <v>749</v>
      </c>
      <c r="H256" t="s">
        <v>2314</v>
      </c>
      <c r="I256" t="s">
        <v>2448</v>
      </c>
      <c r="J256" t="s">
        <v>40</v>
      </c>
      <c r="K256" t="s">
        <v>115</v>
      </c>
      <c r="L256" t="s">
        <v>65</v>
      </c>
      <c r="M256" t="s">
        <v>37</v>
      </c>
      <c r="O256">
        <v>2150</v>
      </c>
      <c r="P256" t="s">
        <v>38</v>
      </c>
      <c r="Q256" t="s">
        <v>38</v>
      </c>
      <c r="R256" t="s">
        <v>38</v>
      </c>
      <c r="S256" t="s">
        <v>2315</v>
      </c>
      <c r="T256" t="s">
        <v>750</v>
      </c>
      <c r="U256" t="s">
        <v>2315</v>
      </c>
      <c r="V256" t="s">
        <v>751</v>
      </c>
      <c r="W256" t="s">
        <v>40</v>
      </c>
      <c r="X256" t="s">
        <v>115</v>
      </c>
      <c r="Y256" t="s">
        <v>36</v>
      </c>
      <c r="Z256" t="s">
        <v>37</v>
      </c>
      <c r="AB256">
        <v>1505</v>
      </c>
      <c r="AC256">
        <v>140</v>
      </c>
      <c r="AE256">
        <v>140</v>
      </c>
      <c r="AF256">
        <v>455</v>
      </c>
      <c r="AG256">
        <v>455</v>
      </c>
      <c r="AH256">
        <v>455</v>
      </c>
      <c r="AI256">
        <v>0</v>
      </c>
      <c r="AJ256">
        <v>0</v>
      </c>
      <c r="AK256">
        <v>0</v>
      </c>
      <c r="AL256">
        <v>0</v>
      </c>
      <c r="AM256">
        <v>0</v>
      </c>
      <c r="AN256">
        <v>0</v>
      </c>
      <c r="AO256" t="s">
        <v>38</v>
      </c>
      <c r="AP256" t="s">
        <v>38</v>
      </c>
      <c r="AQ256" t="s">
        <v>38</v>
      </c>
      <c r="AT256" t="str">
        <f t="shared" si="3"/>
        <v>0105016</v>
      </c>
    </row>
    <row r="257" spans="1:46" hidden="1">
      <c r="A257" t="s">
        <v>2442</v>
      </c>
      <c r="B257" t="s">
        <v>2436</v>
      </c>
      <c r="C257" t="s">
        <v>2443</v>
      </c>
      <c r="D257" t="s">
        <v>2300</v>
      </c>
      <c r="E257" t="s">
        <v>726</v>
      </c>
      <c r="F257" t="s">
        <v>2310</v>
      </c>
      <c r="G257" t="s">
        <v>749</v>
      </c>
      <c r="H257" t="s">
        <v>2314</v>
      </c>
      <c r="I257" t="s">
        <v>2448</v>
      </c>
      <c r="J257" t="s">
        <v>40</v>
      </c>
      <c r="K257" t="s">
        <v>115</v>
      </c>
      <c r="L257" t="s">
        <v>65</v>
      </c>
      <c r="M257" t="s">
        <v>37</v>
      </c>
      <c r="O257">
        <v>2150</v>
      </c>
      <c r="P257" t="s">
        <v>38</v>
      </c>
      <c r="Q257" t="s">
        <v>38</v>
      </c>
      <c r="R257" t="s">
        <v>38</v>
      </c>
      <c r="S257" t="s">
        <v>2315</v>
      </c>
      <c r="T257" t="s">
        <v>750</v>
      </c>
      <c r="U257" t="s">
        <v>2316</v>
      </c>
      <c r="V257" t="s">
        <v>752</v>
      </c>
      <c r="W257" t="s">
        <v>40</v>
      </c>
      <c r="X257" t="s">
        <v>115</v>
      </c>
      <c r="Y257" t="s">
        <v>36</v>
      </c>
      <c r="Z257" t="s">
        <v>37</v>
      </c>
      <c r="AB257">
        <v>645</v>
      </c>
      <c r="AC257">
        <v>60</v>
      </c>
      <c r="AE257">
        <v>60</v>
      </c>
      <c r="AF257">
        <v>195</v>
      </c>
      <c r="AG257">
        <v>195</v>
      </c>
      <c r="AH257">
        <v>195</v>
      </c>
      <c r="AI257">
        <v>0</v>
      </c>
      <c r="AJ257">
        <v>0</v>
      </c>
      <c r="AK257">
        <v>0</v>
      </c>
      <c r="AL257">
        <v>0</v>
      </c>
      <c r="AM257">
        <v>0</v>
      </c>
      <c r="AN257">
        <v>0</v>
      </c>
      <c r="AO257" t="s">
        <v>38</v>
      </c>
      <c r="AP257" t="s">
        <v>38</v>
      </c>
      <c r="AQ257" t="s">
        <v>38</v>
      </c>
      <c r="AT257" t="str">
        <f t="shared" si="3"/>
        <v>0105017</v>
      </c>
    </row>
    <row r="258" spans="1:46" hidden="1">
      <c r="A258" t="s">
        <v>2442</v>
      </c>
      <c r="B258" t="s">
        <v>2436</v>
      </c>
      <c r="C258" t="s">
        <v>2443</v>
      </c>
      <c r="D258" t="s">
        <v>2300</v>
      </c>
      <c r="E258" t="s">
        <v>726</v>
      </c>
      <c r="F258" t="s">
        <v>2310</v>
      </c>
      <c r="G258" t="s">
        <v>749</v>
      </c>
      <c r="H258" t="s">
        <v>2314</v>
      </c>
      <c r="I258" t="s">
        <v>2448</v>
      </c>
      <c r="J258" t="s">
        <v>40</v>
      </c>
      <c r="K258" t="s">
        <v>115</v>
      </c>
      <c r="L258" t="s">
        <v>65</v>
      </c>
      <c r="M258" t="s">
        <v>37</v>
      </c>
      <c r="O258">
        <v>2150</v>
      </c>
      <c r="P258" t="s">
        <v>38</v>
      </c>
      <c r="Q258" t="s">
        <v>38</v>
      </c>
      <c r="R258" t="s">
        <v>38</v>
      </c>
      <c r="S258" t="s">
        <v>2316</v>
      </c>
      <c r="T258" t="s">
        <v>753</v>
      </c>
      <c r="U258" t="s">
        <v>2318</v>
      </c>
      <c r="V258" t="s">
        <v>754</v>
      </c>
      <c r="W258" t="s">
        <v>40</v>
      </c>
      <c r="X258" t="s">
        <v>115</v>
      </c>
      <c r="Y258" t="s">
        <v>36</v>
      </c>
      <c r="Z258" t="s">
        <v>37</v>
      </c>
      <c r="AA258">
        <v>1</v>
      </c>
      <c r="AB258">
        <v>5</v>
      </c>
      <c r="AC258">
        <v>1</v>
      </c>
      <c r="AE258">
        <v>0</v>
      </c>
      <c r="AF258">
        <v>1</v>
      </c>
      <c r="AG258">
        <v>0</v>
      </c>
      <c r="AH258">
        <v>1</v>
      </c>
      <c r="AI258">
        <v>0</v>
      </c>
      <c r="AJ258">
        <v>1</v>
      </c>
      <c r="AK258">
        <v>0</v>
      </c>
      <c r="AL258">
        <v>1</v>
      </c>
      <c r="AM258">
        <v>0</v>
      </c>
      <c r="AN258">
        <v>1</v>
      </c>
      <c r="AO258" t="s">
        <v>38</v>
      </c>
      <c r="AP258" t="s">
        <v>38</v>
      </c>
      <c r="AQ258" t="s">
        <v>38</v>
      </c>
      <c r="AT258" t="str">
        <f t="shared" si="3"/>
        <v>0105018</v>
      </c>
    </row>
    <row r="259" spans="1:46" hidden="1">
      <c r="A259" t="s">
        <v>2442</v>
      </c>
      <c r="B259" t="s">
        <v>2436</v>
      </c>
      <c r="C259" t="s">
        <v>2443</v>
      </c>
      <c r="D259" t="s">
        <v>2300</v>
      </c>
      <c r="E259" t="s">
        <v>726</v>
      </c>
      <c r="F259" t="s">
        <v>2310</v>
      </c>
      <c r="G259" t="s">
        <v>749</v>
      </c>
      <c r="H259" t="s">
        <v>2314</v>
      </c>
      <c r="I259" t="s">
        <v>2448</v>
      </c>
      <c r="J259" t="s">
        <v>40</v>
      </c>
      <c r="K259" t="s">
        <v>115</v>
      </c>
      <c r="L259" t="s">
        <v>65</v>
      </c>
      <c r="M259" t="s">
        <v>37</v>
      </c>
      <c r="O259">
        <v>2150</v>
      </c>
      <c r="P259" t="s">
        <v>38</v>
      </c>
      <c r="Q259" t="s">
        <v>38</v>
      </c>
      <c r="R259" t="s">
        <v>38</v>
      </c>
      <c r="S259" t="s">
        <v>2318</v>
      </c>
      <c r="T259" t="s">
        <v>755</v>
      </c>
      <c r="U259" t="s">
        <v>2319</v>
      </c>
      <c r="V259" t="s">
        <v>756</v>
      </c>
      <c r="W259" t="s">
        <v>40</v>
      </c>
      <c r="X259" t="s">
        <v>115</v>
      </c>
      <c r="Y259" t="s">
        <v>36</v>
      </c>
      <c r="Z259" t="s">
        <v>37</v>
      </c>
      <c r="AA259">
        <v>1</v>
      </c>
      <c r="AB259">
        <v>5</v>
      </c>
      <c r="AC259">
        <v>1</v>
      </c>
      <c r="AE259">
        <v>0</v>
      </c>
      <c r="AF259">
        <v>1</v>
      </c>
      <c r="AG259">
        <v>0</v>
      </c>
      <c r="AH259">
        <v>1</v>
      </c>
      <c r="AI259">
        <v>0</v>
      </c>
      <c r="AJ259">
        <v>1</v>
      </c>
      <c r="AK259">
        <v>0</v>
      </c>
      <c r="AL259">
        <v>1</v>
      </c>
      <c r="AM259">
        <v>0</v>
      </c>
      <c r="AN259">
        <v>1</v>
      </c>
      <c r="AO259" t="s">
        <v>38</v>
      </c>
      <c r="AP259" t="s">
        <v>38</v>
      </c>
      <c r="AQ259" t="s">
        <v>38</v>
      </c>
      <c r="AT259" t="str">
        <f t="shared" ref="AT259:AT322" si="4">C259&amp;D259&amp;U259</f>
        <v>0105019</v>
      </c>
    </row>
    <row r="260" spans="1:46" hidden="1">
      <c r="A260" t="s">
        <v>2442</v>
      </c>
      <c r="B260" t="s">
        <v>2436</v>
      </c>
      <c r="C260" t="s">
        <v>2443</v>
      </c>
      <c r="D260" t="s">
        <v>2300</v>
      </c>
      <c r="E260" t="s">
        <v>726</v>
      </c>
      <c r="F260" t="s">
        <v>2314</v>
      </c>
      <c r="G260" t="s">
        <v>317</v>
      </c>
      <c r="H260" t="s">
        <v>2315</v>
      </c>
      <c r="I260" t="s">
        <v>2423</v>
      </c>
      <c r="J260" t="s">
        <v>34</v>
      </c>
      <c r="K260" t="s">
        <v>115</v>
      </c>
      <c r="L260" t="s">
        <v>65</v>
      </c>
      <c r="M260" t="s">
        <v>37</v>
      </c>
      <c r="O260">
        <v>3</v>
      </c>
      <c r="P260" t="s">
        <v>38</v>
      </c>
      <c r="Q260" t="s">
        <v>38</v>
      </c>
      <c r="R260" t="s">
        <v>38</v>
      </c>
      <c r="S260" t="s">
        <v>2319</v>
      </c>
      <c r="T260" t="s">
        <v>757</v>
      </c>
      <c r="U260" t="s">
        <v>2320</v>
      </c>
      <c r="V260" t="s">
        <v>758</v>
      </c>
      <c r="W260" t="s">
        <v>34</v>
      </c>
      <c r="X260" t="s">
        <v>115</v>
      </c>
      <c r="Y260" t="s">
        <v>41</v>
      </c>
      <c r="Z260" t="s">
        <v>37</v>
      </c>
      <c r="AB260">
        <v>100</v>
      </c>
      <c r="AC260">
        <v>10</v>
      </c>
      <c r="AE260">
        <v>10</v>
      </c>
      <c r="AF260">
        <v>35</v>
      </c>
      <c r="AG260">
        <v>90</v>
      </c>
      <c r="AH260">
        <v>100</v>
      </c>
      <c r="AI260">
        <v>0</v>
      </c>
      <c r="AJ260">
        <v>0</v>
      </c>
      <c r="AK260">
        <v>0</v>
      </c>
      <c r="AL260">
        <v>0</v>
      </c>
      <c r="AM260">
        <v>0</v>
      </c>
      <c r="AN260">
        <v>0</v>
      </c>
      <c r="AO260" t="s">
        <v>38</v>
      </c>
      <c r="AP260" t="s">
        <v>38</v>
      </c>
      <c r="AQ260" t="s">
        <v>38</v>
      </c>
      <c r="AT260" t="str">
        <f t="shared" si="4"/>
        <v>01050110</v>
      </c>
    </row>
    <row r="261" spans="1:46" hidden="1">
      <c r="A261" t="s">
        <v>2442</v>
      </c>
      <c r="B261" t="s">
        <v>2436</v>
      </c>
      <c r="C261" t="s">
        <v>2443</v>
      </c>
      <c r="D261" t="s">
        <v>2300</v>
      </c>
      <c r="E261" t="s">
        <v>726</v>
      </c>
      <c r="F261" t="s">
        <v>2314</v>
      </c>
      <c r="G261" t="s">
        <v>317</v>
      </c>
      <c r="H261" t="s">
        <v>2315</v>
      </c>
      <c r="I261" t="s">
        <v>2423</v>
      </c>
      <c r="J261" t="s">
        <v>34</v>
      </c>
      <c r="K261" t="s">
        <v>115</v>
      </c>
      <c r="L261" t="s">
        <v>65</v>
      </c>
      <c r="M261" t="s">
        <v>37</v>
      </c>
      <c r="O261">
        <v>3</v>
      </c>
      <c r="P261" t="s">
        <v>38</v>
      </c>
      <c r="Q261" t="s">
        <v>38</v>
      </c>
      <c r="R261" t="s">
        <v>38</v>
      </c>
      <c r="S261" t="s">
        <v>2320</v>
      </c>
      <c r="T261" t="s">
        <v>759</v>
      </c>
      <c r="U261" t="s">
        <v>2321</v>
      </c>
      <c r="V261" t="s">
        <v>760</v>
      </c>
      <c r="W261" t="s">
        <v>34</v>
      </c>
      <c r="X261" t="s">
        <v>115</v>
      </c>
      <c r="Y261" t="s">
        <v>41</v>
      </c>
      <c r="Z261" t="s">
        <v>37</v>
      </c>
      <c r="AB261">
        <v>100</v>
      </c>
      <c r="AC261">
        <v>10</v>
      </c>
      <c r="AE261">
        <v>0</v>
      </c>
      <c r="AF261">
        <v>30</v>
      </c>
      <c r="AG261">
        <v>60</v>
      </c>
      <c r="AH261">
        <v>100</v>
      </c>
      <c r="AI261">
        <v>0</v>
      </c>
      <c r="AJ261">
        <v>0</v>
      </c>
      <c r="AK261">
        <v>0</v>
      </c>
      <c r="AL261">
        <v>0</v>
      </c>
      <c r="AM261">
        <v>0</v>
      </c>
      <c r="AN261">
        <v>0</v>
      </c>
      <c r="AO261" t="s">
        <v>38</v>
      </c>
      <c r="AP261" t="s">
        <v>38</v>
      </c>
      <c r="AQ261" t="s">
        <v>38</v>
      </c>
      <c r="AT261" t="str">
        <f t="shared" si="4"/>
        <v>01050111</v>
      </c>
    </row>
    <row r="262" spans="1:46" hidden="1">
      <c r="A262" t="s">
        <v>2442</v>
      </c>
      <c r="B262" t="s">
        <v>2436</v>
      </c>
      <c r="C262" t="s">
        <v>2443</v>
      </c>
      <c r="D262" t="s">
        <v>2300</v>
      </c>
      <c r="E262" t="s">
        <v>726</v>
      </c>
      <c r="F262" t="s">
        <v>2314</v>
      </c>
      <c r="G262" t="s">
        <v>317</v>
      </c>
      <c r="H262" t="s">
        <v>2315</v>
      </c>
      <c r="I262" t="s">
        <v>2423</v>
      </c>
      <c r="J262" t="s">
        <v>34</v>
      </c>
      <c r="K262" t="s">
        <v>115</v>
      </c>
      <c r="L262" t="s">
        <v>65</v>
      </c>
      <c r="M262" t="s">
        <v>37</v>
      </c>
      <c r="O262">
        <v>3</v>
      </c>
      <c r="P262" t="s">
        <v>38</v>
      </c>
      <c r="Q262" t="s">
        <v>38</v>
      </c>
      <c r="R262" t="s">
        <v>38</v>
      </c>
      <c r="S262" t="s">
        <v>2321</v>
      </c>
      <c r="T262" t="s">
        <v>761</v>
      </c>
      <c r="U262" t="s">
        <v>2327</v>
      </c>
      <c r="V262" t="s">
        <v>762</v>
      </c>
      <c r="W262" t="s">
        <v>40</v>
      </c>
      <c r="X262" t="s">
        <v>115</v>
      </c>
      <c r="Y262" t="s">
        <v>36</v>
      </c>
      <c r="Z262" t="s">
        <v>37</v>
      </c>
      <c r="AB262">
        <v>4</v>
      </c>
      <c r="AC262">
        <v>1</v>
      </c>
      <c r="AE262">
        <v>0</v>
      </c>
      <c r="AF262">
        <v>1</v>
      </c>
      <c r="AG262">
        <v>1</v>
      </c>
      <c r="AH262">
        <v>1</v>
      </c>
      <c r="AI262">
        <v>0</v>
      </c>
      <c r="AJ262">
        <v>0</v>
      </c>
      <c r="AK262">
        <v>0</v>
      </c>
      <c r="AL262">
        <v>0</v>
      </c>
      <c r="AM262">
        <v>0</v>
      </c>
      <c r="AN262">
        <v>0</v>
      </c>
      <c r="AO262" t="s">
        <v>38</v>
      </c>
      <c r="AP262" t="s">
        <v>38</v>
      </c>
      <c r="AQ262" t="s">
        <v>38</v>
      </c>
      <c r="AT262" t="str">
        <f t="shared" si="4"/>
        <v>01050112</v>
      </c>
    </row>
    <row r="263" spans="1:46" hidden="1">
      <c r="A263" t="s">
        <v>2449</v>
      </c>
      <c r="B263" t="s">
        <v>2436</v>
      </c>
      <c r="C263" t="s">
        <v>2450</v>
      </c>
      <c r="D263" t="s">
        <v>2300</v>
      </c>
      <c r="E263" t="s">
        <v>763</v>
      </c>
      <c r="F263" t="s">
        <v>2310</v>
      </c>
      <c r="G263" t="s">
        <v>764</v>
      </c>
      <c r="H263" t="s">
        <v>2301</v>
      </c>
      <c r="I263" t="s">
        <v>2451</v>
      </c>
      <c r="J263" t="s">
        <v>100</v>
      </c>
      <c r="K263" t="s">
        <v>131</v>
      </c>
      <c r="L263" t="s">
        <v>41</v>
      </c>
      <c r="M263" t="s">
        <v>37</v>
      </c>
      <c r="N263">
        <v>100</v>
      </c>
      <c r="O263">
        <v>100</v>
      </c>
      <c r="P263" t="s">
        <v>38</v>
      </c>
      <c r="Q263" t="s">
        <v>38</v>
      </c>
      <c r="R263" t="s">
        <v>38</v>
      </c>
      <c r="S263" t="s">
        <v>2307</v>
      </c>
      <c r="T263" t="s">
        <v>765</v>
      </c>
      <c r="U263" t="s">
        <v>2301</v>
      </c>
      <c r="V263" t="s">
        <v>769</v>
      </c>
      <c r="W263" t="s">
        <v>100</v>
      </c>
      <c r="X263" t="s">
        <v>131</v>
      </c>
      <c r="Y263" t="s">
        <v>41</v>
      </c>
      <c r="Z263" t="s">
        <v>37</v>
      </c>
      <c r="AA263">
        <v>100</v>
      </c>
      <c r="AB263">
        <v>100</v>
      </c>
      <c r="AC263">
        <v>100</v>
      </c>
      <c r="AE263">
        <v>100</v>
      </c>
      <c r="AF263">
        <v>100</v>
      </c>
      <c r="AG263">
        <v>100</v>
      </c>
      <c r="AH263">
        <v>100</v>
      </c>
      <c r="AI263">
        <v>100</v>
      </c>
      <c r="AJ263">
        <v>100</v>
      </c>
      <c r="AK263">
        <v>100</v>
      </c>
      <c r="AL263">
        <v>100</v>
      </c>
      <c r="AM263">
        <v>100</v>
      </c>
      <c r="AN263">
        <v>100</v>
      </c>
      <c r="AO263" t="s">
        <v>38</v>
      </c>
      <c r="AP263" t="s">
        <v>38</v>
      </c>
      <c r="AQ263" t="s">
        <v>38</v>
      </c>
      <c r="AT263" t="str">
        <f t="shared" si="4"/>
        <v>0235011</v>
      </c>
    </row>
    <row r="264" spans="1:46" hidden="1">
      <c r="A264" t="s">
        <v>2449</v>
      </c>
      <c r="B264" t="s">
        <v>2436</v>
      </c>
      <c r="C264" t="s">
        <v>2450</v>
      </c>
      <c r="D264" t="s">
        <v>2300</v>
      </c>
      <c r="E264" t="s">
        <v>763</v>
      </c>
      <c r="F264" t="s">
        <v>2310</v>
      </c>
      <c r="G264" t="s">
        <v>764</v>
      </c>
      <c r="H264" t="s">
        <v>2314</v>
      </c>
      <c r="I264" t="s">
        <v>2452</v>
      </c>
      <c r="J264" t="s">
        <v>100</v>
      </c>
      <c r="K264" t="s">
        <v>95</v>
      </c>
      <c r="L264" t="s">
        <v>41</v>
      </c>
      <c r="M264" t="s">
        <v>37</v>
      </c>
      <c r="N264">
        <v>90</v>
      </c>
      <c r="O264">
        <v>90</v>
      </c>
      <c r="P264" t="s">
        <v>38</v>
      </c>
      <c r="Q264" t="s">
        <v>38</v>
      </c>
      <c r="R264" t="s">
        <v>38</v>
      </c>
      <c r="S264" t="s">
        <v>2314</v>
      </c>
      <c r="T264" t="s">
        <v>770</v>
      </c>
      <c r="U264" t="s">
        <v>2307</v>
      </c>
      <c r="V264" t="s">
        <v>777</v>
      </c>
      <c r="W264" t="s">
        <v>100</v>
      </c>
      <c r="X264" t="s">
        <v>131</v>
      </c>
      <c r="Y264" t="s">
        <v>41</v>
      </c>
      <c r="Z264" t="s">
        <v>37</v>
      </c>
      <c r="AA264">
        <v>100</v>
      </c>
      <c r="AB264">
        <v>100</v>
      </c>
      <c r="AC264">
        <v>100</v>
      </c>
      <c r="AE264">
        <v>100</v>
      </c>
      <c r="AF264">
        <v>100</v>
      </c>
      <c r="AG264">
        <v>100</v>
      </c>
      <c r="AH264">
        <v>100</v>
      </c>
      <c r="AI264">
        <v>100</v>
      </c>
      <c r="AJ264">
        <v>100</v>
      </c>
      <c r="AK264">
        <v>100</v>
      </c>
      <c r="AL264">
        <v>100</v>
      </c>
      <c r="AM264">
        <v>100</v>
      </c>
      <c r="AN264">
        <v>100</v>
      </c>
      <c r="AO264" t="s">
        <v>38</v>
      </c>
      <c r="AP264" t="s">
        <v>38</v>
      </c>
      <c r="AQ264" t="s">
        <v>38</v>
      </c>
      <c r="AT264" t="str">
        <f t="shared" si="4"/>
        <v>0235013</v>
      </c>
    </row>
    <row r="265" spans="1:46" hidden="1">
      <c r="A265" t="s">
        <v>2449</v>
      </c>
      <c r="B265" t="s">
        <v>2436</v>
      </c>
      <c r="C265" t="s">
        <v>2450</v>
      </c>
      <c r="D265" t="s">
        <v>2300</v>
      </c>
      <c r="E265" t="s">
        <v>763</v>
      </c>
      <c r="F265" t="s">
        <v>2310</v>
      </c>
      <c r="G265" t="s">
        <v>764</v>
      </c>
      <c r="H265" t="s">
        <v>2315</v>
      </c>
      <c r="I265" t="s">
        <v>2453</v>
      </c>
      <c r="J265" t="s">
        <v>100</v>
      </c>
      <c r="K265" t="s">
        <v>131</v>
      </c>
      <c r="L265" t="s">
        <v>65</v>
      </c>
      <c r="M265" t="s">
        <v>37</v>
      </c>
      <c r="N265">
        <v>3</v>
      </c>
      <c r="O265">
        <v>3</v>
      </c>
      <c r="P265" t="s">
        <v>38</v>
      </c>
      <c r="Q265" t="s">
        <v>38</v>
      </c>
      <c r="R265" t="s">
        <v>38</v>
      </c>
      <c r="S265" t="s">
        <v>2314</v>
      </c>
      <c r="T265" t="s">
        <v>770</v>
      </c>
      <c r="U265" t="s">
        <v>2315</v>
      </c>
      <c r="V265" t="s">
        <v>778</v>
      </c>
      <c r="W265" t="s">
        <v>100</v>
      </c>
      <c r="X265" t="s">
        <v>131</v>
      </c>
      <c r="Y265" t="s">
        <v>41</v>
      </c>
      <c r="Z265" t="s">
        <v>37</v>
      </c>
      <c r="AA265">
        <v>100</v>
      </c>
      <c r="AB265">
        <v>100</v>
      </c>
      <c r="AC265">
        <v>110</v>
      </c>
      <c r="AE265">
        <v>100</v>
      </c>
      <c r="AF265">
        <v>100</v>
      </c>
      <c r="AG265">
        <v>100</v>
      </c>
      <c r="AH265">
        <v>100</v>
      </c>
      <c r="AI265">
        <v>100</v>
      </c>
      <c r="AJ265">
        <v>100</v>
      </c>
      <c r="AK265">
        <v>100</v>
      </c>
      <c r="AL265">
        <v>100</v>
      </c>
      <c r="AM265">
        <v>100</v>
      </c>
      <c r="AN265">
        <v>100</v>
      </c>
      <c r="AO265" t="s">
        <v>38</v>
      </c>
      <c r="AP265" t="s">
        <v>38</v>
      </c>
      <c r="AQ265" t="s">
        <v>38</v>
      </c>
      <c r="AT265" t="str">
        <f t="shared" si="4"/>
        <v>0235016</v>
      </c>
    </row>
    <row r="266" spans="1:46" hidden="1">
      <c r="A266" t="s">
        <v>2449</v>
      </c>
      <c r="B266" t="s">
        <v>2436</v>
      </c>
      <c r="C266" t="s">
        <v>2450</v>
      </c>
      <c r="D266" t="s">
        <v>2300</v>
      </c>
      <c r="E266" t="s">
        <v>763</v>
      </c>
      <c r="F266" t="s">
        <v>2310</v>
      </c>
      <c r="G266" t="s">
        <v>764</v>
      </c>
      <c r="H266" t="s">
        <v>2315</v>
      </c>
      <c r="I266" t="s">
        <v>2453</v>
      </c>
      <c r="J266" t="s">
        <v>100</v>
      </c>
      <c r="K266" t="s">
        <v>131</v>
      </c>
      <c r="L266" t="s">
        <v>65</v>
      </c>
      <c r="M266" t="s">
        <v>37</v>
      </c>
      <c r="N266">
        <v>3</v>
      </c>
      <c r="O266">
        <v>3</v>
      </c>
      <c r="P266" t="s">
        <v>38</v>
      </c>
      <c r="Q266" t="s">
        <v>38</v>
      </c>
      <c r="R266" t="s">
        <v>38</v>
      </c>
      <c r="S266" t="s">
        <v>2315</v>
      </c>
      <c r="T266" t="s">
        <v>779</v>
      </c>
      <c r="U266" t="s">
        <v>2316</v>
      </c>
      <c r="V266" t="s">
        <v>780</v>
      </c>
      <c r="W266" t="s">
        <v>34</v>
      </c>
      <c r="X266" t="s">
        <v>131</v>
      </c>
      <c r="Y266" t="s">
        <v>36</v>
      </c>
      <c r="Z266" t="s">
        <v>37</v>
      </c>
      <c r="AA266">
        <v>600000000</v>
      </c>
      <c r="AB266">
        <v>600000000</v>
      </c>
      <c r="AC266">
        <v>36251872807</v>
      </c>
      <c r="AE266">
        <v>100</v>
      </c>
      <c r="AF266">
        <v>100</v>
      </c>
      <c r="AG266">
        <v>100</v>
      </c>
      <c r="AH266">
        <v>100</v>
      </c>
      <c r="AI266">
        <v>100</v>
      </c>
      <c r="AJ266">
        <v>100</v>
      </c>
      <c r="AK266">
        <v>100</v>
      </c>
      <c r="AL266">
        <v>100</v>
      </c>
      <c r="AM266">
        <v>100</v>
      </c>
      <c r="AN266">
        <v>100</v>
      </c>
      <c r="AO266" t="s">
        <v>38</v>
      </c>
      <c r="AP266" t="s">
        <v>38</v>
      </c>
      <c r="AQ266" t="s">
        <v>38</v>
      </c>
      <c r="AT266" t="str">
        <f t="shared" si="4"/>
        <v>0235017</v>
      </c>
    </row>
    <row r="267" spans="1:46" hidden="1">
      <c r="A267" t="s">
        <v>2449</v>
      </c>
      <c r="B267" t="s">
        <v>2436</v>
      </c>
      <c r="C267" t="s">
        <v>2450</v>
      </c>
      <c r="D267" t="s">
        <v>2300</v>
      </c>
      <c r="E267" t="s">
        <v>763</v>
      </c>
      <c r="F267" t="s">
        <v>2315</v>
      </c>
      <c r="G267" t="s">
        <v>317</v>
      </c>
      <c r="H267" t="s">
        <v>2316</v>
      </c>
      <c r="I267" t="s">
        <v>2423</v>
      </c>
      <c r="J267" t="s">
        <v>100</v>
      </c>
      <c r="K267" t="s">
        <v>115</v>
      </c>
      <c r="L267" t="s">
        <v>41</v>
      </c>
      <c r="M267" t="s">
        <v>37</v>
      </c>
      <c r="N267">
        <v>100</v>
      </c>
      <c r="O267">
        <v>100</v>
      </c>
      <c r="P267" t="s">
        <v>38</v>
      </c>
      <c r="Q267" t="s">
        <v>38</v>
      </c>
      <c r="R267" t="s">
        <v>38</v>
      </c>
      <c r="S267" t="s">
        <v>2316</v>
      </c>
      <c r="T267" t="s">
        <v>552</v>
      </c>
      <c r="U267" t="s">
        <v>2318</v>
      </c>
      <c r="V267" t="s">
        <v>784</v>
      </c>
      <c r="W267" t="s">
        <v>100</v>
      </c>
      <c r="X267" t="s">
        <v>115</v>
      </c>
      <c r="Y267" t="s">
        <v>41</v>
      </c>
      <c r="Z267" t="s">
        <v>37</v>
      </c>
      <c r="AA267">
        <v>100</v>
      </c>
      <c r="AB267">
        <v>100</v>
      </c>
      <c r="AC267">
        <v>100</v>
      </c>
      <c r="AE267">
        <v>100</v>
      </c>
      <c r="AF267">
        <v>100</v>
      </c>
      <c r="AG267">
        <v>100</v>
      </c>
      <c r="AH267">
        <v>100</v>
      </c>
      <c r="AI267">
        <v>100</v>
      </c>
      <c r="AJ267">
        <v>100</v>
      </c>
      <c r="AK267">
        <v>100</v>
      </c>
      <c r="AL267">
        <v>100</v>
      </c>
      <c r="AM267">
        <v>100</v>
      </c>
      <c r="AN267">
        <v>100</v>
      </c>
      <c r="AO267" t="s">
        <v>38</v>
      </c>
      <c r="AP267" t="s">
        <v>38</v>
      </c>
      <c r="AQ267" t="s">
        <v>38</v>
      </c>
      <c r="AT267" t="str">
        <f t="shared" si="4"/>
        <v>0235018</v>
      </c>
    </row>
    <row r="268" spans="1:46" hidden="1">
      <c r="A268" t="s">
        <v>2449</v>
      </c>
      <c r="B268" t="s">
        <v>2436</v>
      </c>
      <c r="C268" t="s">
        <v>2450</v>
      </c>
      <c r="D268" t="s">
        <v>2300</v>
      </c>
      <c r="E268" t="s">
        <v>763</v>
      </c>
      <c r="F268" t="s">
        <v>2315</v>
      </c>
      <c r="G268" t="s">
        <v>317</v>
      </c>
      <c r="H268" t="s">
        <v>2316</v>
      </c>
      <c r="I268" t="s">
        <v>2423</v>
      </c>
      <c r="J268" t="s">
        <v>100</v>
      </c>
      <c r="K268" t="s">
        <v>115</v>
      </c>
      <c r="L268" t="s">
        <v>41</v>
      </c>
      <c r="M268" t="s">
        <v>37</v>
      </c>
      <c r="N268">
        <v>100</v>
      </c>
      <c r="O268">
        <v>100</v>
      </c>
      <c r="P268" t="s">
        <v>38</v>
      </c>
      <c r="Q268" t="s">
        <v>38</v>
      </c>
      <c r="R268" t="s">
        <v>38</v>
      </c>
      <c r="S268" t="s">
        <v>2318</v>
      </c>
      <c r="T268" t="s">
        <v>785</v>
      </c>
      <c r="U268" t="s">
        <v>2319</v>
      </c>
      <c r="V268" t="s">
        <v>789</v>
      </c>
      <c r="W268" t="s">
        <v>100</v>
      </c>
      <c r="X268" t="s">
        <v>115</v>
      </c>
      <c r="Y268" t="s">
        <v>41</v>
      </c>
      <c r="Z268" t="s">
        <v>37</v>
      </c>
      <c r="AA268">
        <v>100</v>
      </c>
      <c r="AB268">
        <v>100</v>
      </c>
      <c r="AC268">
        <v>100</v>
      </c>
      <c r="AE268">
        <v>100</v>
      </c>
      <c r="AF268">
        <v>100</v>
      </c>
      <c r="AG268">
        <v>100</v>
      </c>
      <c r="AH268">
        <v>100</v>
      </c>
      <c r="AI268">
        <v>100</v>
      </c>
      <c r="AJ268">
        <v>100</v>
      </c>
      <c r="AK268">
        <v>100</v>
      </c>
      <c r="AL268">
        <v>100</v>
      </c>
      <c r="AM268">
        <v>100</v>
      </c>
      <c r="AN268">
        <v>100</v>
      </c>
      <c r="AO268" t="s">
        <v>38</v>
      </c>
      <c r="AP268" t="s">
        <v>38</v>
      </c>
      <c r="AQ268" t="s">
        <v>38</v>
      </c>
      <c r="AT268" t="str">
        <f t="shared" si="4"/>
        <v>0235019</v>
      </c>
    </row>
    <row r="269" spans="1:46" hidden="1">
      <c r="A269" t="s">
        <v>2454</v>
      </c>
      <c r="B269" t="s">
        <v>2455</v>
      </c>
      <c r="C269" t="s">
        <v>2456</v>
      </c>
      <c r="D269" t="s">
        <v>2300</v>
      </c>
      <c r="E269" t="s">
        <v>790</v>
      </c>
      <c r="F269" t="s">
        <v>2310</v>
      </c>
      <c r="G269" t="s">
        <v>791</v>
      </c>
      <c r="H269" t="s">
        <v>2310</v>
      </c>
      <c r="I269" t="s">
        <v>2457</v>
      </c>
      <c r="J269" t="s">
        <v>40</v>
      </c>
      <c r="K269" t="s">
        <v>35</v>
      </c>
      <c r="L269" t="s">
        <v>65</v>
      </c>
      <c r="M269" t="s">
        <v>37</v>
      </c>
      <c r="O269">
        <v>2880</v>
      </c>
      <c r="P269" t="s">
        <v>38</v>
      </c>
      <c r="Q269" t="s">
        <v>38</v>
      </c>
      <c r="R269" t="s">
        <v>38</v>
      </c>
      <c r="S269" t="s">
        <v>2314</v>
      </c>
      <c r="T269" t="s">
        <v>792</v>
      </c>
      <c r="U269" t="s">
        <v>2301</v>
      </c>
      <c r="V269" t="s">
        <v>796</v>
      </c>
      <c r="W269" t="s">
        <v>40</v>
      </c>
      <c r="X269" t="s">
        <v>131</v>
      </c>
      <c r="Y269" t="s">
        <v>36</v>
      </c>
      <c r="Z269" t="s">
        <v>58</v>
      </c>
      <c r="AA269">
        <v>103889</v>
      </c>
      <c r="AB269">
        <v>156542</v>
      </c>
      <c r="AC269">
        <v>14884</v>
      </c>
      <c r="AE269">
        <v>14502</v>
      </c>
      <c r="AF269">
        <v>14840</v>
      </c>
      <c r="AG269">
        <v>15900</v>
      </c>
      <c r="AH269">
        <v>15900</v>
      </c>
      <c r="AI269">
        <v>15900</v>
      </c>
      <c r="AJ269">
        <v>15900</v>
      </c>
      <c r="AK269">
        <v>15900</v>
      </c>
      <c r="AL269">
        <v>15900</v>
      </c>
      <c r="AM269">
        <v>15900</v>
      </c>
      <c r="AN269">
        <v>15900</v>
      </c>
      <c r="AO269" t="s">
        <v>38</v>
      </c>
      <c r="AP269" t="s">
        <v>38</v>
      </c>
      <c r="AQ269" t="s">
        <v>38</v>
      </c>
      <c r="AT269" t="str">
        <f t="shared" si="4"/>
        <v>0126011</v>
      </c>
    </row>
    <row r="270" spans="1:46" hidden="1">
      <c r="A270" t="s">
        <v>2454</v>
      </c>
      <c r="B270" t="s">
        <v>2455</v>
      </c>
      <c r="C270" t="s">
        <v>2456</v>
      </c>
      <c r="D270" t="s">
        <v>2300</v>
      </c>
      <c r="E270" t="s">
        <v>790</v>
      </c>
      <c r="F270" t="s">
        <v>2310</v>
      </c>
      <c r="G270" t="s">
        <v>791</v>
      </c>
      <c r="H270" t="s">
        <v>2310</v>
      </c>
      <c r="I270" t="s">
        <v>2457</v>
      </c>
      <c r="J270" t="s">
        <v>40</v>
      </c>
      <c r="K270" t="s">
        <v>35</v>
      </c>
      <c r="L270" t="s">
        <v>65</v>
      </c>
      <c r="M270" t="s">
        <v>37</v>
      </c>
      <c r="O270">
        <v>2880</v>
      </c>
      <c r="P270" t="s">
        <v>38</v>
      </c>
      <c r="Q270" t="s">
        <v>38</v>
      </c>
      <c r="R270" t="s">
        <v>38</v>
      </c>
      <c r="S270" t="s">
        <v>2318</v>
      </c>
      <c r="T270" t="s">
        <v>797</v>
      </c>
      <c r="U270" t="s">
        <v>2304</v>
      </c>
      <c r="V270" t="s">
        <v>801</v>
      </c>
      <c r="W270" t="s">
        <v>40</v>
      </c>
      <c r="X270" t="s">
        <v>131</v>
      </c>
      <c r="Y270" t="s">
        <v>36</v>
      </c>
      <c r="Z270" t="s">
        <v>58</v>
      </c>
      <c r="AA270">
        <v>20817</v>
      </c>
      <c r="AB270">
        <v>72231.53</v>
      </c>
      <c r="AC270">
        <v>3883</v>
      </c>
      <c r="AE270">
        <v>3241</v>
      </c>
      <c r="AF270">
        <v>7207.96</v>
      </c>
      <c r="AG270">
        <v>7722.82</v>
      </c>
      <c r="AH270">
        <v>7722.8203675220602</v>
      </c>
      <c r="AI270">
        <v>7722.8203675220602</v>
      </c>
      <c r="AJ270">
        <v>7722.8203675220602</v>
      </c>
      <c r="AK270">
        <v>7722.8203675220602</v>
      </c>
      <c r="AL270">
        <v>7722.8203675220602</v>
      </c>
      <c r="AM270">
        <v>7722.8203675220602</v>
      </c>
      <c r="AN270">
        <v>7722.8203675220602</v>
      </c>
      <c r="AO270" t="s">
        <v>38</v>
      </c>
      <c r="AP270" t="s">
        <v>38</v>
      </c>
      <c r="AQ270" t="s">
        <v>38</v>
      </c>
      <c r="AT270" t="str">
        <f t="shared" si="4"/>
        <v>0126012</v>
      </c>
    </row>
    <row r="271" spans="1:46" hidden="1">
      <c r="A271" t="s">
        <v>2454</v>
      </c>
      <c r="B271" t="s">
        <v>2455</v>
      </c>
      <c r="C271" t="s">
        <v>2456</v>
      </c>
      <c r="D271" t="s">
        <v>2300</v>
      </c>
      <c r="E271" t="s">
        <v>790</v>
      </c>
      <c r="F271" t="s">
        <v>2310</v>
      </c>
      <c r="G271" t="s">
        <v>791</v>
      </c>
      <c r="H271" t="s">
        <v>2310</v>
      </c>
      <c r="I271" t="s">
        <v>2457</v>
      </c>
      <c r="J271" t="s">
        <v>40</v>
      </c>
      <c r="K271" t="s">
        <v>35</v>
      </c>
      <c r="L271" t="s">
        <v>65</v>
      </c>
      <c r="M271" t="s">
        <v>37</v>
      </c>
      <c r="O271">
        <v>2880</v>
      </c>
      <c r="P271" t="s">
        <v>38</v>
      </c>
      <c r="Q271" t="s">
        <v>38</v>
      </c>
      <c r="R271" t="s">
        <v>38</v>
      </c>
      <c r="S271" t="s">
        <v>2318</v>
      </c>
      <c r="T271" t="s">
        <v>797</v>
      </c>
      <c r="U271" t="s">
        <v>2307</v>
      </c>
      <c r="V271" t="s">
        <v>802</v>
      </c>
      <c r="W271" t="s">
        <v>40</v>
      </c>
      <c r="X271" t="s">
        <v>131</v>
      </c>
      <c r="Y271" t="s">
        <v>36</v>
      </c>
      <c r="Z271" t="s">
        <v>58</v>
      </c>
      <c r="AA271">
        <v>25582</v>
      </c>
      <c r="AB271">
        <v>77561.47</v>
      </c>
      <c r="AC271">
        <v>4826</v>
      </c>
      <c r="AE271">
        <v>4512</v>
      </c>
      <c r="AF271">
        <v>7632.0343236460803</v>
      </c>
      <c r="AG271">
        <v>8177.1796324779398</v>
      </c>
      <c r="AH271">
        <v>8177.1796324779398</v>
      </c>
      <c r="AI271">
        <v>8177.1796324779398</v>
      </c>
      <c r="AJ271">
        <v>8177.1796324779398</v>
      </c>
      <c r="AK271">
        <v>8177.1796324779398</v>
      </c>
      <c r="AL271">
        <v>8177.1796324779398</v>
      </c>
      <c r="AM271">
        <v>8177.1796324779398</v>
      </c>
      <c r="AN271">
        <v>8177.1796324779398</v>
      </c>
      <c r="AO271" t="s">
        <v>38</v>
      </c>
      <c r="AP271" t="s">
        <v>38</v>
      </c>
      <c r="AQ271" t="s">
        <v>38</v>
      </c>
      <c r="AT271" t="str">
        <f t="shared" si="4"/>
        <v>0126013</v>
      </c>
    </row>
    <row r="272" spans="1:46" hidden="1">
      <c r="A272" t="s">
        <v>2454</v>
      </c>
      <c r="B272" t="s">
        <v>2455</v>
      </c>
      <c r="C272" t="s">
        <v>2456</v>
      </c>
      <c r="D272" t="s">
        <v>2300</v>
      </c>
      <c r="E272" t="s">
        <v>790</v>
      </c>
      <c r="F272" t="s">
        <v>2310</v>
      </c>
      <c r="G272" t="s">
        <v>791</v>
      </c>
      <c r="H272" t="s">
        <v>2310</v>
      </c>
      <c r="I272" t="s">
        <v>2457</v>
      </c>
      <c r="J272" t="s">
        <v>40</v>
      </c>
      <c r="K272" t="s">
        <v>35</v>
      </c>
      <c r="L272" t="s">
        <v>65</v>
      </c>
      <c r="M272" t="s">
        <v>37</v>
      </c>
      <c r="O272">
        <v>2880</v>
      </c>
      <c r="P272" t="s">
        <v>38</v>
      </c>
      <c r="Q272" t="s">
        <v>38</v>
      </c>
      <c r="R272" t="s">
        <v>38</v>
      </c>
      <c r="S272" t="s">
        <v>2318</v>
      </c>
      <c r="T272" t="s">
        <v>797</v>
      </c>
      <c r="U272" t="s">
        <v>2310</v>
      </c>
      <c r="V272" t="s">
        <v>803</v>
      </c>
      <c r="W272" t="s">
        <v>76</v>
      </c>
      <c r="X272" t="s">
        <v>115</v>
      </c>
      <c r="Y272" t="s">
        <v>36</v>
      </c>
      <c r="Z272" t="s">
        <v>58</v>
      </c>
      <c r="AA272">
        <v>590</v>
      </c>
      <c r="AB272">
        <v>700</v>
      </c>
      <c r="AC272">
        <v>690.98</v>
      </c>
      <c r="AE272">
        <v>635</v>
      </c>
      <c r="AF272">
        <v>590</v>
      </c>
      <c r="AG272">
        <v>645</v>
      </c>
      <c r="AH272">
        <v>700</v>
      </c>
      <c r="AI272">
        <v>700</v>
      </c>
      <c r="AJ272">
        <v>700</v>
      </c>
      <c r="AK272">
        <v>700</v>
      </c>
      <c r="AL272">
        <v>700</v>
      </c>
      <c r="AM272">
        <v>700</v>
      </c>
      <c r="AN272">
        <v>700</v>
      </c>
      <c r="AO272" t="s">
        <v>38</v>
      </c>
      <c r="AP272" t="s">
        <v>38</v>
      </c>
      <c r="AQ272" t="s">
        <v>38</v>
      </c>
      <c r="AT272" t="str">
        <f t="shared" si="4"/>
        <v>0126014</v>
      </c>
    </row>
    <row r="273" spans="1:46" hidden="1">
      <c r="A273" t="s">
        <v>2454</v>
      </c>
      <c r="B273" t="s">
        <v>2455</v>
      </c>
      <c r="C273" t="s">
        <v>2456</v>
      </c>
      <c r="D273" t="s">
        <v>2300</v>
      </c>
      <c r="E273" t="s">
        <v>790</v>
      </c>
      <c r="F273" t="s">
        <v>2310</v>
      </c>
      <c r="G273" t="s">
        <v>791</v>
      </c>
      <c r="H273" t="s">
        <v>2310</v>
      </c>
      <c r="I273" t="s">
        <v>2457</v>
      </c>
      <c r="J273" t="s">
        <v>40</v>
      </c>
      <c r="K273" t="s">
        <v>35</v>
      </c>
      <c r="L273" t="s">
        <v>65</v>
      </c>
      <c r="M273" t="s">
        <v>37</v>
      </c>
      <c r="O273">
        <v>2880</v>
      </c>
      <c r="P273" t="s">
        <v>38</v>
      </c>
      <c r="Q273" t="s">
        <v>38</v>
      </c>
      <c r="R273" t="s">
        <v>38</v>
      </c>
      <c r="S273" t="s">
        <v>2318</v>
      </c>
      <c r="T273" t="s">
        <v>797</v>
      </c>
      <c r="U273" t="s">
        <v>2314</v>
      </c>
      <c r="V273" t="s">
        <v>804</v>
      </c>
      <c r="W273" t="s">
        <v>100</v>
      </c>
      <c r="X273" t="s">
        <v>115</v>
      </c>
      <c r="Y273" t="s">
        <v>41</v>
      </c>
      <c r="Z273" t="s">
        <v>58</v>
      </c>
      <c r="AA273">
        <v>100</v>
      </c>
      <c r="AB273">
        <v>100</v>
      </c>
      <c r="AC273">
        <v>100</v>
      </c>
      <c r="AE273">
        <v>1538</v>
      </c>
      <c r="AF273">
        <v>1789</v>
      </c>
      <c r="AG273">
        <v>1805</v>
      </c>
      <c r="AH273">
        <v>1821</v>
      </c>
      <c r="AI273">
        <v>1830</v>
      </c>
      <c r="AJ273">
        <v>1839</v>
      </c>
      <c r="AK273">
        <v>1848</v>
      </c>
      <c r="AL273">
        <v>1856</v>
      </c>
      <c r="AM273">
        <v>1863</v>
      </c>
      <c r="AN273">
        <v>1870</v>
      </c>
      <c r="AO273" t="s">
        <v>38</v>
      </c>
      <c r="AP273" t="s">
        <v>38</v>
      </c>
      <c r="AQ273" t="s">
        <v>38</v>
      </c>
      <c r="AT273" t="str">
        <f t="shared" si="4"/>
        <v>0126015</v>
      </c>
    </row>
    <row r="274" spans="1:46" hidden="1">
      <c r="A274" t="s">
        <v>2454</v>
      </c>
      <c r="B274" t="s">
        <v>2455</v>
      </c>
      <c r="C274" t="s">
        <v>2456</v>
      </c>
      <c r="D274" t="s">
        <v>2300</v>
      </c>
      <c r="E274" t="s">
        <v>790</v>
      </c>
      <c r="F274" t="s">
        <v>2314</v>
      </c>
      <c r="G274" t="s">
        <v>805</v>
      </c>
      <c r="H274" t="s">
        <v>2314</v>
      </c>
      <c r="I274" t="s">
        <v>2458</v>
      </c>
      <c r="J274" t="s">
        <v>34</v>
      </c>
      <c r="K274" t="s">
        <v>115</v>
      </c>
      <c r="L274" t="s">
        <v>65</v>
      </c>
      <c r="M274" t="s">
        <v>37</v>
      </c>
      <c r="O274">
        <v>51.56</v>
      </c>
      <c r="P274" t="s">
        <v>38</v>
      </c>
      <c r="Q274" t="s">
        <v>38</v>
      </c>
      <c r="R274" t="s">
        <v>38</v>
      </c>
      <c r="S274" t="s">
        <v>2319</v>
      </c>
      <c r="T274" t="s">
        <v>806</v>
      </c>
      <c r="U274" t="s">
        <v>2315</v>
      </c>
      <c r="V274" t="s">
        <v>807</v>
      </c>
      <c r="W274" t="s">
        <v>40</v>
      </c>
      <c r="X274" t="s">
        <v>35</v>
      </c>
      <c r="Y274" t="s">
        <v>36</v>
      </c>
      <c r="Z274" t="s">
        <v>37</v>
      </c>
      <c r="AA274">
        <v>4587</v>
      </c>
      <c r="AB274">
        <v>18059</v>
      </c>
      <c r="AC274">
        <v>1688</v>
      </c>
      <c r="AE274">
        <v>1538</v>
      </c>
      <c r="AF274">
        <v>1789</v>
      </c>
      <c r="AG274">
        <v>1805</v>
      </c>
      <c r="AH274">
        <v>1821</v>
      </c>
      <c r="AI274">
        <v>1830</v>
      </c>
      <c r="AJ274">
        <v>1839</v>
      </c>
      <c r="AK274">
        <v>1848</v>
      </c>
      <c r="AL274">
        <v>1856</v>
      </c>
      <c r="AM274">
        <v>1863</v>
      </c>
      <c r="AN274">
        <v>1870</v>
      </c>
      <c r="AO274" t="s">
        <v>38</v>
      </c>
      <c r="AP274" t="s">
        <v>38</v>
      </c>
      <c r="AQ274" t="s">
        <v>38</v>
      </c>
      <c r="AT274" t="str">
        <f t="shared" si="4"/>
        <v>0126016</v>
      </c>
    </row>
    <row r="275" spans="1:46" hidden="1">
      <c r="A275" t="s">
        <v>2454</v>
      </c>
      <c r="B275" t="s">
        <v>2455</v>
      </c>
      <c r="C275" t="s">
        <v>2456</v>
      </c>
      <c r="D275" t="s">
        <v>2300</v>
      </c>
      <c r="E275" t="s">
        <v>790</v>
      </c>
      <c r="F275" t="s">
        <v>2314</v>
      </c>
      <c r="G275" t="s">
        <v>805</v>
      </c>
      <c r="H275" t="s">
        <v>2314</v>
      </c>
      <c r="I275" t="s">
        <v>2458</v>
      </c>
      <c r="J275" t="s">
        <v>34</v>
      </c>
      <c r="K275" t="s">
        <v>115</v>
      </c>
      <c r="L275" t="s">
        <v>65</v>
      </c>
      <c r="M275" t="s">
        <v>37</v>
      </c>
      <c r="O275">
        <v>51.56</v>
      </c>
      <c r="P275" t="s">
        <v>38</v>
      </c>
      <c r="Q275" t="s">
        <v>38</v>
      </c>
      <c r="R275" t="s">
        <v>38</v>
      </c>
      <c r="S275" t="s">
        <v>2320</v>
      </c>
      <c r="T275" t="s">
        <v>808</v>
      </c>
      <c r="U275" t="s">
        <v>2316</v>
      </c>
      <c r="V275" t="s">
        <v>809</v>
      </c>
      <c r="W275" t="s">
        <v>34</v>
      </c>
      <c r="X275" t="s">
        <v>95</v>
      </c>
      <c r="Y275" t="s">
        <v>36</v>
      </c>
      <c r="Z275" t="s">
        <v>58</v>
      </c>
      <c r="AA275">
        <v>44</v>
      </c>
      <c r="AB275">
        <v>56</v>
      </c>
      <c r="AC275">
        <v>40</v>
      </c>
      <c r="AE275">
        <v>51</v>
      </c>
      <c r="AF275">
        <v>44</v>
      </c>
      <c r="AG275">
        <v>62</v>
      </c>
      <c r="AH275">
        <v>64</v>
      </c>
      <c r="AI275">
        <v>58</v>
      </c>
      <c r="AJ275">
        <v>52</v>
      </c>
      <c r="AK275">
        <v>50</v>
      </c>
      <c r="AL275">
        <v>50</v>
      </c>
      <c r="AM275">
        <v>56</v>
      </c>
      <c r="AN275">
        <v>56</v>
      </c>
      <c r="AO275" t="s">
        <v>38</v>
      </c>
      <c r="AP275" t="s">
        <v>38</v>
      </c>
      <c r="AQ275" t="s">
        <v>38</v>
      </c>
      <c r="AT275" t="str">
        <f t="shared" si="4"/>
        <v>0126017</v>
      </c>
    </row>
    <row r="276" spans="1:46" hidden="1">
      <c r="A276" t="s">
        <v>2454</v>
      </c>
      <c r="B276" t="s">
        <v>2455</v>
      </c>
      <c r="C276" t="s">
        <v>2456</v>
      </c>
      <c r="D276" t="s">
        <v>2300</v>
      </c>
      <c r="E276" t="s">
        <v>790</v>
      </c>
      <c r="F276" t="s">
        <v>2314</v>
      </c>
      <c r="G276" t="s">
        <v>805</v>
      </c>
      <c r="H276" t="s">
        <v>2314</v>
      </c>
      <c r="I276" t="s">
        <v>2458</v>
      </c>
      <c r="J276" t="s">
        <v>34</v>
      </c>
      <c r="K276" t="s">
        <v>115</v>
      </c>
      <c r="L276" t="s">
        <v>65</v>
      </c>
      <c r="M276" t="s">
        <v>37</v>
      </c>
      <c r="O276">
        <v>51.56</v>
      </c>
      <c r="P276" t="s">
        <v>38</v>
      </c>
      <c r="Q276" t="s">
        <v>38</v>
      </c>
      <c r="R276" t="s">
        <v>38</v>
      </c>
      <c r="S276" t="s">
        <v>2321</v>
      </c>
      <c r="T276" t="s">
        <v>810</v>
      </c>
      <c r="U276" t="s">
        <v>2318</v>
      </c>
      <c r="V276" t="s">
        <v>814</v>
      </c>
      <c r="W276" t="s">
        <v>40</v>
      </c>
      <c r="X276" t="s">
        <v>35</v>
      </c>
      <c r="Y276" t="s">
        <v>41</v>
      </c>
      <c r="Z276" t="s">
        <v>58</v>
      </c>
      <c r="AA276">
        <v>68</v>
      </c>
      <c r="AB276">
        <v>32</v>
      </c>
      <c r="AC276">
        <v>4.08</v>
      </c>
      <c r="AE276">
        <v>3.29</v>
      </c>
      <c r="AF276">
        <v>0.82</v>
      </c>
      <c r="AG276">
        <v>0</v>
      </c>
      <c r="AH276">
        <v>0</v>
      </c>
      <c r="AI276">
        <v>0</v>
      </c>
      <c r="AJ276">
        <v>0</v>
      </c>
      <c r="AK276">
        <v>0</v>
      </c>
      <c r="AL276">
        <v>0</v>
      </c>
      <c r="AM276">
        <v>0</v>
      </c>
      <c r="AN276">
        <v>0</v>
      </c>
      <c r="AO276" t="s">
        <v>38</v>
      </c>
      <c r="AP276" t="s">
        <v>38</v>
      </c>
      <c r="AQ276" t="s">
        <v>38</v>
      </c>
      <c r="AT276" t="str">
        <f t="shared" si="4"/>
        <v>0126018</v>
      </c>
    </row>
    <row r="277" spans="1:46" hidden="1">
      <c r="A277" t="s">
        <v>2454</v>
      </c>
      <c r="B277" t="s">
        <v>2455</v>
      </c>
      <c r="C277" t="s">
        <v>2456</v>
      </c>
      <c r="D277" t="s">
        <v>2300</v>
      </c>
      <c r="E277" t="s">
        <v>790</v>
      </c>
      <c r="F277" t="s">
        <v>2314</v>
      </c>
      <c r="G277" t="s">
        <v>805</v>
      </c>
      <c r="H277" t="s">
        <v>2314</v>
      </c>
      <c r="I277" t="s">
        <v>2458</v>
      </c>
      <c r="J277" t="s">
        <v>34</v>
      </c>
      <c r="K277" t="s">
        <v>115</v>
      </c>
      <c r="L277" t="s">
        <v>65</v>
      </c>
      <c r="M277" t="s">
        <v>37</v>
      </c>
      <c r="O277">
        <v>51.56</v>
      </c>
      <c r="P277" t="s">
        <v>38</v>
      </c>
      <c r="Q277" t="s">
        <v>38</v>
      </c>
      <c r="R277" t="s">
        <v>38</v>
      </c>
      <c r="S277" t="s">
        <v>2327</v>
      </c>
      <c r="T277" t="s">
        <v>815</v>
      </c>
      <c r="U277" t="s">
        <v>2319</v>
      </c>
      <c r="V277" t="s">
        <v>816</v>
      </c>
      <c r="W277" t="s">
        <v>100</v>
      </c>
      <c r="X277" t="s">
        <v>131</v>
      </c>
      <c r="Y277" t="s">
        <v>41</v>
      </c>
      <c r="Z277" t="s">
        <v>58</v>
      </c>
      <c r="AA277">
        <v>100</v>
      </c>
      <c r="AB277">
        <v>100</v>
      </c>
      <c r="AC277">
        <v>100</v>
      </c>
      <c r="AE277">
        <v>100</v>
      </c>
      <c r="AF277">
        <v>100</v>
      </c>
      <c r="AG277">
        <v>100</v>
      </c>
      <c r="AH277">
        <v>100</v>
      </c>
      <c r="AI277">
        <v>100</v>
      </c>
      <c r="AJ277">
        <v>100</v>
      </c>
      <c r="AK277">
        <v>100</v>
      </c>
      <c r="AL277">
        <v>100</v>
      </c>
      <c r="AM277">
        <v>100</v>
      </c>
      <c r="AN277">
        <v>100</v>
      </c>
      <c r="AO277" t="s">
        <v>38</v>
      </c>
      <c r="AP277" t="s">
        <v>38</v>
      </c>
      <c r="AQ277" t="s">
        <v>38</v>
      </c>
      <c r="AT277" t="str">
        <f t="shared" si="4"/>
        <v>0126019</v>
      </c>
    </row>
    <row r="278" spans="1:46" hidden="1">
      <c r="A278" t="s">
        <v>2454</v>
      </c>
      <c r="B278" t="s">
        <v>2455</v>
      </c>
      <c r="C278" t="s">
        <v>2456</v>
      </c>
      <c r="D278" t="s">
        <v>2300</v>
      </c>
      <c r="E278" t="s">
        <v>790</v>
      </c>
      <c r="F278" t="s">
        <v>2314</v>
      </c>
      <c r="G278" t="s">
        <v>805</v>
      </c>
      <c r="H278" t="s">
        <v>2314</v>
      </c>
      <c r="I278" t="s">
        <v>2458</v>
      </c>
      <c r="J278" t="s">
        <v>34</v>
      </c>
      <c r="K278" t="s">
        <v>115</v>
      </c>
      <c r="L278" t="s">
        <v>65</v>
      </c>
      <c r="M278" t="s">
        <v>37</v>
      </c>
      <c r="O278">
        <v>51.56</v>
      </c>
      <c r="P278" t="s">
        <v>38</v>
      </c>
      <c r="Q278" t="s">
        <v>38</v>
      </c>
      <c r="R278" t="s">
        <v>38</v>
      </c>
      <c r="S278" t="s">
        <v>2329</v>
      </c>
      <c r="T278" t="s">
        <v>817</v>
      </c>
      <c r="U278" t="s">
        <v>2320</v>
      </c>
      <c r="V278" t="s">
        <v>818</v>
      </c>
      <c r="W278" t="s">
        <v>100</v>
      </c>
      <c r="X278" t="s">
        <v>115</v>
      </c>
      <c r="Y278" t="s">
        <v>36</v>
      </c>
      <c r="Z278" t="s">
        <v>37</v>
      </c>
      <c r="AA278">
        <v>2</v>
      </c>
      <c r="AB278">
        <v>2</v>
      </c>
      <c r="AC278">
        <v>2</v>
      </c>
      <c r="AE278">
        <v>2</v>
      </c>
      <c r="AF278">
        <v>2</v>
      </c>
      <c r="AG278">
        <v>2</v>
      </c>
      <c r="AH278">
        <v>2</v>
      </c>
      <c r="AI278">
        <v>2</v>
      </c>
      <c r="AJ278">
        <v>2</v>
      </c>
      <c r="AK278">
        <v>2</v>
      </c>
      <c r="AL278">
        <v>2</v>
      </c>
      <c r="AM278">
        <v>2</v>
      </c>
      <c r="AN278">
        <v>2</v>
      </c>
      <c r="AO278" t="s">
        <v>38</v>
      </c>
      <c r="AP278" t="s">
        <v>38</v>
      </c>
      <c r="AQ278" t="s">
        <v>38</v>
      </c>
      <c r="AT278" t="str">
        <f t="shared" si="4"/>
        <v>01260110</v>
      </c>
    </row>
    <row r="279" spans="1:46" hidden="1">
      <c r="A279" t="s">
        <v>2454</v>
      </c>
      <c r="B279" t="s">
        <v>2455</v>
      </c>
      <c r="C279" t="s">
        <v>2456</v>
      </c>
      <c r="D279" t="s">
        <v>2300</v>
      </c>
      <c r="E279" t="s">
        <v>790</v>
      </c>
      <c r="F279" t="s">
        <v>2314</v>
      </c>
      <c r="G279" t="s">
        <v>805</v>
      </c>
      <c r="H279" t="s">
        <v>2314</v>
      </c>
      <c r="I279" t="s">
        <v>2458</v>
      </c>
      <c r="J279" t="s">
        <v>34</v>
      </c>
      <c r="K279" t="s">
        <v>115</v>
      </c>
      <c r="L279" t="s">
        <v>65</v>
      </c>
      <c r="M279" t="s">
        <v>37</v>
      </c>
      <c r="O279">
        <v>51.56</v>
      </c>
      <c r="P279" t="s">
        <v>38</v>
      </c>
      <c r="Q279" t="s">
        <v>38</v>
      </c>
      <c r="R279" t="s">
        <v>38</v>
      </c>
      <c r="S279" t="s">
        <v>2331</v>
      </c>
      <c r="T279" t="s">
        <v>819</v>
      </c>
      <c r="U279" t="s">
        <v>2321</v>
      </c>
      <c r="V279" t="s">
        <v>820</v>
      </c>
      <c r="W279" t="s">
        <v>40</v>
      </c>
      <c r="X279" t="s">
        <v>35</v>
      </c>
      <c r="Y279" t="s">
        <v>36</v>
      </c>
      <c r="Z279" t="s">
        <v>58</v>
      </c>
      <c r="AA279">
        <v>37879619.399999999</v>
      </c>
      <c r="AB279">
        <v>25418380.660999998</v>
      </c>
      <c r="AC279">
        <v>5442270.7300000004</v>
      </c>
      <c r="AE279">
        <v>4530880.6610000003</v>
      </c>
      <c r="AF279">
        <v>3225000</v>
      </c>
      <c r="AG279">
        <v>3225000</v>
      </c>
      <c r="AH279">
        <v>3225000</v>
      </c>
      <c r="AI279">
        <v>1612500</v>
      </c>
      <c r="AJ279">
        <v>1200000</v>
      </c>
      <c r="AK279">
        <v>2400000</v>
      </c>
      <c r="AL279">
        <v>2400000</v>
      </c>
      <c r="AM279">
        <v>2400000</v>
      </c>
      <c r="AN279">
        <v>1200000</v>
      </c>
      <c r="AO279" t="s">
        <v>38</v>
      </c>
      <c r="AP279" t="s">
        <v>38</v>
      </c>
      <c r="AQ279" t="s">
        <v>38</v>
      </c>
      <c r="AT279" t="str">
        <f t="shared" si="4"/>
        <v>01260111</v>
      </c>
    </row>
    <row r="280" spans="1:46" hidden="1">
      <c r="A280" t="s">
        <v>2454</v>
      </c>
      <c r="B280" t="s">
        <v>2455</v>
      </c>
      <c r="C280" t="s">
        <v>2456</v>
      </c>
      <c r="D280" t="s">
        <v>2300</v>
      </c>
      <c r="E280" t="s">
        <v>790</v>
      </c>
      <c r="F280" t="s">
        <v>2314</v>
      </c>
      <c r="G280" t="s">
        <v>805</v>
      </c>
      <c r="H280" t="s">
        <v>2314</v>
      </c>
      <c r="I280" t="s">
        <v>2458</v>
      </c>
      <c r="J280" t="s">
        <v>34</v>
      </c>
      <c r="K280" t="s">
        <v>115</v>
      </c>
      <c r="L280" t="s">
        <v>65</v>
      </c>
      <c r="M280" t="s">
        <v>37</v>
      </c>
      <c r="O280">
        <v>51.56</v>
      </c>
      <c r="P280" t="s">
        <v>38</v>
      </c>
      <c r="Q280" t="s">
        <v>38</v>
      </c>
      <c r="R280" t="s">
        <v>38</v>
      </c>
      <c r="S280" t="s">
        <v>2331</v>
      </c>
      <c r="T280" t="s">
        <v>819</v>
      </c>
      <c r="U280" t="s">
        <v>2327</v>
      </c>
      <c r="V280" t="s">
        <v>821</v>
      </c>
      <c r="W280" t="s">
        <v>40</v>
      </c>
      <c r="X280" t="s">
        <v>35</v>
      </c>
      <c r="Y280" t="s">
        <v>36</v>
      </c>
      <c r="Z280" t="s">
        <v>58</v>
      </c>
      <c r="AA280">
        <v>10148013.869999999</v>
      </c>
      <c r="AB280">
        <v>33100412</v>
      </c>
      <c r="AC280">
        <v>3436764.53</v>
      </c>
      <c r="AE280">
        <v>4775412</v>
      </c>
      <c r="AF280">
        <v>3750000</v>
      </c>
      <c r="AG280">
        <v>3750000</v>
      </c>
      <c r="AH280">
        <v>3750000</v>
      </c>
      <c r="AI280">
        <v>1875000</v>
      </c>
      <c r="AJ280">
        <v>1900000</v>
      </c>
      <c r="AK280">
        <v>3800000</v>
      </c>
      <c r="AL280">
        <v>3800000</v>
      </c>
      <c r="AM280">
        <v>3800000</v>
      </c>
      <c r="AN280">
        <v>1900000</v>
      </c>
      <c r="AO280" t="s">
        <v>38</v>
      </c>
      <c r="AP280" t="s">
        <v>38</v>
      </c>
      <c r="AQ280" t="s">
        <v>38</v>
      </c>
      <c r="AT280" t="str">
        <f t="shared" si="4"/>
        <v>01260112</v>
      </c>
    </row>
    <row r="281" spans="1:46" hidden="1">
      <c r="A281" t="s">
        <v>2454</v>
      </c>
      <c r="B281" t="s">
        <v>2455</v>
      </c>
      <c r="C281" t="s">
        <v>2456</v>
      </c>
      <c r="D281" t="s">
        <v>2300</v>
      </c>
      <c r="E281" t="s">
        <v>790</v>
      </c>
      <c r="F281" t="s">
        <v>2314</v>
      </c>
      <c r="G281" t="s">
        <v>805</v>
      </c>
      <c r="H281" t="s">
        <v>2314</v>
      </c>
      <c r="I281" t="s">
        <v>2458</v>
      </c>
      <c r="J281" t="s">
        <v>34</v>
      </c>
      <c r="K281" t="s">
        <v>115</v>
      </c>
      <c r="L281" t="s">
        <v>65</v>
      </c>
      <c r="M281" t="s">
        <v>37</v>
      </c>
      <c r="O281">
        <v>51.56</v>
      </c>
      <c r="P281" t="s">
        <v>38</v>
      </c>
      <c r="Q281" t="s">
        <v>38</v>
      </c>
      <c r="R281" t="s">
        <v>38</v>
      </c>
      <c r="S281" t="s">
        <v>2331</v>
      </c>
      <c r="T281" t="s">
        <v>819</v>
      </c>
      <c r="U281" t="s">
        <v>2329</v>
      </c>
      <c r="V281" t="s">
        <v>822</v>
      </c>
      <c r="W281" t="s">
        <v>40</v>
      </c>
      <c r="X281" t="s">
        <v>35</v>
      </c>
      <c r="Y281" t="s">
        <v>36</v>
      </c>
      <c r="Z281" t="s">
        <v>58</v>
      </c>
      <c r="AA281">
        <v>80106.039999999994</v>
      </c>
      <c r="AB281">
        <v>114400</v>
      </c>
      <c r="AC281">
        <v>17394.39</v>
      </c>
      <c r="AE281">
        <v>16000</v>
      </c>
      <c r="AF281">
        <v>10000</v>
      </c>
      <c r="AG281">
        <v>10000</v>
      </c>
      <c r="AH281">
        <v>10000</v>
      </c>
      <c r="AI281">
        <v>11000</v>
      </c>
      <c r="AJ281">
        <v>11000</v>
      </c>
      <c r="AK281">
        <v>11500</v>
      </c>
      <c r="AL281">
        <v>11500</v>
      </c>
      <c r="AM281">
        <v>11700</v>
      </c>
      <c r="AN281">
        <v>11700</v>
      </c>
      <c r="AO281" t="s">
        <v>38</v>
      </c>
      <c r="AP281" t="s">
        <v>38</v>
      </c>
      <c r="AQ281" t="s">
        <v>38</v>
      </c>
      <c r="AT281" t="str">
        <f t="shared" si="4"/>
        <v>01260113</v>
      </c>
    </row>
    <row r="282" spans="1:46" hidden="1">
      <c r="A282" t="s">
        <v>2454</v>
      </c>
      <c r="B282" t="s">
        <v>2455</v>
      </c>
      <c r="C282" t="s">
        <v>2456</v>
      </c>
      <c r="D282" t="s">
        <v>2300</v>
      </c>
      <c r="E282" t="s">
        <v>790</v>
      </c>
      <c r="F282" t="s">
        <v>2314</v>
      </c>
      <c r="G282" t="s">
        <v>805</v>
      </c>
      <c r="H282" t="s">
        <v>2314</v>
      </c>
      <c r="I282" t="s">
        <v>2458</v>
      </c>
      <c r="J282" t="s">
        <v>34</v>
      </c>
      <c r="K282" t="s">
        <v>115</v>
      </c>
      <c r="L282" t="s">
        <v>65</v>
      </c>
      <c r="M282" t="s">
        <v>37</v>
      </c>
      <c r="O282">
        <v>51.56</v>
      </c>
      <c r="P282" t="s">
        <v>38</v>
      </c>
      <c r="Q282" t="s">
        <v>38</v>
      </c>
      <c r="R282" t="s">
        <v>38</v>
      </c>
      <c r="S282" t="s">
        <v>2331</v>
      </c>
      <c r="T282" t="s">
        <v>819</v>
      </c>
      <c r="U282" t="s">
        <v>2331</v>
      </c>
      <c r="V282" t="s">
        <v>823</v>
      </c>
      <c r="W282" t="s">
        <v>40</v>
      </c>
      <c r="X282" t="s">
        <v>35</v>
      </c>
      <c r="Y282" t="s">
        <v>36</v>
      </c>
      <c r="Z282" t="s">
        <v>58</v>
      </c>
      <c r="AA282">
        <v>21001.93</v>
      </c>
      <c r="AB282">
        <v>50800</v>
      </c>
      <c r="AC282">
        <v>6234.48</v>
      </c>
      <c r="AE282">
        <v>4500</v>
      </c>
      <c r="AF282">
        <v>4000</v>
      </c>
      <c r="AG282">
        <v>4000</v>
      </c>
      <c r="AH282">
        <v>5000</v>
      </c>
      <c r="AI282">
        <v>5000</v>
      </c>
      <c r="AJ282">
        <v>5500</v>
      </c>
      <c r="AK282">
        <v>5500</v>
      </c>
      <c r="AL282">
        <v>5700</v>
      </c>
      <c r="AM282">
        <v>5700</v>
      </c>
      <c r="AN282">
        <v>5900</v>
      </c>
      <c r="AO282" t="s">
        <v>38</v>
      </c>
      <c r="AP282" t="s">
        <v>38</v>
      </c>
      <c r="AQ282" t="s">
        <v>38</v>
      </c>
      <c r="AT282" t="str">
        <f t="shared" si="4"/>
        <v>01260114</v>
      </c>
    </row>
    <row r="283" spans="1:46" hidden="1">
      <c r="A283" t="s">
        <v>2454</v>
      </c>
      <c r="B283" t="s">
        <v>2455</v>
      </c>
      <c r="C283" t="s">
        <v>2456</v>
      </c>
      <c r="D283" t="s">
        <v>2300</v>
      </c>
      <c r="E283" t="s">
        <v>790</v>
      </c>
      <c r="F283" t="s">
        <v>2314</v>
      </c>
      <c r="G283" t="s">
        <v>805</v>
      </c>
      <c r="H283" t="s">
        <v>2314</v>
      </c>
      <c r="I283" t="s">
        <v>2458</v>
      </c>
      <c r="J283" t="s">
        <v>34</v>
      </c>
      <c r="K283" t="s">
        <v>115</v>
      </c>
      <c r="L283" t="s">
        <v>65</v>
      </c>
      <c r="M283" t="s">
        <v>37</v>
      </c>
      <c r="O283">
        <v>51.56</v>
      </c>
      <c r="P283" t="s">
        <v>38</v>
      </c>
      <c r="Q283" t="s">
        <v>38</v>
      </c>
      <c r="R283" t="s">
        <v>38</v>
      </c>
      <c r="S283" t="s">
        <v>2332</v>
      </c>
      <c r="T283" t="s">
        <v>824</v>
      </c>
      <c r="U283" t="s">
        <v>2333</v>
      </c>
      <c r="V283" t="s">
        <v>828</v>
      </c>
      <c r="W283" t="s">
        <v>40</v>
      </c>
      <c r="X283" t="s">
        <v>35</v>
      </c>
      <c r="Y283" t="s">
        <v>36</v>
      </c>
      <c r="Z283" t="s">
        <v>37</v>
      </c>
      <c r="AA283">
        <v>76830</v>
      </c>
      <c r="AB283">
        <v>130741</v>
      </c>
      <c r="AC283">
        <v>4913</v>
      </c>
      <c r="AE283">
        <v>5870</v>
      </c>
      <c r="AF283">
        <v>21530</v>
      </c>
      <c r="AG283">
        <v>35492</v>
      </c>
      <c r="AH283">
        <v>52200</v>
      </c>
      <c r="AI283">
        <v>58361</v>
      </c>
      <c r="AJ283">
        <v>74804</v>
      </c>
      <c r="AK283">
        <v>89464</v>
      </c>
      <c r="AL283">
        <v>107007</v>
      </c>
      <c r="AM283">
        <v>113476</v>
      </c>
      <c r="AN283">
        <v>130741</v>
      </c>
      <c r="AO283" t="s">
        <v>38</v>
      </c>
      <c r="AP283" t="s">
        <v>38</v>
      </c>
      <c r="AQ283" t="s">
        <v>38</v>
      </c>
      <c r="AT283" t="str">
        <f t="shared" si="4"/>
        <v>01260116</v>
      </c>
    </row>
    <row r="284" spans="1:46" hidden="1">
      <c r="A284" t="s">
        <v>2454</v>
      </c>
      <c r="B284" t="s">
        <v>2455</v>
      </c>
      <c r="C284" t="s">
        <v>2456</v>
      </c>
      <c r="D284" t="s">
        <v>2300</v>
      </c>
      <c r="E284" t="s">
        <v>790</v>
      </c>
      <c r="F284" t="s">
        <v>2314</v>
      </c>
      <c r="G284" t="s">
        <v>805</v>
      </c>
      <c r="H284" t="s">
        <v>2314</v>
      </c>
      <c r="I284" t="s">
        <v>2458</v>
      </c>
      <c r="J284" t="s">
        <v>34</v>
      </c>
      <c r="K284" t="s">
        <v>115</v>
      </c>
      <c r="L284" t="s">
        <v>65</v>
      </c>
      <c r="M284" t="s">
        <v>37</v>
      </c>
      <c r="O284">
        <v>51.56</v>
      </c>
      <c r="P284" t="s">
        <v>38</v>
      </c>
      <c r="Q284" t="s">
        <v>38</v>
      </c>
      <c r="R284" t="s">
        <v>38</v>
      </c>
      <c r="S284" t="s">
        <v>2333</v>
      </c>
      <c r="T284" t="s">
        <v>829</v>
      </c>
      <c r="U284" t="s">
        <v>2303</v>
      </c>
      <c r="V284" t="s">
        <v>833</v>
      </c>
      <c r="W284" t="s">
        <v>40</v>
      </c>
      <c r="X284" t="s">
        <v>35</v>
      </c>
      <c r="Y284" t="s">
        <v>36</v>
      </c>
      <c r="Z284" t="s">
        <v>58</v>
      </c>
      <c r="AA284">
        <v>84</v>
      </c>
      <c r="AB284">
        <v>245</v>
      </c>
      <c r="AC284">
        <v>36</v>
      </c>
      <c r="AE284">
        <v>20</v>
      </c>
      <c r="AF284">
        <v>25</v>
      </c>
      <c r="AG284">
        <v>25</v>
      </c>
      <c r="AH284">
        <v>25</v>
      </c>
      <c r="AI284">
        <v>25</v>
      </c>
      <c r="AJ284">
        <v>25</v>
      </c>
      <c r="AK284">
        <v>25</v>
      </c>
      <c r="AL284">
        <v>25</v>
      </c>
      <c r="AM284">
        <v>25</v>
      </c>
      <c r="AN284">
        <v>25</v>
      </c>
      <c r="AO284" t="s">
        <v>38</v>
      </c>
      <c r="AP284" t="s">
        <v>38</v>
      </c>
      <c r="AQ284" t="s">
        <v>38</v>
      </c>
      <c r="AT284" t="str">
        <f t="shared" si="4"/>
        <v>01260117</v>
      </c>
    </row>
    <row r="285" spans="1:46" hidden="1">
      <c r="A285" t="s">
        <v>2454</v>
      </c>
      <c r="B285" t="s">
        <v>2455</v>
      </c>
      <c r="C285" t="s">
        <v>2456</v>
      </c>
      <c r="D285" t="s">
        <v>2300</v>
      </c>
      <c r="E285" t="s">
        <v>790</v>
      </c>
      <c r="F285" t="s">
        <v>2314</v>
      </c>
      <c r="G285" t="s">
        <v>805</v>
      </c>
      <c r="H285" t="s">
        <v>2314</v>
      </c>
      <c r="I285" t="s">
        <v>2458</v>
      </c>
      <c r="J285" t="s">
        <v>34</v>
      </c>
      <c r="K285" t="s">
        <v>115</v>
      </c>
      <c r="L285" t="s">
        <v>65</v>
      </c>
      <c r="M285" t="s">
        <v>37</v>
      </c>
      <c r="O285">
        <v>51.56</v>
      </c>
      <c r="P285" t="s">
        <v>38</v>
      </c>
      <c r="Q285" t="s">
        <v>38</v>
      </c>
      <c r="R285" t="s">
        <v>38</v>
      </c>
      <c r="S285" t="s">
        <v>2311</v>
      </c>
      <c r="T285" t="s">
        <v>835</v>
      </c>
      <c r="U285" t="s">
        <v>2324</v>
      </c>
      <c r="V285" t="s">
        <v>839</v>
      </c>
      <c r="W285" t="s">
        <v>76</v>
      </c>
      <c r="X285" t="s">
        <v>95</v>
      </c>
      <c r="Y285" t="s">
        <v>41</v>
      </c>
      <c r="Z285" t="s">
        <v>58</v>
      </c>
      <c r="AA285">
        <v>49.6</v>
      </c>
      <c r="AB285">
        <v>100</v>
      </c>
      <c r="AC285">
        <v>54.64</v>
      </c>
      <c r="AE285">
        <v>54.64</v>
      </c>
      <c r="AF285">
        <v>59.68</v>
      </c>
      <c r="AG285">
        <v>64.72</v>
      </c>
      <c r="AH285">
        <v>69.760000000000005</v>
      </c>
      <c r="AI285">
        <v>74.800000000000011</v>
      </c>
      <c r="AJ285">
        <v>79.840000000000018</v>
      </c>
      <c r="AK285">
        <v>84.880000000000024</v>
      </c>
      <c r="AL285">
        <v>89.92000000000003</v>
      </c>
      <c r="AM285">
        <v>94.960000000000036</v>
      </c>
      <c r="AN285">
        <v>100</v>
      </c>
      <c r="AO285" t="s">
        <v>38</v>
      </c>
      <c r="AP285" t="s">
        <v>38</v>
      </c>
      <c r="AQ285" t="s">
        <v>38</v>
      </c>
      <c r="AT285" t="str">
        <f t="shared" si="4"/>
        <v>01260121</v>
      </c>
    </row>
    <row r="286" spans="1:46" hidden="1">
      <c r="A286" t="s">
        <v>2454</v>
      </c>
      <c r="B286" t="s">
        <v>2455</v>
      </c>
      <c r="C286" t="s">
        <v>2456</v>
      </c>
      <c r="D286" t="s">
        <v>2300</v>
      </c>
      <c r="E286" t="s">
        <v>790</v>
      </c>
      <c r="F286" t="s">
        <v>2315</v>
      </c>
      <c r="G286" t="s">
        <v>840</v>
      </c>
      <c r="H286" t="s">
        <v>2307</v>
      </c>
      <c r="I286" t="s">
        <v>2459</v>
      </c>
      <c r="J286" t="s">
        <v>40</v>
      </c>
      <c r="K286" t="s">
        <v>35</v>
      </c>
      <c r="L286" t="s">
        <v>65</v>
      </c>
      <c r="M286" t="s">
        <v>58</v>
      </c>
      <c r="N286">
        <v>1489811</v>
      </c>
      <c r="O286">
        <v>3960189</v>
      </c>
      <c r="P286" t="s">
        <v>38</v>
      </c>
      <c r="Q286" t="s">
        <v>38</v>
      </c>
      <c r="R286" t="s">
        <v>38</v>
      </c>
      <c r="S286" t="s">
        <v>2324</v>
      </c>
      <c r="T286" t="s">
        <v>841</v>
      </c>
      <c r="U286" t="s">
        <v>2308</v>
      </c>
      <c r="V286" t="s">
        <v>842</v>
      </c>
      <c r="W286" t="s">
        <v>40</v>
      </c>
      <c r="X286" t="s">
        <v>95</v>
      </c>
      <c r="Y286" t="s">
        <v>41</v>
      </c>
      <c r="Z286" t="s">
        <v>58</v>
      </c>
      <c r="AA286">
        <v>84.5</v>
      </c>
      <c r="AB286">
        <v>100</v>
      </c>
      <c r="AC286">
        <v>10</v>
      </c>
      <c r="AE286">
        <v>10</v>
      </c>
      <c r="AF286">
        <v>10</v>
      </c>
      <c r="AG286">
        <v>10</v>
      </c>
      <c r="AH286">
        <v>10</v>
      </c>
      <c r="AI286">
        <v>10</v>
      </c>
      <c r="AJ286">
        <v>10</v>
      </c>
      <c r="AK286">
        <v>10</v>
      </c>
      <c r="AL286">
        <v>10</v>
      </c>
      <c r="AM286">
        <v>10</v>
      </c>
      <c r="AN286">
        <v>10</v>
      </c>
      <c r="AO286" t="s">
        <v>38</v>
      </c>
      <c r="AP286" t="s">
        <v>38</v>
      </c>
      <c r="AQ286" t="s">
        <v>38</v>
      </c>
      <c r="AT286" t="str">
        <f t="shared" si="4"/>
        <v>01260122</v>
      </c>
    </row>
    <row r="287" spans="1:46" hidden="1">
      <c r="A287" t="s">
        <v>2454</v>
      </c>
      <c r="B287" t="s">
        <v>2455</v>
      </c>
      <c r="C287" t="s">
        <v>2456</v>
      </c>
      <c r="D287" t="s">
        <v>2300</v>
      </c>
      <c r="E287" t="s">
        <v>790</v>
      </c>
      <c r="F287" t="s">
        <v>2315</v>
      </c>
      <c r="G287" t="s">
        <v>840</v>
      </c>
      <c r="H287" t="s">
        <v>2307</v>
      </c>
      <c r="I287" t="s">
        <v>2459</v>
      </c>
      <c r="J287" t="s">
        <v>40</v>
      </c>
      <c r="K287" t="s">
        <v>35</v>
      </c>
      <c r="L287" t="s">
        <v>65</v>
      </c>
      <c r="M287" t="s">
        <v>58</v>
      </c>
      <c r="N287">
        <v>1489811</v>
      </c>
      <c r="O287">
        <v>3960189</v>
      </c>
      <c r="P287" t="s">
        <v>38</v>
      </c>
      <c r="Q287" t="s">
        <v>38</v>
      </c>
      <c r="R287" t="s">
        <v>38</v>
      </c>
      <c r="S287" t="s">
        <v>2308</v>
      </c>
      <c r="T287" t="s">
        <v>843</v>
      </c>
      <c r="U287" t="s">
        <v>2312</v>
      </c>
      <c r="V287" t="s">
        <v>847</v>
      </c>
      <c r="W287" t="s">
        <v>40</v>
      </c>
      <c r="X287" t="s">
        <v>35</v>
      </c>
      <c r="Y287" t="s">
        <v>36</v>
      </c>
      <c r="Z287" t="s">
        <v>58</v>
      </c>
      <c r="AA287">
        <v>1489811</v>
      </c>
      <c r="AB287">
        <v>3960189</v>
      </c>
      <c r="AC287">
        <v>483227</v>
      </c>
      <c r="AE287">
        <v>360189</v>
      </c>
      <c r="AF287">
        <v>450000</v>
      </c>
      <c r="AG287">
        <v>450000</v>
      </c>
      <c r="AH287">
        <v>450000</v>
      </c>
      <c r="AI287">
        <v>200000</v>
      </c>
      <c r="AJ287">
        <v>450000</v>
      </c>
      <c r="AK287">
        <v>450000</v>
      </c>
      <c r="AL287">
        <v>450000</v>
      </c>
      <c r="AM287">
        <v>250000</v>
      </c>
      <c r="AN287">
        <v>450000</v>
      </c>
      <c r="AO287" t="s">
        <v>38</v>
      </c>
      <c r="AP287" t="s">
        <v>38</v>
      </c>
      <c r="AQ287" t="s">
        <v>38</v>
      </c>
      <c r="AT287" t="str">
        <f t="shared" si="4"/>
        <v>01260123</v>
      </c>
    </row>
    <row r="288" spans="1:46" hidden="1">
      <c r="A288" t="s">
        <v>2454</v>
      </c>
      <c r="B288" t="s">
        <v>2455</v>
      </c>
      <c r="C288" t="s">
        <v>2456</v>
      </c>
      <c r="D288" t="s">
        <v>2300</v>
      </c>
      <c r="E288" t="s">
        <v>790</v>
      </c>
      <c r="F288" t="s">
        <v>2315</v>
      </c>
      <c r="G288" t="s">
        <v>840</v>
      </c>
      <c r="H288" t="s">
        <v>2307</v>
      </c>
      <c r="I288" t="s">
        <v>2459</v>
      </c>
      <c r="J288" t="s">
        <v>40</v>
      </c>
      <c r="K288" t="s">
        <v>35</v>
      </c>
      <c r="L288" t="s">
        <v>65</v>
      </c>
      <c r="M288" t="s">
        <v>58</v>
      </c>
      <c r="N288">
        <v>1489811</v>
      </c>
      <c r="O288">
        <v>3960189</v>
      </c>
      <c r="P288" t="s">
        <v>38</v>
      </c>
      <c r="Q288" t="s">
        <v>38</v>
      </c>
      <c r="R288" t="s">
        <v>38</v>
      </c>
      <c r="S288" t="s">
        <v>2322</v>
      </c>
      <c r="T288" t="s">
        <v>848</v>
      </c>
      <c r="U288" t="s">
        <v>2335</v>
      </c>
      <c r="V288" t="s">
        <v>852</v>
      </c>
      <c r="W288" t="s">
        <v>100</v>
      </c>
      <c r="X288" t="s">
        <v>131</v>
      </c>
      <c r="Y288" t="s">
        <v>41</v>
      </c>
      <c r="Z288" t="s">
        <v>58</v>
      </c>
      <c r="AA288">
        <v>100</v>
      </c>
      <c r="AB288">
        <v>100</v>
      </c>
      <c r="AC288">
        <v>100</v>
      </c>
      <c r="AE288">
        <v>1</v>
      </c>
      <c r="AF288">
        <v>1</v>
      </c>
      <c r="AG288">
        <v>1</v>
      </c>
      <c r="AH288">
        <v>1</v>
      </c>
      <c r="AI288">
        <v>1</v>
      </c>
      <c r="AJ288">
        <v>1</v>
      </c>
      <c r="AK288">
        <v>1</v>
      </c>
      <c r="AL288">
        <v>1</v>
      </c>
      <c r="AM288">
        <v>1</v>
      </c>
      <c r="AN288">
        <v>1</v>
      </c>
      <c r="AO288" t="s">
        <v>38</v>
      </c>
      <c r="AP288" t="s">
        <v>38</v>
      </c>
      <c r="AQ288" t="s">
        <v>38</v>
      </c>
      <c r="AT288" t="str">
        <f t="shared" si="4"/>
        <v>01260125</v>
      </c>
    </row>
    <row r="289" spans="1:46" hidden="1">
      <c r="A289" t="s">
        <v>2454</v>
      </c>
      <c r="B289" t="s">
        <v>2455</v>
      </c>
      <c r="C289" t="s">
        <v>2456</v>
      </c>
      <c r="D289" t="s">
        <v>2300</v>
      </c>
      <c r="E289" t="s">
        <v>790</v>
      </c>
      <c r="F289" t="s">
        <v>2314</v>
      </c>
      <c r="G289" t="s">
        <v>805</v>
      </c>
      <c r="H289" t="s">
        <v>2314</v>
      </c>
      <c r="I289" t="s">
        <v>2458</v>
      </c>
      <c r="J289" t="s">
        <v>34</v>
      </c>
      <c r="K289" t="s">
        <v>115</v>
      </c>
      <c r="L289" t="s">
        <v>65</v>
      </c>
      <c r="M289" t="s">
        <v>37</v>
      </c>
      <c r="O289">
        <v>51.56</v>
      </c>
      <c r="P289" t="s">
        <v>38</v>
      </c>
      <c r="Q289" t="s">
        <v>38</v>
      </c>
      <c r="R289" t="s">
        <v>38</v>
      </c>
      <c r="S289" t="s">
        <v>2333</v>
      </c>
      <c r="T289" t="s">
        <v>829</v>
      </c>
      <c r="U289" t="s">
        <v>2337</v>
      </c>
      <c r="V289" t="s">
        <v>834</v>
      </c>
      <c r="W289" t="s">
        <v>40</v>
      </c>
      <c r="X289" t="s">
        <v>131</v>
      </c>
      <c r="Y289" t="s">
        <v>36</v>
      </c>
      <c r="Z289" t="s">
        <v>37</v>
      </c>
      <c r="AB289">
        <v>68</v>
      </c>
      <c r="AC289">
        <v>3</v>
      </c>
      <c r="AE289">
        <v>3</v>
      </c>
      <c r="AF289">
        <v>7</v>
      </c>
      <c r="AG289">
        <v>6</v>
      </c>
      <c r="AH289">
        <v>6</v>
      </c>
      <c r="AI289">
        <v>7</v>
      </c>
      <c r="AJ289">
        <v>7</v>
      </c>
      <c r="AK289">
        <v>7</v>
      </c>
      <c r="AL289">
        <v>7</v>
      </c>
      <c r="AM289">
        <v>9</v>
      </c>
      <c r="AN289">
        <v>9</v>
      </c>
      <c r="AO289" t="s">
        <v>38</v>
      </c>
      <c r="AP289" t="s">
        <v>38</v>
      </c>
      <c r="AQ289" t="s">
        <v>38</v>
      </c>
      <c r="AT289" t="str">
        <f t="shared" si="4"/>
        <v>01260126</v>
      </c>
    </row>
    <row r="290" spans="1:46" hidden="1">
      <c r="A290" t="s">
        <v>2454</v>
      </c>
      <c r="B290" t="s">
        <v>2455</v>
      </c>
      <c r="C290" t="s">
        <v>2456</v>
      </c>
      <c r="D290" t="s">
        <v>2300</v>
      </c>
      <c r="E290" t="s">
        <v>790</v>
      </c>
      <c r="F290" t="s">
        <v>2314</v>
      </c>
      <c r="G290" t="s">
        <v>805</v>
      </c>
      <c r="H290" t="s">
        <v>2314</v>
      </c>
      <c r="I290" t="s">
        <v>2458</v>
      </c>
      <c r="J290" t="s">
        <v>34</v>
      </c>
      <c r="K290" t="s">
        <v>115</v>
      </c>
      <c r="L290" t="s">
        <v>65</v>
      </c>
      <c r="M290" t="s">
        <v>37</v>
      </c>
      <c r="O290">
        <v>51.56</v>
      </c>
      <c r="P290" t="s">
        <v>38</v>
      </c>
      <c r="Q290" t="s">
        <v>38</v>
      </c>
      <c r="R290" t="s">
        <v>38</v>
      </c>
      <c r="S290" t="s">
        <v>2303</v>
      </c>
      <c r="T290" t="s">
        <v>853</v>
      </c>
      <c r="U290" t="s">
        <v>2385</v>
      </c>
      <c r="V290" t="s">
        <v>857</v>
      </c>
      <c r="W290" t="s">
        <v>40</v>
      </c>
      <c r="X290" t="s">
        <v>35</v>
      </c>
      <c r="Y290" t="s">
        <v>36</v>
      </c>
      <c r="Z290" t="s">
        <v>58</v>
      </c>
      <c r="AA290">
        <v>185</v>
      </c>
      <c r="AB290">
        <v>1500</v>
      </c>
      <c r="AC290">
        <v>151</v>
      </c>
      <c r="AE290">
        <v>150</v>
      </c>
      <c r="AF290">
        <v>150</v>
      </c>
      <c r="AG290">
        <v>150</v>
      </c>
      <c r="AH290">
        <v>150</v>
      </c>
      <c r="AI290">
        <v>150</v>
      </c>
      <c r="AJ290">
        <v>150</v>
      </c>
      <c r="AK290">
        <v>150</v>
      </c>
      <c r="AL290">
        <v>150</v>
      </c>
      <c r="AM290">
        <v>150</v>
      </c>
      <c r="AN290">
        <v>150</v>
      </c>
      <c r="AO290" t="s">
        <v>38</v>
      </c>
      <c r="AP290" t="s">
        <v>38</v>
      </c>
      <c r="AQ290" t="s">
        <v>38</v>
      </c>
      <c r="AT290" t="str">
        <f t="shared" si="4"/>
        <v>01260127</v>
      </c>
    </row>
    <row r="291" spans="1:46" hidden="1">
      <c r="A291" t="s">
        <v>2454</v>
      </c>
      <c r="B291" t="s">
        <v>2455</v>
      </c>
      <c r="C291" t="s">
        <v>2456</v>
      </c>
      <c r="D291" t="s">
        <v>2300</v>
      </c>
      <c r="E291" t="s">
        <v>790</v>
      </c>
      <c r="F291" t="s">
        <v>2314</v>
      </c>
      <c r="G291" t="s">
        <v>805</v>
      </c>
      <c r="H291" t="s">
        <v>2314</v>
      </c>
      <c r="I291" t="s">
        <v>2458</v>
      </c>
      <c r="J291" t="s">
        <v>34</v>
      </c>
      <c r="K291" t="s">
        <v>115</v>
      </c>
      <c r="L291" t="s">
        <v>65</v>
      </c>
      <c r="M291" t="s">
        <v>37</v>
      </c>
      <c r="O291">
        <v>51.56</v>
      </c>
      <c r="P291" t="s">
        <v>38</v>
      </c>
      <c r="Q291" t="s">
        <v>38</v>
      </c>
      <c r="R291" t="s">
        <v>38</v>
      </c>
      <c r="S291" t="s">
        <v>2305</v>
      </c>
      <c r="T291" t="s">
        <v>858</v>
      </c>
      <c r="U291" t="s">
        <v>2460</v>
      </c>
      <c r="V291" t="s">
        <v>859</v>
      </c>
      <c r="W291" t="s">
        <v>34</v>
      </c>
      <c r="X291" t="s">
        <v>115</v>
      </c>
      <c r="Y291" t="s">
        <v>36</v>
      </c>
      <c r="Z291" t="s">
        <v>37</v>
      </c>
      <c r="AA291">
        <v>0</v>
      </c>
      <c r="AB291">
        <v>21</v>
      </c>
      <c r="AC291">
        <v>1</v>
      </c>
      <c r="AE291">
        <v>1</v>
      </c>
      <c r="AF291">
        <v>4</v>
      </c>
      <c r="AG291">
        <v>3</v>
      </c>
      <c r="AH291">
        <v>3</v>
      </c>
      <c r="AI291">
        <v>1</v>
      </c>
      <c r="AJ291">
        <v>2</v>
      </c>
      <c r="AK291">
        <v>2</v>
      </c>
      <c r="AL291">
        <v>2</v>
      </c>
      <c r="AM291">
        <v>1</v>
      </c>
      <c r="AN291">
        <v>2</v>
      </c>
      <c r="AO291" t="s">
        <v>38</v>
      </c>
      <c r="AP291" t="s">
        <v>38</v>
      </c>
      <c r="AQ291" t="s">
        <v>38</v>
      </c>
      <c r="AT291" t="str">
        <f t="shared" si="4"/>
        <v>01260128</v>
      </c>
    </row>
    <row r="292" spans="1:46" hidden="1">
      <c r="A292" t="s">
        <v>2454</v>
      </c>
      <c r="B292" t="s">
        <v>2455</v>
      </c>
      <c r="C292" t="s">
        <v>2456</v>
      </c>
      <c r="D292" t="s">
        <v>2300</v>
      </c>
      <c r="E292" t="s">
        <v>790</v>
      </c>
      <c r="F292" t="s">
        <v>2314</v>
      </c>
      <c r="G292" t="s">
        <v>805</v>
      </c>
      <c r="H292" t="s">
        <v>2314</v>
      </c>
      <c r="I292" t="s">
        <v>2458</v>
      </c>
      <c r="J292" t="s">
        <v>34</v>
      </c>
      <c r="K292" t="s">
        <v>115</v>
      </c>
      <c r="L292" t="s">
        <v>65</v>
      </c>
      <c r="M292" t="s">
        <v>37</v>
      </c>
      <c r="O292">
        <v>51.56</v>
      </c>
      <c r="P292" t="s">
        <v>38</v>
      </c>
      <c r="Q292" t="s">
        <v>38</v>
      </c>
      <c r="R292" t="s">
        <v>38</v>
      </c>
      <c r="S292" t="s">
        <v>2306</v>
      </c>
      <c r="T292" t="s">
        <v>860</v>
      </c>
      <c r="U292" t="s">
        <v>2461</v>
      </c>
      <c r="V292" t="s">
        <v>861</v>
      </c>
      <c r="W292" t="s">
        <v>34</v>
      </c>
      <c r="X292" t="s">
        <v>115</v>
      </c>
      <c r="Y292" t="s">
        <v>36</v>
      </c>
      <c r="Z292" t="s">
        <v>37</v>
      </c>
      <c r="AB292">
        <v>10</v>
      </c>
      <c r="AC292">
        <v>1</v>
      </c>
      <c r="AE292">
        <v>1</v>
      </c>
      <c r="AF292">
        <v>1</v>
      </c>
      <c r="AG292">
        <v>1</v>
      </c>
      <c r="AH292">
        <v>1</v>
      </c>
      <c r="AI292">
        <v>1</v>
      </c>
      <c r="AJ292">
        <v>1</v>
      </c>
      <c r="AK292">
        <v>1</v>
      </c>
      <c r="AL292">
        <v>1</v>
      </c>
      <c r="AM292">
        <v>1</v>
      </c>
      <c r="AN292">
        <v>1</v>
      </c>
      <c r="AO292" t="s">
        <v>38</v>
      </c>
      <c r="AP292" t="s">
        <v>38</v>
      </c>
      <c r="AQ292" t="s">
        <v>38</v>
      </c>
      <c r="AT292" t="str">
        <f t="shared" si="4"/>
        <v>01260129</v>
      </c>
    </row>
    <row r="293" spans="1:46" hidden="1">
      <c r="A293" t="s">
        <v>2454</v>
      </c>
      <c r="B293" t="s">
        <v>2455</v>
      </c>
      <c r="C293" t="s">
        <v>2456</v>
      </c>
      <c r="D293" t="s">
        <v>2300</v>
      </c>
      <c r="E293" t="s">
        <v>790</v>
      </c>
      <c r="F293" t="s">
        <v>2315</v>
      </c>
      <c r="G293" t="s">
        <v>840</v>
      </c>
      <c r="H293" t="s">
        <v>2307</v>
      </c>
      <c r="I293" t="s">
        <v>2459</v>
      </c>
      <c r="J293" t="s">
        <v>40</v>
      </c>
      <c r="K293" t="s">
        <v>35</v>
      </c>
      <c r="L293" t="s">
        <v>65</v>
      </c>
      <c r="M293" t="s">
        <v>58</v>
      </c>
      <c r="N293">
        <v>1489811</v>
      </c>
      <c r="O293">
        <v>3960189</v>
      </c>
      <c r="P293" t="s">
        <v>38</v>
      </c>
      <c r="Q293" t="s">
        <v>38</v>
      </c>
      <c r="R293" t="s">
        <v>38</v>
      </c>
      <c r="S293" t="s">
        <v>2312</v>
      </c>
      <c r="T293" t="s">
        <v>862</v>
      </c>
      <c r="U293" t="s">
        <v>2462</v>
      </c>
      <c r="V293" t="s">
        <v>863</v>
      </c>
      <c r="W293" t="s">
        <v>40</v>
      </c>
      <c r="X293" t="s">
        <v>131</v>
      </c>
      <c r="Y293" t="s">
        <v>36</v>
      </c>
      <c r="Z293" t="s">
        <v>58</v>
      </c>
      <c r="AB293">
        <v>2300</v>
      </c>
      <c r="AC293">
        <v>63</v>
      </c>
      <c r="AE293">
        <v>50</v>
      </c>
      <c r="AF293">
        <v>250</v>
      </c>
      <c r="AG293">
        <v>250</v>
      </c>
      <c r="AH293">
        <v>300</v>
      </c>
      <c r="AI293">
        <v>200</v>
      </c>
      <c r="AJ293">
        <v>250</v>
      </c>
      <c r="AK293">
        <v>250</v>
      </c>
      <c r="AL293">
        <v>250</v>
      </c>
      <c r="AM293">
        <v>250</v>
      </c>
      <c r="AN293">
        <v>250</v>
      </c>
      <c r="AO293" t="s">
        <v>38</v>
      </c>
      <c r="AP293" t="s">
        <v>38</v>
      </c>
      <c r="AQ293" t="s">
        <v>38</v>
      </c>
      <c r="AT293" t="str">
        <f t="shared" si="4"/>
        <v>01260130</v>
      </c>
    </row>
    <row r="294" spans="1:46" hidden="1">
      <c r="A294" t="s">
        <v>2454</v>
      </c>
      <c r="B294" t="s">
        <v>2455</v>
      </c>
      <c r="C294" t="s">
        <v>2456</v>
      </c>
      <c r="D294" t="s">
        <v>2300</v>
      </c>
      <c r="E294" t="s">
        <v>790</v>
      </c>
      <c r="F294" t="s">
        <v>2316</v>
      </c>
      <c r="G294" t="s">
        <v>117</v>
      </c>
      <c r="H294" t="s">
        <v>2315</v>
      </c>
      <c r="I294" t="s">
        <v>2423</v>
      </c>
      <c r="J294" t="s">
        <v>34</v>
      </c>
      <c r="K294" t="s">
        <v>95</v>
      </c>
      <c r="L294" t="s">
        <v>41</v>
      </c>
      <c r="M294" t="s">
        <v>37</v>
      </c>
      <c r="N294">
        <v>0</v>
      </c>
      <c r="O294">
        <v>100</v>
      </c>
      <c r="P294" t="s">
        <v>43</v>
      </c>
      <c r="Q294" t="s">
        <v>43</v>
      </c>
      <c r="R294" t="s">
        <v>38</v>
      </c>
      <c r="S294" t="s">
        <v>2335</v>
      </c>
      <c r="T294" t="s">
        <v>864</v>
      </c>
      <c r="U294" t="s">
        <v>2463</v>
      </c>
      <c r="V294" t="s">
        <v>865</v>
      </c>
      <c r="W294" t="s">
        <v>34</v>
      </c>
      <c r="X294" t="s">
        <v>131</v>
      </c>
      <c r="Y294" t="s">
        <v>36</v>
      </c>
      <c r="Z294" t="s">
        <v>37</v>
      </c>
      <c r="AA294">
        <v>29</v>
      </c>
      <c r="AB294">
        <v>37</v>
      </c>
      <c r="AC294" t="e">
        <v>#N/A</v>
      </c>
      <c r="AO294" t="s">
        <v>43</v>
      </c>
      <c r="AP294" t="s">
        <v>43</v>
      </c>
      <c r="AQ294" t="s">
        <v>38</v>
      </c>
      <c r="AT294" t="str">
        <f t="shared" si="4"/>
        <v>01260131</v>
      </c>
    </row>
    <row r="295" spans="1:46" hidden="1">
      <c r="A295" t="s">
        <v>2464</v>
      </c>
      <c r="B295" t="s">
        <v>2455</v>
      </c>
      <c r="C295" t="s">
        <v>2465</v>
      </c>
      <c r="D295" t="s">
        <v>2300</v>
      </c>
      <c r="E295" t="s">
        <v>866</v>
      </c>
      <c r="F295" t="s">
        <v>2301</v>
      </c>
      <c r="G295" t="s">
        <v>867</v>
      </c>
      <c r="H295" t="s">
        <v>2304</v>
      </c>
      <c r="I295" t="s">
        <v>2466</v>
      </c>
      <c r="J295" t="s">
        <v>34</v>
      </c>
      <c r="K295" t="s">
        <v>35</v>
      </c>
      <c r="L295" t="s">
        <v>41</v>
      </c>
      <c r="M295" t="s">
        <v>37</v>
      </c>
      <c r="O295">
        <v>100</v>
      </c>
      <c r="P295" t="s">
        <v>38</v>
      </c>
      <c r="Q295" t="s">
        <v>38</v>
      </c>
      <c r="R295" t="s">
        <v>38</v>
      </c>
      <c r="S295" t="s">
        <v>2301</v>
      </c>
      <c r="T295" t="s">
        <v>868</v>
      </c>
      <c r="U295" t="s">
        <v>2301</v>
      </c>
      <c r="V295" t="s">
        <v>869</v>
      </c>
      <c r="W295" t="s">
        <v>40</v>
      </c>
      <c r="X295" t="s">
        <v>35</v>
      </c>
      <c r="Y295" t="s">
        <v>36</v>
      </c>
      <c r="Z295" t="s">
        <v>58</v>
      </c>
      <c r="AA295">
        <v>5759</v>
      </c>
      <c r="AB295">
        <v>60000</v>
      </c>
      <c r="AC295">
        <v>6751</v>
      </c>
      <c r="AE295">
        <v>6752</v>
      </c>
      <c r="AF295">
        <v>6000</v>
      </c>
      <c r="AG295">
        <v>6000</v>
      </c>
      <c r="AH295">
        <v>6000</v>
      </c>
      <c r="AI295">
        <v>6000</v>
      </c>
      <c r="AJ295">
        <v>6000</v>
      </c>
      <c r="AK295">
        <v>6000</v>
      </c>
      <c r="AL295">
        <v>6000</v>
      </c>
      <c r="AM295">
        <v>6000</v>
      </c>
      <c r="AN295">
        <v>6000</v>
      </c>
      <c r="AO295" t="s">
        <v>38</v>
      </c>
      <c r="AP295" t="s">
        <v>38</v>
      </c>
      <c r="AQ295" t="s">
        <v>43</v>
      </c>
      <c r="AT295" t="str">
        <f t="shared" si="4"/>
        <v>0203011</v>
      </c>
    </row>
    <row r="296" spans="1:46" hidden="1">
      <c r="A296" t="s">
        <v>2464</v>
      </c>
      <c r="B296" t="s">
        <v>2455</v>
      </c>
      <c r="C296" t="s">
        <v>2465</v>
      </c>
      <c r="D296" t="s">
        <v>2300</v>
      </c>
      <c r="E296" t="s">
        <v>866</v>
      </c>
      <c r="F296" t="s">
        <v>2301</v>
      </c>
      <c r="G296" t="s">
        <v>867</v>
      </c>
      <c r="H296" t="s">
        <v>2304</v>
      </c>
      <c r="I296" t="s">
        <v>2466</v>
      </c>
      <c r="J296" t="s">
        <v>34</v>
      </c>
      <c r="K296" t="s">
        <v>35</v>
      </c>
      <c r="L296" t="s">
        <v>41</v>
      </c>
      <c r="M296" t="s">
        <v>37</v>
      </c>
      <c r="O296">
        <v>100</v>
      </c>
      <c r="P296" t="s">
        <v>38</v>
      </c>
      <c r="Q296" t="s">
        <v>38</v>
      </c>
      <c r="R296" t="s">
        <v>38</v>
      </c>
      <c r="S296" t="s">
        <v>2304</v>
      </c>
      <c r="T296" t="s">
        <v>870</v>
      </c>
      <c r="U296" t="s">
        <v>2304</v>
      </c>
      <c r="V296" t="s">
        <v>871</v>
      </c>
      <c r="W296" t="s">
        <v>40</v>
      </c>
      <c r="X296" t="s">
        <v>131</v>
      </c>
      <c r="Y296" t="s">
        <v>36</v>
      </c>
      <c r="Z296" t="s">
        <v>58</v>
      </c>
      <c r="AA296">
        <v>16</v>
      </c>
      <c r="AB296">
        <v>29</v>
      </c>
      <c r="AC296">
        <v>1</v>
      </c>
      <c r="AE296">
        <v>2</v>
      </c>
      <c r="AF296">
        <v>5</v>
      </c>
      <c r="AG296">
        <v>4</v>
      </c>
      <c r="AH296">
        <v>3</v>
      </c>
      <c r="AI296">
        <v>1</v>
      </c>
      <c r="AJ296">
        <v>3</v>
      </c>
      <c r="AK296">
        <v>4</v>
      </c>
      <c r="AL296">
        <v>4</v>
      </c>
      <c r="AM296">
        <v>1</v>
      </c>
      <c r="AN296">
        <v>2</v>
      </c>
      <c r="AO296" t="s">
        <v>38</v>
      </c>
      <c r="AP296" t="s">
        <v>38</v>
      </c>
      <c r="AQ296" t="s">
        <v>43</v>
      </c>
      <c r="AT296" t="str">
        <f t="shared" si="4"/>
        <v>0203012</v>
      </c>
    </row>
    <row r="297" spans="1:46" hidden="1">
      <c r="A297" t="s">
        <v>2464</v>
      </c>
      <c r="B297" t="s">
        <v>2455</v>
      </c>
      <c r="C297" t="s">
        <v>2465</v>
      </c>
      <c r="D297" t="s">
        <v>2300</v>
      </c>
      <c r="E297" t="s">
        <v>866</v>
      </c>
      <c r="F297" t="s">
        <v>2301</v>
      </c>
      <c r="G297" t="s">
        <v>867</v>
      </c>
      <c r="H297" t="s">
        <v>2304</v>
      </c>
      <c r="I297" t="s">
        <v>2466</v>
      </c>
      <c r="J297" t="s">
        <v>34</v>
      </c>
      <c r="K297" t="s">
        <v>35</v>
      </c>
      <c r="L297" t="s">
        <v>41</v>
      </c>
      <c r="M297" t="s">
        <v>37</v>
      </c>
      <c r="O297">
        <v>100</v>
      </c>
      <c r="P297" t="s">
        <v>38</v>
      </c>
      <c r="Q297" t="s">
        <v>38</v>
      </c>
      <c r="R297" t="s">
        <v>38</v>
      </c>
      <c r="S297" t="s">
        <v>2307</v>
      </c>
      <c r="T297" t="s">
        <v>872</v>
      </c>
      <c r="U297" t="s">
        <v>2307</v>
      </c>
      <c r="V297" t="s">
        <v>876</v>
      </c>
      <c r="W297" t="s">
        <v>34</v>
      </c>
      <c r="X297" t="s">
        <v>35</v>
      </c>
      <c r="Y297" t="s">
        <v>36</v>
      </c>
      <c r="Z297" t="s">
        <v>37</v>
      </c>
      <c r="AA297">
        <v>1065</v>
      </c>
      <c r="AB297">
        <v>10650</v>
      </c>
      <c r="AC297" t="e">
        <v>#N/A</v>
      </c>
      <c r="AE297">
        <v>1098</v>
      </c>
      <c r="AF297">
        <v>1065</v>
      </c>
      <c r="AG297">
        <v>1065</v>
      </c>
      <c r="AH297">
        <v>1065</v>
      </c>
      <c r="AI297">
        <v>1065</v>
      </c>
      <c r="AJ297">
        <v>1065</v>
      </c>
      <c r="AK297">
        <v>1065</v>
      </c>
      <c r="AL297">
        <v>1065</v>
      </c>
      <c r="AM297">
        <v>1065</v>
      </c>
      <c r="AN297">
        <v>1065</v>
      </c>
      <c r="AO297" t="s">
        <v>38</v>
      </c>
      <c r="AP297" t="s">
        <v>38</v>
      </c>
      <c r="AQ297" t="s">
        <v>38</v>
      </c>
      <c r="AT297" t="str">
        <f t="shared" si="4"/>
        <v>0203013</v>
      </c>
    </row>
    <row r="298" spans="1:46" hidden="1">
      <c r="A298" t="s">
        <v>2464</v>
      </c>
      <c r="B298" t="s">
        <v>2455</v>
      </c>
      <c r="C298" t="s">
        <v>2465</v>
      </c>
      <c r="D298" t="s">
        <v>2300</v>
      </c>
      <c r="E298" t="s">
        <v>866</v>
      </c>
      <c r="F298" t="s">
        <v>2301</v>
      </c>
      <c r="G298" t="s">
        <v>867</v>
      </c>
      <c r="H298" t="s">
        <v>2304</v>
      </c>
      <c r="I298" t="s">
        <v>2466</v>
      </c>
      <c r="J298" t="s">
        <v>34</v>
      </c>
      <c r="K298" t="s">
        <v>35</v>
      </c>
      <c r="L298" t="s">
        <v>41</v>
      </c>
      <c r="M298" t="s">
        <v>37</v>
      </c>
      <c r="O298">
        <v>100</v>
      </c>
      <c r="P298" t="s">
        <v>38</v>
      </c>
      <c r="Q298" t="s">
        <v>38</v>
      </c>
      <c r="R298" t="s">
        <v>38</v>
      </c>
      <c r="S298" t="s">
        <v>2310</v>
      </c>
      <c r="T298" t="s">
        <v>877</v>
      </c>
      <c r="U298" t="s">
        <v>2310</v>
      </c>
      <c r="V298" t="s">
        <v>878</v>
      </c>
      <c r="W298" t="s">
        <v>100</v>
      </c>
      <c r="X298" t="s">
        <v>35</v>
      </c>
      <c r="Y298" t="s">
        <v>36</v>
      </c>
      <c r="Z298" t="s">
        <v>37</v>
      </c>
      <c r="AA298">
        <v>9</v>
      </c>
      <c r="AB298">
        <v>8</v>
      </c>
      <c r="AC298">
        <v>2</v>
      </c>
      <c r="AE298">
        <v>8</v>
      </c>
      <c r="AF298">
        <v>8</v>
      </c>
      <c r="AG298">
        <v>8</v>
      </c>
      <c r="AH298">
        <v>8</v>
      </c>
      <c r="AJ298">
        <v>8</v>
      </c>
      <c r="AK298">
        <v>8</v>
      </c>
      <c r="AL298">
        <v>8</v>
      </c>
      <c r="AM298">
        <v>8</v>
      </c>
      <c r="AN298">
        <v>8</v>
      </c>
      <c r="AO298" t="s">
        <v>38</v>
      </c>
      <c r="AP298" t="s">
        <v>38</v>
      </c>
      <c r="AQ298" t="s">
        <v>38</v>
      </c>
      <c r="AT298" t="str">
        <f t="shared" si="4"/>
        <v>0203014</v>
      </c>
    </row>
    <row r="299" spans="1:46" hidden="1">
      <c r="A299" t="s">
        <v>2464</v>
      </c>
      <c r="B299" t="s">
        <v>2455</v>
      </c>
      <c r="C299" t="s">
        <v>2465</v>
      </c>
      <c r="D299" t="s">
        <v>2300</v>
      </c>
      <c r="E299" t="s">
        <v>866</v>
      </c>
      <c r="F299" t="s">
        <v>2301</v>
      </c>
      <c r="G299" t="s">
        <v>867</v>
      </c>
      <c r="H299" t="s">
        <v>2304</v>
      </c>
      <c r="I299" t="s">
        <v>2466</v>
      </c>
      <c r="J299" t="s">
        <v>34</v>
      </c>
      <c r="K299" t="s">
        <v>35</v>
      </c>
      <c r="L299" t="s">
        <v>41</v>
      </c>
      <c r="M299" t="s">
        <v>37</v>
      </c>
      <c r="O299">
        <v>100</v>
      </c>
      <c r="P299" t="s">
        <v>38</v>
      </c>
      <c r="Q299" t="s">
        <v>38</v>
      </c>
      <c r="R299" t="s">
        <v>38</v>
      </c>
      <c r="S299" t="s">
        <v>2318</v>
      </c>
      <c r="T299" t="s">
        <v>879</v>
      </c>
      <c r="U299" t="s">
        <v>2314</v>
      </c>
      <c r="V299" t="s">
        <v>883</v>
      </c>
      <c r="W299" t="s">
        <v>40</v>
      </c>
      <c r="X299" t="s">
        <v>35</v>
      </c>
      <c r="Y299" t="s">
        <v>41</v>
      </c>
      <c r="Z299" t="s">
        <v>58</v>
      </c>
      <c r="AA299">
        <v>0</v>
      </c>
      <c r="AB299">
        <v>100</v>
      </c>
      <c r="AC299">
        <v>96.8</v>
      </c>
      <c r="AE299">
        <v>1</v>
      </c>
      <c r="AF299">
        <v>1</v>
      </c>
      <c r="AG299">
        <v>1</v>
      </c>
      <c r="AH299">
        <v>1</v>
      </c>
      <c r="AI299">
        <v>1</v>
      </c>
      <c r="AJ299">
        <v>1</v>
      </c>
      <c r="AK299">
        <v>1</v>
      </c>
      <c r="AL299">
        <v>1</v>
      </c>
      <c r="AM299">
        <v>1</v>
      </c>
      <c r="AN299">
        <v>1</v>
      </c>
      <c r="AO299" t="s">
        <v>38</v>
      </c>
      <c r="AP299" t="s">
        <v>38</v>
      </c>
      <c r="AQ299" t="s">
        <v>38</v>
      </c>
      <c r="AT299" t="str">
        <f t="shared" si="4"/>
        <v>0203015</v>
      </c>
    </row>
    <row r="300" spans="1:46" hidden="1">
      <c r="A300" t="s">
        <v>2464</v>
      </c>
      <c r="B300" t="s">
        <v>2455</v>
      </c>
      <c r="C300" t="s">
        <v>2465</v>
      </c>
      <c r="D300" t="s">
        <v>2300</v>
      </c>
      <c r="E300" t="s">
        <v>866</v>
      </c>
      <c r="F300" t="s">
        <v>2301</v>
      </c>
      <c r="G300" t="s">
        <v>867</v>
      </c>
      <c r="H300" t="s">
        <v>2304</v>
      </c>
      <c r="I300" t="s">
        <v>2466</v>
      </c>
      <c r="J300" t="s">
        <v>34</v>
      </c>
      <c r="K300" t="s">
        <v>35</v>
      </c>
      <c r="L300" t="s">
        <v>41</v>
      </c>
      <c r="M300" t="s">
        <v>37</v>
      </c>
      <c r="O300">
        <v>100</v>
      </c>
      <c r="P300" t="s">
        <v>38</v>
      </c>
      <c r="Q300" t="s">
        <v>38</v>
      </c>
      <c r="R300" t="s">
        <v>38</v>
      </c>
      <c r="S300" t="s">
        <v>2319</v>
      </c>
      <c r="T300" t="s">
        <v>884</v>
      </c>
      <c r="U300" t="s">
        <v>2315</v>
      </c>
      <c r="V300" t="s">
        <v>888</v>
      </c>
      <c r="W300" t="s">
        <v>40</v>
      </c>
      <c r="X300" t="s">
        <v>35</v>
      </c>
      <c r="Y300" t="s">
        <v>36</v>
      </c>
      <c r="Z300" t="s">
        <v>37</v>
      </c>
      <c r="AA300">
        <v>16154</v>
      </c>
      <c r="AB300">
        <v>1180</v>
      </c>
      <c r="AC300">
        <v>73</v>
      </c>
      <c r="AE300">
        <v>6525</v>
      </c>
      <c r="AF300">
        <v>13050</v>
      </c>
      <c r="AG300">
        <v>16313</v>
      </c>
      <c r="AH300">
        <v>16312</v>
      </c>
      <c r="AI300">
        <v>6500</v>
      </c>
      <c r="AJ300">
        <v>8000</v>
      </c>
      <c r="AK300">
        <v>10000</v>
      </c>
      <c r="AL300">
        <v>6500</v>
      </c>
      <c r="AM300">
        <v>8000</v>
      </c>
      <c r="AN300">
        <v>10000</v>
      </c>
      <c r="AO300" t="s">
        <v>38</v>
      </c>
      <c r="AP300" t="s">
        <v>38</v>
      </c>
      <c r="AQ300" t="s">
        <v>43</v>
      </c>
      <c r="AT300" t="str">
        <f t="shared" si="4"/>
        <v>0203016</v>
      </c>
    </row>
    <row r="301" spans="1:46" hidden="1">
      <c r="A301" t="s">
        <v>2464</v>
      </c>
      <c r="B301" t="s">
        <v>2455</v>
      </c>
      <c r="C301" t="s">
        <v>2465</v>
      </c>
      <c r="D301" t="s">
        <v>2300</v>
      </c>
      <c r="E301" t="s">
        <v>866</v>
      </c>
      <c r="F301" t="s">
        <v>2301</v>
      </c>
      <c r="G301" t="s">
        <v>867</v>
      </c>
      <c r="H301" t="s">
        <v>2307</v>
      </c>
      <c r="I301" t="s">
        <v>2467</v>
      </c>
      <c r="J301" t="s">
        <v>40</v>
      </c>
      <c r="K301" t="s">
        <v>35</v>
      </c>
      <c r="L301" t="s">
        <v>65</v>
      </c>
      <c r="M301" t="s">
        <v>58</v>
      </c>
      <c r="N301">
        <v>10426</v>
      </c>
      <c r="O301">
        <v>109400</v>
      </c>
      <c r="P301" t="s">
        <v>38</v>
      </c>
      <c r="Q301" t="s">
        <v>38</v>
      </c>
      <c r="R301" t="s">
        <v>38</v>
      </c>
      <c r="S301" t="s">
        <v>2320</v>
      </c>
      <c r="T301" t="s">
        <v>890</v>
      </c>
      <c r="U301" t="s">
        <v>2316</v>
      </c>
      <c r="V301" t="s">
        <v>894</v>
      </c>
      <c r="W301" t="s">
        <v>40</v>
      </c>
      <c r="X301" t="s">
        <v>35</v>
      </c>
      <c r="Y301" t="s">
        <v>36</v>
      </c>
      <c r="Z301" t="s">
        <v>58</v>
      </c>
      <c r="AA301">
        <v>21</v>
      </c>
      <c r="AB301">
        <v>20</v>
      </c>
      <c r="AC301">
        <v>6</v>
      </c>
      <c r="AO301" t="s">
        <v>38</v>
      </c>
      <c r="AP301" t="s">
        <v>38</v>
      </c>
      <c r="AQ301" t="s">
        <v>38</v>
      </c>
      <c r="AT301" t="str">
        <f t="shared" si="4"/>
        <v>0203017</v>
      </c>
    </row>
    <row r="302" spans="1:46" hidden="1">
      <c r="A302" t="s">
        <v>2464</v>
      </c>
      <c r="B302" t="s">
        <v>2455</v>
      </c>
      <c r="C302" t="s">
        <v>2465</v>
      </c>
      <c r="D302" t="s">
        <v>2300</v>
      </c>
      <c r="E302" t="s">
        <v>866</v>
      </c>
      <c r="F302" t="s">
        <v>2301</v>
      </c>
      <c r="G302" t="s">
        <v>867</v>
      </c>
      <c r="H302" t="s">
        <v>2301</v>
      </c>
      <c r="I302" t="s">
        <v>2468</v>
      </c>
      <c r="J302" t="s">
        <v>34</v>
      </c>
      <c r="K302" t="s">
        <v>131</v>
      </c>
      <c r="L302" t="s">
        <v>41</v>
      </c>
      <c r="M302" t="s">
        <v>37</v>
      </c>
      <c r="O302">
        <v>100</v>
      </c>
      <c r="P302" t="s">
        <v>38</v>
      </c>
      <c r="Q302" t="s">
        <v>38</v>
      </c>
      <c r="R302" t="s">
        <v>38</v>
      </c>
      <c r="S302" t="s">
        <v>2321</v>
      </c>
      <c r="T302" t="s">
        <v>895</v>
      </c>
      <c r="U302" t="s">
        <v>2319</v>
      </c>
      <c r="V302" t="s">
        <v>899</v>
      </c>
      <c r="W302" t="s">
        <v>40</v>
      </c>
      <c r="X302" t="s">
        <v>35</v>
      </c>
      <c r="Y302" t="s">
        <v>36</v>
      </c>
      <c r="Z302" t="s">
        <v>58</v>
      </c>
      <c r="AA302">
        <v>244</v>
      </c>
      <c r="AB302">
        <v>424</v>
      </c>
      <c r="AC302">
        <v>27</v>
      </c>
      <c r="AE302">
        <v>5</v>
      </c>
      <c r="AF302">
        <v>30</v>
      </c>
      <c r="AG302">
        <v>30</v>
      </c>
      <c r="AH302">
        <v>35</v>
      </c>
      <c r="AI302">
        <v>5</v>
      </c>
      <c r="AJ302">
        <v>30</v>
      </c>
      <c r="AK302">
        <v>30</v>
      </c>
      <c r="AL302">
        <v>30</v>
      </c>
      <c r="AM302">
        <v>30</v>
      </c>
      <c r="AN302">
        <v>19</v>
      </c>
      <c r="AO302" t="s">
        <v>38</v>
      </c>
      <c r="AP302" t="s">
        <v>38</v>
      </c>
      <c r="AQ302" t="s">
        <v>38</v>
      </c>
      <c r="AT302" t="str">
        <f t="shared" si="4"/>
        <v>0203019</v>
      </c>
    </row>
    <row r="303" spans="1:46" hidden="1">
      <c r="A303" t="s">
        <v>2464</v>
      </c>
      <c r="B303" t="s">
        <v>2455</v>
      </c>
      <c r="C303" t="s">
        <v>2465</v>
      </c>
      <c r="D303" t="s">
        <v>2300</v>
      </c>
      <c r="E303" t="s">
        <v>866</v>
      </c>
      <c r="F303" t="s">
        <v>2301</v>
      </c>
      <c r="G303" t="s">
        <v>867</v>
      </c>
      <c r="H303" t="s">
        <v>2301</v>
      </c>
      <c r="I303" t="s">
        <v>2468</v>
      </c>
      <c r="J303" t="s">
        <v>34</v>
      </c>
      <c r="K303" t="s">
        <v>131</v>
      </c>
      <c r="L303" t="s">
        <v>41</v>
      </c>
      <c r="M303" t="s">
        <v>37</v>
      </c>
      <c r="O303">
        <v>100</v>
      </c>
      <c r="P303" t="s">
        <v>38</v>
      </c>
      <c r="Q303" t="s">
        <v>38</v>
      </c>
      <c r="R303" t="s">
        <v>38</v>
      </c>
      <c r="S303" t="s">
        <v>2327</v>
      </c>
      <c r="T303" t="s">
        <v>900</v>
      </c>
      <c r="U303" t="s">
        <v>2320</v>
      </c>
      <c r="V303" t="s">
        <v>904</v>
      </c>
      <c r="W303" t="s">
        <v>40</v>
      </c>
      <c r="X303" t="s">
        <v>131</v>
      </c>
      <c r="Y303" t="s">
        <v>36</v>
      </c>
      <c r="Z303" t="s">
        <v>37</v>
      </c>
      <c r="AA303">
        <v>18</v>
      </c>
      <c r="AB303">
        <v>140</v>
      </c>
      <c r="AC303">
        <v>21</v>
      </c>
      <c r="AE303">
        <v>14</v>
      </c>
      <c r="AF303">
        <v>14</v>
      </c>
      <c r="AG303">
        <v>14</v>
      </c>
      <c r="AH303">
        <v>14</v>
      </c>
      <c r="AI303">
        <v>14</v>
      </c>
      <c r="AJ303">
        <v>14</v>
      </c>
      <c r="AK303">
        <v>14</v>
      </c>
      <c r="AL303">
        <v>14</v>
      </c>
      <c r="AM303">
        <v>14</v>
      </c>
      <c r="AN303">
        <v>14</v>
      </c>
      <c r="AO303" t="s">
        <v>38</v>
      </c>
      <c r="AP303" t="s">
        <v>38</v>
      </c>
      <c r="AQ303" t="s">
        <v>38</v>
      </c>
      <c r="AT303" t="str">
        <f t="shared" si="4"/>
        <v>02030110</v>
      </c>
    </row>
    <row r="304" spans="1:46" hidden="1">
      <c r="A304" t="s">
        <v>2464</v>
      </c>
      <c r="B304" t="s">
        <v>2455</v>
      </c>
      <c r="C304" t="s">
        <v>2465</v>
      </c>
      <c r="D304" t="s">
        <v>2300</v>
      </c>
      <c r="E304" t="s">
        <v>866</v>
      </c>
      <c r="F304" t="s">
        <v>2301</v>
      </c>
      <c r="G304" t="s">
        <v>867</v>
      </c>
      <c r="H304" t="s">
        <v>2301</v>
      </c>
      <c r="I304" t="s">
        <v>2468</v>
      </c>
      <c r="J304" t="s">
        <v>34</v>
      </c>
      <c r="K304" t="s">
        <v>131</v>
      </c>
      <c r="L304" t="s">
        <v>41</v>
      </c>
      <c r="M304" t="s">
        <v>37</v>
      </c>
      <c r="O304">
        <v>100</v>
      </c>
      <c r="P304" t="s">
        <v>38</v>
      </c>
      <c r="Q304" t="s">
        <v>38</v>
      </c>
      <c r="R304" t="s">
        <v>38</v>
      </c>
      <c r="S304" t="s">
        <v>2329</v>
      </c>
      <c r="T304" t="s">
        <v>905</v>
      </c>
      <c r="U304" t="s">
        <v>2321</v>
      </c>
      <c r="V304" t="s">
        <v>906</v>
      </c>
      <c r="W304" t="s">
        <v>40</v>
      </c>
      <c r="X304" t="s">
        <v>35</v>
      </c>
      <c r="Y304" t="s">
        <v>36</v>
      </c>
      <c r="Z304" t="s">
        <v>58</v>
      </c>
      <c r="AA304">
        <v>72496</v>
      </c>
      <c r="AB304">
        <v>582100</v>
      </c>
      <c r="AC304">
        <v>49338</v>
      </c>
      <c r="AE304">
        <v>52000</v>
      </c>
      <c r="AF304">
        <v>58900</v>
      </c>
      <c r="AG304">
        <v>58900</v>
      </c>
      <c r="AH304">
        <v>58900</v>
      </c>
      <c r="AI304">
        <v>58900</v>
      </c>
      <c r="AJ304">
        <v>58900</v>
      </c>
      <c r="AK304">
        <v>58900</v>
      </c>
      <c r="AL304">
        <v>58900</v>
      </c>
      <c r="AM304">
        <v>58900</v>
      </c>
      <c r="AN304">
        <v>58900</v>
      </c>
      <c r="AO304" t="s">
        <v>38</v>
      </c>
      <c r="AP304" t="s">
        <v>38</v>
      </c>
      <c r="AQ304" t="s">
        <v>38</v>
      </c>
      <c r="AT304" t="str">
        <f t="shared" si="4"/>
        <v>02030111</v>
      </c>
    </row>
    <row r="305" spans="1:46" hidden="1">
      <c r="A305" t="s">
        <v>2464</v>
      </c>
      <c r="B305" t="s">
        <v>2455</v>
      </c>
      <c r="C305" t="s">
        <v>2465</v>
      </c>
      <c r="D305" t="s">
        <v>2300</v>
      </c>
      <c r="E305" t="s">
        <v>866</v>
      </c>
      <c r="F305" t="s">
        <v>2301</v>
      </c>
      <c r="G305" t="s">
        <v>867</v>
      </c>
      <c r="H305" t="s">
        <v>2301</v>
      </c>
      <c r="I305" t="s">
        <v>2468</v>
      </c>
      <c r="J305" t="s">
        <v>34</v>
      </c>
      <c r="K305" t="s">
        <v>131</v>
      </c>
      <c r="L305" t="s">
        <v>41</v>
      </c>
      <c r="M305" t="s">
        <v>37</v>
      </c>
      <c r="O305">
        <v>100</v>
      </c>
      <c r="P305" t="s">
        <v>38</v>
      </c>
      <c r="Q305" t="s">
        <v>38</v>
      </c>
      <c r="R305" t="s">
        <v>38</v>
      </c>
      <c r="S305" t="s">
        <v>2331</v>
      </c>
      <c r="T305" t="s">
        <v>907</v>
      </c>
      <c r="U305" t="s">
        <v>2327</v>
      </c>
      <c r="V305" t="s">
        <v>908</v>
      </c>
      <c r="W305" t="s">
        <v>40</v>
      </c>
      <c r="X305" t="s">
        <v>35</v>
      </c>
      <c r="Y305" t="s">
        <v>36</v>
      </c>
      <c r="Z305" t="s">
        <v>37</v>
      </c>
      <c r="AA305">
        <v>1295</v>
      </c>
      <c r="AB305">
        <v>10900</v>
      </c>
      <c r="AC305">
        <v>1416</v>
      </c>
      <c r="AE305">
        <v>1000</v>
      </c>
      <c r="AF305">
        <v>1100</v>
      </c>
      <c r="AG305">
        <v>1100</v>
      </c>
      <c r="AH305">
        <v>1100</v>
      </c>
      <c r="AI305">
        <v>1100</v>
      </c>
      <c r="AJ305">
        <v>1100</v>
      </c>
      <c r="AK305">
        <v>1100</v>
      </c>
      <c r="AL305">
        <v>1100</v>
      </c>
      <c r="AM305">
        <v>1100</v>
      </c>
      <c r="AN305">
        <v>1100</v>
      </c>
      <c r="AO305" t="s">
        <v>38</v>
      </c>
      <c r="AP305" t="s">
        <v>38</v>
      </c>
      <c r="AQ305" t="s">
        <v>38</v>
      </c>
      <c r="AT305" t="str">
        <f t="shared" si="4"/>
        <v>02030112</v>
      </c>
    </row>
    <row r="306" spans="1:46" hidden="1">
      <c r="A306" t="s">
        <v>2464</v>
      </c>
      <c r="B306" t="s">
        <v>2455</v>
      </c>
      <c r="C306" t="s">
        <v>2465</v>
      </c>
      <c r="D306" t="s">
        <v>2300</v>
      </c>
      <c r="E306" t="s">
        <v>866</v>
      </c>
      <c r="F306" t="s">
        <v>2301</v>
      </c>
      <c r="G306" t="s">
        <v>867</v>
      </c>
      <c r="H306" t="s">
        <v>2301</v>
      </c>
      <c r="I306" t="s">
        <v>2468</v>
      </c>
      <c r="J306" t="s">
        <v>34</v>
      </c>
      <c r="K306" t="s">
        <v>131</v>
      </c>
      <c r="L306" t="s">
        <v>41</v>
      </c>
      <c r="M306" t="s">
        <v>37</v>
      </c>
      <c r="O306">
        <v>100</v>
      </c>
      <c r="P306" t="s">
        <v>38</v>
      </c>
      <c r="Q306" t="s">
        <v>38</v>
      </c>
      <c r="R306" t="s">
        <v>38</v>
      </c>
      <c r="S306" t="s">
        <v>2332</v>
      </c>
      <c r="T306" t="s">
        <v>909</v>
      </c>
      <c r="U306" t="s">
        <v>2329</v>
      </c>
      <c r="V306" t="s">
        <v>910</v>
      </c>
      <c r="W306" t="s">
        <v>40</v>
      </c>
      <c r="X306" t="s">
        <v>35</v>
      </c>
      <c r="Y306" t="s">
        <v>36</v>
      </c>
      <c r="Z306" t="s">
        <v>58</v>
      </c>
      <c r="AA306">
        <v>2590</v>
      </c>
      <c r="AB306">
        <v>23600</v>
      </c>
      <c r="AC306">
        <v>1851</v>
      </c>
      <c r="AE306">
        <v>2000</v>
      </c>
      <c r="AF306">
        <v>2400</v>
      </c>
      <c r="AG306">
        <v>2400</v>
      </c>
      <c r="AH306">
        <v>2400</v>
      </c>
      <c r="AI306">
        <v>2400</v>
      </c>
      <c r="AJ306">
        <v>2400</v>
      </c>
      <c r="AK306">
        <v>2400</v>
      </c>
      <c r="AL306">
        <v>2400</v>
      </c>
      <c r="AM306">
        <v>2400</v>
      </c>
      <c r="AN306">
        <v>2400</v>
      </c>
      <c r="AO306" t="s">
        <v>38</v>
      </c>
      <c r="AP306" t="s">
        <v>38</v>
      </c>
      <c r="AQ306" t="s">
        <v>38</v>
      </c>
      <c r="AT306" t="str">
        <f t="shared" si="4"/>
        <v>02030113</v>
      </c>
    </row>
    <row r="307" spans="1:46" hidden="1">
      <c r="A307" t="s">
        <v>2464</v>
      </c>
      <c r="B307" t="s">
        <v>2455</v>
      </c>
      <c r="C307" t="s">
        <v>2465</v>
      </c>
      <c r="D307" t="s">
        <v>2300</v>
      </c>
      <c r="E307" t="s">
        <v>866</v>
      </c>
      <c r="F307" t="s">
        <v>2307</v>
      </c>
      <c r="G307" t="s">
        <v>117</v>
      </c>
      <c r="H307" t="s">
        <v>2310</v>
      </c>
      <c r="I307" t="s">
        <v>2469</v>
      </c>
      <c r="J307" t="s">
        <v>34</v>
      </c>
      <c r="K307" t="s">
        <v>131</v>
      </c>
      <c r="L307" t="s">
        <v>41</v>
      </c>
      <c r="M307" t="s">
        <v>37</v>
      </c>
      <c r="O307">
        <v>100</v>
      </c>
      <c r="P307" t="s">
        <v>38</v>
      </c>
      <c r="Q307" t="s">
        <v>38</v>
      </c>
      <c r="R307" t="s">
        <v>38</v>
      </c>
      <c r="S307" t="s">
        <v>2333</v>
      </c>
      <c r="T307" t="s">
        <v>911</v>
      </c>
      <c r="U307" t="s">
        <v>2331</v>
      </c>
      <c r="V307" t="s">
        <v>915</v>
      </c>
      <c r="W307" t="s">
        <v>34</v>
      </c>
      <c r="X307" t="s">
        <v>131</v>
      </c>
      <c r="Y307" t="s">
        <v>41</v>
      </c>
      <c r="Z307" t="s">
        <v>37</v>
      </c>
      <c r="AB307">
        <v>100</v>
      </c>
      <c r="AC307">
        <v>100</v>
      </c>
      <c r="AE307">
        <v>100</v>
      </c>
      <c r="AF307">
        <v>100</v>
      </c>
      <c r="AG307">
        <v>100</v>
      </c>
      <c r="AH307">
        <v>100</v>
      </c>
      <c r="AI307">
        <v>100</v>
      </c>
      <c r="AJ307">
        <v>100</v>
      </c>
      <c r="AK307">
        <v>100</v>
      </c>
      <c r="AL307">
        <v>100</v>
      </c>
      <c r="AM307">
        <v>100</v>
      </c>
      <c r="AN307">
        <v>100</v>
      </c>
      <c r="AO307" t="s">
        <v>38</v>
      </c>
      <c r="AP307" t="s">
        <v>38</v>
      </c>
      <c r="AQ307" t="s">
        <v>43</v>
      </c>
      <c r="AT307" t="str">
        <f t="shared" si="4"/>
        <v>02030114</v>
      </c>
    </row>
    <row r="308" spans="1:46" hidden="1">
      <c r="A308" t="s">
        <v>2464</v>
      </c>
      <c r="B308" t="s">
        <v>2455</v>
      </c>
      <c r="C308" t="s">
        <v>2465</v>
      </c>
      <c r="D308" t="s">
        <v>2300</v>
      </c>
      <c r="E308" t="s">
        <v>866</v>
      </c>
      <c r="F308" t="s">
        <v>2307</v>
      </c>
      <c r="G308" t="s">
        <v>117</v>
      </c>
      <c r="H308" t="s">
        <v>2310</v>
      </c>
      <c r="I308" t="s">
        <v>2469</v>
      </c>
      <c r="J308" t="s">
        <v>34</v>
      </c>
      <c r="K308" t="s">
        <v>131</v>
      </c>
      <c r="L308" t="s">
        <v>41</v>
      </c>
      <c r="M308" t="s">
        <v>37</v>
      </c>
      <c r="O308">
        <v>100</v>
      </c>
      <c r="P308" t="s">
        <v>38</v>
      </c>
      <c r="Q308" t="s">
        <v>38</v>
      </c>
      <c r="R308" t="s">
        <v>38</v>
      </c>
      <c r="S308" t="s">
        <v>2303</v>
      </c>
      <c r="T308" t="s">
        <v>916</v>
      </c>
      <c r="U308" t="s">
        <v>2332</v>
      </c>
      <c r="V308" t="s">
        <v>917</v>
      </c>
      <c r="W308" t="s">
        <v>34</v>
      </c>
      <c r="X308" t="s">
        <v>131</v>
      </c>
      <c r="Y308" t="s">
        <v>41</v>
      </c>
      <c r="Z308" t="s">
        <v>37</v>
      </c>
      <c r="AB308">
        <v>100</v>
      </c>
      <c r="AC308">
        <v>100</v>
      </c>
      <c r="AE308">
        <v>100</v>
      </c>
      <c r="AF308">
        <v>100</v>
      </c>
      <c r="AG308">
        <v>100</v>
      </c>
      <c r="AH308">
        <v>100</v>
      </c>
      <c r="AI308">
        <v>100</v>
      </c>
      <c r="AJ308">
        <v>100</v>
      </c>
      <c r="AK308">
        <v>100</v>
      </c>
      <c r="AL308">
        <v>100</v>
      </c>
      <c r="AM308">
        <v>100</v>
      </c>
      <c r="AN308">
        <v>100</v>
      </c>
      <c r="AO308" t="s">
        <v>38</v>
      </c>
      <c r="AP308" t="s">
        <v>38</v>
      </c>
      <c r="AQ308" t="s">
        <v>43</v>
      </c>
      <c r="AT308" t="str">
        <f t="shared" si="4"/>
        <v>02030115</v>
      </c>
    </row>
    <row r="309" spans="1:46" hidden="1">
      <c r="A309" t="s">
        <v>2464</v>
      </c>
      <c r="B309" t="s">
        <v>2455</v>
      </c>
      <c r="C309" t="s">
        <v>2465</v>
      </c>
      <c r="D309" t="s">
        <v>2300</v>
      </c>
      <c r="E309" t="s">
        <v>866</v>
      </c>
      <c r="F309" t="s">
        <v>2307</v>
      </c>
      <c r="G309" t="s">
        <v>117</v>
      </c>
      <c r="H309" t="s">
        <v>2310</v>
      </c>
      <c r="I309" t="s">
        <v>2469</v>
      </c>
      <c r="J309" t="s">
        <v>34</v>
      </c>
      <c r="K309" t="s">
        <v>131</v>
      </c>
      <c r="L309" t="s">
        <v>41</v>
      </c>
      <c r="M309" t="s">
        <v>37</v>
      </c>
      <c r="O309">
        <v>100</v>
      </c>
      <c r="P309" t="s">
        <v>38</v>
      </c>
      <c r="Q309" t="s">
        <v>38</v>
      </c>
      <c r="R309" t="s">
        <v>38</v>
      </c>
      <c r="S309" t="s">
        <v>2305</v>
      </c>
      <c r="T309" t="s">
        <v>918</v>
      </c>
      <c r="U309" t="s">
        <v>2333</v>
      </c>
      <c r="V309" t="s">
        <v>320</v>
      </c>
      <c r="W309" t="s">
        <v>34</v>
      </c>
      <c r="X309" t="s">
        <v>131</v>
      </c>
      <c r="Y309" t="s">
        <v>41</v>
      </c>
      <c r="Z309" t="s">
        <v>37</v>
      </c>
      <c r="AB309">
        <v>100</v>
      </c>
      <c r="AC309">
        <v>100</v>
      </c>
      <c r="AE309">
        <v>90</v>
      </c>
      <c r="AF309">
        <v>90</v>
      </c>
      <c r="AG309">
        <v>90</v>
      </c>
      <c r="AH309">
        <v>92</v>
      </c>
      <c r="AI309">
        <v>92</v>
      </c>
      <c r="AJ309">
        <v>92</v>
      </c>
      <c r="AK309">
        <v>95</v>
      </c>
      <c r="AL309">
        <v>98</v>
      </c>
      <c r="AM309">
        <v>98</v>
      </c>
      <c r="AN309">
        <v>98</v>
      </c>
      <c r="AO309" t="s">
        <v>38</v>
      </c>
      <c r="AP309" t="s">
        <v>38</v>
      </c>
      <c r="AQ309" t="s">
        <v>43</v>
      </c>
      <c r="AT309" t="str">
        <f t="shared" si="4"/>
        <v>02030116</v>
      </c>
    </row>
    <row r="310" spans="1:46" hidden="1">
      <c r="A310" t="s">
        <v>2464</v>
      </c>
      <c r="B310" t="s">
        <v>2455</v>
      </c>
      <c r="C310" t="s">
        <v>2465</v>
      </c>
      <c r="D310" t="s">
        <v>2300</v>
      </c>
      <c r="E310" t="s">
        <v>866</v>
      </c>
      <c r="F310" t="s">
        <v>2301</v>
      </c>
      <c r="G310" t="s">
        <v>867</v>
      </c>
      <c r="H310" t="s">
        <v>2301</v>
      </c>
      <c r="I310" t="s">
        <v>2468</v>
      </c>
      <c r="J310" t="s">
        <v>34</v>
      </c>
      <c r="K310" t="s">
        <v>131</v>
      </c>
      <c r="L310" t="s">
        <v>41</v>
      </c>
      <c r="M310" t="s">
        <v>37</v>
      </c>
      <c r="O310">
        <v>100</v>
      </c>
      <c r="P310" t="s">
        <v>38</v>
      </c>
      <c r="Q310" t="s">
        <v>38</v>
      </c>
      <c r="R310" t="s">
        <v>38</v>
      </c>
      <c r="S310" t="s">
        <v>2306</v>
      </c>
      <c r="T310" t="s">
        <v>919</v>
      </c>
      <c r="U310" t="s">
        <v>2303</v>
      </c>
      <c r="V310" t="s">
        <v>920</v>
      </c>
      <c r="W310" t="s">
        <v>40</v>
      </c>
      <c r="X310" t="s">
        <v>35</v>
      </c>
      <c r="Y310" t="s">
        <v>36</v>
      </c>
      <c r="Z310" t="s">
        <v>37</v>
      </c>
      <c r="AA310">
        <v>13358</v>
      </c>
      <c r="AB310">
        <v>101200</v>
      </c>
      <c r="AO310" t="s">
        <v>43</v>
      </c>
      <c r="AP310" t="s">
        <v>43</v>
      </c>
      <c r="AQ310" t="s">
        <v>38</v>
      </c>
      <c r="AT310" t="str">
        <f t="shared" si="4"/>
        <v>02030117</v>
      </c>
    </row>
    <row r="311" spans="1:46" hidden="1">
      <c r="A311" t="s">
        <v>2464</v>
      </c>
      <c r="B311" t="s">
        <v>2455</v>
      </c>
      <c r="C311" t="s">
        <v>2465</v>
      </c>
      <c r="D311" t="s">
        <v>2300</v>
      </c>
      <c r="E311" t="s">
        <v>866</v>
      </c>
      <c r="F311" t="s">
        <v>2307</v>
      </c>
      <c r="G311" t="s">
        <v>117</v>
      </c>
      <c r="H311" t="s">
        <v>2310</v>
      </c>
      <c r="I311" t="s">
        <v>2469</v>
      </c>
      <c r="J311" t="s">
        <v>34</v>
      </c>
      <c r="K311" t="s">
        <v>131</v>
      </c>
      <c r="L311" t="s">
        <v>41</v>
      </c>
      <c r="M311" t="s">
        <v>37</v>
      </c>
      <c r="O311">
        <v>100</v>
      </c>
      <c r="P311" t="s">
        <v>38</v>
      </c>
      <c r="Q311" t="s">
        <v>38</v>
      </c>
      <c r="R311" t="s">
        <v>38</v>
      </c>
      <c r="S311" t="s">
        <v>2311</v>
      </c>
      <c r="T311" t="s">
        <v>921</v>
      </c>
      <c r="U311" t="s">
        <v>2305</v>
      </c>
      <c r="V311" t="s">
        <v>922</v>
      </c>
      <c r="W311" t="s">
        <v>34</v>
      </c>
      <c r="X311" t="s">
        <v>131</v>
      </c>
      <c r="Y311" t="s">
        <v>36</v>
      </c>
      <c r="Z311" t="s">
        <v>37</v>
      </c>
      <c r="AA311">
        <v>6000</v>
      </c>
      <c r="AB311">
        <v>60000</v>
      </c>
      <c r="AO311" t="s">
        <v>43</v>
      </c>
      <c r="AP311" t="s">
        <v>43</v>
      </c>
      <c r="AQ311" t="s">
        <v>38</v>
      </c>
      <c r="AR311" t="s">
        <v>2470</v>
      </c>
      <c r="AT311" t="str">
        <f t="shared" si="4"/>
        <v>02030118</v>
      </c>
    </row>
    <row r="312" spans="1:46" hidden="1">
      <c r="A312" t="s">
        <v>2464</v>
      </c>
      <c r="B312" t="s">
        <v>2455</v>
      </c>
      <c r="C312" t="s">
        <v>2465</v>
      </c>
      <c r="D312" t="s">
        <v>2300</v>
      </c>
      <c r="E312" t="s">
        <v>866</v>
      </c>
      <c r="F312" t="s">
        <v>2307</v>
      </c>
      <c r="G312" t="s">
        <v>117</v>
      </c>
      <c r="H312" t="s">
        <v>2310</v>
      </c>
      <c r="I312" t="s">
        <v>2469</v>
      </c>
      <c r="J312" t="s">
        <v>34</v>
      </c>
      <c r="K312" t="s">
        <v>131</v>
      </c>
      <c r="L312" t="s">
        <v>41</v>
      </c>
      <c r="M312" t="s">
        <v>37</v>
      </c>
      <c r="O312">
        <v>100</v>
      </c>
      <c r="P312" t="s">
        <v>38</v>
      </c>
      <c r="Q312" t="s">
        <v>38</v>
      </c>
      <c r="R312" t="s">
        <v>38</v>
      </c>
      <c r="S312" t="s">
        <v>2324</v>
      </c>
      <c r="T312" t="s">
        <v>923</v>
      </c>
      <c r="U312" t="s">
        <v>2311</v>
      </c>
      <c r="V312" t="s">
        <v>924</v>
      </c>
      <c r="W312" t="s">
        <v>34</v>
      </c>
      <c r="X312" t="s">
        <v>131</v>
      </c>
      <c r="Y312" t="s">
        <v>41</v>
      </c>
      <c r="Z312" t="s">
        <v>37</v>
      </c>
      <c r="AB312">
        <v>100</v>
      </c>
      <c r="AO312" t="s">
        <v>43</v>
      </c>
      <c r="AP312" t="s">
        <v>43</v>
      </c>
      <c r="AQ312" t="s">
        <v>38</v>
      </c>
      <c r="AT312" t="str">
        <f t="shared" si="4"/>
        <v>02030120</v>
      </c>
    </row>
    <row r="313" spans="1:46" hidden="1">
      <c r="A313" t="s">
        <v>2464</v>
      </c>
      <c r="B313" t="s">
        <v>2455</v>
      </c>
      <c r="C313" t="s">
        <v>2465</v>
      </c>
      <c r="D313" t="s">
        <v>2300</v>
      </c>
      <c r="E313" t="s">
        <v>866</v>
      </c>
      <c r="F313" t="s">
        <v>2307</v>
      </c>
      <c r="G313" t="s">
        <v>117</v>
      </c>
      <c r="H313" t="s">
        <v>2310</v>
      </c>
      <c r="I313" t="s">
        <v>2469</v>
      </c>
      <c r="J313" t="s">
        <v>34</v>
      </c>
      <c r="K313" t="s">
        <v>131</v>
      </c>
      <c r="L313" t="s">
        <v>41</v>
      </c>
      <c r="M313" t="s">
        <v>37</v>
      </c>
      <c r="O313">
        <v>100</v>
      </c>
      <c r="P313" t="s">
        <v>38</v>
      </c>
      <c r="Q313" t="s">
        <v>38</v>
      </c>
      <c r="R313" t="s">
        <v>38</v>
      </c>
      <c r="S313" t="s">
        <v>2308</v>
      </c>
      <c r="T313" t="s">
        <v>925</v>
      </c>
      <c r="U313" t="s">
        <v>2324</v>
      </c>
      <c r="V313" t="s">
        <v>926</v>
      </c>
      <c r="W313" t="s">
        <v>34</v>
      </c>
      <c r="X313" t="s">
        <v>131</v>
      </c>
      <c r="Y313" t="s">
        <v>41</v>
      </c>
      <c r="Z313" t="s">
        <v>37</v>
      </c>
      <c r="AB313">
        <v>100</v>
      </c>
      <c r="AO313" t="s">
        <v>43</v>
      </c>
      <c r="AP313" t="s">
        <v>43</v>
      </c>
      <c r="AQ313" t="s">
        <v>38</v>
      </c>
      <c r="AT313" t="str">
        <f t="shared" si="4"/>
        <v>02030121</v>
      </c>
    </row>
    <row r="314" spans="1:46" hidden="1">
      <c r="A314" t="s">
        <v>2464</v>
      </c>
      <c r="B314" t="s">
        <v>2455</v>
      </c>
      <c r="C314" t="s">
        <v>2465</v>
      </c>
      <c r="D314" t="s">
        <v>2300</v>
      </c>
      <c r="E314" t="s">
        <v>866</v>
      </c>
      <c r="F314" t="s">
        <v>2307</v>
      </c>
      <c r="G314" t="s">
        <v>117</v>
      </c>
      <c r="H314" t="s">
        <v>2310</v>
      </c>
      <c r="I314" t="s">
        <v>2469</v>
      </c>
      <c r="J314" t="s">
        <v>34</v>
      </c>
      <c r="K314" t="s">
        <v>131</v>
      </c>
      <c r="L314" t="s">
        <v>41</v>
      </c>
      <c r="M314" t="s">
        <v>37</v>
      </c>
      <c r="O314">
        <v>100</v>
      </c>
      <c r="P314" t="s">
        <v>38</v>
      </c>
      <c r="Q314" t="s">
        <v>38</v>
      </c>
      <c r="R314" t="s">
        <v>38</v>
      </c>
      <c r="S314" t="s">
        <v>2312</v>
      </c>
      <c r="T314" t="s">
        <v>927</v>
      </c>
      <c r="U314" t="s">
        <v>2308</v>
      </c>
      <c r="V314" t="s">
        <v>928</v>
      </c>
      <c r="W314" t="s">
        <v>34</v>
      </c>
      <c r="X314" t="s">
        <v>131</v>
      </c>
      <c r="Y314" t="s">
        <v>36</v>
      </c>
      <c r="Z314" t="s">
        <v>37</v>
      </c>
      <c r="AA314">
        <v>0</v>
      </c>
      <c r="AB314">
        <v>100</v>
      </c>
      <c r="AO314" t="s">
        <v>43</v>
      </c>
      <c r="AP314" t="s">
        <v>43</v>
      </c>
      <c r="AQ314" t="s">
        <v>38</v>
      </c>
      <c r="AR314" t="s">
        <v>2471</v>
      </c>
      <c r="AT314" t="str">
        <f t="shared" si="4"/>
        <v>02030122</v>
      </c>
    </row>
    <row r="315" spans="1:46" hidden="1">
      <c r="A315" t="s">
        <v>2464</v>
      </c>
      <c r="B315" t="s">
        <v>2455</v>
      </c>
      <c r="C315" t="s">
        <v>2465</v>
      </c>
      <c r="D315" t="s">
        <v>2300</v>
      </c>
      <c r="E315" t="s">
        <v>866</v>
      </c>
      <c r="F315" t="s">
        <v>2301</v>
      </c>
      <c r="G315" t="s">
        <v>867</v>
      </c>
      <c r="H315" t="s">
        <v>2301</v>
      </c>
      <c r="I315" t="s">
        <v>2468</v>
      </c>
      <c r="J315" t="s">
        <v>34</v>
      </c>
      <c r="K315" t="s">
        <v>131</v>
      </c>
      <c r="L315" t="s">
        <v>41</v>
      </c>
      <c r="M315" t="s">
        <v>37</v>
      </c>
      <c r="O315">
        <v>100</v>
      </c>
      <c r="P315" t="s">
        <v>38</v>
      </c>
      <c r="Q315" t="s">
        <v>38</v>
      </c>
      <c r="R315" t="s">
        <v>38</v>
      </c>
      <c r="S315" t="s">
        <v>2319</v>
      </c>
      <c r="T315" t="s">
        <v>884</v>
      </c>
      <c r="U315" t="s">
        <v>2312</v>
      </c>
      <c r="V315" t="s">
        <v>889</v>
      </c>
      <c r="W315" t="s">
        <v>34</v>
      </c>
      <c r="X315" t="s">
        <v>131</v>
      </c>
      <c r="Y315" t="s">
        <v>36</v>
      </c>
      <c r="Z315" t="s">
        <v>58</v>
      </c>
      <c r="AA315">
        <v>110</v>
      </c>
      <c r="AB315">
        <v>110</v>
      </c>
      <c r="AO315" t="s">
        <v>43</v>
      </c>
      <c r="AP315" t="s">
        <v>43</v>
      </c>
      <c r="AQ315" t="s">
        <v>38</v>
      </c>
      <c r="AT315" t="str">
        <f t="shared" si="4"/>
        <v>02030123</v>
      </c>
    </row>
    <row r="316" spans="1:46" hidden="1">
      <c r="A316" t="s">
        <v>2472</v>
      </c>
      <c r="B316" t="s">
        <v>2455</v>
      </c>
      <c r="C316" t="s">
        <v>2473</v>
      </c>
      <c r="D316" t="s">
        <v>2300</v>
      </c>
      <c r="E316" t="s">
        <v>929</v>
      </c>
      <c r="F316" t="s">
        <v>2301</v>
      </c>
      <c r="G316" t="s">
        <v>930</v>
      </c>
      <c r="H316" t="s">
        <v>2301</v>
      </c>
      <c r="I316" t="s">
        <v>2474</v>
      </c>
      <c r="J316" t="s">
        <v>100</v>
      </c>
      <c r="K316" t="s">
        <v>115</v>
      </c>
      <c r="L316" t="s">
        <v>65</v>
      </c>
      <c r="M316" t="s">
        <v>37</v>
      </c>
      <c r="N316">
        <v>4</v>
      </c>
      <c r="O316">
        <v>4</v>
      </c>
      <c r="P316" t="s">
        <v>38</v>
      </c>
      <c r="Q316" t="s">
        <v>38</v>
      </c>
      <c r="R316" t="s">
        <v>38</v>
      </c>
      <c r="S316" t="s">
        <v>2301</v>
      </c>
      <c r="T316" t="s">
        <v>931</v>
      </c>
      <c r="U316" t="s">
        <v>2301</v>
      </c>
      <c r="V316" t="s">
        <v>938</v>
      </c>
      <c r="W316" t="s">
        <v>100</v>
      </c>
      <c r="X316" t="s">
        <v>131</v>
      </c>
      <c r="Y316" t="s">
        <v>41</v>
      </c>
      <c r="Z316" t="s">
        <v>37</v>
      </c>
      <c r="AA316">
        <v>100</v>
      </c>
      <c r="AB316">
        <v>100</v>
      </c>
      <c r="AC316">
        <v>100</v>
      </c>
      <c r="AE316">
        <v>1</v>
      </c>
      <c r="AF316">
        <v>1</v>
      </c>
      <c r="AG316">
        <v>1</v>
      </c>
      <c r="AH316">
        <v>1</v>
      </c>
      <c r="AI316">
        <v>1</v>
      </c>
      <c r="AJ316">
        <v>1</v>
      </c>
      <c r="AK316">
        <v>1</v>
      </c>
      <c r="AL316">
        <v>1</v>
      </c>
      <c r="AM316">
        <v>1</v>
      </c>
      <c r="AN316">
        <v>1</v>
      </c>
      <c r="AO316" t="s">
        <v>38</v>
      </c>
      <c r="AP316" t="s">
        <v>38</v>
      </c>
      <c r="AQ316" t="s">
        <v>38</v>
      </c>
      <c r="AT316" t="str">
        <f t="shared" si="4"/>
        <v>0218011</v>
      </c>
    </row>
    <row r="317" spans="1:46" hidden="1">
      <c r="A317" t="s">
        <v>2472</v>
      </c>
      <c r="B317" t="s">
        <v>2455</v>
      </c>
      <c r="C317" t="s">
        <v>2473</v>
      </c>
      <c r="D317" t="s">
        <v>2300</v>
      </c>
      <c r="E317" t="s">
        <v>929</v>
      </c>
      <c r="F317" t="s">
        <v>2301</v>
      </c>
      <c r="G317" t="s">
        <v>930</v>
      </c>
      <c r="H317" t="s">
        <v>2301</v>
      </c>
      <c r="I317" t="s">
        <v>2474</v>
      </c>
      <c r="J317" t="s">
        <v>100</v>
      </c>
      <c r="K317" t="s">
        <v>115</v>
      </c>
      <c r="L317" t="s">
        <v>65</v>
      </c>
      <c r="M317" t="s">
        <v>37</v>
      </c>
      <c r="N317">
        <v>4</v>
      </c>
      <c r="O317">
        <v>4</v>
      </c>
      <c r="P317" t="s">
        <v>38</v>
      </c>
      <c r="Q317" t="s">
        <v>38</v>
      </c>
      <c r="R317" t="s">
        <v>38</v>
      </c>
      <c r="S317" t="s">
        <v>2304</v>
      </c>
      <c r="T317" t="s">
        <v>939</v>
      </c>
      <c r="U317" t="s">
        <v>2304</v>
      </c>
      <c r="V317" t="s">
        <v>943</v>
      </c>
      <c r="W317" t="s">
        <v>40</v>
      </c>
      <c r="X317" t="s">
        <v>35</v>
      </c>
      <c r="Y317" t="s">
        <v>36</v>
      </c>
      <c r="Z317" t="s">
        <v>58</v>
      </c>
      <c r="AA317">
        <v>313773</v>
      </c>
      <c r="AB317">
        <v>221444</v>
      </c>
      <c r="AC317" t="e">
        <v>#N/A</v>
      </c>
      <c r="AE317">
        <v>71444</v>
      </c>
      <c r="AF317">
        <v>20000</v>
      </c>
      <c r="AG317">
        <v>30000</v>
      </c>
      <c r="AH317">
        <v>30000</v>
      </c>
      <c r="AI317">
        <v>20000</v>
      </c>
      <c r="AJ317">
        <v>20000</v>
      </c>
      <c r="AK317">
        <v>20000</v>
      </c>
      <c r="AL317">
        <v>20000</v>
      </c>
      <c r="AM317">
        <v>20000</v>
      </c>
      <c r="AN317">
        <v>20000</v>
      </c>
      <c r="AO317" t="s">
        <v>38</v>
      </c>
      <c r="AP317" t="s">
        <v>38</v>
      </c>
      <c r="AQ317" t="s">
        <v>38</v>
      </c>
      <c r="AR317" t="s">
        <v>2475</v>
      </c>
      <c r="AT317" t="str">
        <f t="shared" si="4"/>
        <v>0218012</v>
      </c>
    </row>
    <row r="318" spans="1:46" hidden="1">
      <c r="A318" t="s">
        <v>2472</v>
      </c>
      <c r="B318" t="s">
        <v>2455</v>
      </c>
      <c r="C318" t="s">
        <v>2473</v>
      </c>
      <c r="D318" t="s">
        <v>2300</v>
      </c>
      <c r="E318" t="s">
        <v>929</v>
      </c>
      <c r="F318" t="s">
        <v>2301</v>
      </c>
      <c r="G318" t="s">
        <v>930</v>
      </c>
      <c r="H318" t="s">
        <v>2301</v>
      </c>
      <c r="I318" t="s">
        <v>2474</v>
      </c>
      <c r="J318" t="s">
        <v>100</v>
      </c>
      <c r="K318" t="s">
        <v>115</v>
      </c>
      <c r="L318" t="s">
        <v>65</v>
      </c>
      <c r="M318" t="s">
        <v>37</v>
      </c>
      <c r="N318">
        <v>4</v>
      </c>
      <c r="O318">
        <v>4</v>
      </c>
      <c r="P318" t="s">
        <v>38</v>
      </c>
      <c r="Q318" t="s">
        <v>38</v>
      </c>
      <c r="R318" t="s">
        <v>38</v>
      </c>
      <c r="S318" t="s">
        <v>2304</v>
      </c>
      <c r="T318" t="s">
        <v>939</v>
      </c>
      <c r="U318" t="s">
        <v>2307</v>
      </c>
      <c r="V318" t="s">
        <v>944</v>
      </c>
      <c r="W318" t="s">
        <v>40</v>
      </c>
      <c r="X318" t="s">
        <v>35</v>
      </c>
      <c r="Y318" t="s">
        <v>36</v>
      </c>
      <c r="Z318" t="s">
        <v>58</v>
      </c>
      <c r="AA318">
        <v>1291027</v>
      </c>
      <c r="AB318">
        <v>1155551</v>
      </c>
      <c r="AC318">
        <v>140575</v>
      </c>
      <c r="AE318">
        <v>57051</v>
      </c>
      <c r="AF318">
        <v>184500</v>
      </c>
      <c r="AG318">
        <v>179500</v>
      </c>
      <c r="AH318">
        <v>174500</v>
      </c>
      <c r="AI318">
        <v>100000</v>
      </c>
      <c r="AJ318">
        <v>100000</v>
      </c>
      <c r="AK318">
        <v>100000</v>
      </c>
      <c r="AL318">
        <v>100000</v>
      </c>
      <c r="AM318">
        <v>80000</v>
      </c>
      <c r="AN318">
        <v>80000</v>
      </c>
      <c r="AO318" t="s">
        <v>38</v>
      </c>
      <c r="AP318" t="s">
        <v>38</v>
      </c>
      <c r="AQ318" t="s">
        <v>38</v>
      </c>
      <c r="AT318" t="str">
        <f t="shared" si="4"/>
        <v>0218013</v>
      </c>
    </row>
    <row r="319" spans="1:46" hidden="1">
      <c r="A319" t="s">
        <v>2472</v>
      </c>
      <c r="B319" t="s">
        <v>2455</v>
      </c>
      <c r="C319" t="s">
        <v>2473</v>
      </c>
      <c r="D319" t="s">
        <v>2300</v>
      </c>
      <c r="E319" t="s">
        <v>929</v>
      </c>
      <c r="F319" t="s">
        <v>2301</v>
      </c>
      <c r="G319" t="s">
        <v>930</v>
      </c>
      <c r="H319" t="s">
        <v>2301</v>
      </c>
      <c r="I319" t="s">
        <v>2474</v>
      </c>
      <c r="J319" t="s">
        <v>100</v>
      </c>
      <c r="K319" t="s">
        <v>115</v>
      </c>
      <c r="L319" t="s">
        <v>65</v>
      </c>
      <c r="M319" t="s">
        <v>37</v>
      </c>
      <c r="N319">
        <v>4</v>
      </c>
      <c r="O319">
        <v>4</v>
      </c>
      <c r="P319" t="s">
        <v>38</v>
      </c>
      <c r="Q319" t="s">
        <v>38</v>
      </c>
      <c r="R319" t="s">
        <v>38</v>
      </c>
      <c r="S319" t="s">
        <v>2304</v>
      </c>
      <c r="T319" t="s">
        <v>939</v>
      </c>
      <c r="U319" t="s">
        <v>2310</v>
      </c>
      <c r="V319" t="s">
        <v>945</v>
      </c>
      <c r="W319" t="s">
        <v>40</v>
      </c>
      <c r="X319" t="s">
        <v>131</v>
      </c>
      <c r="Y319" t="s">
        <v>36</v>
      </c>
      <c r="Z319" t="s">
        <v>58</v>
      </c>
      <c r="AA319">
        <v>482</v>
      </c>
      <c r="AB319">
        <v>560</v>
      </c>
      <c r="AC319" t="e">
        <v>#N/A</v>
      </c>
      <c r="AE319">
        <v>20</v>
      </c>
      <c r="AF319">
        <v>60</v>
      </c>
      <c r="AG319">
        <v>80</v>
      </c>
      <c r="AH319">
        <v>80</v>
      </c>
      <c r="AI319">
        <v>60</v>
      </c>
      <c r="AJ319">
        <v>60</v>
      </c>
      <c r="AK319">
        <v>60</v>
      </c>
      <c r="AL319">
        <v>60</v>
      </c>
      <c r="AM319">
        <v>60</v>
      </c>
      <c r="AN319">
        <v>60</v>
      </c>
      <c r="AO319" t="s">
        <v>38</v>
      </c>
      <c r="AP319" t="s">
        <v>38</v>
      </c>
      <c r="AQ319" t="s">
        <v>38</v>
      </c>
      <c r="AR319" t="s">
        <v>2475</v>
      </c>
      <c r="AT319" t="str">
        <f t="shared" si="4"/>
        <v>0218014</v>
      </c>
    </row>
    <row r="320" spans="1:46" hidden="1">
      <c r="A320" t="s">
        <v>2472</v>
      </c>
      <c r="B320" t="s">
        <v>2455</v>
      </c>
      <c r="C320" t="s">
        <v>2473</v>
      </c>
      <c r="D320" t="s">
        <v>2300</v>
      </c>
      <c r="E320" t="s">
        <v>929</v>
      </c>
      <c r="F320" t="s">
        <v>2301</v>
      </c>
      <c r="G320" t="s">
        <v>930</v>
      </c>
      <c r="H320" t="s">
        <v>2301</v>
      </c>
      <c r="I320" t="s">
        <v>2474</v>
      </c>
      <c r="J320" t="s">
        <v>100</v>
      </c>
      <c r="K320" t="s">
        <v>115</v>
      </c>
      <c r="L320" t="s">
        <v>65</v>
      </c>
      <c r="M320" t="s">
        <v>37</v>
      </c>
      <c r="N320">
        <v>4</v>
      </c>
      <c r="O320">
        <v>4</v>
      </c>
      <c r="P320" t="s">
        <v>38</v>
      </c>
      <c r="Q320" t="s">
        <v>38</v>
      </c>
      <c r="R320" t="s">
        <v>38</v>
      </c>
      <c r="S320" t="s">
        <v>2304</v>
      </c>
      <c r="T320" t="s">
        <v>939</v>
      </c>
      <c r="U320" t="s">
        <v>2314</v>
      </c>
      <c r="V320" t="s">
        <v>946</v>
      </c>
      <c r="W320" t="s">
        <v>40</v>
      </c>
      <c r="X320" t="s">
        <v>35</v>
      </c>
      <c r="Y320" t="s">
        <v>36</v>
      </c>
      <c r="Z320" t="s">
        <v>37</v>
      </c>
      <c r="AA320">
        <v>0</v>
      </c>
      <c r="AB320">
        <v>370</v>
      </c>
      <c r="AC320">
        <v>119</v>
      </c>
      <c r="AE320">
        <v>100</v>
      </c>
      <c r="AF320">
        <v>30</v>
      </c>
      <c r="AG320">
        <v>30</v>
      </c>
      <c r="AH320">
        <v>30</v>
      </c>
      <c r="AI320">
        <v>15</v>
      </c>
      <c r="AJ320">
        <v>15</v>
      </c>
      <c r="AK320">
        <v>15</v>
      </c>
      <c r="AL320">
        <v>15</v>
      </c>
      <c r="AM320">
        <v>15</v>
      </c>
      <c r="AN320">
        <v>15</v>
      </c>
      <c r="AO320" t="s">
        <v>38</v>
      </c>
      <c r="AP320" t="s">
        <v>38</v>
      </c>
      <c r="AQ320" t="s">
        <v>38</v>
      </c>
      <c r="AT320" t="str">
        <f t="shared" si="4"/>
        <v>0218015</v>
      </c>
    </row>
    <row r="321" spans="1:46" hidden="1">
      <c r="A321" t="s">
        <v>2472</v>
      </c>
      <c r="B321" t="s">
        <v>2455</v>
      </c>
      <c r="C321" t="s">
        <v>2473</v>
      </c>
      <c r="D321" t="s">
        <v>2300</v>
      </c>
      <c r="E321" t="s">
        <v>929</v>
      </c>
      <c r="F321" t="s">
        <v>2301</v>
      </c>
      <c r="G321" t="s">
        <v>930</v>
      </c>
      <c r="H321" t="s">
        <v>2301</v>
      </c>
      <c r="I321" t="s">
        <v>2474</v>
      </c>
      <c r="J321" t="s">
        <v>100</v>
      </c>
      <c r="K321" t="s">
        <v>115</v>
      </c>
      <c r="L321" t="s">
        <v>65</v>
      </c>
      <c r="M321" t="s">
        <v>37</v>
      </c>
      <c r="N321">
        <v>4</v>
      </c>
      <c r="O321">
        <v>4</v>
      </c>
      <c r="P321" t="s">
        <v>38</v>
      </c>
      <c r="Q321" t="s">
        <v>38</v>
      </c>
      <c r="R321" t="s">
        <v>38</v>
      </c>
      <c r="S321" t="s">
        <v>2304</v>
      </c>
      <c r="T321" t="s">
        <v>939</v>
      </c>
      <c r="U321" t="s">
        <v>2315</v>
      </c>
      <c r="V321" t="s">
        <v>947</v>
      </c>
      <c r="W321" t="s">
        <v>40</v>
      </c>
      <c r="X321" t="s">
        <v>35</v>
      </c>
      <c r="Y321" t="s">
        <v>36</v>
      </c>
      <c r="Z321" t="s">
        <v>58</v>
      </c>
      <c r="AA321">
        <v>0</v>
      </c>
      <c r="AB321">
        <v>6000</v>
      </c>
      <c r="AC321" t="e">
        <v>#N/A</v>
      </c>
      <c r="AE321">
        <v>3000</v>
      </c>
      <c r="AF321">
        <v>500</v>
      </c>
      <c r="AG321">
        <v>500</v>
      </c>
      <c r="AH321">
        <v>500</v>
      </c>
      <c r="AI321">
        <v>250</v>
      </c>
      <c r="AJ321">
        <v>250</v>
      </c>
      <c r="AK321">
        <v>250</v>
      </c>
      <c r="AL321">
        <v>250</v>
      </c>
      <c r="AM321">
        <v>250</v>
      </c>
      <c r="AN321">
        <v>250</v>
      </c>
      <c r="AO321" t="s">
        <v>38</v>
      </c>
      <c r="AP321" t="s">
        <v>38</v>
      </c>
      <c r="AQ321" t="s">
        <v>38</v>
      </c>
      <c r="AR321" t="s">
        <v>2475</v>
      </c>
      <c r="AT321" t="str">
        <f t="shared" si="4"/>
        <v>0218016</v>
      </c>
    </row>
    <row r="322" spans="1:46" hidden="1">
      <c r="A322" t="s">
        <v>2472</v>
      </c>
      <c r="B322" t="s">
        <v>2455</v>
      </c>
      <c r="C322" t="s">
        <v>2473</v>
      </c>
      <c r="D322" t="s">
        <v>2300</v>
      </c>
      <c r="E322" t="s">
        <v>929</v>
      </c>
      <c r="F322" t="s">
        <v>2301</v>
      </c>
      <c r="G322" t="s">
        <v>930</v>
      </c>
      <c r="H322" t="s">
        <v>2301</v>
      </c>
      <c r="I322" t="s">
        <v>2474</v>
      </c>
      <c r="J322" t="s">
        <v>100</v>
      </c>
      <c r="K322" t="s">
        <v>115</v>
      </c>
      <c r="L322" t="s">
        <v>65</v>
      </c>
      <c r="M322" t="s">
        <v>37</v>
      </c>
      <c r="N322">
        <v>4</v>
      </c>
      <c r="O322">
        <v>4</v>
      </c>
      <c r="P322" t="s">
        <v>38</v>
      </c>
      <c r="Q322" t="s">
        <v>38</v>
      </c>
      <c r="R322" t="s">
        <v>38</v>
      </c>
      <c r="S322" t="s">
        <v>2307</v>
      </c>
      <c r="T322" t="s">
        <v>948</v>
      </c>
      <c r="U322" t="s">
        <v>2316</v>
      </c>
      <c r="V322" t="s">
        <v>949</v>
      </c>
      <c r="W322" t="s">
        <v>40</v>
      </c>
      <c r="X322" t="s">
        <v>35</v>
      </c>
      <c r="Y322" t="s">
        <v>36</v>
      </c>
      <c r="Z322" t="s">
        <v>58</v>
      </c>
      <c r="AA322">
        <v>0</v>
      </c>
      <c r="AB322">
        <v>1800</v>
      </c>
      <c r="AC322">
        <v>647</v>
      </c>
      <c r="AE322">
        <v>600</v>
      </c>
      <c r="AF322">
        <v>200</v>
      </c>
      <c r="AG322">
        <v>200</v>
      </c>
      <c r="AH322">
        <v>200</v>
      </c>
      <c r="AI322">
        <v>100</v>
      </c>
      <c r="AJ322">
        <v>100</v>
      </c>
      <c r="AK322">
        <v>100</v>
      </c>
      <c r="AL322">
        <v>100</v>
      </c>
      <c r="AM322">
        <v>100</v>
      </c>
      <c r="AN322">
        <v>100</v>
      </c>
      <c r="AO322" t="s">
        <v>38</v>
      </c>
      <c r="AP322" t="s">
        <v>38</v>
      </c>
      <c r="AQ322" t="s">
        <v>38</v>
      </c>
      <c r="AT322" t="str">
        <f t="shared" si="4"/>
        <v>0218017</v>
      </c>
    </row>
    <row r="323" spans="1:46" hidden="1">
      <c r="A323" t="s">
        <v>2472</v>
      </c>
      <c r="B323" t="s">
        <v>2455</v>
      </c>
      <c r="C323" t="s">
        <v>2473</v>
      </c>
      <c r="D323" t="s">
        <v>2300</v>
      </c>
      <c r="E323" t="s">
        <v>929</v>
      </c>
      <c r="F323" t="s">
        <v>2304</v>
      </c>
      <c r="G323" t="s">
        <v>950</v>
      </c>
      <c r="H323" t="s">
        <v>2304</v>
      </c>
      <c r="I323" t="s">
        <v>2476</v>
      </c>
      <c r="J323" t="s">
        <v>100</v>
      </c>
      <c r="K323" t="s">
        <v>131</v>
      </c>
      <c r="L323" t="s">
        <v>41</v>
      </c>
      <c r="M323" t="s">
        <v>37</v>
      </c>
      <c r="N323">
        <v>100</v>
      </c>
      <c r="O323">
        <v>100</v>
      </c>
      <c r="P323" t="s">
        <v>38</v>
      </c>
      <c r="Q323" t="s">
        <v>38</v>
      </c>
      <c r="R323" t="s">
        <v>38</v>
      </c>
      <c r="S323" t="s">
        <v>2314</v>
      </c>
      <c r="T323" t="s">
        <v>951</v>
      </c>
      <c r="U323" t="s">
        <v>2320</v>
      </c>
      <c r="V323" t="s">
        <v>955</v>
      </c>
      <c r="W323" t="s">
        <v>40</v>
      </c>
      <c r="X323" t="s">
        <v>35</v>
      </c>
      <c r="Y323" t="s">
        <v>36</v>
      </c>
      <c r="Z323" t="s">
        <v>58</v>
      </c>
      <c r="AA323">
        <v>21278</v>
      </c>
      <c r="AB323">
        <v>37000</v>
      </c>
      <c r="AC323">
        <v>2877</v>
      </c>
      <c r="AE323">
        <v>2000</v>
      </c>
      <c r="AF323">
        <v>6000</v>
      </c>
      <c r="AG323">
        <v>6000</v>
      </c>
      <c r="AH323">
        <v>6000</v>
      </c>
      <c r="AI323">
        <v>1000</v>
      </c>
      <c r="AJ323">
        <v>3500</v>
      </c>
      <c r="AK323">
        <v>3500</v>
      </c>
      <c r="AL323">
        <v>3000</v>
      </c>
      <c r="AM323">
        <v>3000</v>
      </c>
      <c r="AN323">
        <v>3000</v>
      </c>
      <c r="AO323" t="s">
        <v>38</v>
      </c>
      <c r="AP323" t="s">
        <v>38</v>
      </c>
      <c r="AQ323" t="s">
        <v>38</v>
      </c>
      <c r="AT323" t="str">
        <f t="shared" ref="AT323:AT386" si="5">C323&amp;D323&amp;U323</f>
        <v>02180110</v>
      </c>
    </row>
    <row r="324" spans="1:46" hidden="1">
      <c r="A324" t="s">
        <v>2472</v>
      </c>
      <c r="B324" t="s">
        <v>2455</v>
      </c>
      <c r="C324" t="s">
        <v>2473</v>
      </c>
      <c r="D324" t="s">
        <v>2300</v>
      </c>
      <c r="E324" t="s">
        <v>929</v>
      </c>
      <c r="F324" t="s">
        <v>2304</v>
      </c>
      <c r="G324" t="s">
        <v>950</v>
      </c>
      <c r="H324" t="s">
        <v>2304</v>
      </c>
      <c r="I324" t="s">
        <v>2476</v>
      </c>
      <c r="J324" t="s">
        <v>100</v>
      </c>
      <c r="K324" t="s">
        <v>131</v>
      </c>
      <c r="L324" t="s">
        <v>41</v>
      </c>
      <c r="M324" t="s">
        <v>37</v>
      </c>
      <c r="N324">
        <v>100</v>
      </c>
      <c r="O324">
        <v>100</v>
      </c>
      <c r="P324" t="s">
        <v>38</v>
      </c>
      <c r="Q324" t="s">
        <v>38</v>
      </c>
      <c r="R324" t="s">
        <v>38</v>
      </c>
      <c r="S324" t="s">
        <v>2315</v>
      </c>
      <c r="T324" t="s">
        <v>956</v>
      </c>
      <c r="U324" t="s">
        <v>2321</v>
      </c>
      <c r="V324" t="s">
        <v>957</v>
      </c>
      <c r="W324" t="s">
        <v>40</v>
      </c>
      <c r="X324" t="s">
        <v>35</v>
      </c>
      <c r="Y324" t="s">
        <v>36</v>
      </c>
      <c r="Z324" t="s">
        <v>58</v>
      </c>
      <c r="AA324">
        <v>37065</v>
      </c>
      <c r="AB324">
        <v>42000</v>
      </c>
      <c r="AC324">
        <v>3164</v>
      </c>
      <c r="AE324">
        <v>2000</v>
      </c>
      <c r="AF324">
        <v>6500</v>
      </c>
      <c r="AG324">
        <v>7000</v>
      </c>
      <c r="AH324">
        <v>8000</v>
      </c>
      <c r="AI324">
        <v>2000</v>
      </c>
      <c r="AJ324">
        <v>2000</v>
      </c>
      <c r="AK324">
        <v>2000</v>
      </c>
      <c r="AL324">
        <v>2000</v>
      </c>
      <c r="AM324">
        <v>2000</v>
      </c>
      <c r="AN324">
        <v>2000</v>
      </c>
      <c r="AO324" t="s">
        <v>38</v>
      </c>
      <c r="AP324" t="s">
        <v>38</v>
      </c>
      <c r="AQ324" t="s">
        <v>38</v>
      </c>
      <c r="AT324" t="str">
        <f t="shared" si="5"/>
        <v>02180111</v>
      </c>
    </row>
    <row r="325" spans="1:46" hidden="1">
      <c r="A325" t="s">
        <v>2472</v>
      </c>
      <c r="B325" t="s">
        <v>2455</v>
      </c>
      <c r="C325" t="s">
        <v>2473</v>
      </c>
      <c r="D325" t="s">
        <v>2300</v>
      </c>
      <c r="E325" t="s">
        <v>929</v>
      </c>
      <c r="F325" t="s">
        <v>2304</v>
      </c>
      <c r="G325" t="s">
        <v>950</v>
      </c>
      <c r="H325" t="s">
        <v>2304</v>
      </c>
      <c r="I325" t="s">
        <v>2476</v>
      </c>
      <c r="J325" t="s">
        <v>100</v>
      </c>
      <c r="K325" t="s">
        <v>131</v>
      </c>
      <c r="L325" t="s">
        <v>41</v>
      </c>
      <c r="M325" t="s">
        <v>37</v>
      </c>
      <c r="N325">
        <v>100</v>
      </c>
      <c r="O325">
        <v>100</v>
      </c>
      <c r="P325" t="s">
        <v>38</v>
      </c>
      <c r="Q325" t="s">
        <v>38</v>
      </c>
      <c r="R325" t="s">
        <v>38</v>
      </c>
      <c r="S325" t="s">
        <v>2315</v>
      </c>
      <c r="T325" t="s">
        <v>956</v>
      </c>
      <c r="U325" t="s">
        <v>2327</v>
      </c>
      <c r="V325" t="s">
        <v>958</v>
      </c>
      <c r="W325" t="s">
        <v>40</v>
      </c>
      <c r="X325" t="s">
        <v>35</v>
      </c>
      <c r="Y325" t="s">
        <v>36</v>
      </c>
      <c r="Z325" t="s">
        <v>58</v>
      </c>
      <c r="AA325">
        <v>18074</v>
      </c>
      <c r="AB325">
        <v>32000</v>
      </c>
      <c r="AC325">
        <v>2056</v>
      </c>
      <c r="AE325">
        <v>1500</v>
      </c>
      <c r="AF325">
        <v>4000</v>
      </c>
      <c r="AG325">
        <v>4500</v>
      </c>
      <c r="AH325">
        <v>5000</v>
      </c>
      <c r="AI325">
        <v>1000</v>
      </c>
      <c r="AJ325">
        <v>3500</v>
      </c>
      <c r="AK325">
        <v>3500</v>
      </c>
      <c r="AL325">
        <v>3000</v>
      </c>
      <c r="AM325">
        <v>3000</v>
      </c>
      <c r="AN325">
        <v>3000</v>
      </c>
      <c r="AO325" t="s">
        <v>38</v>
      </c>
      <c r="AP325" t="s">
        <v>38</v>
      </c>
      <c r="AQ325" t="s">
        <v>38</v>
      </c>
      <c r="AT325" t="str">
        <f t="shared" si="5"/>
        <v>02180112</v>
      </c>
    </row>
    <row r="326" spans="1:46" hidden="1">
      <c r="A326" t="s">
        <v>2472</v>
      </c>
      <c r="B326" t="s">
        <v>2455</v>
      </c>
      <c r="C326" t="s">
        <v>2473</v>
      </c>
      <c r="D326" t="s">
        <v>2300</v>
      </c>
      <c r="E326" t="s">
        <v>929</v>
      </c>
      <c r="F326" t="s">
        <v>2304</v>
      </c>
      <c r="G326" t="s">
        <v>950</v>
      </c>
      <c r="H326" t="s">
        <v>2304</v>
      </c>
      <c r="I326" t="s">
        <v>2476</v>
      </c>
      <c r="J326" t="s">
        <v>100</v>
      </c>
      <c r="K326" t="s">
        <v>131</v>
      </c>
      <c r="L326" t="s">
        <v>41</v>
      </c>
      <c r="M326" t="s">
        <v>37</v>
      </c>
      <c r="N326">
        <v>100</v>
      </c>
      <c r="O326">
        <v>100</v>
      </c>
      <c r="P326" t="s">
        <v>38</v>
      </c>
      <c r="Q326" t="s">
        <v>38</v>
      </c>
      <c r="R326" t="s">
        <v>38</v>
      </c>
      <c r="S326" t="s">
        <v>2316</v>
      </c>
      <c r="T326" t="s">
        <v>959</v>
      </c>
      <c r="U326" t="s">
        <v>2329</v>
      </c>
      <c r="V326" t="s">
        <v>963</v>
      </c>
      <c r="W326" t="s">
        <v>100</v>
      </c>
      <c r="X326" t="s">
        <v>131</v>
      </c>
      <c r="Y326" t="s">
        <v>41</v>
      </c>
      <c r="Z326" t="s">
        <v>37</v>
      </c>
      <c r="AA326">
        <v>100</v>
      </c>
      <c r="AB326">
        <v>100</v>
      </c>
      <c r="AC326">
        <v>1E-4</v>
      </c>
      <c r="AE326">
        <v>1</v>
      </c>
      <c r="AF326">
        <v>1</v>
      </c>
      <c r="AG326">
        <v>1</v>
      </c>
      <c r="AH326">
        <v>1</v>
      </c>
      <c r="AI326">
        <v>1</v>
      </c>
      <c r="AJ326">
        <v>1</v>
      </c>
      <c r="AK326">
        <v>1</v>
      </c>
      <c r="AL326">
        <v>1</v>
      </c>
      <c r="AM326">
        <v>1</v>
      </c>
      <c r="AN326">
        <v>1</v>
      </c>
      <c r="AO326" t="s">
        <v>38</v>
      </c>
      <c r="AP326" t="s">
        <v>38</v>
      </c>
      <c r="AQ326" t="s">
        <v>38</v>
      </c>
      <c r="AT326" t="str">
        <f t="shared" si="5"/>
        <v>02180113</v>
      </c>
    </row>
    <row r="327" spans="1:46" hidden="1">
      <c r="A327" t="s">
        <v>2472</v>
      </c>
      <c r="B327" t="s">
        <v>2455</v>
      </c>
      <c r="C327" t="s">
        <v>2473</v>
      </c>
      <c r="D327" t="s">
        <v>2300</v>
      </c>
      <c r="E327" t="s">
        <v>929</v>
      </c>
      <c r="F327" t="s">
        <v>2304</v>
      </c>
      <c r="G327" t="s">
        <v>950</v>
      </c>
      <c r="H327" t="s">
        <v>2304</v>
      </c>
      <c r="I327" t="s">
        <v>2476</v>
      </c>
      <c r="J327" t="s">
        <v>100</v>
      </c>
      <c r="K327" t="s">
        <v>131</v>
      </c>
      <c r="L327" t="s">
        <v>41</v>
      </c>
      <c r="M327" t="s">
        <v>37</v>
      </c>
      <c r="N327">
        <v>100</v>
      </c>
      <c r="O327">
        <v>100</v>
      </c>
      <c r="P327" t="s">
        <v>38</v>
      </c>
      <c r="Q327" t="s">
        <v>38</v>
      </c>
      <c r="R327" t="s">
        <v>38</v>
      </c>
      <c r="S327" t="s">
        <v>2318</v>
      </c>
      <c r="T327" t="s">
        <v>964</v>
      </c>
      <c r="U327" t="s">
        <v>2331</v>
      </c>
      <c r="V327" t="s">
        <v>965</v>
      </c>
      <c r="W327" t="s">
        <v>40</v>
      </c>
      <c r="X327" t="s">
        <v>35</v>
      </c>
      <c r="Y327" t="s">
        <v>36</v>
      </c>
      <c r="Z327" t="s">
        <v>37</v>
      </c>
      <c r="AA327">
        <v>183305</v>
      </c>
      <c r="AB327">
        <v>1060000</v>
      </c>
      <c r="AC327">
        <v>91055</v>
      </c>
      <c r="AE327">
        <v>100000</v>
      </c>
      <c r="AF327">
        <v>300000</v>
      </c>
      <c r="AG327">
        <v>310000</v>
      </c>
      <c r="AH327">
        <v>310000</v>
      </c>
      <c r="AI327">
        <v>10000</v>
      </c>
      <c r="AJ327">
        <v>10000</v>
      </c>
      <c r="AK327">
        <v>10000</v>
      </c>
      <c r="AL327">
        <v>10000</v>
      </c>
      <c r="AM327">
        <v>10000</v>
      </c>
      <c r="AN327">
        <v>10000</v>
      </c>
      <c r="AO327" t="s">
        <v>38</v>
      </c>
      <c r="AP327" t="s">
        <v>38</v>
      </c>
      <c r="AQ327" t="s">
        <v>38</v>
      </c>
      <c r="AT327" t="str">
        <f t="shared" si="5"/>
        <v>02180114</v>
      </c>
    </row>
    <row r="328" spans="1:46" hidden="1">
      <c r="A328" t="s">
        <v>2472</v>
      </c>
      <c r="B328" t="s">
        <v>2455</v>
      </c>
      <c r="C328" t="s">
        <v>2473</v>
      </c>
      <c r="D328" t="s">
        <v>2300</v>
      </c>
      <c r="E328" t="s">
        <v>929</v>
      </c>
      <c r="F328" t="s">
        <v>2304</v>
      </c>
      <c r="G328" t="s">
        <v>950</v>
      </c>
      <c r="H328" t="s">
        <v>2304</v>
      </c>
      <c r="I328" t="s">
        <v>2476</v>
      </c>
      <c r="J328" t="s">
        <v>100</v>
      </c>
      <c r="K328" t="s">
        <v>131</v>
      </c>
      <c r="L328" t="s">
        <v>41</v>
      </c>
      <c r="M328" t="s">
        <v>37</v>
      </c>
      <c r="N328">
        <v>100</v>
      </c>
      <c r="O328">
        <v>100</v>
      </c>
      <c r="P328" t="s">
        <v>38</v>
      </c>
      <c r="Q328" t="s">
        <v>38</v>
      </c>
      <c r="R328" t="s">
        <v>38</v>
      </c>
      <c r="S328" t="s">
        <v>2319</v>
      </c>
      <c r="T328" t="s">
        <v>966</v>
      </c>
      <c r="U328" t="s">
        <v>2332</v>
      </c>
      <c r="V328" t="s">
        <v>967</v>
      </c>
      <c r="W328" t="s">
        <v>40</v>
      </c>
      <c r="X328" t="s">
        <v>35</v>
      </c>
      <c r="Y328" t="s">
        <v>36</v>
      </c>
      <c r="Z328" t="s">
        <v>58</v>
      </c>
      <c r="AA328">
        <v>68464</v>
      </c>
      <c r="AB328">
        <v>37000</v>
      </c>
      <c r="AC328">
        <v>11572</v>
      </c>
      <c r="AE328">
        <v>1500</v>
      </c>
      <c r="AF328">
        <v>5750</v>
      </c>
      <c r="AG328">
        <v>6500</v>
      </c>
      <c r="AH328">
        <v>7000</v>
      </c>
      <c r="AI328">
        <v>1500</v>
      </c>
      <c r="AJ328">
        <v>3000</v>
      </c>
      <c r="AK328">
        <v>3000</v>
      </c>
      <c r="AL328">
        <v>3200</v>
      </c>
      <c r="AM328">
        <v>3200</v>
      </c>
      <c r="AN328">
        <v>3200</v>
      </c>
      <c r="AO328" t="s">
        <v>38</v>
      </c>
      <c r="AP328" t="s">
        <v>38</v>
      </c>
      <c r="AQ328" t="s">
        <v>38</v>
      </c>
      <c r="AT328" t="str">
        <f t="shared" si="5"/>
        <v>02180115</v>
      </c>
    </row>
    <row r="329" spans="1:46" hidden="1">
      <c r="A329" t="s">
        <v>2472</v>
      </c>
      <c r="B329" t="s">
        <v>2455</v>
      </c>
      <c r="C329" t="s">
        <v>2473</v>
      </c>
      <c r="D329" t="s">
        <v>2300</v>
      </c>
      <c r="E329" t="s">
        <v>929</v>
      </c>
      <c r="F329" t="s">
        <v>2304</v>
      </c>
      <c r="G329" t="s">
        <v>950</v>
      </c>
      <c r="H329" t="s">
        <v>2304</v>
      </c>
      <c r="I329" t="s">
        <v>2476</v>
      </c>
      <c r="J329" t="s">
        <v>100</v>
      </c>
      <c r="K329" t="s">
        <v>131</v>
      </c>
      <c r="L329" t="s">
        <v>41</v>
      </c>
      <c r="M329" t="s">
        <v>37</v>
      </c>
      <c r="N329">
        <v>100</v>
      </c>
      <c r="O329">
        <v>100</v>
      </c>
      <c r="P329" t="s">
        <v>38</v>
      </c>
      <c r="Q329" t="s">
        <v>38</v>
      </c>
      <c r="R329" t="s">
        <v>38</v>
      </c>
      <c r="S329" t="s">
        <v>2319</v>
      </c>
      <c r="T329" t="s">
        <v>966</v>
      </c>
      <c r="U329" t="s">
        <v>2333</v>
      </c>
      <c r="V329" t="s">
        <v>968</v>
      </c>
      <c r="W329" t="s">
        <v>100</v>
      </c>
      <c r="X329" t="s">
        <v>131</v>
      </c>
      <c r="Y329" t="s">
        <v>41</v>
      </c>
      <c r="Z329" t="s">
        <v>37</v>
      </c>
      <c r="AA329">
        <v>100</v>
      </c>
      <c r="AB329">
        <v>100</v>
      </c>
      <c r="AC329">
        <v>1E-4</v>
      </c>
      <c r="AE329">
        <v>1</v>
      </c>
      <c r="AF329">
        <v>1</v>
      </c>
      <c r="AG329">
        <v>1</v>
      </c>
      <c r="AH329">
        <v>1</v>
      </c>
      <c r="AI329">
        <v>1</v>
      </c>
      <c r="AJ329">
        <v>1</v>
      </c>
      <c r="AK329">
        <v>1</v>
      </c>
      <c r="AL329">
        <v>1</v>
      </c>
      <c r="AM329">
        <v>1</v>
      </c>
      <c r="AN329">
        <v>1</v>
      </c>
      <c r="AO329" t="s">
        <v>38</v>
      </c>
      <c r="AP329" t="s">
        <v>38</v>
      </c>
      <c r="AQ329" t="s">
        <v>38</v>
      </c>
      <c r="AR329" t="s">
        <v>2477</v>
      </c>
      <c r="AT329" t="str">
        <f t="shared" si="5"/>
        <v>02180116</v>
      </c>
    </row>
    <row r="330" spans="1:46" hidden="1">
      <c r="A330" t="s">
        <v>2472</v>
      </c>
      <c r="B330" t="s">
        <v>2455</v>
      </c>
      <c r="C330" t="s">
        <v>2473</v>
      </c>
      <c r="D330" t="s">
        <v>2300</v>
      </c>
      <c r="E330" t="s">
        <v>929</v>
      </c>
      <c r="F330" t="s">
        <v>2304</v>
      </c>
      <c r="G330" t="s">
        <v>950</v>
      </c>
      <c r="H330" t="s">
        <v>2304</v>
      </c>
      <c r="I330" t="s">
        <v>2476</v>
      </c>
      <c r="J330" t="s">
        <v>100</v>
      </c>
      <c r="K330" t="s">
        <v>131</v>
      </c>
      <c r="L330" t="s">
        <v>41</v>
      </c>
      <c r="M330" t="s">
        <v>37</v>
      </c>
      <c r="N330">
        <v>100</v>
      </c>
      <c r="O330">
        <v>100</v>
      </c>
      <c r="P330" t="s">
        <v>38</v>
      </c>
      <c r="Q330" t="s">
        <v>38</v>
      </c>
      <c r="R330" t="s">
        <v>38</v>
      </c>
      <c r="S330" t="s">
        <v>2319</v>
      </c>
      <c r="T330" t="s">
        <v>966</v>
      </c>
      <c r="U330" t="s">
        <v>2303</v>
      </c>
      <c r="V330" t="s">
        <v>969</v>
      </c>
      <c r="W330" t="s">
        <v>40</v>
      </c>
      <c r="X330" t="s">
        <v>35</v>
      </c>
      <c r="Y330" t="s">
        <v>36</v>
      </c>
      <c r="Z330" t="s">
        <v>58</v>
      </c>
      <c r="AA330">
        <v>139000</v>
      </c>
      <c r="AB330">
        <v>200000</v>
      </c>
      <c r="AC330">
        <v>247948</v>
      </c>
      <c r="AE330">
        <v>140000</v>
      </c>
      <c r="AF330">
        <v>155000</v>
      </c>
      <c r="AG330">
        <v>175000</v>
      </c>
      <c r="AH330">
        <v>200000</v>
      </c>
      <c r="AI330">
        <v>200000</v>
      </c>
      <c r="AJ330">
        <v>200000</v>
      </c>
      <c r="AK330">
        <v>200000</v>
      </c>
      <c r="AL330">
        <v>200000</v>
      </c>
      <c r="AM330">
        <v>200000</v>
      </c>
      <c r="AN330">
        <v>200000</v>
      </c>
      <c r="AO330" t="s">
        <v>38</v>
      </c>
      <c r="AP330" t="s">
        <v>38</v>
      </c>
      <c r="AQ330" t="s">
        <v>38</v>
      </c>
      <c r="AR330" t="s">
        <v>2478</v>
      </c>
      <c r="AT330" t="str">
        <f t="shared" si="5"/>
        <v>02180117</v>
      </c>
    </row>
    <row r="331" spans="1:46" hidden="1">
      <c r="A331" t="s">
        <v>2472</v>
      </c>
      <c r="B331" t="s">
        <v>2455</v>
      </c>
      <c r="C331" t="s">
        <v>2473</v>
      </c>
      <c r="D331" t="s">
        <v>2300</v>
      </c>
      <c r="E331" t="s">
        <v>929</v>
      </c>
      <c r="F331" t="s">
        <v>2304</v>
      </c>
      <c r="G331" t="s">
        <v>950</v>
      </c>
      <c r="H331" t="s">
        <v>2304</v>
      </c>
      <c r="I331" t="s">
        <v>2476</v>
      </c>
      <c r="J331" t="s">
        <v>100</v>
      </c>
      <c r="K331" t="s">
        <v>131</v>
      </c>
      <c r="L331" t="s">
        <v>41</v>
      </c>
      <c r="M331" t="s">
        <v>37</v>
      </c>
      <c r="N331">
        <v>100</v>
      </c>
      <c r="O331">
        <v>100</v>
      </c>
      <c r="P331" t="s">
        <v>38</v>
      </c>
      <c r="Q331" t="s">
        <v>38</v>
      </c>
      <c r="R331" t="s">
        <v>38</v>
      </c>
      <c r="S331" t="s">
        <v>2319</v>
      </c>
      <c r="T331" t="s">
        <v>966</v>
      </c>
      <c r="U331" t="s">
        <v>2306</v>
      </c>
      <c r="V331" t="s">
        <v>970</v>
      </c>
      <c r="W331" t="s">
        <v>40</v>
      </c>
      <c r="X331" t="s">
        <v>35</v>
      </c>
      <c r="Y331" t="s">
        <v>36</v>
      </c>
      <c r="Z331" t="s">
        <v>58</v>
      </c>
      <c r="AA331">
        <v>393145</v>
      </c>
      <c r="AB331">
        <v>500000</v>
      </c>
      <c r="AC331">
        <v>408020</v>
      </c>
      <c r="AE331">
        <v>400000</v>
      </c>
      <c r="AF331">
        <v>500000</v>
      </c>
      <c r="AG331">
        <v>500000</v>
      </c>
      <c r="AH331">
        <v>500000</v>
      </c>
      <c r="AI331">
        <v>500000</v>
      </c>
      <c r="AJ331">
        <v>500000</v>
      </c>
      <c r="AK331">
        <v>500000</v>
      </c>
      <c r="AL331">
        <v>500000</v>
      </c>
      <c r="AM331">
        <v>500000</v>
      </c>
      <c r="AN331">
        <v>500000</v>
      </c>
      <c r="AO331" t="s">
        <v>38</v>
      </c>
      <c r="AP331" t="s">
        <v>38</v>
      </c>
      <c r="AQ331" t="s">
        <v>38</v>
      </c>
      <c r="AT331" t="str">
        <f t="shared" si="5"/>
        <v>02180119</v>
      </c>
    </row>
    <row r="332" spans="1:46" hidden="1">
      <c r="A332" t="s">
        <v>2472</v>
      </c>
      <c r="B332" t="s">
        <v>2455</v>
      </c>
      <c r="C332" t="s">
        <v>2473</v>
      </c>
      <c r="D332" t="s">
        <v>2300</v>
      </c>
      <c r="E332" t="s">
        <v>929</v>
      </c>
      <c r="F332" t="s">
        <v>2304</v>
      </c>
      <c r="G332" t="s">
        <v>950</v>
      </c>
      <c r="H332" t="s">
        <v>2304</v>
      </c>
      <c r="I332" t="s">
        <v>2476</v>
      </c>
      <c r="J332" t="s">
        <v>100</v>
      </c>
      <c r="K332" t="s">
        <v>131</v>
      </c>
      <c r="L332" t="s">
        <v>41</v>
      </c>
      <c r="M332" t="s">
        <v>37</v>
      </c>
      <c r="N332">
        <v>100</v>
      </c>
      <c r="O332">
        <v>100</v>
      </c>
      <c r="P332" t="s">
        <v>38</v>
      </c>
      <c r="Q332" t="s">
        <v>38</v>
      </c>
      <c r="R332" t="s">
        <v>38</v>
      </c>
      <c r="S332" t="s">
        <v>2319</v>
      </c>
      <c r="T332" t="s">
        <v>966</v>
      </c>
      <c r="U332" t="s">
        <v>2311</v>
      </c>
      <c r="V332" t="s">
        <v>971</v>
      </c>
      <c r="W332" t="s">
        <v>40</v>
      </c>
      <c r="X332" t="s">
        <v>131</v>
      </c>
      <c r="Y332" t="s">
        <v>36</v>
      </c>
      <c r="Z332" t="s">
        <v>37</v>
      </c>
      <c r="AA332">
        <v>25</v>
      </c>
      <c r="AB332">
        <v>30</v>
      </c>
      <c r="AC332">
        <v>0</v>
      </c>
      <c r="AE332">
        <v>3</v>
      </c>
      <c r="AF332">
        <v>9</v>
      </c>
      <c r="AG332">
        <v>9</v>
      </c>
      <c r="AH332">
        <v>9</v>
      </c>
      <c r="AO332" t="s">
        <v>38</v>
      </c>
      <c r="AP332" t="s">
        <v>38</v>
      </c>
      <c r="AQ332" t="s">
        <v>38</v>
      </c>
      <c r="AT332" t="str">
        <f t="shared" si="5"/>
        <v>02180120</v>
      </c>
    </row>
    <row r="333" spans="1:46" hidden="1">
      <c r="A333" t="s">
        <v>2472</v>
      </c>
      <c r="B333" t="s">
        <v>2455</v>
      </c>
      <c r="C333" t="s">
        <v>2473</v>
      </c>
      <c r="D333" t="s">
        <v>2300</v>
      </c>
      <c r="E333" t="s">
        <v>929</v>
      </c>
      <c r="F333" t="s">
        <v>2307</v>
      </c>
      <c r="G333" t="s">
        <v>972</v>
      </c>
      <c r="H333" t="s">
        <v>2307</v>
      </c>
      <c r="I333" t="s">
        <v>2479</v>
      </c>
      <c r="J333" t="s">
        <v>100</v>
      </c>
      <c r="K333" t="s">
        <v>115</v>
      </c>
      <c r="L333" t="s">
        <v>41</v>
      </c>
      <c r="M333" t="s">
        <v>37</v>
      </c>
      <c r="N333">
        <v>100</v>
      </c>
      <c r="O333">
        <v>100</v>
      </c>
      <c r="P333" t="s">
        <v>38</v>
      </c>
      <c r="Q333" t="s">
        <v>38</v>
      </c>
      <c r="R333" t="s">
        <v>38</v>
      </c>
      <c r="S333" t="s">
        <v>2320</v>
      </c>
      <c r="T333" t="s">
        <v>973</v>
      </c>
      <c r="U333" t="s">
        <v>2324</v>
      </c>
      <c r="V333" t="s">
        <v>974</v>
      </c>
      <c r="W333" t="s">
        <v>40</v>
      </c>
      <c r="X333" t="s">
        <v>35</v>
      </c>
      <c r="Y333" t="s">
        <v>36</v>
      </c>
      <c r="Z333" t="s">
        <v>37</v>
      </c>
      <c r="AA333">
        <v>400</v>
      </c>
      <c r="AB333">
        <v>750</v>
      </c>
      <c r="AC333">
        <v>76</v>
      </c>
      <c r="AE333">
        <v>35</v>
      </c>
      <c r="AF333">
        <v>90</v>
      </c>
      <c r="AG333">
        <v>90</v>
      </c>
      <c r="AH333">
        <v>85</v>
      </c>
      <c r="AI333">
        <v>75</v>
      </c>
      <c r="AJ333">
        <v>75</v>
      </c>
      <c r="AK333">
        <v>75</v>
      </c>
      <c r="AL333">
        <v>75</v>
      </c>
      <c r="AM333">
        <v>50</v>
      </c>
      <c r="AN333">
        <v>100</v>
      </c>
      <c r="AO333" t="s">
        <v>38</v>
      </c>
      <c r="AP333" t="s">
        <v>38</v>
      </c>
      <c r="AQ333" t="s">
        <v>38</v>
      </c>
      <c r="AT333" t="str">
        <f t="shared" si="5"/>
        <v>02180121</v>
      </c>
    </row>
    <row r="334" spans="1:46" hidden="1">
      <c r="A334" t="s">
        <v>2472</v>
      </c>
      <c r="B334" t="s">
        <v>2455</v>
      </c>
      <c r="C334" t="s">
        <v>2473</v>
      </c>
      <c r="D334" t="s">
        <v>2300</v>
      </c>
      <c r="E334" t="s">
        <v>929</v>
      </c>
      <c r="F334" t="s">
        <v>2307</v>
      </c>
      <c r="G334" t="s">
        <v>972</v>
      </c>
      <c r="H334" t="s">
        <v>2307</v>
      </c>
      <c r="I334" t="s">
        <v>2479</v>
      </c>
      <c r="J334" t="s">
        <v>100</v>
      </c>
      <c r="K334" t="s">
        <v>115</v>
      </c>
      <c r="L334" t="s">
        <v>41</v>
      </c>
      <c r="M334" t="s">
        <v>37</v>
      </c>
      <c r="N334">
        <v>100</v>
      </c>
      <c r="O334">
        <v>100</v>
      </c>
      <c r="P334" t="s">
        <v>38</v>
      </c>
      <c r="Q334" t="s">
        <v>38</v>
      </c>
      <c r="R334" t="s">
        <v>38</v>
      </c>
      <c r="S334" t="s">
        <v>2305</v>
      </c>
      <c r="T334" t="s">
        <v>975</v>
      </c>
      <c r="U334" t="s">
        <v>2322</v>
      </c>
      <c r="V334" t="s">
        <v>976</v>
      </c>
      <c r="W334" t="s">
        <v>100</v>
      </c>
      <c r="X334" t="s">
        <v>95</v>
      </c>
      <c r="Y334" t="s">
        <v>41</v>
      </c>
      <c r="Z334" t="s">
        <v>37</v>
      </c>
      <c r="AA334">
        <v>100</v>
      </c>
      <c r="AB334">
        <v>100</v>
      </c>
      <c r="AC334">
        <v>100</v>
      </c>
      <c r="AE334">
        <v>1</v>
      </c>
      <c r="AF334">
        <v>1</v>
      </c>
      <c r="AG334">
        <v>1</v>
      </c>
      <c r="AH334">
        <v>1</v>
      </c>
      <c r="AI334">
        <v>1</v>
      </c>
      <c r="AJ334">
        <v>1</v>
      </c>
      <c r="AK334">
        <v>1</v>
      </c>
      <c r="AL334">
        <v>1</v>
      </c>
      <c r="AM334">
        <v>1</v>
      </c>
      <c r="AN334">
        <v>1</v>
      </c>
      <c r="AO334" t="s">
        <v>38</v>
      </c>
      <c r="AP334" t="s">
        <v>38</v>
      </c>
      <c r="AQ334" t="s">
        <v>38</v>
      </c>
      <c r="AR334" t="s">
        <v>2480</v>
      </c>
      <c r="AT334" t="str">
        <f t="shared" si="5"/>
        <v>02180124</v>
      </c>
    </row>
    <row r="335" spans="1:46" hidden="1">
      <c r="A335" t="s">
        <v>2472</v>
      </c>
      <c r="B335" t="s">
        <v>2455</v>
      </c>
      <c r="C335" t="s">
        <v>2473</v>
      </c>
      <c r="D335" t="s">
        <v>2300</v>
      </c>
      <c r="E335" t="s">
        <v>929</v>
      </c>
      <c r="F335" t="s">
        <v>2310</v>
      </c>
      <c r="G335" t="s">
        <v>317</v>
      </c>
      <c r="H335" t="s">
        <v>2310</v>
      </c>
      <c r="I335" t="s">
        <v>2423</v>
      </c>
      <c r="J335" t="s">
        <v>34</v>
      </c>
      <c r="K335" t="s">
        <v>131</v>
      </c>
      <c r="L335" t="s">
        <v>41</v>
      </c>
      <c r="M335" t="s">
        <v>37</v>
      </c>
      <c r="N335">
        <v>0</v>
      </c>
      <c r="O335">
        <v>100</v>
      </c>
      <c r="P335" t="s">
        <v>38</v>
      </c>
      <c r="Q335" t="s">
        <v>38</v>
      </c>
      <c r="R335" t="s">
        <v>38</v>
      </c>
      <c r="S335" t="s">
        <v>2306</v>
      </c>
      <c r="T335" t="s">
        <v>402</v>
      </c>
      <c r="U335" t="s">
        <v>2335</v>
      </c>
      <c r="V335" t="s">
        <v>977</v>
      </c>
      <c r="W335" t="s">
        <v>34</v>
      </c>
      <c r="X335" t="s">
        <v>131</v>
      </c>
      <c r="Y335" t="s">
        <v>41</v>
      </c>
      <c r="Z335" t="s">
        <v>37</v>
      </c>
      <c r="AA335">
        <v>0</v>
      </c>
      <c r="AB335">
        <v>100</v>
      </c>
      <c r="AC335">
        <v>100</v>
      </c>
      <c r="AE335">
        <v>1</v>
      </c>
      <c r="AF335">
        <v>1</v>
      </c>
      <c r="AG335">
        <v>1</v>
      </c>
      <c r="AH335">
        <v>1</v>
      </c>
      <c r="AI335">
        <v>1</v>
      </c>
      <c r="AJ335">
        <v>1</v>
      </c>
      <c r="AK335">
        <v>1</v>
      </c>
      <c r="AL335">
        <v>1</v>
      </c>
      <c r="AM335">
        <v>1</v>
      </c>
      <c r="AN335">
        <v>1</v>
      </c>
      <c r="AO335" t="s">
        <v>38</v>
      </c>
      <c r="AP335" t="s">
        <v>38</v>
      </c>
      <c r="AQ335" t="s">
        <v>43</v>
      </c>
      <c r="AT335" t="str">
        <f t="shared" si="5"/>
        <v>02180125</v>
      </c>
    </row>
    <row r="336" spans="1:46" hidden="1">
      <c r="A336" t="s">
        <v>2472</v>
      </c>
      <c r="B336" t="s">
        <v>2455</v>
      </c>
      <c r="C336" t="s">
        <v>2473</v>
      </c>
      <c r="D336" t="s">
        <v>2300</v>
      </c>
      <c r="E336" t="s">
        <v>929</v>
      </c>
      <c r="F336" t="s">
        <v>2304</v>
      </c>
      <c r="G336" t="s">
        <v>950</v>
      </c>
      <c r="H336" t="s">
        <v>2304</v>
      </c>
      <c r="I336" t="s">
        <v>2476</v>
      </c>
      <c r="J336" t="s">
        <v>100</v>
      </c>
      <c r="K336" t="s">
        <v>131</v>
      </c>
      <c r="L336" t="s">
        <v>41</v>
      </c>
      <c r="M336" t="s">
        <v>37</v>
      </c>
      <c r="N336">
        <v>100</v>
      </c>
      <c r="O336">
        <v>100</v>
      </c>
      <c r="P336" t="s">
        <v>38</v>
      </c>
      <c r="Q336" t="s">
        <v>38</v>
      </c>
      <c r="R336" t="s">
        <v>38</v>
      </c>
      <c r="S336" t="s">
        <v>2310</v>
      </c>
      <c r="T336" t="s">
        <v>978</v>
      </c>
      <c r="U336" t="s">
        <v>2337</v>
      </c>
      <c r="V336" t="s">
        <v>979</v>
      </c>
      <c r="W336" t="s">
        <v>76</v>
      </c>
      <c r="X336" t="s">
        <v>35</v>
      </c>
      <c r="Y336" t="s">
        <v>41</v>
      </c>
      <c r="Z336" t="s">
        <v>37</v>
      </c>
      <c r="AB336">
        <v>100</v>
      </c>
      <c r="AC336">
        <v>3.9</v>
      </c>
      <c r="AE336">
        <v>0.12</v>
      </c>
      <c r="AF336">
        <v>0.28000000000000003</v>
      </c>
      <c r="AG336">
        <v>0.3</v>
      </c>
      <c r="AH336">
        <v>0.3</v>
      </c>
      <c r="AO336" t="s">
        <v>38</v>
      </c>
      <c r="AP336" t="s">
        <v>38</v>
      </c>
      <c r="AQ336" t="s">
        <v>38</v>
      </c>
      <c r="AR336" t="s">
        <v>2480</v>
      </c>
      <c r="AT336" t="str">
        <f t="shared" si="5"/>
        <v>02180126</v>
      </c>
    </row>
    <row r="337" spans="1:46" hidden="1">
      <c r="A337" t="s">
        <v>2472</v>
      </c>
      <c r="B337" t="s">
        <v>2455</v>
      </c>
      <c r="C337" t="s">
        <v>2473</v>
      </c>
      <c r="D337" t="s">
        <v>2300</v>
      </c>
      <c r="E337" t="s">
        <v>929</v>
      </c>
      <c r="F337" t="s">
        <v>2310</v>
      </c>
      <c r="G337" t="s">
        <v>317</v>
      </c>
      <c r="H337" t="s">
        <v>2310</v>
      </c>
      <c r="I337" t="s">
        <v>2423</v>
      </c>
      <c r="J337" t="s">
        <v>34</v>
      </c>
      <c r="K337" t="s">
        <v>131</v>
      </c>
      <c r="L337" t="s">
        <v>41</v>
      </c>
      <c r="M337" t="s">
        <v>37</v>
      </c>
      <c r="N337">
        <v>0</v>
      </c>
      <c r="O337">
        <v>100</v>
      </c>
      <c r="P337" t="s">
        <v>38</v>
      </c>
      <c r="Q337" t="s">
        <v>38</v>
      </c>
      <c r="R337" t="s">
        <v>38</v>
      </c>
      <c r="S337" t="s">
        <v>2311</v>
      </c>
      <c r="T337" t="s">
        <v>980</v>
      </c>
      <c r="U337" t="s">
        <v>2385</v>
      </c>
      <c r="V337" t="s">
        <v>984</v>
      </c>
      <c r="W337" t="s">
        <v>34</v>
      </c>
      <c r="X337" t="s">
        <v>131</v>
      </c>
      <c r="Y337" t="s">
        <v>36</v>
      </c>
      <c r="Z337" t="s">
        <v>37</v>
      </c>
      <c r="AB337">
        <v>26</v>
      </c>
      <c r="AC337" t="e">
        <v>#N/A</v>
      </c>
      <c r="AG337">
        <v>19</v>
      </c>
      <c r="AH337">
        <v>20</v>
      </c>
      <c r="AI337">
        <v>21</v>
      </c>
      <c r="AJ337">
        <v>22</v>
      </c>
      <c r="AK337">
        <v>23</v>
      </c>
      <c r="AL337">
        <v>24</v>
      </c>
      <c r="AM337">
        <v>25</v>
      </c>
      <c r="AN337">
        <v>26</v>
      </c>
      <c r="AO337" t="s">
        <v>43</v>
      </c>
      <c r="AP337" t="s">
        <v>43</v>
      </c>
      <c r="AQ337" t="s">
        <v>38</v>
      </c>
      <c r="AR337" t="s">
        <v>2481</v>
      </c>
      <c r="AT337" t="str">
        <f t="shared" si="5"/>
        <v>02180127</v>
      </c>
    </row>
    <row r="338" spans="1:46" hidden="1">
      <c r="A338" t="s">
        <v>2472</v>
      </c>
      <c r="B338" t="s">
        <v>2455</v>
      </c>
      <c r="C338" t="s">
        <v>2473</v>
      </c>
      <c r="D338" t="s">
        <v>2300</v>
      </c>
      <c r="E338" t="s">
        <v>929</v>
      </c>
      <c r="F338" t="s">
        <v>2310</v>
      </c>
      <c r="G338" t="s">
        <v>317</v>
      </c>
      <c r="H338" t="s">
        <v>2310</v>
      </c>
      <c r="I338" t="s">
        <v>2423</v>
      </c>
      <c r="J338" t="s">
        <v>34</v>
      </c>
      <c r="K338" t="s">
        <v>131</v>
      </c>
      <c r="L338" t="s">
        <v>41</v>
      </c>
      <c r="M338" t="s">
        <v>37</v>
      </c>
      <c r="N338">
        <v>0</v>
      </c>
      <c r="O338">
        <v>100</v>
      </c>
      <c r="P338" t="s">
        <v>38</v>
      </c>
      <c r="Q338" t="s">
        <v>38</v>
      </c>
      <c r="R338" t="s">
        <v>38</v>
      </c>
      <c r="S338" t="s">
        <v>2324</v>
      </c>
      <c r="T338" t="s">
        <v>923</v>
      </c>
      <c r="U338" t="s">
        <v>2460</v>
      </c>
      <c r="V338" t="s">
        <v>985</v>
      </c>
      <c r="W338" t="s">
        <v>34</v>
      </c>
      <c r="X338" t="s">
        <v>131</v>
      </c>
      <c r="Y338" t="s">
        <v>36</v>
      </c>
      <c r="Z338" t="s">
        <v>37</v>
      </c>
      <c r="AB338">
        <v>8</v>
      </c>
      <c r="AC338" t="e">
        <v>#N/A</v>
      </c>
      <c r="AG338">
        <v>8</v>
      </c>
      <c r="AH338">
        <v>8</v>
      </c>
      <c r="AI338">
        <v>8</v>
      </c>
      <c r="AJ338">
        <v>8</v>
      </c>
      <c r="AK338">
        <v>8</v>
      </c>
      <c r="AL338">
        <v>8</v>
      </c>
      <c r="AM338">
        <v>8</v>
      </c>
      <c r="AN338">
        <v>8</v>
      </c>
      <c r="AO338" t="s">
        <v>43</v>
      </c>
      <c r="AP338" t="s">
        <v>43</v>
      </c>
      <c r="AQ338" t="s">
        <v>38</v>
      </c>
      <c r="AR338" t="s">
        <v>2481</v>
      </c>
      <c r="AT338" t="str">
        <f t="shared" si="5"/>
        <v>02180128</v>
      </c>
    </row>
    <row r="339" spans="1:46" hidden="1">
      <c r="A339" t="s">
        <v>2472</v>
      </c>
      <c r="B339" t="s">
        <v>2455</v>
      </c>
      <c r="C339" t="s">
        <v>2473</v>
      </c>
      <c r="D339" t="s">
        <v>2300</v>
      </c>
      <c r="E339" t="s">
        <v>929</v>
      </c>
      <c r="F339" t="s">
        <v>2310</v>
      </c>
      <c r="G339" t="s">
        <v>317</v>
      </c>
      <c r="H339" t="s">
        <v>2310</v>
      </c>
      <c r="I339" t="s">
        <v>2423</v>
      </c>
      <c r="J339" t="s">
        <v>34</v>
      </c>
      <c r="K339" t="s">
        <v>131</v>
      </c>
      <c r="L339" t="s">
        <v>41</v>
      </c>
      <c r="M339" t="s">
        <v>37</v>
      </c>
      <c r="N339">
        <v>0</v>
      </c>
      <c r="O339">
        <v>100</v>
      </c>
      <c r="P339" t="s">
        <v>38</v>
      </c>
      <c r="Q339" t="s">
        <v>38</v>
      </c>
      <c r="R339" t="s">
        <v>38</v>
      </c>
      <c r="S339" t="s">
        <v>2308</v>
      </c>
      <c r="T339" t="s">
        <v>118</v>
      </c>
      <c r="U339" t="s">
        <v>2461</v>
      </c>
      <c r="V339" t="s">
        <v>986</v>
      </c>
      <c r="W339" t="s">
        <v>34</v>
      </c>
      <c r="X339" t="s">
        <v>131</v>
      </c>
      <c r="Y339" t="s">
        <v>36</v>
      </c>
      <c r="Z339" t="s">
        <v>37</v>
      </c>
      <c r="AB339">
        <v>4</v>
      </c>
      <c r="AC339" t="e">
        <v>#N/A</v>
      </c>
      <c r="AG339">
        <v>4</v>
      </c>
      <c r="AH339">
        <v>4</v>
      </c>
      <c r="AI339">
        <v>4</v>
      </c>
      <c r="AJ339">
        <v>4</v>
      </c>
      <c r="AK339">
        <v>4</v>
      </c>
      <c r="AL339">
        <v>4</v>
      </c>
      <c r="AM339">
        <v>4</v>
      </c>
      <c r="AN339">
        <v>4</v>
      </c>
      <c r="AO339" t="s">
        <v>43</v>
      </c>
      <c r="AP339" t="s">
        <v>43</v>
      </c>
      <c r="AQ339" t="s">
        <v>38</v>
      </c>
      <c r="AR339" t="s">
        <v>2481</v>
      </c>
      <c r="AT339" t="str">
        <f t="shared" si="5"/>
        <v>02180129</v>
      </c>
    </row>
    <row r="340" spans="1:46" hidden="1">
      <c r="A340" t="s">
        <v>2472</v>
      </c>
      <c r="B340" t="s">
        <v>2455</v>
      </c>
      <c r="C340" t="s">
        <v>2473</v>
      </c>
      <c r="D340" t="s">
        <v>2300</v>
      </c>
      <c r="E340" t="s">
        <v>929</v>
      </c>
      <c r="F340" t="s">
        <v>2310</v>
      </c>
      <c r="G340" t="s">
        <v>317</v>
      </c>
      <c r="H340" t="s">
        <v>2310</v>
      </c>
      <c r="I340" t="s">
        <v>2423</v>
      </c>
      <c r="J340" t="s">
        <v>34</v>
      </c>
      <c r="K340" t="s">
        <v>131</v>
      </c>
      <c r="L340" t="s">
        <v>41</v>
      </c>
      <c r="M340" t="s">
        <v>37</v>
      </c>
      <c r="N340">
        <v>0</v>
      </c>
      <c r="O340">
        <v>100</v>
      </c>
      <c r="P340" t="s">
        <v>38</v>
      </c>
      <c r="Q340" t="s">
        <v>38</v>
      </c>
      <c r="R340" t="s">
        <v>38</v>
      </c>
      <c r="S340" t="s">
        <v>2312</v>
      </c>
      <c r="T340" t="s">
        <v>118</v>
      </c>
      <c r="U340" t="s">
        <v>2462</v>
      </c>
      <c r="V340" t="s">
        <v>987</v>
      </c>
      <c r="W340" t="s">
        <v>34</v>
      </c>
      <c r="X340" t="s">
        <v>131</v>
      </c>
      <c r="Y340" t="s">
        <v>36</v>
      </c>
      <c r="Z340" t="s">
        <v>37</v>
      </c>
      <c r="AB340">
        <v>6</v>
      </c>
      <c r="AC340" t="e">
        <v>#N/A</v>
      </c>
      <c r="AG340">
        <v>6</v>
      </c>
      <c r="AH340">
        <v>6</v>
      </c>
      <c r="AI340">
        <v>6</v>
      </c>
      <c r="AJ340">
        <v>6</v>
      </c>
      <c r="AK340">
        <v>6</v>
      </c>
      <c r="AL340">
        <v>6</v>
      </c>
      <c r="AM340">
        <v>6</v>
      </c>
      <c r="AN340">
        <v>6</v>
      </c>
      <c r="AO340" t="s">
        <v>43</v>
      </c>
      <c r="AP340" t="s">
        <v>43</v>
      </c>
      <c r="AQ340" t="s">
        <v>38</v>
      </c>
      <c r="AR340" t="s">
        <v>2481</v>
      </c>
      <c r="AT340" t="str">
        <f t="shared" si="5"/>
        <v>02180130</v>
      </c>
    </row>
    <row r="341" spans="1:46" hidden="1">
      <c r="A341" t="s">
        <v>2472</v>
      </c>
      <c r="B341" t="s">
        <v>2455</v>
      </c>
      <c r="C341" t="s">
        <v>2473</v>
      </c>
      <c r="D341" t="s">
        <v>2300</v>
      </c>
      <c r="E341" t="s">
        <v>929</v>
      </c>
      <c r="F341" t="s">
        <v>2310</v>
      </c>
      <c r="G341" t="s">
        <v>317</v>
      </c>
      <c r="H341" t="s">
        <v>2310</v>
      </c>
      <c r="I341" t="s">
        <v>2423</v>
      </c>
      <c r="J341" t="s">
        <v>34</v>
      </c>
      <c r="K341" t="s">
        <v>131</v>
      </c>
      <c r="L341" t="s">
        <v>41</v>
      </c>
      <c r="M341" t="s">
        <v>37</v>
      </c>
      <c r="N341">
        <v>0</v>
      </c>
      <c r="O341">
        <v>100</v>
      </c>
      <c r="P341" t="s">
        <v>38</v>
      </c>
      <c r="Q341" t="s">
        <v>38</v>
      </c>
      <c r="R341" t="s">
        <v>38</v>
      </c>
      <c r="S341" t="s">
        <v>2322</v>
      </c>
      <c r="T341" t="s">
        <v>923</v>
      </c>
      <c r="U341" t="s">
        <v>2463</v>
      </c>
      <c r="V341" t="s">
        <v>988</v>
      </c>
      <c r="W341" t="s">
        <v>34</v>
      </c>
      <c r="X341" t="s">
        <v>131</v>
      </c>
      <c r="Y341" t="s">
        <v>36</v>
      </c>
      <c r="Z341" t="s">
        <v>37</v>
      </c>
      <c r="AB341">
        <v>100</v>
      </c>
      <c r="AC341" t="e">
        <v>#N/A</v>
      </c>
      <c r="AG341">
        <v>50</v>
      </c>
      <c r="AH341">
        <v>50</v>
      </c>
      <c r="AO341" t="s">
        <v>43</v>
      </c>
      <c r="AP341" t="s">
        <v>43</v>
      </c>
      <c r="AQ341" t="s">
        <v>38</v>
      </c>
      <c r="AR341" t="s">
        <v>2482</v>
      </c>
      <c r="AT341" t="str">
        <f t="shared" si="5"/>
        <v>02180131</v>
      </c>
    </row>
    <row r="342" spans="1:46" hidden="1">
      <c r="A342" t="s">
        <v>2483</v>
      </c>
      <c r="B342" t="s">
        <v>2455</v>
      </c>
      <c r="C342" t="s">
        <v>2484</v>
      </c>
      <c r="D342" t="s">
        <v>2300</v>
      </c>
      <c r="E342" t="s">
        <v>989</v>
      </c>
      <c r="F342" t="s">
        <v>2310</v>
      </c>
      <c r="G342" t="s">
        <v>990</v>
      </c>
      <c r="H342" t="s">
        <v>2304</v>
      </c>
      <c r="I342" t="s">
        <v>2485</v>
      </c>
      <c r="J342" t="s">
        <v>34</v>
      </c>
      <c r="K342" t="s">
        <v>115</v>
      </c>
      <c r="L342" t="s">
        <v>41</v>
      </c>
      <c r="M342" t="s">
        <v>37</v>
      </c>
      <c r="N342">
        <v>0</v>
      </c>
      <c r="O342">
        <v>2.9</v>
      </c>
      <c r="P342" t="s">
        <v>38</v>
      </c>
      <c r="Q342" t="s">
        <v>38</v>
      </c>
      <c r="R342" t="s">
        <v>38</v>
      </c>
      <c r="S342" t="s">
        <v>2304</v>
      </c>
      <c r="T342" t="s">
        <v>991</v>
      </c>
      <c r="U342" t="s">
        <v>2307</v>
      </c>
      <c r="V342" t="s">
        <v>995</v>
      </c>
      <c r="W342" t="s">
        <v>40</v>
      </c>
      <c r="X342" t="s">
        <v>35</v>
      </c>
      <c r="Y342" t="s">
        <v>36</v>
      </c>
      <c r="Z342" t="s">
        <v>58</v>
      </c>
      <c r="AA342">
        <v>1816</v>
      </c>
      <c r="AB342">
        <v>4225</v>
      </c>
      <c r="AC342">
        <v>434</v>
      </c>
      <c r="AE342">
        <v>400</v>
      </c>
      <c r="AF342">
        <v>405</v>
      </c>
      <c r="AG342">
        <v>410</v>
      </c>
      <c r="AH342">
        <v>415</v>
      </c>
      <c r="AI342">
        <v>420</v>
      </c>
      <c r="AJ342">
        <v>425</v>
      </c>
      <c r="AK342">
        <v>430</v>
      </c>
      <c r="AL342">
        <v>435</v>
      </c>
      <c r="AM342">
        <v>440</v>
      </c>
      <c r="AN342">
        <v>445</v>
      </c>
      <c r="AO342" t="s">
        <v>38</v>
      </c>
      <c r="AP342" t="s">
        <v>38</v>
      </c>
      <c r="AQ342" t="s">
        <v>38</v>
      </c>
      <c r="AT342" t="str">
        <f t="shared" si="5"/>
        <v>0229013</v>
      </c>
    </row>
    <row r="343" spans="1:46" hidden="1">
      <c r="A343" t="s">
        <v>2483</v>
      </c>
      <c r="B343" t="s">
        <v>2455</v>
      </c>
      <c r="C343" t="s">
        <v>2484</v>
      </c>
      <c r="D343" t="s">
        <v>2300</v>
      </c>
      <c r="E343" t="s">
        <v>989</v>
      </c>
      <c r="F343" t="s">
        <v>2310</v>
      </c>
      <c r="G343" t="s">
        <v>990</v>
      </c>
      <c r="H343" t="s">
        <v>2301</v>
      </c>
      <c r="I343" t="s">
        <v>2486</v>
      </c>
      <c r="J343" t="s">
        <v>34</v>
      </c>
      <c r="K343" t="s">
        <v>115</v>
      </c>
      <c r="L343" t="s">
        <v>41</v>
      </c>
      <c r="M343" t="s">
        <v>37</v>
      </c>
      <c r="N343">
        <v>0</v>
      </c>
      <c r="O343">
        <v>4.9000000000000004</v>
      </c>
      <c r="P343" t="s">
        <v>38</v>
      </c>
      <c r="Q343" t="s">
        <v>38</v>
      </c>
      <c r="R343" t="s">
        <v>38</v>
      </c>
      <c r="S343" t="s">
        <v>2304</v>
      </c>
      <c r="T343" t="s">
        <v>991</v>
      </c>
      <c r="U343" t="s">
        <v>2310</v>
      </c>
      <c r="V343" t="s">
        <v>996</v>
      </c>
      <c r="W343" t="s">
        <v>40</v>
      </c>
      <c r="X343" t="s">
        <v>35</v>
      </c>
      <c r="Y343" t="s">
        <v>36</v>
      </c>
      <c r="Z343" t="s">
        <v>58</v>
      </c>
      <c r="AA343">
        <v>203471</v>
      </c>
      <c r="AB343">
        <v>483500</v>
      </c>
      <c r="AC343">
        <v>29946</v>
      </c>
      <c r="AE343">
        <v>29000</v>
      </c>
      <c r="AF343">
        <v>50100</v>
      </c>
      <c r="AG343">
        <v>50200</v>
      </c>
      <c r="AH343">
        <v>50300</v>
      </c>
      <c r="AI343">
        <v>50400</v>
      </c>
      <c r="AJ343">
        <v>50500</v>
      </c>
      <c r="AK343">
        <v>50600</v>
      </c>
      <c r="AL343">
        <v>50700</v>
      </c>
      <c r="AM343">
        <v>50800</v>
      </c>
      <c r="AN343">
        <v>50900</v>
      </c>
      <c r="AO343" t="s">
        <v>38</v>
      </c>
      <c r="AP343" t="s">
        <v>38</v>
      </c>
      <c r="AQ343" t="s">
        <v>38</v>
      </c>
      <c r="AT343" t="str">
        <f t="shared" si="5"/>
        <v>0229014</v>
      </c>
    </row>
    <row r="344" spans="1:46" hidden="1">
      <c r="A344" t="s">
        <v>2483</v>
      </c>
      <c r="B344" t="s">
        <v>2455</v>
      </c>
      <c r="C344" t="s">
        <v>2484</v>
      </c>
      <c r="D344" t="s">
        <v>2300</v>
      </c>
      <c r="E344" t="s">
        <v>989</v>
      </c>
      <c r="F344" t="s">
        <v>2310</v>
      </c>
      <c r="G344" t="s">
        <v>990</v>
      </c>
      <c r="H344" t="s">
        <v>2307</v>
      </c>
      <c r="I344" t="s">
        <v>2487</v>
      </c>
      <c r="J344" t="s">
        <v>34</v>
      </c>
      <c r="K344" t="s">
        <v>115</v>
      </c>
      <c r="L344" t="s">
        <v>41</v>
      </c>
      <c r="M344" t="s">
        <v>37</v>
      </c>
      <c r="N344">
        <v>0</v>
      </c>
      <c r="O344">
        <v>0.28999999999999998</v>
      </c>
      <c r="P344" t="s">
        <v>38</v>
      </c>
      <c r="Q344" t="s">
        <v>38</v>
      </c>
      <c r="R344" t="s">
        <v>38</v>
      </c>
      <c r="S344" t="s">
        <v>2307</v>
      </c>
      <c r="T344" t="s">
        <v>997</v>
      </c>
      <c r="U344" t="s">
        <v>2314</v>
      </c>
      <c r="V344" t="s">
        <v>1001</v>
      </c>
      <c r="W344" t="s">
        <v>40</v>
      </c>
      <c r="X344" t="s">
        <v>35</v>
      </c>
      <c r="Y344" t="s">
        <v>36</v>
      </c>
      <c r="Z344" t="s">
        <v>37</v>
      </c>
      <c r="AA344">
        <v>58754</v>
      </c>
      <c r="AB344">
        <v>190000</v>
      </c>
      <c r="AC344">
        <v>9786</v>
      </c>
      <c r="AE344">
        <v>10000</v>
      </c>
      <c r="AF344">
        <v>20000</v>
      </c>
      <c r="AG344">
        <v>20000</v>
      </c>
      <c r="AH344">
        <v>20000</v>
      </c>
      <c r="AI344">
        <v>20000</v>
      </c>
      <c r="AJ344">
        <v>20000</v>
      </c>
      <c r="AK344">
        <v>20000</v>
      </c>
      <c r="AL344">
        <v>20000</v>
      </c>
      <c r="AM344">
        <v>20000</v>
      </c>
      <c r="AN344">
        <v>20000</v>
      </c>
      <c r="AO344" t="s">
        <v>38</v>
      </c>
      <c r="AP344" t="s">
        <v>38</v>
      </c>
      <c r="AQ344" t="s">
        <v>38</v>
      </c>
      <c r="AT344" t="str">
        <f t="shared" si="5"/>
        <v>0229015</v>
      </c>
    </row>
    <row r="345" spans="1:46" hidden="1">
      <c r="A345" t="s">
        <v>2483</v>
      </c>
      <c r="B345" t="s">
        <v>2455</v>
      </c>
      <c r="C345" t="s">
        <v>2484</v>
      </c>
      <c r="D345" t="s">
        <v>2300</v>
      </c>
      <c r="E345" t="s">
        <v>989</v>
      </c>
      <c r="F345" t="s">
        <v>2310</v>
      </c>
      <c r="G345" t="s">
        <v>990</v>
      </c>
      <c r="H345" t="s">
        <v>2307</v>
      </c>
      <c r="I345" t="s">
        <v>2487</v>
      </c>
      <c r="J345" t="s">
        <v>34</v>
      </c>
      <c r="K345" t="s">
        <v>115</v>
      </c>
      <c r="L345" t="s">
        <v>41</v>
      </c>
      <c r="M345" t="s">
        <v>37</v>
      </c>
      <c r="N345">
        <v>0</v>
      </c>
      <c r="O345">
        <v>0.28999999999999998</v>
      </c>
      <c r="P345" t="s">
        <v>38</v>
      </c>
      <c r="Q345" t="s">
        <v>38</v>
      </c>
      <c r="R345" t="s">
        <v>38</v>
      </c>
      <c r="S345" t="s">
        <v>2307</v>
      </c>
      <c r="T345" t="s">
        <v>997</v>
      </c>
      <c r="U345" t="s">
        <v>2315</v>
      </c>
      <c r="V345" t="s">
        <v>1002</v>
      </c>
      <c r="W345" t="s">
        <v>40</v>
      </c>
      <c r="X345" t="s">
        <v>35</v>
      </c>
      <c r="Y345" t="s">
        <v>36</v>
      </c>
      <c r="Z345" t="s">
        <v>58</v>
      </c>
      <c r="AA345">
        <v>6435</v>
      </c>
      <c r="AB345">
        <v>14432</v>
      </c>
      <c r="AC345">
        <v>1301</v>
      </c>
      <c r="AE345">
        <v>1382</v>
      </c>
      <c r="AF345">
        <v>1250</v>
      </c>
      <c r="AG345">
        <v>1300</v>
      </c>
      <c r="AH345">
        <v>1350</v>
      </c>
      <c r="AI345">
        <v>1400</v>
      </c>
      <c r="AJ345">
        <v>1450</v>
      </c>
      <c r="AK345">
        <v>1500</v>
      </c>
      <c r="AL345">
        <v>1550</v>
      </c>
      <c r="AM345">
        <v>1600</v>
      </c>
      <c r="AN345">
        <v>1650</v>
      </c>
      <c r="AO345" t="s">
        <v>38</v>
      </c>
      <c r="AP345" t="s">
        <v>38</v>
      </c>
      <c r="AQ345" t="s">
        <v>38</v>
      </c>
      <c r="AT345" t="str">
        <f t="shared" si="5"/>
        <v>0229016</v>
      </c>
    </row>
    <row r="346" spans="1:46" hidden="1">
      <c r="A346" t="s">
        <v>2483</v>
      </c>
      <c r="B346" t="s">
        <v>2455</v>
      </c>
      <c r="C346" t="s">
        <v>2484</v>
      </c>
      <c r="D346" t="s">
        <v>2300</v>
      </c>
      <c r="E346" t="s">
        <v>989</v>
      </c>
      <c r="F346" t="s">
        <v>2310</v>
      </c>
      <c r="G346" t="s">
        <v>990</v>
      </c>
      <c r="H346" t="s">
        <v>2307</v>
      </c>
      <c r="I346" t="s">
        <v>2487</v>
      </c>
      <c r="J346" t="s">
        <v>34</v>
      </c>
      <c r="K346" t="s">
        <v>115</v>
      </c>
      <c r="L346" t="s">
        <v>41</v>
      </c>
      <c r="M346" t="s">
        <v>37</v>
      </c>
      <c r="N346">
        <v>0</v>
      </c>
      <c r="O346">
        <v>0.28999999999999998</v>
      </c>
      <c r="P346" t="s">
        <v>38</v>
      </c>
      <c r="Q346" t="s">
        <v>38</v>
      </c>
      <c r="R346" t="s">
        <v>38</v>
      </c>
      <c r="S346" t="s">
        <v>2307</v>
      </c>
      <c r="T346" t="s">
        <v>997</v>
      </c>
      <c r="U346" t="s">
        <v>2318</v>
      </c>
      <c r="V346" t="s">
        <v>1003</v>
      </c>
      <c r="W346" t="s">
        <v>40</v>
      </c>
      <c r="X346" t="s">
        <v>35</v>
      </c>
      <c r="Y346" t="s">
        <v>36</v>
      </c>
      <c r="Z346" t="s">
        <v>58</v>
      </c>
      <c r="AA346">
        <v>21107</v>
      </c>
      <c r="AB346">
        <v>64100</v>
      </c>
      <c r="AC346">
        <v>3712</v>
      </c>
      <c r="AE346">
        <v>5000</v>
      </c>
      <c r="AF346">
        <v>5500</v>
      </c>
      <c r="AG346">
        <v>6000</v>
      </c>
      <c r="AH346">
        <v>6500</v>
      </c>
      <c r="AI346">
        <v>6600</v>
      </c>
      <c r="AJ346">
        <v>6700</v>
      </c>
      <c r="AK346">
        <v>6800</v>
      </c>
      <c r="AL346">
        <v>6900</v>
      </c>
      <c r="AM346">
        <v>7000</v>
      </c>
      <c r="AN346">
        <v>7100</v>
      </c>
      <c r="AO346" t="s">
        <v>38</v>
      </c>
      <c r="AP346" t="s">
        <v>38</v>
      </c>
      <c r="AQ346" t="s">
        <v>38</v>
      </c>
      <c r="AT346" t="str">
        <f t="shared" si="5"/>
        <v>0229018</v>
      </c>
    </row>
    <row r="347" spans="1:46" hidden="1">
      <c r="A347" t="s">
        <v>2483</v>
      </c>
      <c r="B347" t="s">
        <v>2455</v>
      </c>
      <c r="C347" t="s">
        <v>2484</v>
      </c>
      <c r="D347" t="s">
        <v>2300</v>
      </c>
      <c r="E347" t="s">
        <v>989</v>
      </c>
      <c r="F347" t="s">
        <v>2310</v>
      </c>
      <c r="G347" t="s">
        <v>990</v>
      </c>
      <c r="H347" t="s">
        <v>2307</v>
      </c>
      <c r="I347" t="s">
        <v>2487</v>
      </c>
      <c r="J347" t="s">
        <v>34</v>
      </c>
      <c r="K347" t="s">
        <v>115</v>
      </c>
      <c r="L347" t="s">
        <v>41</v>
      </c>
      <c r="M347" t="s">
        <v>37</v>
      </c>
      <c r="N347">
        <v>0</v>
      </c>
      <c r="O347">
        <v>0.28999999999999998</v>
      </c>
      <c r="P347" t="s">
        <v>38</v>
      </c>
      <c r="Q347" t="s">
        <v>38</v>
      </c>
      <c r="R347" t="s">
        <v>38</v>
      </c>
      <c r="S347" t="s">
        <v>2307</v>
      </c>
      <c r="T347" t="s">
        <v>997</v>
      </c>
      <c r="U347" t="s">
        <v>2319</v>
      </c>
      <c r="V347" t="s">
        <v>1004</v>
      </c>
      <c r="W347" t="s">
        <v>40</v>
      </c>
      <c r="X347" t="s">
        <v>35</v>
      </c>
      <c r="Y347" t="s">
        <v>36</v>
      </c>
      <c r="Z347" t="s">
        <v>58</v>
      </c>
      <c r="AA347">
        <v>2492</v>
      </c>
      <c r="AB347">
        <v>6160</v>
      </c>
      <c r="AC347">
        <v>508</v>
      </c>
      <c r="AE347">
        <v>530</v>
      </c>
      <c r="AF347">
        <v>550</v>
      </c>
      <c r="AG347">
        <v>600</v>
      </c>
      <c r="AH347">
        <v>610</v>
      </c>
      <c r="AI347">
        <v>620</v>
      </c>
      <c r="AJ347">
        <v>630</v>
      </c>
      <c r="AK347">
        <v>640</v>
      </c>
      <c r="AL347">
        <v>650</v>
      </c>
      <c r="AM347">
        <v>660</v>
      </c>
      <c r="AN347">
        <v>670</v>
      </c>
      <c r="AO347" t="s">
        <v>38</v>
      </c>
      <c r="AP347" t="s">
        <v>38</v>
      </c>
      <c r="AQ347" t="s">
        <v>38</v>
      </c>
      <c r="AT347" t="str">
        <f t="shared" si="5"/>
        <v>0229019</v>
      </c>
    </row>
    <row r="348" spans="1:46" hidden="1">
      <c r="A348" t="s">
        <v>2483</v>
      </c>
      <c r="B348" t="s">
        <v>2455</v>
      </c>
      <c r="C348" t="s">
        <v>2484</v>
      </c>
      <c r="D348" t="s">
        <v>2300</v>
      </c>
      <c r="E348" t="s">
        <v>989</v>
      </c>
      <c r="F348" t="s">
        <v>2314</v>
      </c>
      <c r="G348" t="s">
        <v>1007</v>
      </c>
      <c r="H348" t="s">
        <v>2310</v>
      </c>
      <c r="I348" t="s">
        <v>2488</v>
      </c>
      <c r="J348" t="s">
        <v>34</v>
      </c>
      <c r="K348" t="s">
        <v>35</v>
      </c>
      <c r="L348" t="s">
        <v>41</v>
      </c>
      <c r="M348" t="s">
        <v>37</v>
      </c>
      <c r="N348">
        <v>0</v>
      </c>
      <c r="O348">
        <v>100</v>
      </c>
      <c r="P348" t="s">
        <v>38</v>
      </c>
      <c r="Q348" t="s">
        <v>38</v>
      </c>
      <c r="R348" t="s">
        <v>38</v>
      </c>
      <c r="S348" t="s">
        <v>2314</v>
      </c>
      <c r="T348" t="s">
        <v>1008</v>
      </c>
      <c r="U348" t="s">
        <v>2333</v>
      </c>
      <c r="V348" t="s">
        <v>1012</v>
      </c>
      <c r="W348" t="s">
        <v>40</v>
      </c>
      <c r="X348" t="s">
        <v>35</v>
      </c>
      <c r="Y348" t="s">
        <v>36</v>
      </c>
      <c r="Z348" t="s">
        <v>58</v>
      </c>
      <c r="AA348">
        <v>44</v>
      </c>
      <c r="AB348">
        <v>24</v>
      </c>
      <c r="AC348">
        <v>8</v>
      </c>
      <c r="AE348">
        <v>6</v>
      </c>
      <c r="AF348">
        <v>2</v>
      </c>
      <c r="AG348">
        <v>2</v>
      </c>
      <c r="AH348">
        <v>2</v>
      </c>
      <c r="AI348">
        <v>2</v>
      </c>
      <c r="AJ348">
        <v>2</v>
      </c>
      <c r="AK348">
        <v>2</v>
      </c>
      <c r="AL348">
        <v>2</v>
      </c>
      <c r="AM348">
        <v>2</v>
      </c>
      <c r="AN348">
        <v>2</v>
      </c>
      <c r="AO348" t="s">
        <v>38</v>
      </c>
      <c r="AP348" t="s">
        <v>38</v>
      </c>
      <c r="AQ348" t="s">
        <v>38</v>
      </c>
      <c r="AT348" t="str">
        <f t="shared" si="5"/>
        <v>02290116</v>
      </c>
    </row>
    <row r="349" spans="1:46" hidden="1">
      <c r="A349" t="s">
        <v>2483</v>
      </c>
      <c r="B349" t="s">
        <v>2455</v>
      </c>
      <c r="C349" t="s">
        <v>2484</v>
      </c>
      <c r="D349" t="s">
        <v>2300</v>
      </c>
      <c r="E349" t="s">
        <v>989</v>
      </c>
      <c r="F349" t="s">
        <v>2314</v>
      </c>
      <c r="G349" t="s">
        <v>1007</v>
      </c>
      <c r="H349" t="s">
        <v>2310</v>
      </c>
      <c r="I349" t="s">
        <v>2488</v>
      </c>
      <c r="J349" t="s">
        <v>34</v>
      </c>
      <c r="K349" t="s">
        <v>35</v>
      </c>
      <c r="L349" t="s">
        <v>41</v>
      </c>
      <c r="M349" t="s">
        <v>37</v>
      </c>
      <c r="N349">
        <v>0</v>
      </c>
      <c r="O349">
        <v>100</v>
      </c>
      <c r="P349" t="s">
        <v>38</v>
      </c>
      <c r="Q349" t="s">
        <v>38</v>
      </c>
      <c r="R349" t="s">
        <v>38</v>
      </c>
      <c r="S349" t="s">
        <v>2314</v>
      </c>
      <c r="T349" t="s">
        <v>1008</v>
      </c>
      <c r="U349" t="s">
        <v>2303</v>
      </c>
      <c r="V349" t="s">
        <v>1013</v>
      </c>
      <c r="W349" t="s">
        <v>40</v>
      </c>
      <c r="X349" t="s">
        <v>35</v>
      </c>
      <c r="Y349" t="s">
        <v>36</v>
      </c>
      <c r="Z349" t="s">
        <v>58</v>
      </c>
      <c r="AA349">
        <v>208</v>
      </c>
      <c r="AB349">
        <v>2101</v>
      </c>
      <c r="AC349">
        <v>201</v>
      </c>
      <c r="AE349">
        <v>201</v>
      </c>
      <c r="AF349">
        <v>250</v>
      </c>
      <c r="AG349">
        <v>250</v>
      </c>
      <c r="AH349">
        <v>200</v>
      </c>
      <c r="AI349">
        <v>125</v>
      </c>
      <c r="AJ349">
        <v>250</v>
      </c>
      <c r="AK349">
        <v>250</v>
      </c>
      <c r="AL349">
        <v>200</v>
      </c>
      <c r="AM349">
        <v>125</v>
      </c>
      <c r="AN349">
        <v>250</v>
      </c>
      <c r="AO349" t="s">
        <v>38</v>
      </c>
      <c r="AP349" t="s">
        <v>38</v>
      </c>
      <c r="AQ349" t="s">
        <v>38</v>
      </c>
      <c r="AT349" t="str">
        <f t="shared" si="5"/>
        <v>02290117</v>
      </c>
    </row>
    <row r="350" spans="1:46" hidden="1">
      <c r="A350" t="s">
        <v>2483</v>
      </c>
      <c r="B350" t="s">
        <v>2455</v>
      </c>
      <c r="C350" t="s">
        <v>2484</v>
      </c>
      <c r="D350" t="s">
        <v>2300</v>
      </c>
      <c r="E350" t="s">
        <v>989</v>
      </c>
      <c r="F350" t="s">
        <v>2314</v>
      </c>
      <c r="G350" t="s">
        <v>1007</v>
      </c>
      <c r="H350" t="s">
        <v>2310</v>
      </c>
      <c r="I350" t="s">
        <v>2488</v>
      </c>
      <c r="J350" t="s">
        <v>34</v>
      </c>
      <c r="K350" t="s">
        <v>35</v>
      </c>
      <c r="L350" t="s">
        <v>41</v>
      </c>
      <c r="M350" t="s">
        <v>37</v>
      </c>
      <c r="N350">
        <v>0</v>
      </c>
      <c r="O350">
        <v>100</v>
      </c>
      <c r="P350" t="s">
        <v>38</v>
      </c>
      <c r="Q350" t="s">
        <v>38</v>
      </c>
      <c r="R350" t="s">
        <v>38</v>
      </c>
      <c r="S350" t="s">
        <v>2314</v>
      </c>
      <c r="T350" t="s">
        <v>1008</v>
      </c>
      <c r="U350" t="s">
        <v>2305</v>
      </c>
      <c r="V350" t="s">
        <v>1014</v>
      </c>
      <c r="W350" t="s">
        <v>40</v>
      </c>
      <c r="X350" t="s">
        <v>35</v>
      </c>
      <c r="Y350" t="s">
        <v>36</v>
      </c>
      <c r="Z350" t="s">
        <v>58</v>
      </c>
      <c r="AA350">
        <v>2100</v>
      </c>
      <c r="AB350">
        <v>96975</v>
      </c>
      <c r="AC350">
        <v>4676</v>
      </c>
      <c r="AE350">
        <v>4675</v>
      </c>
      <c r="AF350">
        <v>18800</v>
      </c>
      <c r="AG350">
        <v>15500</v>
      </c>
      <c r="AH350">
        <v>12000</v>
      </c>
      <c r="AI350">
        <v>3000</v>
      </c>
      <c r="AJ350">
        <v>10000</v>
      </c>
      <c r="AK350">
        <v>10000</v>
      </c>
      <c r="AL350">
        <v>10000</v>
      </c>
      <c r="AM350">
        <v>3000</v>
      </c>
      <c r="AN350">
        <v>10000</v>
      </c>
      <c r="AO350" t="s">
        <v>38</v>
      </c>
      <c r="AP350" t="s">
        <v>38</v>
      </c>
      <c r="AQ350" t="s">
        <v>38</v>
      </c>
      <c r="AT350" t="str">
        <f t="shared" si="5"/>
        <v>02290118</v>
      </c>
    </row>
    <row r="351" spans="1:46" hidden="1">
      <c r="A351" t="s">
        <v>2483</v>
      </c>
      <c r="B351" t="s">
        <v>2455</v>
      </c>
      <c r="C351" t="s">
        <v>2484</v>
      </c>
      <c r="D351" t="s">
        <v>2300</v>
      </c>
      <c r="E351" t="s">
        <v>989</v>
      </c>
      <c r="F351" t="s">
        <v>2314</v>
      </c>
      <c r="G351" t="s">
        <v>1007</v>
      </c>
      <c r="H351" t="s">
        <v>2310</v>
      </c>
      <c r="I351" t="s">
        <v>2488</v>
      </c>
      <c r="J351" t="s">
        <v>34</v>
      </c>
      <c r="K351" t="s">
        <v>35</v>
      </c>
      <c r="L351" t="s">
        <v>41</v>
      </c>
      <c r="M351" t="s">
        <v>37</v>
      </c>
      <c r="N351">
        <v>0</v>
      </c>
      <c r="O351">
        <v>100</v>
      </c>
      <c r="P351" t="s">
        <v>38</v>
      </c>
      <c r="Q351" t="s">
        <v>38</v>
      </c>
      <c r="R351" t="s">
        <v>38</v>
      </c>
      <c r="S351" t="s">
        <v>2314</v>
      </c>
      <c r="T351" t="s">
        <v>1008</v>
      </c>
      <c r="U351" t="s">
        <v>2306</v>
      </c>
      <c r="V351" t="s">
        <v>1015</v>
      </c>
      <c r="W351" t="s">
        <v>40</v>
      </c>
      <c r="X351" t="s">
        <v>35</v>
      </c>
      <c r="Y351" t="s">
        <v>36</v>
      </c>
      <c r="Z351" t="s">
        <v>58</v>
      </c>
      <c r="AA351">
        <v>1700</v>
      </c>
      <c r="AB351">
        <v>16100</v>
      </c>
      <c r="AC351">
        <v>1582</v>
      </c>
      <c r="AE351">
        <v>1600</v>
      </c>
      <c r="AF351">
        <v>1800</v>
      </c>
      <c r="AG351">
        <v>1800</v>
      </c>
      <c r="AH351">
        <v>1400</v>
      </c>
      <c r="AI351">
        <v>1200</v>
      </c>
      <c r="AJ351">
        <v>1800</v>
      </c>
      <c r="AK351">
        <v>1800</v>
      </c>
      <c r="AL351">
        <v>1600</v>
      </c>
      <c r="AM351">
        <v>1500</v>
      </c>
      <c r="AN351">
        <v>1600</v>
      </c>
      <c r="AO351" t="s">
        <v>38</v>
      </c>
      <c r="AP351" t="s">
        <v>38</v>
      </c>
      <c r="AQ351" t="s">
        <v>38</v>
      </c>
      <c r="AT351" t="str">
        <f t="shared" si="5"/>
        <v>02290119</v>
      </c>
    </row>
    <row r="352" spans="1:46" hidden="1">
      <c r="A352" t="s">
        <v>2483</v>
      </c>
      <c r="B352" t="s">
        <v>2455</v>
      </c>
      <c r="C352" t="s">
        <v>2484</v>
      </c>
      <c r="D352" t="s">
        <v>2300</v>
      </c>
      <c r="E352" t="s">
        <v>989</v>
      </c>
      <c r="F352" t="s">
        <v>2314</v>
      </c>
      <c r="G352" t="s">
        <v>1007</v>
      </c>
      <c r="H352" t="s">
        <v>2310</v>
      </c>
      <c r="I352" t="s">
        <v>2488</v>
      </c>
      <c r="J352" t="s">
        <v>34</v>
      </c>
      <c r="K352" t="s">
        <v>35</v>
      </c>
      <c r="L352" t="s">
        <v>41</v>
      </c>
      <c r="M352" t="s">
        <v>37</v>
      </c>
      <c r="N352">
        <v>0</v>
      </c>
      <c r="O352">
        <v>100</v>
      </c>
      <c r="P352" t="s">
        <v>38</v>
      </c>
      <c r="Q352" t="s">
        <v>38</v>
      </c>
      <c r="R352" t="s">
        <v>38</v>
      </c>
      <c r="S352" t="s">
        <v>2331</v>
      </c>
      <c r="T352" t="s">
        <v>1016</v>
      </c>
      <c r="U352" t="s">
        <v>2311</v>
      </c>
      <c r="V352" t="s">
        <v>1020</v>
      </c>
      <c r="W352" t="s">
        <v>100</v>
      </c>
      <c r="X352" t="s">
        <v>35</v>
      </c>
      <c r="Y352" t="s">
        <v>36</v>
      </c>
      <c r="Z352" t="s">
        <v>37</v>
      </c>
      <c r="AA352">
        <v>3</v>
      </c>
      <c r="AB352">
        <v>3</v>
      </c>
      <c r="AC352">
        <v>3</v>
      </c>
      <c r="AE352">
        <v>1</v>
      </c>
      <c r="AF352">
        <v>1</v>
      </c>
      <c r="AG352">
        <v>1</v>
      </c>
      <c r="AH352">
        <v>1</v>
      </c>
      <c r="AI352">
        <v>1</v>
      </c>
      <c r="AJ352">
        <v>1</v>
      </c>
      <c r="AK352">
        <v>1</v>
      </c>
      <c r="AL352">
        <v>1</v>
      </c>
      <c r="AM352">
        <v>1</v>
      </c>
      <c r="AN352">
        <v>1</v>
      </c>
      <c r="AO352" t="s">
        <v>38</v>
      </c>
      <c r="AP352" t="s">
        <v>38</v>
      </c>
      <c r="AQ352" t="s">
        <v>38</v>
      </c>
      <c r="AT352" t="str">
        <f t="shared" si="5"/>
        <v>02290120</v>
      </c>
    </row>
    <row r="353" spans="1:46" hidden="1">
      <c r="A353" t="s">
        <v>2483</v>
      </c>
      <c r="B353" t="s">
        <v>2455</v>
      </c>
      <c r="C353" t="s">
        <v>2484</v>
      </c>
      <c r="D353" t="s">
        <v>2300</v>
      </c>
      <c r="E353" t="s">
        <v>989</v>
      </c>
      <c r="F353" t="s">
        <v>2314</v>
      </c>
      <c r="G353" t="s">
        <v>1007</v>
      </c>
      <c r="H353" t="s">
        <v>2310</v>
      </c>
      <c r="I353" t="s">
        <v>2488</v>
      </c>
      <c r="J353" t="s">
        <v>34</v>
      </c>
      <c r="K353" t="s">
        <v>35</v>
      </c>
      <c r="L353" t="s">
        <v>41</v>
      </c>
      <c r="M353" t="s">
        <v>37</v>
      </c>
      <c r="N353">
        <v>0</v>
      </c>
      <c r="O353">
        <v>100</v>
      </c>
      <c r="P353" t="s">
        <v>38</v>
      </c>
      <c r="Q353" t="s">
        <v>38</v>
      </c>
      <c r="R353" t="s">
        <v>38</v>
      </c>
      <c r="S353" t="s">
        <v>2331</v>
      </c>
      <c r="T353" t="s">
        <v>1016</v>
      </c>
      <c r="U353" t="s">
        <v>2324</v>
      </c>
      <c r="V353" t="s">
        <v>1021</v>
      </c>
      <c r="W353" t="s">
        <v>40</v>
      </c>
      <c r="X353" t="s">
        <v>35</v>
      </c>
      <c r="Y353" t="s">
        <v>36</v>
      </c>
      <c r="Z353" t="s">
        <v>37</v>
      </c>
      <c r="AA353">
        <v>2</v>
      </c>
      <c r="AB353">
        <v>20</v>
      </c>
      <c r="AC353">
        <v>2</v>
      </c>
      <c r="AE353">
        <v>2</v>
      </c>
      <c r="AF353">
        <v>2</v>
      </c>
      <c r="AG353">
        <v>2</v>
      </c>
      <c r="AH353">
        <v>2</v>
      </c>
      <c r="AI353">
        <v>2</v>
      </c>
      <c r="AJ353">
        <v>2</v>
      </c>
      <c r="AK353">
        <v>2</v>
      </c>
      <c r="AL353">
        <v>2</v>
      </c>
      <c r="AM353">
        <v>2</v>
      </c>
      <c r="AN353">
        <v>2</v>
      </c>
      <c r="AO353" t="s">
        <v>38</v>
      </c>
      <c r="AP353" t="s">
        <v>38</v>
      </c>
      <c r="AQ353" t="s">
        <v>38</v>
      </c>
      <c r="AT353" t="str">
        <f t="shared" si="5"/>
        <v>02290121</v>
      </c>
    </row>
    <row r="354" spans="1:46" hidden="1">
      <c r="A354" t="s">
        <v>2483</v>
      </c>
      <c r="B354" t="s">
        <v>2455</v>
      </c>
      <c r="C354" t="s">
        <v>2484</v>
      </c>
      <c r="D354" t="s">
        <v>2300</v>
      </c>
      <c r="E354" t="s">
        <v>989</v>
      </c>
      <c r="F354" t="s">
        <v>2315</v>
      </c>
      <c r="G354" t="s">
        <v>1022</v>
      </c>
      <c r="H354" t="s">
        <v>2314</v>
      </c>
      <c r="I354" t="s">
        <v>2489</v>
      </c>
      <c r="J354" t="s">
        <v>34</v>
      </c>
      <c r="K354" t="s">
        <v>95</v>
      </c>
      <c r="L354" t="s">
        <v>41</v>
      </c>
      <c r="M354" t="s">
        <v>37</v>
      </c>
      <c r="N354">
        <v>0</v>
      </c>
      <c r="O354">
        <v>100</v>
      </c>
      <c r="P354" t="s">
        <v>38</v>
      </c>
      <c r="Q354" t="s">
        <v>38</v>
      </c>
      <c r="R354" t="s">
        <v>38</v>
      </c>
      <c r="S354" t="s">
        <v>2332</v>
      </c>
      <c r="T354" t="s">
        <v>1023</v>
      </c>
      <c r="U354" t="s">
        <v>2308</v>
      </c>
      <c r="V354" t="s">
        <v>319</v>
      </c>
      <c r="W354" t="s">
        <v>34</v>
      </c>
      <c r="X354" t="s">
        <v>35</v>
      </c>
      <c r="Y354" t="s">
        <v>41</v>
      </c>
      <c r="Z354" t="s">
        <v>37</v>
      </c>
      <c r="AA354">
        <v>0</v>
      </c>
      <c r="AB354">
        <v>100</v>
      </c>
      <c r="AC354">
        <v>100</v>
      </c>
      <c r="AE354">
        <v>100</v>
      </c>
      <c r="AF354">
        <v>100</v>
      </c>
      <c r="AG354">
        <v>100</v>
      </c>
      <c r="AH354">
        <v>100</v>
      </c>
      <c r="AI354">
        <v>100</v>
      </c>
      <c r="AJ354">
        <v>100</v>
      </c>
      <c r="AK354">
        <v>100</v>
      </c>
      <c r="AL354">
        <v>100</v>
      </c>
      <c r="AM354">
        <v>100</v>
      </c>
      <c r="AN354">
        <v>100</v>
      </c>
      <c r="AO354" t="s">
        <v>38</v>
      </c>
      <c r="AP354" t="s">
        <v>38</v>
      </c>
      <c r="AQ354" t="s">
        <v>43</v>
      </c>
      <c r="AT354" t="str">
        <f t="shared" si="5"/>
        <v>02290122</v>
      </c>
    </row>
    <row r="355" spans="1:46" hidden="1">
      <c r="A355" t="s">
        <v>2483</v>
      </c>
      <c r="B355" t="s">
        <v>2455</v>
      </c>
      <c r="C355" t="s">
        <v>2484</v>
      </c>
      <c r="D355" t="s">
        <v>2300</v>
      </c>
      <c r="E355" t="s">
        <v>989</v>
      </c>
      <c r="F355" t="s">
        <v>2315</v>
      </c>
      <c r="G355" t="s">
        <v>1022</v>
      </c>
      <c r="H355" t="s">
        <v>2314</v>
      </c>
      <c r="I355" t="s">
        <v>2489</v>
      </c>
      <c r="J355" t="s">
        <v>34</v>
      </c>
      <c r="K355" t="s">
        <v>95</v>
      </c>
      <c r="L355" t="s">
        <v>41</v>
      </c>
      <c r="M355" t="s">
        <v>37</v>
      </c>
      <c r="N355">
        <v>0</v>
      </c>
      <c r="O355">
        <v>100</v>
      </c>
      <c r="P355" t="s">
        <v>38</v>
      </c>
      <c r="Q355" t="s">
        <v>38</v>
      </c>
      <c r="R355" t="s">
        <v>38</v>
      </c>
      <c r="S355" t="s">
        <v>2333</v>
      </c>
      <c r="T355" t="s">
        <v>1025</v>
      </c>
      <c r="U355" t="s">
        <v>2312</v>
      </c>
      <c r="V355" t="s">
        <v>1026</v>
      </c>
      <c r="W355" t="s">
        <v>34</v>
      </c>
      <c r="X355" t="s">
        <v>95</v>
      </c>
      <c r="Y355" t="s">
        <v>41</v>
      </c>
      <c r="Z355" t="s">
        <v>37</v>
      </c>
      <c r="AA355">
        <v>0</v>
      </c>
      <c r="AB355">
        <v>100</v>
      </c>
      <c r="AC355">
        <v>100</v>
      </c>
      <c r="AE355">
        <v>100</v>
      </c>
      <c r="AF355">
        <v>100</v>
      </c>
      <c r="AG355">
        <v>100</v>
      </c>
      <c r="AH355">
        <v>100</v>
      </c>
      <c r="AI355">
        <v>100</v>
      </c>
      <c r="AJ355">
        <v>100</v>
      </c>
      <c r="AK355">
        <v>100</v>
      </c>
      <c r="AL355">
        <v>100</v>
      </c>
      <c r="AM355">
        <v>100</v>
      </c>
      <c r="AN355">
        <v>100</v>
      </c>
      <c r="AO355" t="s">
        <v>38</v>
      </c>
      <c r="AP355" t="s">
        <v>38</v>
      </c>
      <c r="AQ355" t="s">
        <v>38</v>
      </c>
      <c r="AT355" t="str">
        <f t="shared" si="5"/>
        <v>02290123</v>
      </c>
    </row>
    <row r="356" spans="1:46" hidden="1">
      <c r="A356" t="s">
        <v>2483</v>
      </c>
      <c r="B356" t="s">
        <v>2455</v>
      </c>
      <c r="C356" t="s">
        <v>2484</v>
      </c>
      <c r="D356" t="s">
        <v>2300</v>
      </c>
      <c r="E356" t="s">
        <v>989</v>
      </c>
      <c r="F356" t="s">
        <v>2315</v>
      </c>
      <c r="G356" t="s">
        <v>1022</v>
      </c>
      <c r="H356" t="s">
        <v>2314</v>
      </c>
      <c r="I356" t="s">
        <v>2489</v>
      </c>
      <c r="J356" t="s">
        <v>34</v>
      </c>
      <c r="K356" t="s">
        <v>95</v>
      </c>
      <c r="L356" t="s">
        <v>41</v>
      </c>
      <c r="M356" t="s">
        <v>37</v>
      </c>
      <c r="N356">
        <v>0</v>
      </c>
      <c r="O356">
        <v>100</v>
      </c>
      <c r="P356" t="s">
        <v>38</v>
      </c>
      <c r="Q356" t="s">
        <v>38</v>
      </c>
      <c r="R356" t="s">
        <v>38</v>
      </c>
      <c r="S356" t="s">
        <v>2303</v>
      </c>
      <c r="T356" t="s">
        <v>1027</v>
      </c>
      <c r="U356" t="s">
        <v>2322</v>
      </c>
      <c r="V356" t="s">
        <v>1028</v>
      </c>
      <c r="W356" t="s">
        <v>34</v>
      </c>
      <c r="X356" t="s">
        <v>35</v>
      </c>
      <c r="Y356" t="s">
        <v>41</v>
      </c>
      <c r="Z356" t="s">
        <v>37</v>
      </c>
      <c r="AA356">
        <v>0</v>
      </c>
      <c r="AB356">
        <v>100</v>
      </c>
      <c r="AC356">
        <v>100</v>
      </c>
      <c r="AE356">
        <v>100</v>
      </c>
      <c r="AF356">
        <v>100</v>
      </c>
      <c r="AG356">
        <v>100</v>
      </c>
      <c r="AH356">
        <v>100</v>
      </c>
      <c r="AI356">
        <v>100</v>
      </c>
      <c r="AJ356">
        <v>100</v>
      </c>
      <c r="AK356">
        <v>100</v>
      </c>
      <c r="AL356">
        <v>100</v>
      </c>
      <c r="AM356">
        <v>100</v>
      </c>
      <c r="AN356">
        <v>100</v>
      </c>
      <c r="AO356" t="s">
        <v>38</v>
      </c>
      <c r="AP356" t="s">
        <v>38</v>
      </c>
      <c r="AQ356" t="s">
        <v>43</v>
      </c>
      <c r="AT356" t="str">
        <f t="shared" si="5"/>
        <v>02290124</v>
      </c>
    </row>
    <row r="357" spans="1:46" hidden="1">
      <c r="A357" t="s">
        <v>2483</v>
      </c>
      <c r="B357" t="s">
        <v>2455</v>
      </c>
      <c r="C357" t="s">
        <v>2484</v>
      </c>
      <c r="D357" t="s">
        <v>2300</v>
      </c>
      <c r="E357" t="s">
        <v>989</v>
      </c>
      <c r="F357" t="s">
        <v>2315</v>
      </c>
      <c r="G357" t="s">
        <v>1022</v>
      </c>
      <c r="H357" t="s">
        <v>2314</v>
      </c>
      <c r="I357" t="s">
        <v>2489</v>
      </c>
      <c r="J357" t="s">
        <v>34</v>
      </c>
      <c r="K357" t="s">
        <v>95</v>
      </c>
      <c r="L357" t="s">
        <v>41</v>
      </c>
      <c r="M357" t="s">
        <v>37</v>
      </c>
      <c r="N357">
        <v>0</v>
      </c>
      <c r="O357">
        <v>100</v>
      </c>
      <c r="P357" t="s">
        <v>38</v>
      </c>
      <c r="Q357" t="s">
        <v>38</v>
      </c>
      <c r="R357" t="s">
        <v>38</v>
      </c>
      <c r="S357" t="s">
        <v>2305</v>
      </c>
      <c r="T357" t="s">
        <v>1030</v>
      </c>
      <c r="U357" t="s">
        <v>2335</v>
      </c>
      <c r="V357" t="s">
        <v>687</v>
      </c>
      <c r="W357" t="s">
        <v>34</v>
      </c>
      <c r="X357" t="s">
        <v>95</v>
      </c>
      <c r="Y357" t="s">
        <v>36</v>
      </c>
      <c r="Z357" t="s">
        <v>37</v>
      </c>
      <c r="AA357">
        <v>0</v>
      </c>
      <c r="AB357">
        <v>354</v>
      </c>
      <c r="AC357">
        <v>399</v>
      </c>
      <c r="AO357" t="s">
        <v>38</v>
      </c>
      <c r="AP357" t="s">
        <v>38</v>
      </c>
      <c r="AQ357" t="s">
        <v>43</v>
      </c>
      <c r="AT357" t="str">
        <f t="shared" si="5"/>
        <v>02290125</v>
      </c>
    </row>
    <row r="358" spans="1:46" hidden="1">
      <c r="A358" t="s">
        <v>2483</v>
      </c>
      <c r="B358" t="s">
        <v>2455</v>
      </c>
      <c r="C358" t="s">
        <v>2484</v>
      </c>
      <c r="D358" t="s">
        <v>2300</v>
      </c>
      <c r="E358" t="s">
        <v>989</v>
      </c>
      <c r="F358" t="s">
        <v>2310</v>
      </c>
      <c r="G358" t="s">
        <v>990</v>
      </c>
      <c r="H358" t="s">
        <v>2307</v>
      </c>
      <c r="I358" t="s">
        <v>2487</v>
      </c>
      <c r="J358" t="s">
        <v>34</v>
      </c>
      <c r="K358" t="s">
        <v>115</v>
      </c>
      <c r="L358" t="s">
        <v>41</v>
      </c>
      <c r="M358" t="s">
        <v>37</v>
      </c>
      <c r="N358">
        <v>0</v>
      </c>
      <c r="O358">
        <v>0.28999999999999998</v>
      </c>
      <c r="P358" t="s">
        <v>38</v>
      </c>
      <c r="Q358" t="s">
        <v>38</v>
      </c>
      <c r="R358" t="s">
        <v>38</v>
      </c>
      <c r="S358" t="s">
        <v>2307</v>
      </c>
      <c r="T358" t="s">
        <v>997</v>
      </c>
      <c r="U358" t="s">
        <v>2337</v>
      </c>
      <c r="V358" t="s">
        <v>1005</v>
      </c>
      <c r="W358" t="s">
        <v>34</v>
      </c>
      <c r="X358" t="s">
        <v>131</v>
      </c>
      <c r="Y358" t="s">
        <v>65</v>
      </c>
      <c r="Z358" t="s">
        <v>37</v>
      </c>
      <c r="AB358">
        <v>2162</v>
      </c>
      <c r="AC358" t="e">
        <v>#N/A</v>
      </c>
      <c r="AO358" t="s">
        <v>43</v>
      </c>
      <c r="AP358" t="s">
        <v>43</v>
      </c>
      <c r="AQ358" t="s">
        <v>38</v>
      </c>
      <c r="AT358" t="str">
        <f t="shared" si="5"/>
        <v>02290126</v>
      </c>
    </row>
    <row r="359" spans="1:46" hidden="1">
      <c r="A359" t="s">
        <v>2483</v>
      </c>
      <c r="B359" t="s">
        <v>2455</v>
      </c>
      <c r="C359" t="s">
        <v>2484</v>
      </c>
      <c r="D359" t="s">
        <v>2300</v>
      </c>
      <c r="E359" t="s">
        <v>989</v>
      </c>
      <c r="F359" t="s">
        <v>2310</v>
      </c>
      <c r="G359" t="s">
        <v>990</v>
      </c>
      <c r="H359" t="s">
        <v>2307</v>
      </c>
      <c r="I359" t="s">
        <v>2487</v>
      </c>
      <c r="J359" t="s">
        <v>34</v>
      </c>
      <c r="K359" t="s">
        <v>115</v>
      </c>
      <c r="L359" t="s">
        <v>41</v>
      </c>
      <c r="M359" t="s">
        <v>37</v>
      </c>
      <c r="N359">
        <v>0</v>
      </c>
      <c r="O359">
        <v>0.28999999999999998</v>
      </c>
      <c r="P359" t="s">
        <v>38</v>
      </c>
      <c r="Q359" t="s">
        <v>38</v>
      </c>
      <c r="R359" t="s">
        <v>38</v>
      </c>
      <c r="S359" t="s">
        <v>2307</v>
      </c>
      <c r="T359" t="s">
        <v>997</v>
      </c>
      <c r="U359" t="s">
        <v>2385</v>
      </c>
      <c r="V359" t="s">
        <v>1006</v>
      </c>
      <c r="W359" t="s">
        <v>76</v>
      </c>
      <c r="X359" t="s">
        <v>131</v>
      </c>
      <c r="Y359" t="s">
        <v>41</v>
      </c>
      <c r="Z359" t="s">
        <v>37</v>
      </c>
      <c r="AB359">
        <v>100</v>
      </c>
      <c r="AC359" t="e">
        <v>#N/A</v>
      </c>
      <c r="AO359" t="s">
        <v>43</v>
      </c>
      <c r="AP359" t="s">
        <v>43</v>
      </c>
      <c r="AQ359" t="s">
        <v>38</v>
      </c>
      <c r="AT359" t="str">
        <f t="shared" si="5"/>
        <v>02290127</v>
      </c>
    </row>
    <row r="360" spans="1:46" hidden="1">
      <c r="A360" t="s">
        <v>2483</v>
      </c>
      <c r="B360" t="s">
        <v>2455</v>
      </c>
      <c r="C360" t="s">
        <v>2484</v>
      </c>
      <c r="D360" t="s">
        <v>2300</v>
      </c>
      <c r="E360" t="s">
        <v>989</v>
      </c>
      <c r="F360" t="s">
        <v>2315</v>
      </c>
      <c r="G360" t="s">
        <v>1022</v>
      </c>
      <c r="H360" t="s">
        <v>2314</v>
      </c>
      <c r="I360" t="s">
        <v>2489</v>
      </c>
      <c r="J360" t="s">
        <v>34</v>
      </c>
      <c r="K360" t="s">
        <v>95</v>
      </c>
      <c r="L360" t="s">
        <v>41</v>
      </c>
      <c r="M360" t="s">
        <v>37</v>
      </c>
      <c r="N360">
        <v>0</v>
      </c>
      <c r="O360">
        <v>100</v>
      </c>
      <c r="P360" t="s">
        <v>38</v>
      </c>
      <c r="Q360" t="s">
        <v>38</v>
      </c>
      <c r="R360" t="s">
        <v>38</v>
      </c>
      <c r="S360" t="s">
        <v>2305</v>
      </c>
      <c r="T360" t="s">
        <v>1030</v>
      </c>
      <c r="U360" t="s">
        <v>2460</v>
      </c>
      <c r="V360" t="s">
        <v>120</v>
      </c>
      <c r="W360" t="s">
        <v>34</v>
      </c>
      <c r="X360" t="s">
        <v>131</v>
      </c>
      <c r="Y360" t="s">
        <v>41</v>
      </c>
      <c r="Z360" t="s">
        <v>37</v>
      </c>
      <c r="AA360">
        <v>0</v>
      </c>
      <c r="AB360">
        <v>100</v>
      </c>
      <c r="AC360" t="e">
        <v>#N/A</v>
      </c>
      <c r="AO360" t="s">
        <v>43</v>
      </c>
      <c r="AP360" t="s">
        <v>43</v>
      </c>
      <c r="AQ360" t="s">
        <v>38</v>
      </c>
      <c r="AT360" t="str">
        <f t="shared" si="5"/>
        <v>02290128</v>
      </c>
    </row>
    <row r="361" spans="1:46" hidden="1">
      <c r="A361" t="s">
        <v>2483</v>
      </c>
      <c r="B361" t="s">
        <v>2455</v>
      </c>
      <c r="C361" t="s">
        <v>2484</v>
      </c>
      <c r="D361" t="s">
        <v>2300</v>
      </c>
      <c r="E361" t="s">
        <v>989</v>
      </c>
      <c r="F361" t="s">
        <v>2314</v>
      </c>
      <c r="G361" t="s">
        <v>2489</v>
      </c>
      <c r="H361" t="s">
        <v>2310</v>
      </c>
      <c r="I361" t="s">
        <v>2488</v>
      </c>
      <c r="J361" t="s">
        <v>34</v>
      </c>
      <c r="K361" t="s">
        <v>35</v>
      </c>
      <c r="L361" t="s">
        <v>41</v>
      </c>
      <c r="M361" t="s">
        <v>37</v>
      </c>
      <c r="N361">
        <v>0</v>
      </c>
      <c r="O361">
        <v>100</v>
      </c>
      <c r="P361" t="s">
        <v>38</v>
      </c>
      <c r="Q361" t="s">
        <v>38</v>
      </c>
      <c r="R361" t="s">
        <v>38</v>
      </c>
      <c r="S361" t="s">
        <v>2332</v>
      </c>
      <c r="T361" t="s">
        <v>1023</v>
      </c>
      <c r="U361" t="s">
        <v>2461</v>
      </c>
      <c r="V361" t="s">
        <v>1024</v>
      </c>
      <c r="W361" t="s">
        <v>34</v>
      </c>
      <c r="X361" t="s">
        <v>35</v>
      </c>
      <c r="Y361" t="s">
        <v>41</v>
      </c>
      <c r="Z361" t="s">
        <v>37</v>
      </c>
      <c r="AA361">
        <v>0</v>
      </c>
      <c r="AB361">
        <v>100</v>
      </c>
      <c r="AC361" t="e">
        <v>#N/A</v>
      </c>
      <c r="AO361" t="s">
        <v>43</v>
      </c>
      <c r="AP361" t="s">
        <v>43</v>
      </c>
      <c r="AQ361" t="s">
        <v>38</v>
      </c>
      <c r="AT361" t="str">
        <f t="shared" si="5"/>
        <v>02290129</v>
      </c>
    </row>
    <row r="362" spans="1:46" hidden="1">
      <c r="A362" t="s">
        <v>2483</v>
      </c>
      <c r="B362" t="s">
        <v>2455</v>
      </c>
      <c r="C362" t="s">
        <v>2484</v>
      </c>
      <c r="D362" t="s">
        <v>2300</v>
      </c>
      <c r="E362" t="s">
        <v>989</v>
      </c>
      <c r="F362" t="s">
        <v>2315</v>
      </c>
      <c r="G362" t="s">
        <v>1022</v>
      </c>
      <c r="H362" t="s">
        <v>2314</v>
      </c>
      <c r="I362" t="s">
        <v>2489</v>
      </c>
      <c r="J362" t="s">
        <v>34</v>
      </c>
      <c r="K362" t="s">
        <v>95</v>
      </c>
      <c r="L362" t="s">
        <v>41</v>
      </c>
      <c r="M362" t="s">
        <v>37</v>
      </c>
      <c r="N362">
        <v>0</v>
      </c>
      <c r="O362">
        <v>100</v>
      </c>
      <c r="P362" t="s">
        <v>38</v>
      </c>
      <c r="Q362" t="s">
        <v>38</v>
      </c>
      <c r="R362" t="s">
        <v>38</v>
      </c>
      <c r="S362" t="s">
        <v>2303</v>
      </c>
      <c r="T362" t="s">
        <v>1027</v>
      </c>
      <c r="U362" t="s">
        <v>2462</v>
      </c>
      <c r="V362" t="s">
        <v>1029</v>
      </c>
      <c r="W362" t="s">
        <v>34</v>
      </c>
      <c r="X362" t="s">
        <v>131</v>
      </c>
      <c r="Y362" t="s">
        <v>41</v>
      </c>
      <c r="Z362" t="s">
        <v>37</v>
      </c>
      <c r="AA362">
        <v>0</v>
      </c>
      <c r="AB362">
        <v>100</v>
      </c>
      <c r="AC362" t="e">
        <v>#N/A</v>
      </c>
      <c r="AO362" t="s">
        <v>43</v>
      </c>
      <c r="AP362" t="s">
        <v>43</v>
      </c>
      <c r="AQ362" t="s">
        <v>38</v>
      </c>
      <c r="AT362" t="str">
        <f t="shared" si="5"/>
        <v>02290130</v>
      </c>
    </row>
    <row r="363" spans="1:46" hidden="1">
      <c r="A363" t="s">
        <v>2490</v>
      </c>
      <c r="B363" t="s">
        <v>2491</v>
      </c>
      <c r="C363" t="s">
        <v>2492</v>
      </c>
      <c r="D363" t="s">
        <v>2300</v>
      </c>
      <c r="E363" t="s">
        <v>1031</v>
      </c>
      <c r="F363" t="s">
        <v>2310</v>
      </c>
      <c r="G363" t="s">
        <v>1032</v>
      </c>
      <c r="H363" t="s">
        <v>2327</v>
      </c>
      <c r="I363" t="s">
        <v>2493</v>
      </c>
      <c r="J363" t="s">
        <v>100</v>
      </c>
      <c r="K363" t="s">
        <v>35</v>
      </c>
      <c r="L363" t="s">
        <v>41</v>
      </c>
      <c r="M363" t="s">
        <v>1038</v>
      </c>
      <c r="N363">
        <v>100</v>
      </c>
      <c r="O363">
        <v>100</v>
      </c>
      <c r="P363" t="s">
        <v>38</v>
      </c>
      <c r="Q363" t="s">
        <v>38</v>
      </c>
      <c r="R363" t="s">
        <v>38</v>
      </c>
      <c r="S363" t="s">
        <v>2332</v>
      </c>
      <c r="T363" t="s">
        <v>1033</v>
      </c>
      <c r="U363" t="s">
        <v>2331</v>
      </c>
      <c r="V363" t="s">
        <v>1037</v>
      </c>
      <c r="W363" t="s">
        <v>100</v>
      </c>
      <c r="X363" t="s">
        <v>35</v>
      </c>
      <c r="Y363" t="s">
        <v>41</v>
      </c>
      <c r="Z363" t="s">
        <v>1038</v>
      </c>
      <c r="AA363">
        <v>100</v>
      </c>
      <c r="AB363">
        <v>100</v>
      </c>
      <c r="AC363">
        <v>100</v>
      </c>
      <c r="AE363">
        <v>100</v>
      </c>
      <c r="AF363">
        <v>100</v>
      </c>
      <c r="AG363">
        <v>100</v>
      </c>
      <c r="AH363">
        <v>100</v>
      </c>
      <c r="AI363">
        <v>100</v>
      </c>
      <c r="AJ363">
        <v>100</v>
      </c>
      <c r="AK363">
        <v>100</v>
      </c>
      <c r="AL363">
        <v>100</v>
      </c>
      <c r="AM363">
        <v>100</v>
      </c>
      <c r="AN363">
        <v>100</v>
      </c>
      <c r="AO363" t="s">
        <v>38</v>
      </c>
      <c r="AP363" t="s">
        <v>38</v>
      </c>
      <c r="AQ363" t="s">
        <v>38</v>
      </c>
      <c r="AT363" t="str">
        <f t="shared" si="5"/>
        <v>02010114</v>
      </c>
    </row>
    <row r="364" spans="1:46" hidden="1">
      <c r="A364" t="s">
        <v>2490</v>
      </c>
      <c r="B364" t="s">
        <v>2491</v>
      </c>
      <c r="C364" t="s">
        <v>2492</v>
      </c>
      <c r="D364" t="s">
        <v>2300</v>
      </c>
      <c r="E364" t="s">
        <v>1031</v>
      </c>
      <c r="F364" t="s">
        <v>2310</v>
      </c>
      <c r="G364" t="s">
        <v>1039</v>
      </c>
      <c r="H364" t="s">
        <v>2327</v>
      </c>
      <c r="I364" t="s">
        <v>2493</v>
      </c>
      <c r="J364" t="s">
        <v>100</v>
      </c>
      <c r="K364" t="s">
        <v>35</v>
      </c>
      <c r="L364" t="s">
        <v>41</v>
      </c>
      <c r="M364" t="s">
        <v>1038</v>
      </c>
      <c r="N364">
        <v>100</v>
      </c>
      <c r="O364">
        <v>100</v>
      </c>
      <c r="P364" t="s">
        <v>38</v>
      </c>
      <c r="Q364" t="s">
        <v>38</v>
      </c>
      <c r="R364" t="s">
        <v>38</v>
      </c>
      <c r="S364" t="s">
        <v>2329</v>
      </c>
      <c r="T364" t="s">
        <v>1040</v>
      </c>
      <c r="U364" t="s">
        <v>2332</v>
      </c>
      <c r="V364" t="s">
        <v>1056</v>
      </c>
      <c r="W364" t="s">
        <v>40</v>
      </c>
      <c r="X364" t="s">
        <v>35</v>
      </c>
      <c r="Y364" t="s">
        <v>36</v>
      </c>
      <c r="Z364" t="s">
        <v>1038</v>
      </c>
      <c r="AA364">
        <v>66589</v>
      </c>
      <c r="AB364">
        <v>200000</v>
      </c>
      <c r="AC364">
        <v>33037</v>
      </c>
      <c r="AE364">
        <v>7734</v>
      </c>
      <c r="AF364">
        <v>20000</v>
      </c>
      <c r="AG364">
        <v>26100</v>
      </c>
      <c r="AH364">
        <v>26166</v>
      </c>
      <c r="AI364">
        <v>20000</v>
      </c>
      <c r="AJ364">
        <v>20000</v>
      </c>
      <c r="AK364">
        <v>20000</v>
      </c>
      <c r="AL364">
        <v>20000</v>
      </c>
      <c r="AM364">
        <v>20000</v>
      </c>
      <c r="AN364">
        <v>20000</v>
      </c>
      <c r="AO364" t="s">
        <v>38</v>
      </c>
      <c r="AP364" t="s">
        <v>38</v>
      </c>
      <c r="AQ364" t="s">
        <v>38</v>
      </c>
      <c r="AT364" t="str">
        <f t="shared" si="5"/>
        <v>02010115</v>
      </c>
    </row>
    <row r="365" spans="1:46" hidden="1">
      <c r="A365" t="s">
        <v>2490</v>
      </c>
      <c r="B365" t="s">
        <v>2491</v>
      </c>
      <c r="C365" t="s">
        <v>2492</v>
      </c>
      <c r="D365" t="s">
        <v>2300</v>
      </c>
      <c r="E365" t="s">
        <v>1031</v>
      </c>
      <c r="F365" t="s">
        <v>2310</v>
      </c>
      <c r="G365" t="s">
        <v>1039</v>
      </c>
      <c r="H365" t="s">
        <v>2327</v>
      </c>
      <c r="I365" t="s">
        <v>2493</v>
      </c>
      <c r="J365" t="s">
        <v>100</v>
      </c>
      <c r="K365" t="s">
        <v>35</v>
      </c>
      <c r="L365" t="s">
        <v>41</v>
      </c>
      <c r="M365" t="s">
        <v>1038</v>
      </c>
      <c r="N365">
        <v>100</v>
      </c>
      <c r="O365">
        <v>100</v>
      </c>
      <c r="P365" t="s">
        <v>38</v>
      </c>
      <c r="Q365" t="s">
        <v>38</v>
      </c>
      <c r="R365" t="s">
        <v>38</v>
      </c>
      <c r="S365" t="s">
        <v>2329</v>
      </c>
      <c r="T365" t="s">
        <v>1040</v>
      </c>
      <c r="U365" t="s">
        <v>2333</v>
      </c>
      <c r="V365" t="s">
        <v>1057</v>
      </c>
      <c r="W365" t="s">
        <v>34</v>
      </c>
      <c r="X365" t="s">
        <v>35</v>
      </c>
      <c r="Y365" t="s">
        <v>41</v>
      </c>
      <c r="Z365" t="s">
        <v>1038</v>
      </c>
      <c r="AA365">
        <v>87.3</v>
      </c>
      <c r="AB365">
        <v>95</v>
      </c>
      <c r="AC365">
        <v>92</v>
      </c>
      <c r="AE365">
        <v>95</v>
      </c>
      <c r="AF365">
        <v>95</v>
      </c>
      <c r="AG365">
        <v>95</v>
      </c>
      <c r="AH365">
        <v>95</v>
      </c>
      <c r="AI365">
        <v>95</v>
      </c>
      <c r="AJ365">
        <v>95</v>
      </c>
      <c r="AK365">
        <v>95</v>
      </c>
      <c r="AL365">
        <v>95</v>
      </c>
      <c r="AM365">
        <v>95</v>
      </c>
      <c r="AN365">
        <v>95</v>
      </c>
      <c r="AO365" t="s">
        <v>38</v>
      </c>
      <c r="AP365" t="s">
        <v>38</v>
      </c>
      <c r="AQ365" t="s">
        <v>38</v>
      </c>
      <c r="AT365" t="str">
        <f t="shared" si="5"/>
        <v>02010116</v>
      </c>
    </row>
    <row r="366" spans="1:46" hidden="1">
      <c r="A366" t="s">
        <v>2490</v>
      </c>
      <c r="B366" t="s">
        <v>2491</v>
      </c>
      <c r="C366" t="s">
        <v>2492</v>
      </c>
      <c r="D366" t="s">
        <v>2300</v>
      </c>
      <c r="E366" t="s">
        <v>1031</v>
      </c>
      <c r="F366" t="s">
        <v>2310</v>
      </c>
      <c r="G366" t="s">
        <v>1039</v>
      </c>
      <c r="H366" t="s">
        <v>2327</v>
      </c>
      <c r="I366" t="s">
        <v>2493</v>
      </c>
      <c r="J366" t="s">
        <v>100</v>
      </c>
      <c r="K366" t="s">
        <v>35</v>
      </c>
      <c r="L366" t="s">
        <v>41</v>
      </c>
      <c r="M366" t="s">
        <v>1038</v>
      </c>
      <c r="N366">
        <v>100</v>
      </c>
      <c r="O366">
        <v>100</v>
      </c>
      <c r="P366" t="s">
        <v>38</v>
      </c>
      <c r="Q366" t="s">
        <v>38</v>
      </c>
      <c r="R366" t="s">
        <v>38</v>
      </c>
      <c r="S366" t="s">
        <v>2329</v>
      </c>
      <c r="T366" t="s">
        <v>1040</v>
      </c>
      <c r="U366" t="s">
        <v>2303</v>
      </c>
      <c r="V366" t="s">
        <v>1058</v>
      </c>
      <c r="W366" t="s">
        <v>40</v>
      </c>
      <c r="X366" t="s">
        <v>131</v>
      </c>
      <c r="Y366" t="s">
        <v>36</v>
      </c>
      <c r="Z366" t="s">
        <v>1038</v>
      </c>
      <c r="AA366">
        <v>15978</v>
      </c>
      <c r="AB366">
        <v>47520</v>
      </c>
      <c r="AC366">
        <v>1500</v>
      </c>
      <c r="AE366">
        <v>2160</v>
      </c>
      <c r="AF366">
        <v>5040</v>
      </c>
      <c r="AG366">
        <v>5040</v>
      </c>
      <c r="AH366">
        <v>5040</v>
      </c>
      <c r="AI366">
        <v>5040</v>
      </c>
      <c r="AJ366">
        <v>5040</v>
      </c>
      <c r="AK366">
        <v>5040</v>
      </c>
      <c r="AL366">
        <v>5040</v>
      </c>
      <c r="AM366">
        <v>5040</v>
      </c>
      <c r="AN366">
        <v>5040</v>
      </c>
      <c r="AO366" t="s">
        <v>38</v>
      </c>
      <c r="AP366" t="s">
        <v>38</v>
      </c>
      <c r="AQ366" t="s">
        <v>38</v>
      </c>
      <c r="AT366" t="str">
        <f t="shared" si="5"/>
        <v>02010117</v>
      </c>
    </row>
    <row r="367" spans="1:46" hidden="1">
      <c r="A367" t="s">
        <v>2490</v>
      </c>
      <c r="B367" t="s">
        <v>2491</v>
      </c>
      <c r="C367" t="s">
        <v>2492</v>
      </c>
      <c r="D367" t="s">
        <v>2300</v>
      </c>
      <c r="E367" t="s">
        <v>1031</v>
      </c>
      <c r="F367" t="s">
        <v>2314</v>
      </c>
      <c r="G367" t="s">
        <v>1065</v>
      </c>
      <c r="H367" t="s">
        <v>2308</v>
      </c>
      <c r="I367" t="s">
        <v>2494</v>
      </c>
      <c r="J367" t="s">
        <v>100</v>
      </c>
      <c r="K367" t="s">
        <v>35</v>
      </c>
      <c r="L367" t="s">
        <v>41</v>
      </c>
      <c r="M367" t="s">
        <v>374</v>
      </c>
      <c r="N367">
        <v>100</v>
      </c>
      <c r="O367">
        <v>100</v>
      </c>
      <c r="P367" t="s">
        <v>38</v>
      </c>
      <c r="Q367" t="s">
        <v>38</v>
      </c>
      <c r="R367" t="s">
        <v>38</v>
      </c>
      <c r="S367" t="s">
        <v>2461</v>
      </c>
      <c r="T367" t="s">
        <v>1066</v>
      </c>
      <c r="U367" t="s">
        <v>2359</v>
      </c>
      <c r="V367" t="s">
        <v>1070</v>
      </c>
      <c r="W367" t="s">
        <v>100</v>
      </c>
      <c r="X367" t="s">
        <v>35</v>
      </c>
      <c r="Y367" t="s">
        <v>41</v>
      </c>
      <c r="Z367" t="s">
        <v>1038</v>
      </c>
      <c r="AA367">
        <v>100</v>
      </c>
      <c r="AB367">
        <v>100</v>
      </c>
      <c r="AC367">
        <v>100</v>
      </c>
      <c r="AE367">
        <v>100</v>
      </c>
      <c r="AF367">
        <v>100</v>
      </c>
      <c r="AG367">
        <v>100</v>
      </c>
      <c r="AH367">
        <v>100</v>
      </c>
      <c r="AI367">
        <v>100</v>
      </c>
      <c r="AJ367">
        <v>100</v>
      </c>
      <c r="AK367">
        <v>100</v>
      </c>
      <c r="AL367">
        <v>100</v>
      </c>
      <c r="AM367">
        <v>100</v>
      </c>
      <c r="AN367">
        <v>100</v>
      </c>
      <c r="AO367" t="s">
        <v>38</v>
      </c>
      <c r="AP367" t="s">
        <v>38</v>
      </c>
      <c r="AQ367" t="s">
        <v>38</v>
      </c>
      <c r="AT367" t="str">
        <f t="shared" si="5"/>
        <v>02010135</v>
      </c>
    </row>
    <row r="368" spans="1:46" hidden="1">
      <c r="A368" t="s">
        <v>2490</v>
      </c>
      <c r="B368" t="s">
        <v>2491</v>
      </c>
      <c r="C368" t="s">
        <v>2492</v>
      </c>
      <c r="D368" t="s">
        <v>2300</v>
      </c>
      <c r="E368" t="s">
        <v>1031</v>
      </c>
      <c r="F368" t="s">
        <v>2307</v>
      </c>
      <c r="G368" t="s">
        <v>1071</v>
      </c>
      <c r="H368" t="s">
        <v>2324</v>
      </c>
      <c r="I368" t="s">
        <v>2495</v>
      </c>
      <c r="J368" t="s">
        <v>1078</v>
      </c>
      <c r="K368" t="s">
        <v>115</v>
      </c>
      <c r="L368" t="s">
        <v>65</v>
      </c>
      <c r="M368" t="s">
        <v>374</v>
      </c>
      <c r="N368">
        <v>2.6</v>
      </c>
      <c r="O368">
        <v>1.5</v>
      </c>
      <c r="P368" t="s">
        <v>38</v>
      </c>
      <c r="Q368" t="s">
        <v>38</v>
      </c>
      <c r="R368" t="s">
        <v>38</v>
      </c>
      <c r="S368" t="s">
        <v>2321</v>
      </c>
      <c r="T368" t="s">
        <v>1072</v>
      </c>
      <c r="U368" t="s">
        <v>2362</v>
      </c>
      <c r="V368" t="s">
        <v>1073</v>
      </c>
      <c r="W368" t="s">
        <v>100</v>
      </c>
      <c r="X368" t="s">
        <v>35</v>
      </c>
      <c r="Y368" t="s">
        <v>41</v>
      </c>
      <c r="Z368" t="s">
        <v>1038</v>
      </c>
      <c r="AA368">
        <v>100</v>
      </c>
      <c r="AB368">
        <v>100</v>
      </c>
      <c r="AC368">
        <v>100</v>
      </c>
      <c r="AE368">
        <v>100</v>
      </c>
      <c r="AF368">
        <v>100</v>
      </c>
      <c r="AG368">
        <v>100</v>
      </c>
      <c r="AH368">
        <v>100</v>
      </c>
      <c r="AI368">
        <v>100</v>
      </c>
      <c r="AJ368">
        <v>100</v>
      </c>
      <c r="AK368">
        <v>100</v>
      </c>
      <c r="AL368">
        <v>100</v>
      </c>
      <c r="AM368">
        <v>100</v>
      </c>
      <c r="AN368">
        <v>100</v>
      </c>
      <c r="AO368" t="s">
        <v>38</v>
      </c>
      <c r="AP368" t="s">
        <v>38</v>
      </c>
      <c r="AQ368" t="s">
        <v>38</v>
      </c>
      <c r="AT368" t="str">
        <f t="shared" si="5"/>
        <v>02010137</v>
      </c>
    </row>
    <row r="369" spans="1:46" hidden="1">
      <c r="A369" t="s">
        <v>2490</v>
      </c>
      <c r="B369" t="s">
        <v>2491</v>
      </c>
      <c r="C369" t="s">
        <v>2492</v>
      </c>
      <c r="D369" t="s">
        <v>2300</v>
      </c>
      <c r="E369" t="s">
        <v>1031</v>
      </c>
      <c r="F369" t="s">
        <v>2310</v>
      </c>
      <c r="G369" t="s">
        <v>1032</v>
      </c>
      <c r="H369" t="s">
        <v>2327</v>
      </c>
      <c r="I369" t="s">
        <v>2493</v>
      </c>
      <c r="J369" t="s">
        <v>100</v>
      </c>
      <c r="K369" t="s">
        <v>35</v>
      </c>
      <c r="L369" t="s">
        <v>41</v>
      </c>
      <c r="M369" t="s">
        <v>1038</v>
      </c>
      <c r="N369">
        <v>100</v>
      </c>
      <c r="O369">
        <v>100</v>
      </c>
      <c r="P369" t="s">
        <v>38</v>
      </c>
      <c r="Q369" t="s">
        <v>38</v>
      </c>
      <c r="R369" t="s">
        <v>38</v>
      </c>
      <c r="S369" t="s">
        <v>2331</v>
      </c>
      <c r="T369" t="s">
        <v>1074</v>
      </c>
      <c r="U369" t="s">
        <v>2363</v>
      </c>
      <c r="V369" t="s">
        <v>1075</v>
      </c>
      <c r="W369" t="s">
        <v>34</v>
      </c>
      <c r="X369" t="s">
        <v>115</v>
      </c>
      <c r="Y369" t="s">
        <v>41</v>
      </c>
      <c r="Z369" t="s">
        <v>1038</v>
      </c>
      <c r="AA369">
        <v>100</v>
      </c>
      <c r="AB369">
        <v>100</v>
      </c>
      <c r="AC369">
        <v>100.3</v>
      </c>
      <c r="AE369">
        <v>100</v>
      </c>
      <c r="AF369">
        <v>100</v>
      </c>
      <c r="AG369">
        <v>100</v>
      </c>
      <c r="AH369">
        <v>100</v>
      </c>
      <c r="AI369">
        <v>100</v>
      </c>
      <c r="AJ369">
        <v>100</v>
      </c>
      <c r="AK369">
        <v>100</v>
      </c>
      <c r="AL369">
        <v>100</v>
      </c>
      <c r="AM369">
        <v>100</v>
      </c>
      <c r="AN369">
        <v>100</v>
      </c>
      <c r="AO369" t="s">
        <v>38</v>
      </c>
      <c r="AP369" t="s">
        <v>38</v>
      </c>
      <c r="AQ369" t="s">
        <v>38</v>
      </c>
      <c r="AT369" t="str">
        <f t="shared" si="5"/>
        <v>02010138</v>
      </c>
    </row>
    <row r="370" spans="1:46" hidden="1">
      <c r="A370" t="s">
        <v>2490</v>
      </c>
      <c r="B370" t="s">
        <v>2491</v>
      </c>
      <c r="C370" t="s">
        <v>2492</v>
      </c>
      <c r="D370" t="s">
        <v>2300</v>
      </c>
      <c r="E370" t="s">
        <v>1031</v>
      </c>
      <c r="F370" t="s">
        <v>2307</v>
      </c>
      <c r="G370" t="s">
        <v>1071</v>
      </c>
      <c r="H370" t="s">
        <v>2303</v>
      </c>
      <c r="I370" t="s">
        <v>2496</v>
      </c>
      <c r="J370" t="s">
        <v>1078</v>
      </c>
      <c r="K370" t="s">
        <v>35</v>
      </c>
      <c r="L370" t="s">
        <v>41</v>
      </c>
      <c r="M370" t="s">
        <v>374</v>
      </c>
      <c r="N370">
        <v>1.8</v>
      </c>
      <c r="O370">
        <v>1.6</v>
      </c>
      <c r="P370" t="s">
        <v>38</v>
      </c>
      <c r="Q370" t="s">
        <v>38</v>
      </c>
      <c r="R370" t="s">
        <v>38</v>
      </c>
      <c r="S370" t="s">
        <v>2318</v>
      </c>
      <c r="T370" t="s">
        <v>1076</v>
      </c>
      <c r="U370" t="s">
        <v>2497</v>
      </c>
      <c r="V370" t="s">
        <v>1077</v>
      </c>
      <c r="W370" t="s">
        <v>1078</v>
      </c>
      <c r="X370" t="s">
        <v>35</v>
      </c>
      <c r="Y370" t="s">
        <v>41</v>
      </c>
      <c r="Z370" t="s">
        <v>374</v>
      </c>
      <c r="AA370">
        <v>17.399999999999999</v>
      </c>
      <c r="AB370">
        <v>15.7</v>
      </c>
      <c r="AC370">
        <v>17</v>
      </c>
      <c r="AE370">
        <v>17</v>
      </c>
      <c r="AF370">
        <v>16.2</v>
      </c>
      <c r="AG370">
        <v>16</v>
      </c>
      <c r="AH370">
        <v>15.7</v>
      </c>
      <c r="AI370">
        <v>15.7</v>
      </c>
      <c r="AJ370">
        <v>15.7</v>
      </c>
      <c r="AK370">
        <v>15.7</v>
      </c>
      <c r="AL370">
        <v>15.7</v>
      </c>
      <c r="AM370">
        <v>15.7</v>
      </c>
      <c r="AN370">
        <v>15.7</v>
      </c>
      <c r="AO370" t="s">
        <v>38</v>
      </c>
      <c r="AP370" t="s">
        <v>38</v>
      </c>
      <c r="AQ370" t="s">
        <v>38</v>
      </c>
      <c r="AT370" t="str">
        <f t="shared" si="5"/>
        <v>02010140</v>
      </c>
    </row>
    <row r="371" spans="1:46" hidden="1">
      <c r="A371" t="s">
        <v>2490</v>
      </c>
      <c r="B371" t="s">
        <v>2491</v>
      </c>
      <c r="C371" t="s">
        <v>2492</v>
      </c>
      <c r="D371" t="s">
        <v>2300</v>
      </c>
      <c r="E371" t="s">
        <v>1031</v>
      </c>
      <c r="F371" t="s">
        <v>2310</v>
      </c>
      <c r="G371" t="s">
        <v>1039</v>
      </c>
      <c r="H371" t="s">
        <v>2327</v>
      </c>
      <c r="I371" t="s">
        <v>2493</v>
      </c>
      <c r="J371" t="s">
        <v>100</v>
      </c>
      <c r="K371" t="s">
        <v>35</v>
      </c>
      <c r="L371" t="s">
        <v>41</v>
      </c>
      <c r="M371" t="s">
        <v>1038</v>
      </c>
      <c r="N371">
        <v>100</v>
      </c>
      <c r="O371">
        <v>100</v>
      </c>
      <c r="P371" t="s">
        <v>38</v>
      </c>
      <c r="Q371" t="s">
        <v>38</v>
      </c>
      <c r="R371" t="s">
        <v>38</v>
      </c>
      <c r="S371" t="s">
        <v>2329</v>
      </c>
      <c r="T371" t="s">
        <v>1040</v>
      </c>
      <c r="U371" t="s">
        <v>2498</v>
      </c>
      <c r="V371" t="s">
        <v>1059</v>
      </c>
      <c r="W371" t="s">
        <v>34</v>
      </c>
      <c r="X371" t="s">
        <v>35</v>
      </c>
      <c r="Y371" t="s">
        <v>41</v>
      </c>
      <c r="Z371" t="s">
        <v>374</v>
      </c>
      <c r="AA371">
        <v>6.6</v>
      </c>
      <c r="AB371">
        <v>100</v>
      </c>
      <c r="AC371">
        <v>100</v>
      </c>
      <c r="AE371">
        <v>100</v>
      </c>
      <c r="AF371">
        <v>100</v>
      </c>
      <c r="AG371">
        <v>100</v>
      </c>
      <c r="AH371">
        <v>100</v>
      </c>
      <c r="AI371">
        <v>100</v>
      </c>
      <c r="AJ371">
        <v>100</v>
      </c>
      <c r="AK371">
        <v>100</v>
      </c>
      <c r="AL371">
        <v>100</v>
      </c>
      <c r="AM371">
        <v>100</v>
      </c>
      <c r="AN371">
        <v>100</v>
      </c>
      <c r="AO371" t="s">
        <v>38</v>
      </c>
      <c r="AP371" t="s">
        <v>38</v>
      </c>
      <c r="AQ371" t="s">
        <v>38</v>
      </c>
      <c r="AT371" t="str">
        <f t="shared" si="5"/>
        <v>02010141</v>
      </c>
    </row>
    <row r="372" spans="1:46" hidden="1">
      <c r="A372" t="s">
        <v>2490</v>
      </c>
      <c r="B372" t="s">
        <v>2491</v>
      </c>
      <c r="C372" t="s">
        <v>2492</v>
      </c>
      <c r="D372" t="s">
        <v>2300</v>
      </c>
      <c r="E372" t="s">
        <v>1031</v>
      </c>
      <c r="F372" t="s">
        <v>2310</v>
      </c>
      <c r="G372" t="s">
        <v>1039</v>
      </c>
      <c r="H372" t="s">
        <v>2327</v>
      </c>
      <c r="I372" t="s">
        <v>2493</v>
      </c>
      <c r="J372" t="s">
        <v>100</v>
      </c>
      <c r="K372" t="s">
        <v>35</v>
      </c>
      <c r="L372" t="s">
        <v>41</v>
      </c>
      <c r="M372" t="s">
        <v>1038</v>
      </c>
      <c r="N372">
        <v>100</v>
      </c>
      <c r="O372">
        <v>100</v>
      </c>
      <c r="P372" t="s">
        <v>38</v>
      </c>
      <c r="Q372" t="s">
        <v>38</v>
      </c>
      <c r="R372" t="s">
        <v>38</v>
      </c>
      <c r="S372" t="s">
        <v>2329</v>
      </c>
      <c r="T372" t="s">
        <v>1040</v>
      </c>
      <c r="U372" t="s">
        <v>2499</v>
      </c>
      <c r="V372" t="s">
        <v>1060</v>
      </c>
      <c r="W372" t="s">
        <v>100</v>
      </c>
      <c r="X372" t="s">
        <v>35</v>
      </c>
      <c r="Y372" t="s">
        <v>36</v>
      </c>
      <c r="Z372" t="s">
        <v>1038</v>
      </c>
      <c r="AA372">
        <v>20</v>
      </c>
      <c r="AB372">
        <v>20</v>
      </c>
      <c r="AC372">
        <v>20</v>
      </c>
      <c r="AE372">
        <v>20</v>
      </c>
      <c r="AF372">
        <v>20</v>
      </c>
      <c r="AG372">
        <v>20</v>
      </c>
      <c r="AH372">
        <v>20</v>
      </c>
      <c r="AI372">
        <v>20</v>
      </c>
      <c r="AJ372">
        <v>20</v>
      </c>
      <c r="AK372">
        <v>20</v>
      </c>
      <c r="AL372">
        <v>20</v>
      </c>
      <c r="AM372">
        <v>20</v>
      </c>
      <c r="AN372">
        <v>20</v>
      </c>
      <c r="AO372" t="s">
        <v>38</v>
      </c>
      <c r="AP372" t="s">
        <v>38</v>
      </c>
      <c r="AQ372" t="s">
        <v>38</v>
      </c>
      <c r="AT372" t="str">
        <f t="shared" si="5"/>
        <v>02010142</v>
      </c>
    </row>
    <row r="373" spans="1:46" hidden="1">
      <c r="A373" t="s">
        <v>2490</v>
      </c>
      <c r="B373" t="s">
        <v>2491</v>
      </c>
      <c r="C373" t="s">
        <v>2492</v>
      </c>
      <c r="D373" t="s">
        <v>2300</v>
      </c>
      <c r="E373" t="s">
        <v>1031</v>
      </c>
      <c r="F373" t="s">
        <v>2310</v>
      </c>
      <c r="G373" t="s">
        <v>1039</v>
      </c>
      <c r="H373" t="s">
        <v>2327</v>
      </c>
      <c r="I373" t="s">
        <v>2493</v>
      </c>
      <c r="J373" t="s">
        <v>100</v>
      </c>
      <c r="K373" t="s">
        <v>35</v>
      </c>
      <c r="L373" t="s">
        <v>41</v>
      </c>
      <c r="M373" t="s">
        <v>1038</v>
      </c>
      <c r="N373">
        <v>100</v>
      </c>
      <c r="O373">
        <v>100</v>
      </c>
      <c r="P373" t="s">
        <v>38</v>
      </c>
      <c r="Q373" t="s">
        <v>38</v>
      </c>
      <c r="R373" t="s">
        <v>38</v>
      </c>
      <c r="S373" t="s">
        <v>2329</v>
      </c>
      <c r="T373" t="s">
        <v>1040</v>
      </c>
      <c r="U373" t="s">
        <v>2500</v>
      </c>
      <c r="V373" t="s">
        <v>1061</v>
      </c>
      <c r="W373" t="s">
        <v>100</v>
      </c>
      <c r="X373" t="s">
        <v>35</v>
      </c>
      <c r="Y373" t="s">
        <v>36</v>
      </c>
      <c r="Z373" t="s">
        <v>1038</v>
      </c>
      <c r="AA373">
        <v>20</v>
      </c>
      <c r="AB373">
        <v>20</v>
      </c>
      <c r="AC373">
        <v>20</v>
      </c>
      <c r="AE373">
        <v>20</v>
      </c>
      <c r="AF373">
        <v>20</v>
      </c>
      <c r="AG373">
        <v>20</v>
      </c>
      <c r="AH373">
        <v>20</v>
      </c>
      <c r="AI373">
        <v>20</v>
      </c>
      <c r="AJ373">
        <v>20</v>
      </c>
      <c r="AK373">
        <v>20</v>
      </c>
      <c r="AL373">
        <v>20</v>
      </c>
      <c r="AM373">
        <v>20</v>
      </c>
      <c r="AN373">
        <v>20</v>
      </c>
      <c r="AO373" t="s">
        <v>38</v>
      </c>
      <c r="AP373" t="s">
        <v>38</v>
      </c>
      <c r="AQ373" t="s">
        <v>38</v>
      </c>
      <c r="AT373" t="str">
        <f t="shared" si="5"/>
        <v>02010143</v>
      </c>
    </row>
    <row r="374" spans="1:46" hidden="1">
      <c r="A374" t="s">
        <v>2490</v>
      </c>
      <c r="B374" t="s">
        <v>2491</v>
      </c>
      <c r="C374" t="s">
        <v>2492</v>
      </c>
      <c r="D374" t="s">
        <v>2300</v>
      </c>
      <c r="E374" t="s">
        <v>1031</v>
      </c>
      <c r="F374" t="s">
        <v>2310</v>
      </c>
      <c r="G374" t="s">
        <v>1032</v>
      </c>
      <c r="H374" t="s">
        <v>2327</v>
      </c>
      <c r="I374" t="s">
        <v>2493</v>
      </c>
      <c r="J374" t="s">
        <v>100</v>
      </c>
      <c r="K374" t="s">
        <v>35</v>
      </c>
      <c r="L374" t="s">
        <v>41</v>
      </c>
      <c r="M374" t="s">
        <v>1038</v>
      </c>
      <c r="N374">
        <v>100</v>
      </c>
      <c r="O374">
        <v>100</v>
      </c>
      <c r="P374" t="s">
        <v>38</v>
      </c>
      <c r="Q374" t="s">
        <v>38</v>
      </c>
      <c r="R374" t="s">
        <v>38</v>
      </c>
      <c r="S374" t="s">
        <v>2329</v>
      </c>
      <c r="T374" t="s">
        <v>1040</v>
      </c>
      <c r="U374" t="s">
        <v>2501</v>
      </c>
      <c r="V374" t="s">
        <v>1062</v>
      </c>
      <c r="W374" t="s">
        <v>40</v>
      </c>
      <c r="X374" t="s">
        <v>35</v>
      </c>
      <c r="Y374" t="s">
        <v>36</v>
      </c>
      <c r="Z374" t="s">
        <v>374</v>
      </c>
      <c r="AA374">
        <v>20213</v>
      </c>
      <c r="AB374">
        <v>106428</v>
      </c>
      <c r="AC374">
        <v>6012</v>
      </c>
      <c r="AE374">
        <v>4888</v>
      </c>
      <c r="AF374">
        <v>10088</v>
      </c>
      <c r="AG374">
        <v>10308</v>
      </c>
      <c r="AH374">
        <v>10629</v>
      </c>
      <c r="AI374">
        <v>10950</v>
      </c>
      <c r="AJ374">
        <v>11271</v>
      </c>
      <c r="AK374">
        <v>11592</v>
      </c>
      <c r="AL374">
        <v>11913</v>
      </c>
      <c r="AM374">
        <v>12234</v>
      </c>
      <c r="AN374">
        <v>12555</v>
      </c>
      <c r="AO374" t="s">
        <v>38</v>
      </c>
      <c r="AP374" t="s">
        <v>38</v>
      </c>
      <c r="AQ374" t="s">
        <v>38</v>
      </c>
      <c r="AT374" t="str">
        <f t="shared" si="5"/>
        <v>02010144</v>
      </c>
    </row>
    <row r="375" spans="1:46" hidden="1">
      <c r="A375" t="s">
        <v>2490</v>
      </c>
      <c r="B375" t="s">
        <v>2491</v>
      </c>
      <c r="C375" t="s">
        <v>2492</v>
      </c>
      <c r="D375" t="s">
        <v>2300</v>
      </c>
      <c r="E375" t="s">
        <v>1031</v>
      </c>
      <c r="F375" t="s">
        <v>2310</v>
      </c>
      <c r="G375" t="s">
        <v>1039</v>
      </c>
      <c r="H375" t="s">
        <v>2327</v>
      </c>
      <c r="I375" t="s">
        <v>2493</v>
      </c>
      <c r="J375" t="s">
        <v>100</v>
      </c>
      <c r="K375" t="s">
        <v>35</v>
      </c>
      <c r="L375" t="s">
        <v>41</v>
      </c>
      <c r="M375" t="s">
        <v>1038</v>
      </c>
      <c r="N375">
        <v>100</v>
      </c>
      <c r="O375">
        <v>100</v>
      </c>
      <c r="P375" t="s">
        <v>38</v>
      </c>
      <c r="Q375" t="s">
        <v>38</v>
      </c>
      <c r="R375" t="s">
        <v>38</v>
      </c>
      <c r="S375" t="s">
        <v>2329</v>
      </c>
      <c r="T375" t="s">
        <v>1040</v>
      </c>
      <c r="U375" t="s">
        <v>2502</v>
      </c>
      <c r="V375" t="s">
        <v>1063</v>
      </c>
      <c r="W375" t="s">
        <v>76</v>
      </c>
      <c r="X375" t="s">
        <v>131</v>
      </c>
      <c r="Y375" t="s">
        <v>41</v>
      </c>
      <c r="Z375" t="s">
        <v>374</v>
      </c>
      <c r="AA375">
        <v>17</v>
      </c>
      <c r="AB375">
        <v>100</v>
      </c>
      <c r="AC375">
        <v>20</v>
      </c>
      <c r="AE375">
        <v>0.2</v>
      </c>
      <c r="AF375">
        <v>0.3</v>
      </c>
      <c r="AG375">
        <v>0.4</v>
      </c>
      <c r="AH375">
        <v>0.5</v>
      </c>
      <c r="AI375">
        <v>0.6</v>
      </c>
      <c r="AJ375">
        <v>0.7</v>
      </c>
      <c r="AK375">
        <v>0.8</v>
      </c>
      <c r="AL375">
        <v>0.85</v>
      </c>
      <c r="AM375">
        <v>0.9</v>
      </c>
      <c r="AN375">
        <v>1</v>
      </c>
      <c r="AO375" t="s">
        <v>38</v>
      </c>
      <c r="AP375" t="s">
        <v>38</v>
      </c>
      <c r="AQ375" t="s">
        <v>38</v>
      </c>
      <c r="AT375" t="str">
        <f t="shared" si="5"/>
        <v>02010145</v>
      </c>
    </row>
    <row r="376" spans="1:46" hidden="1">
      <c r="A376" t="s">
        <v>2490</v>
      </c>
      <c r="B376" t="s">
        <v>2491</v>
      </c>
      <c r="C376" t="s">
        <v>2492</v>
      </c>
      <c r="D376" t="s">
        <v>2300</v>
      </c>
      <c r="E376" t="s">
        <v>1031</v>
      </c>
      <c r="F376" t="s">
        <v>2307</v>
      </c>
      <c r="G376" t="s">
        <v>1071</v>
      </c>
      <c r="H376" t="s">
        <v>2304</v>
      </c>
      <c r="I376" t="s">
        <v>2503</v>
      </c>
      <c r="J376" t="s">
        <v>1078</v>
      </c>
      <c r="K376" t="s">
        <v>115</v>
      </c>
      <c r="L376" t="s">
        <v>65</v>
      </c>
      <c r="M376" t="s">
        <v>374</v>
      </c>
      <c r="N376">
        <v>127</v>
      </c>
      <c r="O376">
        <v>125</v>
      </c>
      <c r="P376" t="s">
        <v>38</v>
      </c>
      <c r="Q376" t="s">
        <v>38</v>
      </c>
      <c r="R376" t="s">
        <v>38</v>
      </c>
      <c r="S376" t="s">
        <v>2307</v>
      </c>
      <c r="T376" t="s">
        <v>1079</v>
      </c>
      <c r="U376" t="s">
        <v>2504</v>
      </c>
      <c r="V376" t="s">
        <v>1080</v>
      </c>
      <c r="W376" t="s">
        <v>40</v>
      </c>
      <c r="X376" t="s">
        <v>35</v>
      </c>
      <c r="Y376" t="s">
        <v>36</v>
      </c>
      <c r="Z376" t="s">
        <v>1038</v>
      </c>
      <c r="AA376">
        <v>4217</v>
      </c>
      <c r="AB376">
        <v>42170</v>
      </c>
      <c r="AC376">
        <v>4372</v>
      </c>
      <c r="AE376">
        <v>4217</v>
      </c>
      <c r="AF376">
        <v>4217</v>
      </c>
      <c r="AG376">
        <v>4217</v>
      </c>
      <c r="AH376">
        <v>4217</v>
      </c>
      <c r="AI376">
        <v>4217</v>
      </c>
      <c r="AJ376">
        <v>4217</v>
      </c>
      <c r="AK376">
        <v>4217</v>
      </c>
      <c r="AL376">
        <v>4217</v>
      </c>
      <c r="AM376">
        <v>4217</v>
      </c>
      <c r="AN376">
        <v>4217</v>
      </c>
      <c r="AO376" t="s">
        <v>38</v>
      </c>
      <c r="AP376" t="s">
        <v>38</v>
      </c>
      <c r="AQ376" t="s">
        <v>38</v>
      </c>
      <c r="AT376" t="str">
        <f t="shared" si="5"/>
        <v>02010146</v>
      </c>
    </row>
    <row r="377" spans="1:46" hidden="1">
      <c r="A377" t="s">
        <v>2490</v>
      </c>
      <c r="B377" t="s">
        <v>2491</v>
      </c>
      <c r="C377" t="s">
        <v>2492</v>
      </c>
      <c r="D377" t="s">
        <v>2300</v>
      </c>
      <c r="E377" t="s">
        <v>1031</v>
      </c>
      <c r="F377" t="s">
        <v>2307</v>
      </c>
      <c r="G377" t="s">
        <v>1071</v>
      </c>
      <c r="H377" t="s">
        <v>2332</v>
      </c>
      <c r="I377" t="s">
        <v>2505</v>
      </c>
      <c r="J377" t="s">
        <v>1078</v>
      </c>
      <c r="K377" t="s">
        <v>115</v>
      </c>
      <c r="L377" t="s">
        <v>65</v>
      </c>
      <c r="M377" t="s">
        <v>374</v>
      </c>
      <c r="N377">
        <v>249.9</v>
      </c>
      <c r="O377">
        <v>85</v>
      </c>
      <c r="P377" t="s">
        <v>38</v>
      </c>
      <c r="Q377" t="s">
        <v>38</v>
      </c>
      <c r="R377" t="s">
        <v>38</v>
      </c>
      <c r="S377" t="s">
        <v>2315</v>
      </c>
      <c r="T377" t="s">
        <v>1081</v>
      </c>
      <c r="U377" t="s">
        <v>2506</v>
      </c>
      <c r="V377" t="s">
        <v>1085</v>
      </c>
      <c r="W377" t="s">
        <v>34</v>
      </c>
      <c r="X377" t="s">
        <v>35</v>
      </c>
      <c r="Y377" t="s">
        <v>41</v>
      </c>
      <c r="Z377" t="s">
        <v>374</v>
      </c>
      <c r="AB377">
        <v>100</v>
      </c>
      <c r="AC377">
        <v>100</v>
      </c>
      <c r="AE377">
        <v>100</v>
      </c>
      <c r="AF377">
        <v>100</v>
      </c>
      <c r="AG377">
        <v>100</v>
      </c>
      <c r="AH377">
        <v>100</v>
      </c>
      <c r="AI377">
        <v>100</v>
      </c>
      <c r="AJ377">
        <v>100</v>
      </c>
      <c r="AK377">
        <v>100</v>
      </c>
      <c r="AL377">
        <v>100</v>
      </c>
      <c r="AM377">
        <v>100</v>
      </c>
      <c r="AN377">
        <v>100</v>
      </c>
      <c r="AO377" t="s">
        <v>38</v>
      </c>
      <c r="AP377" t="s">
        <v>38</v>
      </c>
      <c r="AQ377" t="s">
        <v>38</v>
      </c>
      <c r="AT377" t="str">
        <f t="shared" si="5"/>
        <v>02010147</v>
      </c>
    </row>
    <row r="378" spans="1:46" hidden="1">
      <c r="A378" t="s">
        <v>2490</v>
      </c>
      <c r="B378" t="s">
        <v>2491</v>
      </c>
      <c r="C378" t="s">
        <v>2492</v>
      </c>
      <c r="D378" t="s">
        <v>2300</v>
      </c>
      <c r="E378" t="s">
        <v>1031</v>
      </c>
      <c r="F378" t="s">
        <v>2307</v>
      </c>
      <c r="G378" t="s">
        <v>1071</v>
      </c>
      <c r="H378" t="s">
        <v>2333</v>
      </c>
      <c r="I378" t="s">
        <v>2507</v>
      </c>
      <c r="J378" t="s">
        <v>1078</v>
      </c>
      <c r="K378" t="s">
        <v>115</v>
      </c>
      <c r="L378" t="s">
        <v>65</v>
      </c>
      <c r="M378" t="s">
        <v>374</v>
      </c>
      <c r="N378">
        <v>0.6</v>
      </c>
      <c r="O378">
        <v>0.5</v>
      </c>
      <c r="P378" t="s">
        <v>38</v>
      </c>
      <c r="Q378" t="s">
        <v>38</v>
      </c>
      <c r="R378" t="s">
        <v>38</v>
      </c>
      <c r="S378" t="s">
        <v>2316</v>
      </c>
      <c r="T378" t="s">
        <v>1086</v>
      </c>
      <c r="U378" t="s">
        <v>2508</v>
      </c>
      <c r="V378" t="s">
        <v>1087</v>
      </c>
      <c r="W378" t="s">
        <v>76</v>
      </c>
      <c r="X378" t="s">
        <v>35</v>
      </c>
      <c r="Y378" t="s">
        <v>41</v>
      </c>
      <c r="Z378" t="s">
        <v>374</v>
      </c>
      <c r="AA378">
        <v>0</v>
      </c>
      <c r="AB378">
        <v>100</v>
      </c>
      <c r="AC378">
        <v>10</v>
      </c>
      <c r="AE378">
        <v>10</v>
      </c>
      <c r="AF378">
        <v>20</v>
      </c>
      <c r="AG378">
        <v>30</v>
      </c>
      <c r="AH378">
        <v>40</v>
      </c>
      <c r="AI378">
        <v>50</v>
      </c>
      <c r="AJ378">
        <v>60</v>
      </c>
      <c r="AK378">
        <v>70</v>
      </c>
      <c r="AL378">
        <v>80</v>
      </c>
      <c r="AM378">
        <v>90</v>
      </c>
      <c r="AN378">
        <v>100</v>
      </c>
      <c r="AO378" t="s">
        <v>38</v>
      </c>
      <c r="AP378" t="s">
        <v>38</v>
      </c>
      <c r="AQ378" t="s">
        <v>38</v>
      </c>
      <c r="AT378" t="str">
        <f t="shared" si="5"/>
        <v>02010148</v>
      </c>
    </row>
    <row r="379" spans="1:46" hidden="1">
      <c r="A379" t="s">
        <v>2490</v>
      </c>
      <c r="B379" t="s">
        <v>2491</v>
      </c>
      <c r="C379" t="s">
        <v>2492</v>
      </c>
      <c r="D379" t="s">
        <v>2300</v>
      </c>
      <c r="E379" t="s">
        <v>1031</v>
      </c>
      <c r="F379" t="s">
        <v>2310</v>
      </c>
      <c r="G379" t="s">
        <v>1039</v>
      </c>
      <c r="H379" t="s">
        <v>2327</v>
      </c>
      <c r="I379" t="s">
        <v>2493</v>
      </c>
      <c r="J379" t="s">
        <v>100</v>
      </c>
      <c r="K379" t="s">
        <v>35</v>
      </c>
      <c r="L379" t="s">
        <v>41</v>
      </c>
      <c r="M379" t="s">
        <v>1038</v>
      </c>
      <c r="N379">
        <v>100</v>
      </c>
      <c r="O379">
        <v>100</v>
      </c>
      <c r="P379" t="s">
        <v>38</v>
      </c>
      <c r="Q379" t="s">
        <v>38</v>
      </c>
      <c r="R379" t="s">
        <v>38</v>
      </c>
      <c r="S379" t="s">
        <v>2329</v>
      </c>
      <c r="T379" t="s">
        <v>1040</v>
      </c>
      <c r="U379" t="s">
        <v>2509</v>
      </c>
      <c r="V379" t="s">
        <v>1064</v>
      </c>
      <c r="W379" t="s">
        <v>40</v>
      </c>
      <c r="X379" t="s">
        <v>35</v>
      </c>
      <c r="Y379" t="s">
        <v>36</v>
      </c>
      <c r="Z379" t="s">
        <v>374</v>
      </c>
      <c r="AA379">
        <v>309225</v>
      </c>
      <c r="AB379">
        <v>1244125</v>
      </c>
      <c r="AC379">
        <v>69862</v>
      </c>
      <c r="AE379">
        <v>60625</v>
      </c>
      <c r="AF379">
        <v>131500</v>
      </c>
      <c r="AG379">
        <v>131500</v>
      </c>
      <c r="AH379">
        <v>131500</v>
      </c>
      <c r="AI379">
        <v>131500</v>
      </c>
      <c r="AJ379">
        <v>131500</v>
      </c>
      <c r="AK379">
        <v>131500</v>
      </c>
      <c r="AL379">
        <v>131500</v>
      </c>
      <c r="AM379">
        <v>131500</v>
      </c>
      <c r="AN379">
        <v>131500</v>
      </c>
      <c r="AO379" t="s">
        <v>38</v>
      </c>
      <c r="AP379" t="s">
        <v>38</v>
      </c>
      <c r="AQ379" t="s">
        <v>38</v>
      </c>
      <c r="AT379" t="str">
        <f t="shared" si="5"/>
        <v>02010150</v>
      </c>
    </row>
    <row r="380" spans="1:46" hidden="1">
      <c r="A380" t="s">
        <v>2490</v>
      </c>
      <c r="B380" t="s">
        <v>2491</v>
      </c>
      <c r="C380" t="s">
        <v>2492</v>
      </c>
      <c r="D380" t="s">
        <v>2300</v>
      </c>
      <c r="E380" t="s">
        <v>1031</v>
      </c>
      <c r="F380" t="s">
        <v>2314</v>
      </c>
      <c r="G380" t="s">
        <v>1065</v>
      </c>
      <c r="H380" t="s">
        <v>2308</v>
      </c>
      <c r="I380" t="s">
        <v>2494</v>
      </c>
      <c r="J380" t="s">
        <v>100</v>
      </c>
      <c r="K380" t="s">
        <v>35</v>
      </c>
      <c r="L380" t="s">
        <v>41</v>
      </c>
      <c r="M380" t="s">
        <v>374</v>
      </c>
      <c r="N380">
        <v>100</v>
      </c>
      <c r="O380">
        <v>100</v>
      </c>
      <c r="P380" t="s">
        <v>38</v>
      </c>
      <c r="Q380" t="s">
        <v>38</v>
      </c>
      <c r="R380" t="s">
        <v>38</v>
      </c>
      <c r="S380" t="s">
        <v>2385</v>
      </c>
      <c r="T380" t="s">
        <v>1088</v>
      </c>
      <c r="U380" t="s">
        <v>2510</v>
      </c>
      <c r="V380" t="s">
        <v>1095</v>
      </c>
      <c r="W380" t="s">
        <v>100</v>
      </c>
      <c r="X380" t="s">
        <v>35</v>
      </c>
      <c r="Y380" t="s">
        <v>41</v>
      </c>
      <c r="Z380" t="s">
        <v>374</v>
      </c>
      <c r="AA380">
        <v>100</v>
      </c>
      <c r="AB380">
        <v>100</v>
      </c>
      <c r="AC380">
        <v>100</v>
      </c>
      <c r="AE380">
        <v>100</v>
      </c>
      <c r="AF380">
        <v>100</v>
      </c>
      <c r="AG380">
        <v>100</v>
      </c>
      <c r="AH380">
        <v>100</v>
      </c>
      <c r="AI380">
        <v>100</v>
      </c>
      <c r="AJ380">
        <v>100</v>
      </c>
      <c r="AK380">
        <v>100</v>
      </c>
      <c r="AL380">
        <v>100</v>
      </c>
      <c r="AM380">
        <v>100</v>
      </c>
      <c r="AN380">
        <v>100</v>
      </c>
      <c r="AO380" t="s">
        <v>38</v>
      </c>
      <c r="AP380" t="s">
        <v>38</v>
      </c>
      <c r="AQ380" t="s">
        <v>38</v>
      </c>
      <c r="AT380" t="str">
        <f t="shared" si="5"/>
        <v>02010151</v>
      </c>
    </row>
    <row r="381" spans="1:46" hidden="1">
      <c r="A381" t="s">
        <v>2490</v>
      </c>
      <c r="B381" t="s">
        <v>2491</v>
      </c>
      <c r="C381" t="s">
        <v>2492</v>
      </c>
      <c r="D381" t="s">
        <v>2300</v>
      </c>
      <c r="E381" t="s">
        <v>1031</v>
      </c>
      <c r="F381" t="s">
        <v>2314</v>
      </c>
      <c r="G381" t="s">
        <v>1065</v>
      </c>
      <c r="H381" t="s">
        <v>2308</v>
      </c>
      <c r="I381" t="s">
        <v>2494</v>
      </c>
      <c r="J381" t="s">
        <v>100</v>
      </c>
      <c r="K381" t="s">
        <v>35</v>
      </c>
      <c r="L381" t="s">
        <v>41</v>
      </c>
      <c r="M381" t="s">
        <v>374</v>
      </c>
      <c r="N381">
        <v>100</v>
      </c>
      <c r="O381">
        <v>100</v>
      </c>
      <c r="P381" t="s">
        <v>38</v>
      </c>
      <c r="Q381" t="s">
        <v>38</v>
      </c>
      <c r="R381" t="s">
        <v>38</v>
      </c>
      <c r="S381" t="s">
        <v>2460</v>
      </c>
      <c r="T381" t="s">
        <v>1097</v>
      </c>
      <c r="U381" t="s">
        <v>2511</v>
      </c>
      <c r="V381" t="s">
        <v>1101</v>
      </c>
      <c r="W381" t="s">
        <v>100</v>
      </c>
      <c r="X381" t="s">
        <v>35</v>
      </c>
      <c r="Y381" t="s">
        <v>41</v>
      </c>
      <c r="Z381" t="s">
        <v>374</v>
      </c>
      <c r="AA381">
        <v>100</v>
      </c>
      <c r="AB381">
        <v>100</v>
      </c>
      <c r="AC381">
        <v>100</v>
      </c>
      <c r="AE381">
        <v>1</v>
      </c>
      <c r="AF381">
        <v>1</v>
      </c>
      <c r="AG381">
        <v>1</v>
      </c>
      <c r="AH381">
        <v>1</v>
      </c>
      <c r="AI381">
        <v>1</v>
      </c>
      <c r="AJ381">
        <v>1</v>
      </c>
      <c r="AK381">
        <v>1</v>
      </c>
      <c r="AL381">
        <v>1</v>
      </c>
      <c r="AM381">
        <v>1</v>
      </c>
      <c r="AN381">
        <v>1</v>
      </c>
      <c r="AO381" t="s">
        <v>38</v>
      </c>
      <c r="AP381" t="s">
        <v>38</v>
      </c>
      <c r="AQ381" t="s">
        <v>38</v>
      </c>
      <c r="AT381" t="str">
        <f t="shared" si="5"/>
        <v>02010152</v>
      </c>
    </row>
    <row r="382" spans="1:46" hidden="1">
      <c r="A382" t="s">
        <v>2490</v>
      </c>
      <c r="B382" t="s">
        <v>2491</v>
      </c>
      <c r="C382" t="s">
        <v>2492</v>
      </c>
      <c r="D382" t="s">
        <v>2300</v>
      </c>
      <c r="E382" t="s">
        <v>1031</v>
      </c>
      <c r="F382" t="s">
        <v>2314</v>
      </c>
      <c r="G382" t="s">
        <v>1065</v>
      </c>
      <c r="H382" t="s">
        <v>2308</v>
      </c>
      <c r="I382" t="s">
        <v>2494</v>
      </c>
      <c r="J382" t="s">
        <v>100</v>
      </c>
      <c r="K382" t="s">
        <v>35</v>
      </c>
      <c r="L382" t="s">
        <v>41</v>
      </c>
      <c r="M382" t="s">
        <v>374</v>
      </c>
      <c r="N382">
        <v>100</v>
      </c>
      <c r="O382">
        <v>100</v>
      </c>
      <c r="P382" t="s">
        <v>38</v>
      </c>
      <c r="Q382" t="s">
        <v>38</v>
      </c>
      <c r="R382" t="s">
        <v>38</v>
      </c>
      <c r="S382" t="s">
        <v>2324</v>
      </c>
      <c r="T382" t="s">
        <v>1102</v>
      </c>
      <c r="U382" t="s">
        <v>2512</v>
      </c>
      <c r="V382" t="s">
        <v>1103</v>
      </c>
      <c r="W382" t="s">
        <v>100</v>
      </c>
      <c r="X382" t="s">
        <v>35</v>
      </c>
      <c r="Y382" t="s">
        <v>41</v>
      </c>
      <c r="Z382" t="s">
        <v>374</v>
      </c>
      <c r="AA382">
        <v>100</v>
      </c>
      <c r="AB382">
        <v>100</v>
      </c>
      <c r="AC382">
        <v>100</v>
      </c>
      <c r="AE382">
        <v>100</v>
      </c>
      <c r="AF382">
        <v>100</v>
      </c>
      <c r="AG382">
        <v>100</v>
      </c>
      <c r="AH382">
        <v>100</v>
      </c>
      <c r="AI382">
        <v>100</v>
      </c>
      <c r="AJ382">
        <v>100</v>
      </c>
      <c r="AK382">
        <v>100</v>
      </c>
      <c r="AL382">
        <v>100</v>
      </c>
      <c r="AM382">
        <v>100</v>
      </c>
      <c r="AN382">
        <v>100</v>
      </c>
      <c r="AO382" t="s">
        <v>38</v>
      </c>
      <c r="AP382" t="s">
        <v>38</v>
      </c>
      <c r="AQ382" t="s">
        <v>43</v>
      </c>
      <c r="AT382" t="str">
        <f t="shared" si="5"/>
        <v>02010153</v>
      </c>
    </row>
    <row r="383" spans="1:46" hidden="1">
      <c r="A383" t="s">
        <v>2490</v>
      </c>
      <c r="B383" t="s">
        <v>2491</v>
      </c>
      <c r="C383" t="s">
        <v>2492</v>
      </c>
      <c r="D383" t="s">
        <v>2300</v>
      </c>
      <c r="E383" t="s">
        <v>1031</v>
      </c>
      <c r="F383" t="s">
        <v>2314</v>
      </c>
      <c r="G383" t="s">
        <v>1065</v>
      </c>
      <c r="H383" t="s">
        <v>2308</v>
      </c>
      <c r="I383" t="s">
        <v>2494</v>
      </c>
      <c r="J383" t="s">
        <v>100</v>
      </c>
      <c r="K383" t="s">
        <v>35</v>
      </c>
      <c r="L383" t="s">
        <v>41</v>
      </c>
      <c r="M383" t="s">
        <v>374</v>
      </c>
      <c r="N383">
        <v>100</v>
      </c>
      <c r="O383">
        <v>100</v>
      </c>
      <c r="P383" t="s">
        <v>38</v>
      </c>
      <c r="Q383" t="s">
        <v>38</v>
      </c>
      <c r="R383" t="s">
        <v>38</v>
      </c>
      <c r="S383" t="s">
        <v>2324</v>
      </c>
      <c r="T383" t="s">
        <v>1102</v>
      </c>
      <c r="U383" t="s">
        <v>2513</v>
      </c>
      <c r="V383" t="s">
        <v>1104</v>
      </c>
      <c r="W383" t="s">
        <v>100</v>
      </c>
      <c r="X383" t="s">
        <v>35</v>
      </c>
      <c r="Y383" t="s">
        <v>41</v>
      </c>
      <c r="Z383" t="s">
        <v>374</v>
      </c>
      <c r="AA383">
        <v>100</v>
      </c>
      <c r="AB383">
        <v>100</v>
      </c>
      <c r="AC383">
        <v>100</v>
      </c>
      <c r="AE383">
        <v>100</v>
      </c>
      <c r="AF383">
        <v>100</v>
      </c>
      <c r="AG383">
        <v>100</v>
      </c>
      <c r="AH383">
        <v>100</v>
      </c>
      <c r="AI383">
        <v>100</v>
      </c>
      <c r="AJ383">
        <v>100</v>
      </c>
      <c r="AK383">
        <v>100</v>
      </c>
      <c r="AL383">
        <v>100</v>
      </c>
      <c r="AM383">
        <v>100</v>
      </c>
      <c r="AN383">
        <v>100</v>
      </c>
      <c r="AO383" t="s">
        <v>38</v>
      </c>
      <c r="AP383" t="s">
        <v>38</v>
      </c>
      <c r="AQ383" t="s">
        <v>43</v>
      </c>
      <c r="AT383" t="str">
        <f t="shared" si="5"/>
        <v>02010154</v>
      </c>
    </row>
    <row r="384" spans="1:46" hidden="1">
      <c r="A384" t="s">
        <v>2490</v>
      </c>
      <c r="B384" t="s">
        <v>2491</v>
      </c>
      <c r="C384" t="s">
        <v>2492</v>
      </c>
      <c r="D384" t="s">
        <v>2300</v>
      </c>
      <c r="E384" t="s">
        <v>1031</v>
      </c>
      <c r="F384" t="s">
        <v>2314</v>
      </c>
      <c r="G384" t="s">
        <v>1065</v>
      </c>
      <c r="H384" t="s">
        <v>2308</v>
      </c>
      <c r="I384" t="s">
        <v>2494</v>
      </c>
      <c r="J384" t="s">
        <v>100</v>
      </c>
      <c r="K384" t="s">
        <v>35</v>
      </c>
      <c r="L384" t="s">
        <v>41</v>
      </c>
      <c r="M384" t="s">
        <v>374</v>
      </c>
      <c r="N384">
        <v>100</v>
      </c>
      <c r="O384">
        <v>100</v>
      </c>
      <c r="P384" t="s">
        <v>38</v>
      </c>
      <c r="Q384" t="s">
        <v>38</v>
      </c>
      <c r="R384" t="s">
        <v>38</v>
      </c>
      <c r="S384" t="s">
        <v>2335</v>
      </c>
      <c r="T384" t="s">
        <v>1105</v>
      </c>
      <c r="U384" t="s">
        <v>2514</v>
      </c>
      <c r="V384" t="s">
        <v>1109</v>
      </c>
      <c r="W384" t="s">
        <v>40</v>
      </c>
      <c r="X384" t="s">
        <v>35</v>
      </c>
      <c r="Y384" t="s">
        <v>36</v>
      </c>
      <c r="Z384" t="s">
        <v>1038</v>
      </c>
      <c r="AA384">
        <v>15427</v>
      </c>
      <c r="AB384">
        <v>45226</v>
      </c>
      <c r="AC384">
        <v>2446</v>
      </c>
      <c r="AE384">
        <v>4384</v>
      </c>
      <c r="AF384">
        <v>4538</v>
      </c>
      <c r="AG384">
        <v>4538</v>
      </c>
      <c r="AH384">
        <v>4538</v>
      </c>
      <c r="AI384">
        <v>4538</v>
      </c>
      <c r="AJ384">
        <v>4538</v>
      </c>
      <c r="AK384">
        <v>4538</v>
      </c>
      <c r="AL384">
        <v>4538</v>
      </c>
      <c r="AM384">
        <v>4538</v>
      </c>
      <c r="AN384">
        <v>4538</v>
      </c>
      <c r="AO384" t="s">
        <v>38</v>
      </c>
      <c r="AP384" t="s">
        <v>38</v>
      </c>
      <c r="AQ384" t="s">
        <v>38</v>
      </c>
      <c r="AT384" t="str">
        <f t="shared" si="5"/>
        <v>02010155</v>
      </c>
    </row>
    <row r="385" spans="1:46" hidden="1">
      <c r="A385" t="s">
        <v>2490</v>
      </c>
      <c r="B385" t="s">
        <v>2491</v>
      </c>
      <c r="C385" t="s">
        <v>2492</v>
      </c>
      <c r="D385" t="s">
        <v>2300</v>
      </c>
      <c r="E385" t="s">
        <v>1031</v>
      </c>
      <c r="F385" t="s">
        <v>2314</v>
      </c>
      <c r="G385" t="s">
        <v>1065</v>
      </c>
      <c r="H385" t="s">
        <v>2308</v>
      </c>
      <c r="I385" t="s">
        <v>2494</v>
      </c>
      <c r="J385" t="s">
        <v>100</v>
      </c>
      <c r="K385" t="s">
        <v>35</v>
      </c>
      <c r="L385" t="s">
        <v>41</v>
      </c>
      <c r="M385" t="s">
        <v>374</v>
      </c>
      <c r="N385">
        <v>100</v>
      </c>
      <c r="O385">
        <v>100</v>
      </c>
      <c r="P385" t="s">
        <v>38</v>
      </c>
      <c r="Q385" t="s">
        <v>38</v>
      </c>
      <c r="R385" t="s">
        <v>38</v>
      </c>
      <c r="S385" t="s">
        <v>2311</v>
      </c>
      <c r="T385" t="s">
        <v>1110</v>
      </c>
      <c r="U385" t="s">
        <v>2515</v>
      </c>
      <c r="V385" t="s">
        <v>1114</v>
      </c>
      <c r="W385" t="s">
        <v>100</v>
      </c>
      <c r="X385" t="s">
        <v>35</v>
      </c>
      <c r="Y385" t="s">
        <v>36</v>
      </c>
      <c r="Z385" t="s">
        <v>1038</v>
      </c>
      <c r="AA385">
        <v>20</v>
      </c>
      <c r="AB385">
        <v>20</v>
      </c>
      <c r="AC385">
        <v>20</v>
      </c>
      <c r="AE385">
        <v>20</v>
      </c>
      <c r="AF385">
        <v>20</v>
      </c>
      <c r="AG385">
        <v>20</v>
      </c>
      <c r="AH385">
        <v>20</v>
      </c>
      <c r="AI385">
        <v>20</v>
      </c>
      <c r="AJ385">
        <v>20</v>
      </c>
      <c r="AK385">
        <v>20</v>
      </c>
      <c r="AL385">
        <v>20</v>
      </c>
      <c r="AM385">
        <v>20</v>
      </c>
      <c r="AN385">
        <v>20</v>
      </c>
      <c r="AO385" t="s">
        <v>38</v>
      </c>
      <c r="AP385" t="s">
        <v>38</v>
      </c>
      <c r="AQ385" t="s">
        <v>38</v>
      </c>
      <c r="AT385" t="str">
        <f t="shared" si="5"/>
        <v>02010156</v>
      </c>
    </row>
    <row r="386" spans="1:46" hidden="1">
      <c r="A386" t="s">
        <v>2490</v>
      </c>
      <c r="B386" t="s">
        <v>2491</v>
      </c>
      <c r="C386" t="s">
        <v>2492</v>
      </c>
      <c r="D386" t="s">
        <v>2300</v>
      </c>
      <c r="E386" t="s">
        <v>1031</v>
      </c>
      <c r="F386" t="s">
        <v>2314</v>
      </c>
      <c r="G386" t="s">
        <v>1065</v>
      </c>
      <c r="H386" t="s">
        <v>2308</v>
      </c>
      <c r="I386" t="s">
        <v>2494</v>
      </c>
      <c r="J386" t="s">
        <v>100</v>
      </c>
      <c r="K386" t="s">
        <v>35</v>
      </c>
      <c r="L386" t="s">
        <v>41</v>
      </c>
      <c r="M386" t="s">
        <v>374</v>
      </c>
      <c r="N386">
        <v>100</v>
      </c>
      <c r="O386">
        <v>100</v>
      </c>
      <c r="P386" t="s">
        <v>38</v>
      </c>
      <c r="Q386" t="s">
        <v>38</v>
      </c>
      <c r="R386" t="s">
        <v>38</v>
      </c>
      <c r="S386" t="s">
        <v>2385</v>
      </c>
      <c r="T386" t="s">
        <v>1088</v>
      </c>
      <c r="U386" t="s">
        <v>2516</v>
      </c>
      <c r="V386" t="s">
        <v>1096</v>
      </c>
      <c r="W386" t="s">
        <v>34</v>
      </c>
      <c r="X386" t="s">
        <v>35</v>
      </c>
      <c r="Y386" t="s">
        <v>41</v>
      </c>
      <c r="Z386" t="s">
        <v>374</v>
      </c>
      <c r="AA386">
        <v>95</v>
      </c>
      <c r="AB386">
        <v>100</v>
      </c>
      <c r="AC386">
        <v>1.71</v>
      </c>
      <c r="AE386">
        <v>1</v>
      </c>
      <c r="AF386">
        <v>1</v>
      </c>
      <c r="AG386">
        <v>1</v>
      </c>
      <c r="AH386">
        <v>1</v>
      </c>
      <c r="AI386">
        <v>1</v>
      </c>
      <c r="AJ386">
        <v>1</v>
      </c>
      <c r="AK386">
        <v>1</v>
      </c>
      <c r="AL386">
        <v>1</v>
      </c>
      <c r="AM386">
        <v>1</v>
      </c>
      <c r="AN386">
        <v>1</v>
      </c>
      <c r="AO386" t="s">
        <v>38</v>
      </c>
      <c r="AP386" t="s">
        <v>38</v>
      </c>
      <c r="AQ386" t="s">
        <v>38</v>
      </c>
      <c r="AT386" t="str">
        <f t="shared" si="5"/>
        <v>02010157</v>
      </c>
    </row>
    <row r="387" spans="1:46" hidden="1">
      <c r="A387" t="s">
        <v>2490</v>
      </c>
      <c r="B387" t="s">
        <v>2491</v>
      </c>
      <c r="C387" t="s">
        <v>2492</v>
      </c>
      <c r="D387" t="s">
        <v>2300</v>
      </c>
      <c r="E387" t="s">
        <v>1031</v>
      </c>
      <c r="F387" t="s">
        <v>2314</v>
      </c>
      <c r="G387" t="s">
        <v>1065</v>
      </c>
      <c r="H387" t="s">
        <v>2308</v>
      </c>
      <c r="I387" t="s">
        <v>2494</v>
      </c>
      <c r="J387" t="s">
        <v>100</v>
      </c>
      <c r="K387" t="s">
        <v>35</v>
      </c>
      <c r="L387" t="s">
        <v>41</v>
      </c>
      <c r="M387" t="s">
        <v>374</v>
      </c>
      <c r="N387">
        <v>100</v>
      </c>
      <c r="O387">
        <v>100</v>
      </c>
      <c r="P387" t="s">
        <v>38</v>
      </c>
      <c r="Q387" t="s">
        <v>38</v>
      </c>
      <c r="R387" t="s">
        <v>38</v>
      </c>
      <c r="S387" t="s">
        <v>2308</v>
      </c>
      <c r="T387" t="s">
        <v>1116</v>
      </c>
      <c r="U387" t="s">
        <v>2517</v>
      </c>
      <c r="V387" t="s">
        <v>1120</v>
      </c>
      <c r="W387" t="s">
        <v>40</v>
      </c>
      <c r="X387" t="s">
        <v>131</v>
      </c>
      <c r="Y387" t="s">
        <v>41</v>
      </c>
      <c r="Z387" t="s">
        <v>1038</v>
      </c>
      <c r="AB387">
        <v>100</v>
      </c>
      <c r="AC387">
        <v>8</v>
      </c>
      <c r="AE387">
        <v>8</v>
      </c>
      <c r="AF387">
        <v>2.5</v>
      </c>
      <c r="AG387">
        <v>2.5</v>
      </c>
      <c r="AH387">
        <v>8.5</v>
      </c>
      <c r="AI387">
        <v>8.5</v>
      </c>
      <c r="AJ387">
        <v>20</v>
      </c>
      <c r="AK387">
        <v>16</v>
      </c>
      <c r="AL387">
        <v>16</v>
      </c>
      <c r="AM387">
        <v>12</v>
      </c>
      <c r="AN387">
        <v>6</v>
      </c>
      <c r="AO387" t="s">
        <v>38</v>
      </c>
      <c r="AP387" t="s">
        <v>38</v>
      </c>
      <c r="AQ387" t="s">
        <v>38</v>
      </c>
      <c r="AT387" t="str">
        <f t="shared" ref="AT387:AT450" si="6">C387&amp;D387&amp;U387</f>
        <v>02010158</v>
      </c>
    </row>
    <row r="388" spans="1:46" hidden="1">
      <c r="A388" t="s">
        <v>2490</v>
      </c>
      <c r="B388" t="s">
        <v>2491</v>
      </c>
      <c r="C388" t="s">
        <v>2492</v>
      </c>
      <c r="D388" t="s">
        <v>2300</v>
      </c>
      <c r="E388" t="s">
        <v>1031</v>
      </c>
      <c r="F388" t="s">
        <v>2314</v>
      </c>
      <c r="G388" t="s">
        <v>1065</v>
      </c>
      <c r="H388" t="s">
        <v>2308</v>
      </c>
      <c r="I388" t="s">
        <v>2494</v>
      </c>
      <c r="J388" t="s">
        <v>100</v>
      </c>
      <c r="K388" t="s">
        <v>35</v>
      </c>
      <c r="L388" t="s">
        <v>41</v>
      </c>
      <c r="M388" t="s">
        <v>374</v>
      </c>
      <c r="N388">
        <v>100</v>
      </c>
      <c r="O388">
        <v>100</v>
      </c>
      <c r="P388" t="s">
        <v>38</v>
      </c>
      <c r="Q388" t="s">
        <v>38</v>
      </c>
      <c r="R388" t="s">
        <v>38</v>
      </c>
      <c r="S388" t="s">
        <v>2312</v>
      </c>
      <c r="T388" t="s">
        <v>1121</v>
      </c>
      <c r="U388" t="s">
        <v>2518</v>
      </c>
      <c r="V388" t="s">
        <v>1122</v>
      </c>
      <c r="W388" t="s">
        <v>40</v>
      </c>
      <c r="X388" t="s">
        <v>131</v>
      </c>
      <c r="Y388" t="s">
        <v>41</v>
      </c>
      <c r="Z388" t="s">
        <v>1038</v>
      </c>
      <c r="AB388">
        <v>100</v>
      </c>
      <c r="AC388">
        <v>23.41</v>
      </c>
      <c r="AO388" t="s">
        <v>38</v>
      </c>
      <c r="AP388" t="s">
        <v>38</v>
      </c>
      <c r="AQ388" t="s">
        <v>43</v>
      </c>
      <c r="AT388" t="str">
        <f t="shared" si="6"/>
        <v>02010159</v>
      </c>
    </row>
    <row r="389" spans="1:46" hidden="1">
      <c r="A389" t="s">
        <v>2490</v>
      </c>
      <c r="B389" t="s">
        <v>2491</v>
      </c>
      <c r="C389" t="s">
        <v>2492</v>
      </c>
      <c r="D389" t="s">
        <v>2300</v>
      </c>
      <c r="E389" t="s">
        <v>1031</v>
      </c>
      <c r="F389" t="s">
        <v>2314</v>
      </c>
      <c r="G389" t="s">
        <v>1065</v>
      </c>
      <c r="H389" t="s">
        <v>2308</v>
      </c>
      <c r="I389" t="s">
        <v>2494</v>
      </c>
      <c r="J389" t="s">
        <v>100</v>
      </c>
      <c r="K389" t="s">
        <v>35</v>
      </c>
      <c r="L389" t="s">
        <v>41</v>
      </c>
      <c r="M389" t="s">
        <v>374</v>
      </c>
      <c r="N389">
        <v>100</v>
      </c>
      <c r="O389">
        <v>100</v>
      </c>
      <c r="P389" t="s">
        <v>38</v>
      </c>
      <c r="Q389" t="s">
        <v>38</v>
      </c>
      <c r="R389" t="s">
        <v>38</v>
      </c>
      <c r="S389" t="s">
        <v>2322</v>
      </c>
      <c r="T389" t="s">
        <v>1123</v>
      </c>
      <c r="U389" t="s">
        <v>2519</v>
      </c>
      <c r="V389" t="s">
        <v>1124</v>
      </c>
      <c r="W389" t="s">
        <v>40</v>
      </c>
      <c r="X389" t="s">
        <v>131</v>
      </c>
      <c r="Y389" t="s">
        <v>41</v>
      </c>
      <c r="Z389" t="s">
        <v>1038</v>
      </c>
      <c r="AB389">
        <v>100</v>
      </c>
      <c r="AC389">
        <v>31.29</v>
      </c>
      <c r="AO389" t="s">
        <v>38</v>
      </c>
      <c r="AP389" t="s">
        <v>38</v>
      </c>
      <c r="AQ389" t="s">
        <v>43</v>
      </c>
      <c r="AT389" t="str">
        <f t="shared" si="6"/>
        <v>02010160</v>
      </c>
    </row>
    <row r="390" spans="1:46" hidden="1">
      <c r="A390" t="s">
        <v>2490</v>
      </c>
      <c r="B390" t="s">
        <v>2491</v>
      </c>
      <c r="C390" t="s">
        <v>2492</v>
      </c>
      <c r="D390" t="s">
        <v>2300</v>
      </c>
      <c r="E390" t="s">
        <v>1031</v>
      </c>
      <c r="F390" t="s">
        <v>2314</v>
      </c>
      <c r="G390" t="s">
        <v>1065</v>
      </c>
      <c r="H390" t="s">
        <v>2308</v>
      </c>
      <c r="I390" t="s">
        <v>2494</v>
      </c>
      <c r="J390" t="s">
        <v>100</v>
      </c>
      <c r="K390" t="s">
        <v>35</v>
      </c>
      <c r="L390" t="s">
        <v>41</v>
      </c>
      <c r="M390" t="s">
        <v>374</v>
      </c>
      <c r="N390">
        <v>100</v>
      </c>
      <c r="O390">
        <v>100</v>
      </c>
      <c r="P390" t="s">
        <v>38</v>
      </c>
      <c r="Q390" t="s">
        <v>38</v>
      </c>
      <c r="R390" t="s">
        <v>38</v>
      </c>
      <c r="S390" t="s">
        <v>2311</v>
      </c>
      <c r="T390" t="s">
        <v>1110</v>
      </c>
      <c r="U390" t="s">
        <v>2520</v>
      </c>
      <c r="V390" t="s">
        <v>1115</v>
      </c>
      <c r="W390" t="s">
        <v>34</v>
      </c>
      <c r="X390" t="s">
        <v>35</v>
      </c>
      <c r="Y390" t="s">
        <v>36</v>
      </c>
      <c r="Z390" t="s">
        <v>374</v>
      </c>
      <c r="AA390">
        <v>318000</v>
      </c>
      <c r="AB390">
        <v>318000</v>
      </c>
      <c r="AC390">
        <v>129909</v>
      </c>
      <c r="AE390">
        <v>272000</v>
      </c>
      <c r="AF390">
        <v>272680</v>
      </c>
      <c r="AG390">
        <v>273362</v>
      </c>
      <c r="AH390">
        <v>274045</v>
      </c>
      <c r="AI390">
        <v>318000</v>
      </c>
      <c r="AJ390">
        <v>318000</v>
      </c>
      <c r="AK390">
        <v>318000</v>
      </c>
      <c r="AL390">
        <v>318000</v>
      </c>
      <c r="AM390">
        <v>318000</v>
      </c>
      <c r="AN390">
        <v>318000</v>
      </c>
      <c r="AO390" t="s">
        <v>38</v>
      </c>
      <c r="AP390" t="s">
        <v>38</v>
      </c>
      <c r="AQ390" t="s">
        <v>38</v>
      </c>
      <c r="AT390" t="str">
        <f t="shared" si="6"/>
        <v>02010161</v>
      </c>
    </row>
    <row r="391" spans="1:46" hidden="1">
      <c r="A391" t="s">
        <v>2490</v>
      </c>
      <c r="B391" t="s">
        <v>2491</v>
      </c>
      <c r="C391" t="s">
        <v>2492</v>
      </c>
      <c r="D391" t="s">
        <v>2300</v>
      </c>
      <c r="E391" t="s">
        <v>1031</v>
      </c>
      <c r="F391" t="s">
        <v>2315</v>
      </c>
      <c r="G391" t="s">
        <v>1125</v>
      </c>
      <c r="H391" t="s">
        <v>2312</v>
      </c>
      <c r="I391" t="s">
        <v>2521</v>
      </c>
      <c r="J391" t="s">
        <v>100</v>
      </c>
      <c r="K391" t="s">
        <v>35</v>
      </c>
      <c r="L391" t="s">
        <v>41</v>
      </c>
      <c r="M391" t="s">
        <v>374</v>
      </c>
      <c r="N391">
        <v>100</v>
      </c>
      <c r="O391">
        <v>100</v>
      </c>
      <c r="P391" t="s">
        <v>60</v>
      </c>
      <c r="Q391" t="s">
        <v>38</v>
      </c>
      <c r="R391" t="s">
        <v>38</v>
      </c>
      <c r="S391" t="s">
        <v>2462</v>
      </c>
      <c r="T391" t="s">
        <v>591</v>
      </c>
      <c r="U391" t="s">
        <v>2522</v>
      </c>
      <c r="V391" t="s">
        <v>1132</v>
      </c>
      <c r="W391" t="s">
        <v>100</v>
      </c>
      <c r="X391" t="s">
        <v>35</v>
      </c>
      <c r="Y391" t="s">
        <v>41</v>
      </c>
      <c r="Z391" t="s">
        <v>374</v>
      </c>
      <c r="AA391">
        <v>100</v>
      </c>
      <c r="AB391">
        <v>100</v>
      </c>
      <c r="AC391">
        <v>100</v>
      </c>
      <c r="AE391">
        <v>100</v>
      </c>
      <c r="AF391">
        <v>100</v>
      </c>
      <c r="AG391">
        <v>100</v>
      </c>
      <c r="AH391">
        <v>100</v>
      </c>
      <c r="AI391">
        <v>100</v>
      </c>
      <c r="AJ391">
        <v>100</v>
      </c>
      <c r="AK391">
        <v>100</v>
      </c>
      <c r="AL391">
        <v>100</v>
      </c>
      <c r="AM391">
        <v>100</v>
      </c>
      <c r="AN391">
        <v>100</v>
      </c>
      <c r="AO391" t="s">
        <v>38</v>
      </c>
      <c r="AP391" t="s">
        <v>38</v>
      </c>
      <c r="AQ391" t="s">
        <v>38</v>
      </c>
      <c r="AT391" t="str">
        <f t="shared" si="6"/>
        <v>02010163</v>
      </c>
    </row>
    <row r="392" spans="1:46" hidden="1">
      <c r="A392" t="s">
        <v>2490</v>
      </c>
      <c r="B392" t="s">
        <v>2491</v>
      </c>
      <c r="C392" t="s">
        <v>2492</v>
      </c>
      <c r="D392" t="s">
        <v>2300</v>
      </c>
      <c r="E392" t="s">
        <v>1031</v>
      </c>
      <c r="F392" t="s">
        <v>2315</v>
      </c>
      <c r="G392" t="s">
        <v>1125</v>
      </c>
      <c r="H392" t="s">
        <v>2312</v>
      </c>
      <c r="I392" t="s">
        <v>2521</v>
      </c>
      <c r="J392" t="s">
        <v>100</v>
      </c>
      <c r="K392" t="s">
        <v>35</v>
      </c>
      <c r="L392" t="s">
        <v>41</v>
      </c>
      <c r="M392" t="s">
        <v>374</v>
      </c>
      <c r="N392">
        <v>100</v>
      </c>
      <c r="O392">
        <v>100</v>
      </c>
      <c r="P392" t="s">
        <v>60</v>
      </c>
      <c r="Q392" t="s">
        <v>38</v>
      </c>
      <c r="R392" t="s">
        <v>38</v>
      </c>
      <c r="S392" t="s">
        <v>2462</v>
      </c>
      <c r="T392" t="s">
        <v>591</v>
      </c>
      <c r="U392" t="s">
        <v>2523</v>
      </c>
      <c r="V392" t="s">
        <v>120</v>
      </c>
      <c r="W392" t="s">
        <v>100</v>
      </c>
      <c r="X392" t="s">
        <v>35</v>
      </c>
      <c r="Y392" t="s">
        <v>41</v>
      </c>
      <c r="Z392" t="s">
        <v>374</v>
      </c>
      <c r="AA392">
        <v>100</v>
      </c>
      <c r="AB392">
        <v>100</v>
      </c>
      <c r="AC392">
        <v>100</v>
      </c>
      <c r="AE392">
        <v>100</v>
      </c>
      <c r="AF392">
        <v>100</v>
      </c>
      <c r="AG392">
        <v>100</v>
      </c>
      <c r="AH392">
        <v>100</v>
      </c>
      <c r="AI392">
        <v>100</v>
      </c>
      <c r="AJ392">
        <v>100</v>
      </c>
      <c r="AK392">
        <v>100</v>
      </c>
      <c r="AL392">
        <v>100</v>
      </c>
      <c r="AM392">
        <v>100</v>
      </c>
      <c r="AN392">
        <v>100</v>
      </c>
      <c r="AP392" t="s">
        <v>38</v>
      </c>
      <c r="AQ392" t="s">
        <v>38</v>
      </c>
      <c r="AT392" t="str">
        <f t="shared" si="6"/>
        <v>02010164</v>
      </c>
    </row>
    <row r="393" spans="1:46" hidden="1">
      <c r="A393" t="s">
        <v>2490</v>
      </c>
      <c r="B393" t="s">
        <v>2491</v>
      </c>
      <c r="C393" t="s">
        <v>2492</v>
      </c>
      <c r="D393" t="s">
        <v>2300</v>
      </c>
      <c r="E393" t="s">
        <v>1031</v>
      </c>
      <c r="F393" t="s">
        <v>2314</v>
      </c>
      <c r="G393" t="s">
        <v>1065</v>
      </c>
      <c r="H393" t="s">
        <v>2308</v>
      </c>
      <c r="I393" t="s">
        <v>2494</v>
      </c>
      <c r="J393" t="s">
        <v>100</v>
      </c>
      <c r="K393" t="s">
        <v>35</v>
      </c>
      <c r="L393" t="s">
        <v>41</v>
      </c>
      <c r="M393" t="s">
        <v>374</v>
      </c>
      <c r="N393">
        <v>100</v>
      </c>
      <c r="O393">
        <v>100</v>
      </c>
      <c r="P393" t="s">
        <v>38</v>
      </c>
      <c r="Q393" t="s">
        <v>38</v>
      </c>
      <c r="R393" t="s">
        <v>38</v>
      </c>
      <c r="S393" t="s">
        <v>2337</v>
      </c>
      <c r="T393" t="s">
        <v>1133</v>
      </c>
      <c r="U393" t="s">
        <v>2524</v>
      </c>
      <c r="V393" t="s">
        <v>1137</v>
      </c>
      <c r="W393" t="s">
        <v>34</v>
      </c>
      <c r="X393" t="s">
        <v>35</v>
      </c>
      <c r="Y393" t="s">
        <v>41</v>
      </c>
      <c r="Z393" t="s">
        <v>374</v>
      </c>
      <c r="AB393">
        <v>100</v>
      </c>
      <c r="AC393">
        <v>20.6</v>
      </c>
      <c r="AE393">
        <v>100</v>
      </c>
      <c r="AF393">
        <v>100</v>
      </c>
      <c r="AG393">
        <v>100</v>
      </c>
      <c r="AH393">
        <v>100</v>
      </c>
      <c r="AI393">
        <v>100</v>
      </c>
      <c r="AJ393">
        <v>100</v>
      </c>
      <c r="AK393">
        <v>100</v>
      </c>
      <c r="AL393">
        <v>100</v>
      </c>
      <c r="AM393">
        <v>100</v>
      </c>
      <c r="AN393">
        <v>100</v>
      </c>
      <c r="AO393" t="s">
        <v>38</v>
      </c>
      <c r="AP393" t="s">
        <v>38</v>
      </c>
      <c r="AQ393" t="s">
        <v>38</v>
      </c>
      <c r="AT393" t="str">
        <f t="shared" si="6"/>
        <v>02010165</v>
      </c>
    </row>
    <row r="394" spans="1:46" hidden="1">
      <c r="A394" t="s">
        <v>2490</v>
      </c>
      <c r="B394" t="s">
        <v>2491</v>
      </c>
      <c r="C394" t="s">
        <v>2492</v>
      </c>
      <c r="D394" t="s">
        <v>2300</v>
      </c>
      <c r="E394" t="s">
        <v>1031</v>
      </c>
      <c r="F394" t="s">
        <v>2307</v>
      </c>
      <c r="G394" t="s">
        <v>1071</v>
      </c>
      <c r="H394" t="s">
        <v>2305</v>
      </c>
      <c r="I394" t="s">
        <v>2525</v>
      </c>
      <c r="J394" t="s">
        <v>1078</v>
      </c>
      <c r="K394" t="s">
        <v>115</v>
      </c>
      <c r="L394" t="s">
        <v>65</v>
      </c>
      <c r="M394" t="s">
        <v>374</v>
      </c>
      <c r="N394">
        <v>9.1</v>
      </c>
      <c r="O394">
        <v>9</v>
      </c>
      <c r="P394" t="s">
        <v>38</v>
      </c>
      <c r="Q394" t="s">
        <v>38</v>
      </c>
      <c r="R394" t="s">
        <v>38</v>
      </c>
      <c r="S394" t="s">
        <v>2319</v>
      </c>
      <c r="T394" t="s">
        <v>1138</v>
      </c>
      <c r="U394" t="s">
        <v>2383</v>
      </c>
      <c r="V394" t="s">
        <v>1139</v>
      </c>
      <c r="W394" t="s">
        <v>100</v>
      </c>
      <c r="X394" t="s">
        <v>35</v>
      </c>
      <c r="Y394" t="s">
        <v>41</v>
      </c>
      <c r="Z394" t="s">
        <v>374</v>
      </c>
      <c r="AA394">
        <v>100</v>
      </c>
      <c r="AB394">
        <v>100</v>
      </c>
      <c r="AC394">
        <v>100</v>
      </c>
      <c r="AE394">
        <v>100</v>
      </c>
      <c r="AF394">
        <v>100</v>
      </c>
      <c r="AG394">
        <v>100</v>
      </c>
      <c r="AH394">
        <v>100</v>
      </c>
      <c r="AI394">
        <v>100</v>
      </c>
      <c r="AJ394">
        <v>100</v>
      </c>
      <c r="AK394">
        <v>100</v>
      </c>
      <c r="AL394">
        <v>100</v>
      </c>
      <c r="AM394">
        <v>100</v>
      </c>
      <c r="AN394">
        <v>100</v>
      </c>
      <c r="AO394" t="s">
        <v>38</v>
      </c>
      <c r="AP394" t="s">
        <v>38</v>
      </c>
      <c r="AQ394" t="s">
        <v>38</v>
      </c>
      <c r="AT394" t="str">
        <f t="shared" si="6"/>
        <v>02010149</v>
      </c>
    </row>
    <row r="395" spans="1:46" hidden="1">
      <c r="A395" t="s">
        <v>2490</v>
      </c>
      <c r="B395" t="s">
        <v>2491</v>
      </c>
      <c r="C395" t="s">
        <v>2492</v>
      </c>
      <c r="D395" t="s">
        <v>2300</v>
      </c>
      <c r="E395" t="s">
        <v>1031</v>
      </c>
      <c r="F395" t="s">
        <v>2307</v>
      </c>
      <c r="G395" t="s">
        <v>1071</v>
      </c>
      <c r="H395" t="s">
        <v>2306</v>
      </c>
      <c r="I395" t="s">
        <v>2526</v>
      </c>
      <c r="J395" t="s">
        <v>1078</v>
      </c>
      <c r="K395" t="s">
        <v>115</v>
      </c>
      <c r="L395" t="s">
        <v>65</v>
      </c>
      <c r="M395" t="s">
        <v>374</v>
      </c>
      <c r="N395">
        <v>38.5</v>
      </c>
      <c r="O395">
        <v>27</v>
      </c>
      <c r="P395" t="s">
        <v>38</v>
      </c>
      <c r="Q395" t="s">
        <v>38</v>
      </c>
      <c r="R395" t="s">
        <v>38</v>
      </c>
      <c r="S395" t="s">
        <v>2319</v>
      </c>
      <c r="T395" t="s">
        <v>1138</v>
      </c>
      <c r="AC395" t="e">
        <v>#N/A</v>
      </c>
      <c r="AT395" t="str">
        <f t="shared" si="6"/>
        <v>020101</v>
      </c>
    </row>
    <row r="396" spans="1:46" hidden="1">
      <c r="A396" t="s">
        <v>2490</v>
      </c>
      <c r="B396" t="s">
        <v>2491</v>
      </c>
      <c r="C396" t="s">
        <v>2492</v>
      </c>
      <c r="D396" t="s">
        <v>2300</v>
      </c>
      <c r="E396" t="s">
        <v>1031</v>
      </c>
      <c r="F396" t="s">
        <v>2307</v>
      </c>
      <c r="G396" t="s">
        <v>1071</v>
      </c>
      <c r="H396" t="s">
        <v>2311</v>
      </c>
      <c r="I396" t="s">
        <v>2527</v>
      </c>
      <c r="J396" t="s">
        <v>1078</v>
      </c>
      <c r="K396" t="s">
        <v>115</v>
      </c>
      <c r="L396" t="s">
        <v>65</v>
      </c>
      <c r="M396" t="s">
        <v>374</v>
      </c>
      <c r="N396">
        <v>21.9</v>
      </c>
      <c r="O396">
        <v>17</v>
      </c>
      <c r="P396" t="s">
        <v>38</v>
      </c>
      <c r="Q396" t="s">
        <v>38</v>
      </c>
      <c r="R396" t="s">
        <v>38</v>
      </c>
      <c r="S396" t="s">
        <v>2319</v>
      </c>
      <c r="T396" t="s">
        <v>1138</v>
      </c>
      <c r="AC396" t="e">
        <v>#N/A</v>
      </c>
      <c r="AT396" t="str">
        <f t="shared" si="6"/>
        <v>020101</v>
      </c>
    </row>
    <row r="397" spans="1:46" hidden="1">
      <c r="A397" t="s">
        <v>2528</v>
      </c>
      <c r="B397" t="s">
        <v>2529</v>
      </c>
      <c r="C397" t="s">
        <v>2530</v>
      </c>
      <c r="D397" t="s">
        <v>2300</v>
      </c>
      <c r="E397" t="s">
        <v>1140</v>
      </c>
      <c r="F397" t="s">
        <v>2301</v>
      </c>
      <c r="G397" t="s">
        <v>1141</v>
      </c>
      <c r="H397" t="s">
        <v>2301</v>
      </c>
      <c r="I397" t="s">
        <v>2531</v>
      </c>
      <c r="J397" t="s">
        <v>34</v>
      </c>
      <c r="K397" t="s">
        <v>115</v>
      </c>
      <c r="L397" t="s">
        <v>65</v>
      </c>
      <c r="M397" t="s">
        <v>37</v>
      </c>
      <c r="N397">
        <v>1776825</v>
      </c>
      <c r="O397">
        <v>1905138</v>
      </c>
      <c r="P397" t="s">
        <v>38</v>
      </c>
      <c r="Q397" t="s">
        <v>38</v>
      </c>
      <c r="R397" t="s">
        <v>38</v>
      </c>
      <c r="S397" t="s">
        <v>2509</v>
      </c>
      <c r="T397" t="s">
        <v>1142</v>
      </c>
      <c r="U397" t="s">
        <v>2301</v>
      </c>
      <c r="V397" t="s">
        <v>1146</v>
      </c>
      <c r="W397" t="s">
        <v>100</v>
      </c>
      <c r="X397" t="s">
        <v>35</v>
      </c>
      <c r="Y397" t="s">
        <v>41</v>
      </c>
      <c r="Z397" t="s">
        <v>37</v>
      </c>
      <c r="AA397">
        <v>90</v>
      </c>
      <c r="AB397">
        <v>90</v>
      </c>
      <c r="AC397">
        <v>90</v>
      </c>
      <c r="AE397">
        <v>90</v>
      </c>
      <c r="AF397">
        <v>90</v>
      </c>
      <c r="AG397">
        <v>90</v>
      </c>
      <c r="AH397">
        <v>90</v>
      </c>
      <c r="AI397">
        <v>90</v>
      </c>
      <c r="AJ397">
        <v>90</v>
      </c>
      <c r="AK397">
        <v>90</v>
      </c>
      <c r="AL397">
        <v>90</v>
      </c>
      <c r="AM397">
        <v>90</v>
      </c>
      <c r="AN397">
        <v>90</v>
      </c>
      <c r="AO397" t="s">
        <v>38</v>
      </c>
      <c r="AP397" t="s">
        <v>38</v>
      </c>
      <c r="AQ397" t="s">
        <v>38</v>
      </c>
      <c r="AT397" t="str">
        <f t="shared" si="6"/>
        <v>0122011</v>
      </c>
    </row>
    <row r="398" spans="1:46" hidden="1">
      <c r="A398" t="s">
        <v>2528</v>
      </c>
      <c r="B398" t="s">
        <v>2529</v>
      </c>
      <c r="C398" t="s">
        <v>2530</v>
      </c>
      <c r="D398" t="s">
        <v>2300</v>
      </c>
      <c r="E398" t="s">
        <v>1140</v>
      </c>
      <c r="F398" t="s">
        <v>2301</v>
      </c>
      <c r="G398" t="s">
        <v>1141</v>
      </c>
      <c r="H398" t="s">
        <v>2301</v>
      </c>
      <c r="I398" t="s">
        <v>2531</v>
      </c>
      <c r="J398" t="s">
        <v>34</v>
      </c>
      <c r="K398" t="s">
        <v>115</v>
      </c>
      <c r="L398" t="s">
        <v>65</v>
      </c>
      <c r="M398" t="s">
        <v>37</v>
      </c>
      <c r="N398">
        <v>1776825</v>
      </c>
      <c r="O398">
        <v>1905138</v>
      </c>
      <c r="P398" t="s">
        <v>38</v>
      </c>
      <c r="Q398" t="s">
        <v>38</v>
      </c>
      <c r="R398" t="s">
        <v>38</v>
      </c>
      <c r="S398" t="s">
        <v>2510</v>
      </c>
      <c r="T398" t="s">
        <v>1147</v>
      </c>
      <c r="U398" t="s">
        <v>2304</v>
      </c>
      <c r="V398" t="s">
        <v>1151</v>
      </c>
      <c r="W398" t="s">
        <v>100</v>
      </c>
      <c r="X398" t="s">
        <v>131</v>
      </c>
      <c r="Y398" t="s">
        <v>41</v>
      </c>
      <c r="Z398" t="s">
        <v>37</v>
      </c>
      <c r="AA398">
        <v>100</v>
      </c>
      <c r="AB398">
        <v>100</v>
      </c>
      <c r="AC398">
        <v>100</v>
      </c>
      <c r="AE398">
        <v>100</v>
      </c>
      <c r="AF398">
        <v>100</v>
      </c>
      <c r="AG398">
        <v>100</v>
      </c>
      <c r="AH398">
        <v>100</v>
      </c>
      <c r="AI398">
        <v>100</v>
      </c>
      <c r="AJ398">
        <v>100</v>
      </c>
      <c r="AK398">
        <v>100</v>
      </c>
      <c r="AL398">
        <v>100</v>
      </c>
      <c r="AM398">
        <v>100</v>
      </c>
      <c r="AN398">
        <v>100</v>
      </c>
      <c r="AO398" t="s">
        <v>38</v>
      </c>
      <c r="AP398" t="s">
        <v>38</v>
      </c>
      <c r="AQ398" t="s">
        <v>38</v>
      </c>
      <c r="AT398" t="str">
        <f t="shared" si="6"/>
        <v>0122012</v>
      </c>
    </row>
    <row r="399" spans="1:46" hidden="1">
      <c r="A399" t="s">
        <v>2528</v>
      </c>
      <c r="B399" t="s">
        <v>2529</v>
      </c>
      <c r="C399" t="s">
        <v>2530</v>
      </c>
      <c r="D399" t="s">
        <v>2300</v>
      </c>
      <c r="E399" t="s">
        <v>1140</v>
      </c>
      <c r="F399" t="s">
        <v>2301</v>
      </c>
      <c r="G399" t="s">
        <v>1141</v>
      </c>
      <c r="H399" t="s">
        <v>2301</v>
      </c>
      <c r="I399" t="s">
        <v>2531</v>
      </c>
      <c r="J399" t="s">
        <v>34</v>
      </c>
      <c r="K399" t="s">
        <v>115</v>
      </c>
      <c r="L399" t="s">
        <v>65</v>
      </c>
      <c r="M399" t="s">
        <v>37</v>
      </c>
      <c r="N399">
        <v>1776825</v>
      </c>
      <c r="O399">
        <v>1905138</v>
      </c>
      <c r="P399" t="s">
        <v>38</v>
      </c>
      <c r="Q399" t="s">
        <v>38</v>
      </c>
      <c r="R399" t="s">
        <v>38</v>
      </c>
      <c r="S399" t="s">
        <v>2510</v>
      </c>
      <c r="T399" t="s">
        <v>1147</v>
      </c>
      <c r="U399" t="s">
        <v>2307</v>
      </c>
      <c r="V399" t="s">
        <v>1152</v>
      </c>
      <c r="W399" t="s">
        <v>100</v>
      </c>
      <c r="X399" t="s">
        <v>131</v>
      </c>
      <c r="Y399" t="s">
        <v>41</v>
      </c>
      <c r="Z399" t="s">
        <v>37</v>
      </c>
      <c r="AA399">
        <v>100</v>
      </c>
      <c r="AB399">
        <v>100</v>
      </c>
      <c r="AC399">
        <v>100</v>
      </c>
      <c r="AE399">
        <v>100</v>
      </c>
      <c r="AF399">
        <v>100</v>
      </c>
      <c r="AG399">
        <v>100</v>
      </c>
      <c r="AH399">
        <v>100</v>
      </c>
      <c r="AI399">
        <v>100</v>
      </c>
      <c r="AJ399">
        <v>100</v>
      </c>
      <c r="AK399">
        <v>100</v>
      </c>
      <c r="AL399">
        <v>100</v>
      </c>
      <c r="AM399">
        <v>100</v>
      </c>
      <c r="AN399">
        <v>100</v>
      </c>
      <c r="AO399" t="s">
        <v>38</v>
      </c>
      <c r="AP399" t="s">
        <v>38</v>
      </c>
      <c r="AQ399" t="s">
        <v>38</v>
      </c>
      <c r="AT399" t="str">
        <f t="shared" si="6"/>
        <v>0122013</v>
      </c>
    </row>
    <row r="400" spans="1:46" hidden="1">
      <c r="A400" t="s">
        <v>2528</v>
      </c>
      <c r="B400" t="s">
        <v>2529</v>
      </c>
      <c r="C400" t="s">
        <v>2530</v>
      </c>
      <c r="D400" t="s">
        <v>2300</v>
      </c>
      <c r="E400" t="s">
        <v>1140</v>
      </c>
      <c r="F400" t="s">
        <v>2301</v>
      </c>
      <c r="G400" t="s">
        <v>1141</v>
      </c>
      <c r="H400" t="s">
        <v>2301</v>
      </c>
      <c r="I400" t="s">
        <v>2531</v>
      </c>
      <c r="J400" t="s">
        <v>34</v>
      </c>
      <c r="K400" t="s">
        <v>115</v>
      </c>
      <c r="L400" t="s">
        <v>65</v>
      </c>
      <c r="M400" t="s">
        <v>37</v>
      </c>
      <c r="N400">
        <v>1776825</v>
      </c>
      <c r="O400">
        <v>1905138</v>
      </c>
      <c r="P400" t="s">
        <v>38</v>
      </c>
      <c r="Q400" t="s">
        <v>38</v>
      </c>
      <c r="R400" t="s">
        <v>38</v>
      </c>
      <c r="S400" t="s">
        <v>2511</v>
      </c>
      <c r="T400" t="s">
        <v>1153</v>
      </c>
      <c r="U400" t="s">
        <v>2310</v>
      </c>
      <c r="V400" t="s">
        <v>1157</v>
      </c>
      <c r="W400" t="s">
        <v>34</v>
      </c>
      <c r="X400" t="s">
        <v>131</v>
      </c>
      <c r="Y400" t="s">
        <v>36</v>
      </c>
      <c r="Z400" t="s">
        <v>58</v>
      </c>
      <c r="AA400">
        <v>95000</v>
      </c>
      <c r="AB400">
        <v>149179</v>
      </c>
      <c r="AC400">
        <v>97766</v>
      </c>
      <c r="AE400">
        <v>141179</v>
      </c>
      <c r="AF400">
        <v>92113</v>
      </c>
      <c r="AG400">
        <v>92113</v>
      </c>
      <c r="AH400">
        <v>92113</v>
      </c>
      <c r="AI400">
        <v>92113</v>
      </c>
      <c r="AJ400">
        <v>92113</v>
      </c>
      <c r="AK400">
        <v>92113</v>
      </c>
      <c r="AL400">
        <v>92113</v>
      </c>
      <c r="AM400">
        <v>92113</v>
      </c>
      <c r="AN400">
        <v>92113</v>
      </c>
      <c r="AO400" t="s">
        <v>38</v>
      </c>
      <c r="AP400" t="s">
        <v>38</v>
      </c>
      <c r="AQ400" t="s">
        <v>38</v>
      </c>
      <c r="AT400" t="str">
        <f t="shared" si="6"/>
        <v>0122014</v>
      </c>
    </row>
    <row r="401" spans="1:46" hidden="1">
      <c r="A401" t="s">
        <v>2528</v>
      </c>
      <c r="B401" t="s">
        <v>2529</v>
      </c>
      <c r="C401" t="s">
        <v>2530</v>
      </c>
      <c r="D401" t="s">
        <v>2300</v>
      </c>
      <c r="E401" t="s">
        <v>1140</v>
      </c>
      <c r="F401" t="s">
        <v>2301</v>
      </c>
      <c r="G401" t="s">
        <v>1141</v>
      </c>
      <c r="H401" t="s">
        <v>2301</v>
      </c>
      <c r="I401" t="s">
        <v>2531</v>
      </c>
      <c r="J401" t="s">
        <v>34</v>
      </c>
      <c r="K401" t="s">
        <v>115</v>
      </c>
      <c r="L401" t="s">
        <v>65</v>
      </c>
      <c r="M401" t="s">
        <v>37</v>
      </c>
      <c r="N401">
        <v>1776825</v>
      </c>
      <c r="O401">
        <v>1905138</v>
      </c>
      <c r="P401" t="s">
        <v>38</v>
      </c>
      <c r="Q401" t="s">
        <v>38</v>
      </c>
      <c r="R401" t="s">
        <v>38</v>
      </c>
      <c r="S401" t="s">
        <v>2511</v>
      </c>
      <c r="T401" t="s">
        <v>1153</v>
      </c>
      <c r="U401" t="s">
        <v>2314</v>
      </c>
      <c r="V401" t="s">
        <v>1158</v>
      </c>
      <c r="W401" t="s">
        <v>34</v>
      </c>
      <c r="X401" t="s">
        <v>35</v>
      </c>
      <c r="Y401" t="s">
        <v>36</v>
      </c>
      <c r="Z401" t="s">
        <v>37</v>
      </c>
      <c r="AA401">
        <v>7000</v>
      </c>
      <c r="AB401">
        <v>5680</v>
      </c>
      <c r="AC401">
        <v>8300</v>
      </c>
      <c r="AE401">
        <v>8300</v>
      </c>
      <c r="AF401">
        <v>1500</v>
      </c>
      <c r="AG401">
        <v>5610</v>
      </c>
      <c r="AH401">
        <v>5620</v>
      </c>
      <c r="AI401">
        <v>5630</v>
      </c>
      <c r="AJ401">
        <v>5640</v>
      </c>
      <c r="AK401">
        <v>5650</v>
      </c>
      <c r="AL401">
        <v>5660</v>
      </c>
      <c r="AM401">
        <v>5670</v>
      </c>
      <c r="AN401">
        <v>5680</v>
      </c>
      <c r="AO401" t="s">
        <v>38</v>
      </c>
      <c r="AP401" t="s">
        <v>38</v>
      </c>
      <c r="AQ401" t="s">
        <v>38</v>
      </c>
      <c r="AT401" t="str">
        <f t="shared" si="6"/>
        <v>0122015</v>
      </c>
    </row>
    <row r="402" spans="1:46" hidden="1">
      <c r="A402" t="s">
        <v>2528</v>
      </c>
      <c r="B402" t="s">
        <v>2529</v>
      </c>
      <c r="C402" t="s">
        <v>2530</v>
      </c>
      <c r="D402" t="s">
        <v>2300</v>
      </c>
      <c r="E402" t="s">
        <v>1140</v>
      </c>
      <c r="F402" t="s">
        <v>2301</v>
      </c>
      <c r="G402" t="s">
        <v>1141</v>
      </c>
      <c r="H402" t="s">
        <v>2301</v>
      </c>
      <c r="I402" t="s">
        <v>2531</v>
      </c>
      <c r="J402" t="s">
        <v>34</v>
      </c>
      <c r="K402" t="s">
        <v>115</v>
      </c>
      <c r="L402" t="s">
        <v>65</v>
      </c>
      <c r="M402" t="s">
        <v>37</v>
      </c>
      <c r="N402">
        <v>1776825</v>
      </c>
      <c r="O402">
        <v>1905138</v>
      </c>
      <c r="P402" t="s">
        <v>38</v>
      </c>
      <c r="Q402" t="s">
        <v>38</v>
      </c>
      <c r="R402" t="s">
        <v>38</v>
      </c>
      <c r="S402" t="s">
        <v>2512</v>
      </c>
      <c r="T402" t="s">
        <v>1159</v>
      </c>
      <c r="U402" t="s">
        <v>2315</v>
      </c>
      <c r="V402" t="s">
        <v>1163</v>
      </c>
      <c r="W402" t="s">
        <v>40</v>
      </c>
      <c r="X402" t="s">
        <v>35</v>
      </c>
      <c r="Y402" t="s">
        <v>36</v>
      </c>
      <c r="Z402" t="s">
        <v>37</v>
      </c>
      <c r="AA402">
        <v>18684</v>
      </c>
      <c r="AB402">
        <v>94000</v>
      </c>
      <c r="AC402">
        <v>2000</v>
      </c>
      <c r="AE402">
        <v>2000</v>
      </c>
      <c r="AF402">
        <v>17000</v>
      </c>
      <c r="AG402">
        <v>12000</v>
      </c>
      <c r="AH402">
        <v>9000</v>
      </c>
      <c r="AI402">
        <v>9000</v>
      </c>
      <c r="AJ402">
        <v>9000</v>
      </c>
      <c r="AK402">
        <v>9000</v>
      </c>
      <c r="AL402">
        <v>9000</v>
      </c>
      <c r="AM402">
        <v>9000</v>
      </c>
      <c r="AN402">
        <v>9000</v>
      </c>
      <c r="AO402" t="s">
        <v>38</v>
      </c>
      <c r="AP402" t="s">
        <v>38</v>
      </c>
      <c r="AQ402" t="s">
        <v>38</v>
      </c>
      <c r="AT402" t="str">
        <f t="shared" si="6"/>
        <v>0122016</v>
      </c>
    </row>
    <row r="403" spans="1:46" hidden="1">
      <c r="A403" t="s">
        <v>2528</v>
      </c>
      <c r="B403" t="s">
        <v>2529</v>
      </c>
      <c r="C403" t="s">
        <v>2530</v>
      </c>
      <c r="D403" t="s">
        <v>2300</v>
      </c>
      <c r="E403" t="s">
        <v>1140</v>
      </c>
      <c r="F403" t="s">
        <v>2301</v>
      </c>
      <c r="G403" t="s">
        <v>1141</v>
      </c>
      <c r="H403" t="s">
        <v>2301</v>
      </c>
      <c r="I403" t="s">
        <v>2531</v>
      </c>
      <c r="J403" t="s">
        <v>34</v>
      </c>
      <c r="K403" t="s">
        <v>115</v>
      </c>
      <c r="L403" t="s">
        <v>65</v>
      </c>
      <c r="M403" t="s">
        <v>37</v>
      </c>
      <c r="N403">
        <v>1776825</v>
      </c>
      <c r="O403">
        <v>1905138</v>
      </c>
      <c r="P403" t="s">
        <v>38</v>
      </c>
      <c r="Q403" t="s">
        <v>38</v>
      </c>
      <c r="R403" t="s">
        <v>38</v>
      </c>
      <c r="S403" t="s">
        <v>2512</v>
      </c>
      <c r="T403" t="s">
        <v>1159</v>
      </c>
      <c r="U403" t="s">
        <v>2316</v>
      </c>
      <c r="V403" t="s">
        <v>1164</v>
      </c>
      <c r="W403" t="s">
        <v>40</v>
      </c>
      <c r="X403" t="s">
        <v>131</v>
      </c>
      <c r="Y403" t="s">
        <v>36</v>
      </c>
      <c r="Z403" t="s">
        <v>37</v>
      </c>
      <c r="AA403">
        <v>67149</v>
      </c>
      <c r="AB403">
        <v>376282</v>
      </c>
      <c r="AC403">
        <v>40981</v>
      </c>
      <c r="AE403">
        <v>40981</v>
      </c>
      <c r="AF403">
        <v>65229</v>
      </c>
      <c r="AG403">
        <v>140981</v>
      </c>
      <c r="AH403">
        <v>175000</v>
      </c>
      <c r="AI403">
        <v>175000</v>
      </c>
      <c r="AJ403">
        <v>175000</v>
      </c>
      <c r="AK403">
        <v>175000</v>
      </c>
      <c r="AL403">
        <v>175000</v>
      </c>
      <c r="AM403">
        <v>175000</v>
      </c>
      <c r="AN403">
        <v>175000</v>
      </c>
      <c r="AO403" t="s">
        <v>38</v>
      </c>
      <c r="AP403" t="s">
        <v>38</v>
      </c>
      <c r="AQ403" t="s">
        <v>38</v>
      </c>
      <c r="AT403" t="str">
        <f t="shared" si="6"/>
        <v>0122017</v>
      </c>
    </row>
    <row r="404" spans="1:46" hidden="1">
      <c r="A404" t="s">
        <v>2528</v>
      </c>
      <c r="B404" t="s">
        <v>2529</v>
      </c>
      <c r="C404" t="s">
        <v>2530</v>
      </c>
      <c r="D404" t="s">
        <v>2300</v>
      </c>
      <c r="E404" t="s">
        <v>1140</v>
      </c>
      <c r="F404" t="s">
        <v>2301</v>
      </c>
      <c r="G404" t="s">
        <v>1141</v>
      </c>
      <c r="H404" t="s">
        <v>2301</v>
      </c>
      <c r="I404" t="s">
        <v>2531</v>
      </c>
      <c r="J404" t="s">
        <v>34</v>
      </c>
      <c r="K404" t="s">
        <v>115</v>
      </c>
      <c r="L404" t="s">
        <v>65</v>
      </c>
      <c r="M404" t="s">
        <v>37</v>
      </c>
      <c r="N404">
        <v>1776825</v>
      </c>
      <c r="O404">
        <v>1905138</v>
      </c>
      <c r="P404" t="s">
        <v>38</v>
      </c>
      <c r="Q404" t="s">
        <v>38</v>
      </c>
      <c r="R404" t="s">
        <v>38</v>
      </c>
      <c r="S404" t="s">
        <v>2513</v>
      </c>
      <c r="T404" t="s">
        <v>1165</v>
      </c>
      <c r="U404" t="s">
        <v>2318</v>
      </c>
      <c r="V404" t="s">
        <v>1169</v>
      </c>
      <c r="W404" t="s">
        <v>34</v>
      </c>
      <c r="X404" t="s">
        <v>35</v>
      </c>
      <c r="Y404" t="s">
        <v>36</v>
      </c>
      <c r="Z404" t="s">
        <v>37</v>
      </c>
      <c r="AA404">
        <v>54882</v>
      </c>
      <c r="AB404">
        <v>85898</v>
      </c>
      <c r="AC404">
        <v>30816</v>
      </c>
      <c r="AE404">
        <v>37986</v>
      </c>
      <c r="AF404">
        <v>47373</v>
      </c>
      <c r="AG404">
        <v>66114</v>
      </c>
      <c r="AH404">
        <v>85898</v>
      </c>
      <c r="AI404">
        <v>85898</v>
      </c>
      <c r="AJ404">
        <v>85898</v>
      </c>
      <c r="AK404">
        <v>85898</v>
      </c>
      <c r="AL404">
        <v>85898</v>
      </c>
      <c r="AM404">
        <v>85898</v>
      </c>
      <c r="AN404">
        <v>85898</v>
      </c>
      <c r="AO404" t="s">
        <v>38</v>
      </c>
      <c r="AP404" t="s">
        <v>38</v>
      </c>
      <c r="AQ404" t="s">
        <v>38</v>
      </c>
      <c r="AT404" t="str">
        <f t="shared" si="6"/>
        <v>0122018</v>
      </c>
    </row>
    <row r="405" spans="1:46" hidden="1">
      <c r="A405" t="s">
        <v>2528</v>
      </c>
      <c r="B405" t="s">
        <v>2529</v>
      </c>
      <c r="C405" t="s">
        <v>2530</v>
      </c>
      <c r="D405" t="s">
        <v>2300</v>
      </c>
      <c r="E405" t="s">
        <v>1140</v>
      </c>
      <c r="F405" t="s">
        <v>2301</v>
      </c>
      <c r="G405" t="s">
        <v>1141</v>
      </c>
      <c r="H405" t="s">
        <v>2301</v>
      </c>
      <c r="I405" t="s">
        <v>2531</v>
      </c>
      <c r="J405" t="s">
        <v>34</v>
      </c>
      <c r="K405" t="s">
        <v>115</v>
      </c>
      <c r="L405" t="s">
        <v>65</v>
      </c>
      <c r="M405" t="s">
        <v>37</v>
      </c>
      <c r="N405">
        <v>1776825</v>
      </c>
      <c r="O405">
        <v>1905138</v>
      </c>
      <c r="P405" t="s">
        <v>38</v>
      </c>
      <c r="Q405" t="s">
        <v>38</v>
      </c>
      <c r="R405" t="s">
        <v>38</v>
      </c>
      <c r="S405" t="s">
        <v>2513</v>
      </c>
      <c r="T405" t="s">
        <v>1165</v>
      </c>
      <c r="U405" t="s">
        <v>2319</v>
      </c>
      <c r="V405" t="s">
        <v>1170</v>
      </c>
      <c r="W405" t="s">
        <v>34</v>
      </c>
      <c r="X405" t="s">
        <v>35</v>
      </c>
      <c r="Y405" t="s">
        <v>36</v>
      </c>
      <c r="Z405" t="s">
        <v>58</v>
      </c>
      <c r="AA405">
        <v>105000</v>
      </c>
      <c r="AB405">
        <v>112350</v>
      </c>
      <c r="AC405">
        <v>110000</v>
      </c>
      <c r="AE405">
        <v>110000</v>
      </c>
      <c r="AF405">
        <v>128000</v>
      </c>
      <c r="AG405">
        <v>188332</v>
      </c>
      <c r="AH405">
        <v>188332</v>
      </c>
      <c r="AI405">
        <v>188332</v>
      </c>
      <c r="AJ405">
        <v>188332</v>
      </c>
      <c r="AK405">
        <v>188332</v>
      </c>
      <c r="AL405">
        <v>188332</v>
      </c>
      <c r="AM405">
        <v>188332</v>
      </c>
      <c r="AN405">
        <v>188332</v>
      </c>
      <c r="AO405" t="s">
        <v>38</v>
      </c>
      <c r="AP405" t="s">
        <v>38</v>
      </c>
      <c r="AQ405" t="s">
        <v>38</v>
      </c>
      <c r="AT405" t="str">
        <f t="shared" si="6"/>
        <v>0122019</v>
      </c>
    </row>
    <row r="406" spans="1:46" hidden="1">
      <c r="A406" t="s">
        <v>2528</v>
      </c>
      <c r="B406" t="s">
        <v>2529</v>
      </c>
      <c r="C406" t="s">
        <v>2530</v>
      </c>
      <c r="D406" t="s">
        <v>2300</v>
      </c>
      <c r="E406" t="s">
        <v>1140</v>
      </c>
      <c r="F406" t="s">
        <v>2301</v>
      </c>
      <c r="G406" t="s">
        <v>1141</v>
      </c>
      <c r="H406" t="s">
        <v>2301</v>
      </c>
      <c r="I406" t="s">
        <v>2531</v>
      </c>
      <c r="J406" t="s">
        <v>34</v>
      </c>
      <c r="K406" t="s">
        <v>115</v>
      </c>
      <c r="L406" t="s">
        <v>65</v>
      </c>
      <c r="M406" t="s">
        <v>37</v>
      </c>
      <c r="N406">
        <v>1776825</v>
      </c>
      <c r="O406">
        <v>1905138</v>
      </c>
      <c r="P406" t="s">
        <v>38</v>
      </c>
      <c r="Q406" t="s">
        <v>38</v>
      </c>
      <c r="R406" t="s">
        <v>38</v>
      </c>
      <c r="S406" t="s">
        <v>2514</v>
      </c>
      <c r="T406" t="s">
        <v>1171</v>
      </c>
      <c r="U406" t="s">
        <v>2320</v>
      </c>
      <c r="V406" t="s">
        <v>1175</v>
      </c>
      <c r="W406" t="s">
        <v>34</v>
      </c>
      <c r="X406" t="s">
        <v>35</v>
      </c>
      <c r="Y406" t="s">
        <v>36</v>
      </c>
      <c r="Z406" t="s">
        <v>58</v>
      </c>
      <c r="AA406">
        <v>4171</v>
      </c>
      <c r="AB406">
        <v>4500</v>
      </c>
      <c r="AC406">
        <v>4275</v>
      </c>
      <c r="AE406">
        <v>4171</v>
      </c>
      <c r="AF406">
        <v>4500</v>
      </c>
      <c r="AG406">
        <v>4500</v>
      </c>
      <c r="AH406">
        <v>4500</v>
      </c>
      <c r="AI406">
        <v>4500</v>
      </c>
      <c r="AJ406">
        <v>4500</v>
      </c>
      <c r="AK406">
        <v>4500</v>
      </c>
      <c r="AL406">
        <v>4500</v>
      </c>
      <c r="AM406">
        <v>4500</v>
      </c>
      <c r="AN406">
        <v>4500</v>
      </c>
      <c r="AO406" t="s">
        <v>38</v>
      </c>
      <c r="AP406" t="s">
        <v>38</v>
      </c>
      <c r="AQ406" t="s">
        <v>38</v>
      </c>
      <c r="AT406" t="str">
        <f t="shared" si="6"/>
        <v>01220110</v>
      </c>
    </row>
    <row r="407" spans="1:46" hidden="1">
      <c r="A407" t="s">
        <v>2528</v>
      </c>
      <c r="B407" t="s">
        <v>2529</v>
      </c>
      <c r="C407" t="s">
        <v>2530</v>
      </c>
      <c r="D407" t="s">
        <v>2300</v>
      </c>
      <c r="E407" t="s">
        <v>1140</v>
      </c>
      <c r="F407" t="s">
        <v>2301</v>
      </c>
      <c r="G407" t="s">
        <v>1141</v>
      </c>
      <c r="H407" t="s">
        <v>2301</v>
      </c>
      <c r="I407" t="s">
        <v>2531</v>
      </c>
      <c r="J407" t="s">
        <v>34</v>
      </c>
      <c r="K407" t="s">
        <v>115</v>
      </c>
      <c r="L407" t="s">
        <v>65</v>
      </c>
      <c r="M407" t="s">
        <v>37</v>
      </c>
      <c r="N407">
        <v>1776825</v>
      </c>
      <c r="O407">
        <v>1905138</v>
      </c>
      <c r="P407" t="s">
        <v>38</v>
      </c>
      <c r="Q407" t="s">
        <v>38</v>
      </c>
      <c r="R407" t="s">
        <v>38</v>
      </c>
      <c r="S407" t="s">
        <v>2515</v>
      </c>
      <c r="T407" t="s">
        <v>1176</v>
      </c>
      <c r="U407" t="s">
        <v>2321</v>
      </c>
      <c r="V407" t="s">
        <v>1180</v>
      </c>
      <c r="W407" t="s">
        <v>100</v>
      </c>
      <c r="X407" t="s">
        <v>35</v>
      </c>
      <c r="Y407" t="s">
        <v>36</v>
      </c>
      <c r="Z407" t="s">
        <v>37</v>
      </c>
      <c r="AA407">
        <v>9795</v>
      </c>
      <c r="AB407">
        <v>9795</v>
      </c>
      <c r="AC407">
        <v>9642</v>
      </c>
      <c r="AE407">
        <v>9795</v>
      </c>
      <c r="AF407">
        <v>9795</v>
      </c>
      <c r="AG407">
        <v>9795</v>
      </c>
      <c r="AH407">
        <v>9795</v>
      </c>
      <c r="AI407">
        <v>9795</v>
      </c>
      <c r="AJ407">
        <v>9795</v>
      </c>
      <c r="AK407">
        <v>9795</v>
      </c>
      <c r="AL407">
        <v>9795</v>
      </c>
      <c r="AM407">
        <v>9795</v>
      </c>
      <c r="AN407">
        <v>9795</v>
      </c>
      <c r="AO407" t="s">
        <v>38</v>
      </c>
      <c r="AP407" t="s">
        <v>38</v>
      </c>
      <c r="AQ407" t="s">
        <v>38</v>
      </c>
      <c r="AT407" t="str">
        <f t="shared" si="6"/>
        <v>01220111</v>
      </c>
    </row>
    <row r="408" spans="1:46" hidden="1">
      <c r="A408" t="s">
        <v>2528</v>
      </c>
      <c r="B408" t="s">
        <v>2529</v>
      </c>
      <c r="C408" t="s">
        <v>2530</v>
      </c>
      <c r="D408" t="s">
        <v>2300</v>
      </c>
      <c r="E408" t="s">
        <v>1140</v>
      </c>
      <c r="F408" t="s">
        <v>2301</v>
      </c>
      <c r="G408" t="s">
        <v>1141</v>
      </c>
      <c r="H408" t="s">
        <v>2301</v>
      </c>
      <c r="I408" t="s">
        <v>2531</v>
      </c>
      <c r="J408" t="s">
        <v>34</v>
      </c>
      <c r="K408" t="s">
        <v>115</v>
      </c>
      <c r="L408" t="s">
        <v>65</v>
      </c>
      <c r="M408" t="s">
        <v>37</v>
      </c>
      <c r="N408">
        <v>1776825</v>
      </c>
      <c r="O408">
        <v>1905138</v>
      </c>
      <c r="P408" t="s">
        <v>38</v>
      </c>
      <c r="Q408" t="s">
        <v>38</v>
      </c>
      <c r="R408" t="s">
        <v>38</v>
      </c>
      <c r="S408" t="s">
        <v>2515</v>
      </c>
      <c r="T408" t="s">
        <v>1176</v>
      </c>
      <c r="U408" t="s">
        <v>2364</v>
      </c>
      <c r="V408" t="s">
        <v>1181</v>
      </c>
      <c r="W408" t="s">
        <v>40</v>
      </c>
      <c r="X408" t="s">
        <v>115</v>
      </c>
      <c r="Y408" t="s">
        <v>1182</v>
      </c>
      <c r="Z408" t="s">
        <v>37</v>
      </c>
      <c r="AA408">
        <v>1</v>
      </c>
      <c r="AB408">
        <v>2</v>
      </c>
      <c r="AC408" t="e">
        <v>#N/A</v>
      </c>
      <c r="AO408" t="s">
        <v>60</v>
      </c>
      <c r="AP408" t="s">
        <v>60</v>
      </c>
      <c r="AQ408" t="s">
        <v>43</v>
      </c>
      <c r="AT408" t="str">
        <f t="shared" si="6"/>
        <v>01220139</v>
      </c>
    </row>
    <row r="409" spans="1:46" hidden="1">
      <c r="A409" t="s">
        <v>2528</v>
      </c>
      <c r="B409" t="s">
        <v>2529</v>
      </c>
      <c r="C409" t="s">
        <v>2530</v>
      </c>
      <c r="D409" t="s">
        <v>2300</v>
      </c>
      <c r="E409" t="s">
        <v>1140</v>
      </c>
      <c r="F409" t="s">
        <v>2301</v>
      </c>
      <c r="G409" t="s">
        <v>1141</v>
      </c>
      <c r="H409" t="s">
        <v>2301</v>
      </c>
      <c r="I409" t="s">
        <v>2531</v>
      </c>
      <c r="J409" t="s">
        <v>34</v>
      </c>
      <c r="K409" t="s">
        <v>115</v>
      </c>
      <c r="L409" t="s">
        <v>65</v>
      </c>
      <c r="M409" t="s">
        <v>37</v>
      </c>
      <c r="N409">
        <v>1776825</v>
      </c>
      <c r="O409">
        <v>1905138</v>
      </c>
      <c r="P409" t="s">
        <v>38</v>
      </c>
      <c r="Q409" t="s">
        <v>38</v>
      </c>
      <c r="R409" t="s">
        <v>38</v>
      </c>
      <c r="S409" t="s">
        <v>2516</v>
      </c>
      <c r="T409" t="s">
        <v>1183</v>
      </c>
      <c r="U409" t="s">
        <v>2327</v>
      </c>
      <c r="V409" t="s">
        <v>1190</v>
      </c>
      <c r="W409" t="s">
        <v>76</v>
      </c>
      <c r="X409" t="s">
        <v>35</v>
      </c>
      <c r="Y409" t="s">
        <v>41</v>
      </c>
      <c r="Z409" t="s">
        <v>37</v>
      </c>
      <c r="AA409">
        <v>53</v>
      </c>
      <c r="AB409">
        <v>100</v>
      </c>
      <c r="AC409">
        <v>100</v>
      </c>
      <c r="AO409" t="s">
        <v>38</v>
      </c>
      <c r="AP409" t="s">
        <v>43</v>
      </c>
      <c r="AQ409" t="s">
        <v>43</v>
      </c>
      <c r="AT409" t="str">
        <f t="shared" si="6"/>
        <v>01220112</v>
      </c>
    </row>
    <row r="410" spans="1:46" hidden="1">
      <c r="A410" t="s">
        <v>2528</v>
      </c>
      <c r="B410" t="s">
        <v>2529</v>
      </c>
      <c r="C410" t="s">
        <v>2530</v>
      </c>
      <c r="D410" t="s">
        <v>2300</v>
      </c>
      <c r="E410" t="s">
        <v>1140</v>
      </c>
      <c r="F410" t="s">
        <v>2301</v>
      </c>
      <c r="G410" t="s">
        <v>1141</v>
      </c>
      <c r="H410" t="s">
        <v>2301</v>
      </c>
      <c r="I410" t="s">
        <v>2531</v>
      </c>
      <c r="J410" t="s">
        <v>34</v>
      </c>
      <c r="K410" t="s">
        <v>115</v>
      </c>
      <c r="L410" t="s">
        <v>65</v>
      </c>
      <c r="M410" t="s">
        <v>37</v>
      </c>
      <c r="N410">
        <v>1776825</v>
      </c>
      <c r="O410">
        <v>1905138</v>
      </c>
      <c r="P410" t="s">
        <v>38</v>
      </c>
      <c r="Q410" t="s">
        <v>38</v>
      </c>
      <c r="R410" t="s">
        <v>38</v>
      </c>
      <c r="S410" t="s">
        <v>2516</v>
      </c>
      <c r="T410" t="s">
        <v>1183</v>
      </c>
      <c r="U410" t="s">
        <v>2462</v>
      </c>
      <c r="V410" t="s">
        <v>1191</v>
      </c>
      <c r="W410" t="s">
        <v>100</v>
      </c>
      <c r="X410" t="s">
        <v>95</v>
      </c>
      <c r="Y410" t="s">
        <v>41</v>
      </c>
      <c r="Z410" t="s">
        <v>37</v>
      </c>
      <c r="AA410">
        <v>93</v>
      </c>
      <c r="AB410">
        <v>93</v>
      </c>
      <c r="AC410">
        <v>93</v>
      </c>
      <c r="AE410">
        <v>93</v>
      </c>
      <c r="AF410">
        <v>93</v>
      </c>
      <c r="AG410">
        <v>93</v>
      </c>
      <c r="AH410">
        <v>93</v>
      </c>
      <c r="AI410">
        <v>93</v>
      </c>
      <c r="AJ410">
        <v>93</v>
      </c>
      <c r="AK410">
        <v>93</v>
      </c>
      <c r="AL410">
        <v>93</v>
      </c>
      <c r="AM410">
        <v>93</v>
      </c>
      <c r="AN410">
        <v>93</v>
      </c>
      <c r="AO410" t="s">
        <v>38</v>
      </c>
      <c r="AP410" t="s">
        <v>38</v>
      </c>
      <c r="AQ410" t="s">
        <v>38</v>
      </c>
      <c r="AT410" t="str">
        <f t="shared" si="6"/>
        <v>01220130</v>
      </c>
    </row>
    <row r="411" spans="1:46" hidden="1">
      <c r="A411" t="s">
        <v>2528</v>
      </c>
      <c r="B411" t="s">
        <v>2529</v>
      </c>
      <c r="C411" t="s">
        <v>2530</v>
      </c>
      <c r="D411" t="s">
        <v>2300</v>
      </c>
      <c r="E411" t="s">
        <v>1140</v>
      </c>
      <c r="F411" t="s">
        <v>2301</v>
      </c>
      <c r="G411" t="s">
        <v>1141</v>
      </c>
      <c r="H411" t="s">
        <v>2301</v>
      </c>
      <c r="I411" t="s">
        <v>2531</v>
      </c>
      <c r="J411" t="s">
        <v>34</v>
      </c>
      <c r="K411" t="s">
        <v>115</v>
      </c>
      <c r="L411" t="s">
        <v>65</v>
      </c>
      <c r="M411" t="s">
        <v>37</v>
      </c>
      <c r="N411">
        <v>1776825</v>
      </c>
      <c r="O411">
        <v>1905138</v>
      </c>
      <c r="P411" t="s">
        <v>38</v>
      </c>
      <c r="Q411" t="s">
        <v>38</v>
      </c>
      <c r="R411" t="s">
        <v>38</v>
      </c>
      <c r="S411" t="s">
        <v>2517</v>
      </c>
      <c r="T411" t="s">
        <v>1192</v>
      </c>
      <c r="U411" t="s">
        <v>2329</v>
      </c>
      <c r="V411" t="s">
        <v>1193</v>
      </c>
      <c r="W411" t="s">
        <v>40</v>
      </c>
      <c r="X411" t="s">
        <v>35</v>
      </c>
      <c r="Y411" t="s">
        <v>36</v>
      </c>
      <c r="Z411" t="s">
        <v>37</v>
      </c>
      <c r="AA411">
        <v>64167</v>
      </c>
      <c r="AB411">
        <v>104200</v>
      </c>
      <c r="AC411">
        <v>9000</v>
      </c>
      <c r="AE411">
        <v>9000</v>
      </c>
      <c r="AF411">
        <v>9200</v>
      </c>
      <c r="AG411">
        <v>10300</v>
      </c>
      <c r="AH411">
        <v>10700</v>
      </c>
      <c r="AI411">
        <v>10700</v>
      </c>
      <c r="AJ411">
        <v>10700</v>
      </c>
      <c r="AK411">
        <v>10700</v>
      </c>
      <c r="AL411">
        <v>10700</v>
      </c>
      <c r="AM411">
        <v>10700</v>
      </c>
      <c r="AN411">
        <v>10700</v>
      </c>
      <c r="AO411" t="s">
        <v>38</v>
      </c>
      <c r="AP411" t="s">
        <v>38</v>
      </c>
      <c r="AQ411" t="s">
        <v>38</v>
      </c>
      <c r="AT411" t="str">
        <f t="shared" si="6"/>
        <v>01220113</v>
      </c>
    </row>
    <row r="412" spans="1:46" hidden="1">
      <c r="A412" t="s">
        <v>2528</v>
      </c>
      <c r="B412" t="s">
        <v>2529</v>
      </c>
      <c r="C412" t="s">
        <v>2530</v>
      </c>
      <c r="D412" t="s">
        <v>2300</v>
      </c>
      <c r="E412" t="s">
        <v>1140</v>
      </c>
      <c r="F412" t="s">
        <v>2301</v>
      </c>
      <c r="G412" t="s">
        <v>1141</v>
      </c>
      <c r="H412" t="s">
        <v>2301</v>
      </c>
      <c r="I412" t="s">
        <v>2531</v>
      </c>
      <c r="J412" t="s">
        <v>34</v>
      </c>
      <c r="K412" t="s">
        <v>115</v>
      </c>
      <c r="L412" t="s">
        <v>65</v>
      </c>
      <c r="M412" t="s">
        <v>37</v>
      </c>
      <c r="N412">
        <v>1776825</v>
      </c>
      <c r="O412">
        <v>1905138</v>
      </c>
      <c r="P412" t="s">
        <v>38</v>
      </c>
      <c r="Q412" t="s">
        <v>38</v>
      </c>
      <c r="R412" t="s">
        <v>38</v>
      </c>
      <c r="S412" t="s">
        <v>2518</v>
      </c>
      <c r="T412" t="s">
        <v>1194</v>
      </c>
      <c r="U412" t="s">
        <v>2331</v>
      </c>
      <c r="V412" t="s">
        <v>1195</v>
      </c>
      <c r="W412" t="s">
        <v>40</v>
      </c>
      <c r="X412" t="s">
        <v>35</v>
      </c>
      <c r="Y412" t="s">
        <v>36</v>
      </c>
      <c r="Z412" t="s">
        <v>37</v>
      </c>
      <c r="AA412">
        <v>10523</v>
      </c>
      <c r="AB412">
        <v>58634</v>
      </c>
      <c r="AC412">
        <v>5000</v>
      </c>
      <c r="AE412">
        <v>5000</v>
      </c>
      <c r="AF412">
        <v>3960</v>
      </c>
      <c r="AG412">
        <v>9000</v>
      </c>
      <c r="AH412">
        <v>5115</v>
      </c>
      <c r="AI412">
        <v>5115</v>
      </c>
      <c r="AJ412">
        <v>5115</v>
      </c>
      <c r="AK412">
        <v>5115</v>
      </c>
      <c r="AL412">
        <v>5115</v>
      </c>
      <c r="AM412">
        <v>5115</v>
      </c>
      <c r="AN412">
        <v>5115</v>
      </c>
      <c r="AO412" t="s">
        <v>38</v>
      </c>
      <c r="AP412" t="s">
        <v>38</v>
      </c>
      <c r="AQ412" t="s">
        <v>38</v>
      </c>
      <c r="AT412" t="str">
        <f t="shared" si="6"/>
        <v>01220114</v>
      </c>
    </row>
    <row r="413" spans="1:46" hidden="1">
      <c r="A413" t="s">
        <v>2528</v>
      </c>
      <c r="B413" t="s">
        <v>2529</v>
      </c>
      <c r="C413" t="s">
        <v>2530</v>
      </c>
      <c r="D413" t="s">
        <v>2300</v>
      </c>
      <c r="E413" t="s">
        <v>1140</v>
      </c>
      <c r="F413" t="s">
        <v>2301</v>
      </c>
      <c r="G413" t="s">
        <v>1141</v>
      </c>
      <c r="H413" t="s">
        <v>2301</v>
      </c>
      <c r="I413" t="s">
        <v>2531</v>
      </c>
      <c r="J413" t="s">
        <v>34</v>
      </c>
      <c r="K413" t="s">
        <v>115</v>
      </c>
      <c r="L413" t="s">
        <v>65</v>
      </c>
      <c r="M413" t="s">
        <v>37</v>
      </c>
      <c r="N413">
        <v>1776825</v>
      </c>
      <c r="O413">
        <v>1905138</v>
      </c>
      <c r="P413" t="s">
        <v>38</v>
      </c>
      <c r="Q413" t="s">
        <v>38</v>
      </c>
      <c r="R413" t="s">
        <v>38</v>
      </c>
      <c r="S413" t="s">
        <v>2519</v>
      </c>
      <c r="T413" t="s">
        <v>1196</v>
      </c>
      <c r="U413" t="s">
        <v>2332</v>
      </c>
      <c r="V413" t="s">
        <v>1197</v>
      </c>
      <c r="W413" t="s">
        <v>100</v>
      </c>
      <c r="X413" t="s">
        <v>35</v>
      </c>
      <c r="Y413" t="s">
        <v>41</v>
      </c>
      <c r="Z413" t="s">
        <v>37</v>
      </c>
      <c r="AA413">
        <v>100</v>
      </c>
      <c r="AB413">
        <v>100</v>
      </c>
      <c r="AC413">
        <v>100</v>
      </c>
      <c r="AE413">
        <v>100</v>
      </c>
      <c r="AF413">
        <v>100</v>
      </c>
      <c r="AG413">
        <v>100</v>
      </c>
      <c r="AH413">
        <v>100</v>
      </c>
      <c r="AI413">
        <v>100</v>
      </c>
      <c r="AJ413">
        <v>100</v>
      </c>
      <c r="AK413">
        <v>100</v>
      </c>
      <c r="AL413">
        <v>100</v>
      </c>
      <c r="AM413">
        <v>100</v>
      </c>
      <c r="AN413">
        <v>100</v>
      </c>
      <c r="AO413" t="s">
        <v>38</v>
      </c>
      <c r="AP413" t="s">
        <v>38</v>
      </c>
      <c r="AQ413" t="s">
        <v>38</v>
      </c>
      <c r="AT413" t="str">
        <f t="shared" si="6"/>
        <v>01220115</v>
      </c>
    </row>
    <row r="414" spans="1:46" hidden="1">
      <c r="A414" t="s">
        <v>2528</v>
      </c>
      <c r="B414" t="s">
        <v>2529</v>
      </c>
      <c r="C414" t="s">
        <v>2530</v>
      </c>
      <c r="D414" t="s">
        <v>2300</v>
      </c>
      <c r="E414" t="s">
        <v>1140</v>
      </c>
      <c r="F414" t="s">
        <v>2301</v>
      </c>
      <c r="G414" t="s">
        <v>1141</v>
      </c>
      <c r="H414" t="s">
        <v>2301</v>
      </c>
      <c r="I414" t="s">
        <v>2531</v>
      </c>
      <c r="J414" t="s">
        <v>34</v>
      </c>
      <c r="K414" t="s">
        <v>115</v>
      </c>
      <c r="L414" t="s">
        <v>65</v>
      </c>
      <c r="M414" t="s">
        <v>37</v>
      </c>
      <c r="N414">
        <v>1776825</v>
      </c>
      <c r="O414">
        <v>1905138</v>
      </c>
      <c r="P414" t="s">
        <v>38</v>
      </c>
      <c r="Q414" t="s">
        <v>38</v>
      </c>
      <c r="R414" t="s">
        <v>38</v>
      </c>
      <c r="S414" t="s">
        <v>2520</v>
      </c>
      <c r="T414" t="s">
        <v>1198</v>
      </c>
      <c r="U414" t="s">
        <v>2333</v>
      </c>
      <c r="V414" t="s">
        <v>1199</v>
      </c>
      <c r="W414" t="s">
        <v>40</v>
      </c>
      <c r="X414" t="s">
        <v>35</v>
      </c>
      <c r="Y414" t="s">
        <v>36</v>
      </c>
      <c r="Z414" t="s">
        <v>37</v>
      </c>
      <c r="AA414">
        <v>5889</v>
      </c>
      <c r="AB414">
        <v>1891</v>
      </c>
      <c r="AC414">
        <v>1891</v>
      </c>
      <c r="AO414" t="s">
        <v>38</v>
      </c>
      <c r="AP414" t="s">
        <v>43</v>
      </c>
      <c r="AQ414" t="s">
        <v>43</v>
      </c>
      <c r="AT414" t="str">
        <f t="shared" si="6"/>
        <v>01220116</v>
      </c>
    </row>
    <row r="415" spans="1:46" hidden="1">
      <c r="A415" t="s">
        <v>2528</v>
      </c>
      <c r="B415" t="s">
        <v>2529</v>
      </c>
      <c r="C415" t="s">
        <v>2530</v>
      </c>
      <c r="D415" t="s">
        <v>2300</v>
      </c>
      <c r="E415" t="s">
        <v>1140</v>
      </c>
      <c r="F415" t="s">
        <v>2301</v>
      </c>
      <c r="G415" t="s">
        <v>1141</v>
      </c>
      <c r="H415" t="s">
        <v>2301</v>
      </c>
      <c r="I415" t="s">
        <v>2531</v>
      </c>
      <c r="J415" t="s">
        <v>34</v>
      </c>
      <c r="K415" t="s">
        <v>115</v>
      </c>
      <c r="L415" t="s">
        <v>65</v>
      </c>
      <c r="M415" t="s">
        <v>37</v>
      </c>
      <c r="N415">
        <v>1776825</v>
      </c>
      <c r="O415">
        <v>1905138</v>
      </c>
      <c r="P415" t="s">
        <v>38</v>
      </c>
      <c r="Q415" t="s">
        <v>38</v>
      </c>
      <c r="R415" t="s">
        <v>38</v>
      </c>
      <c r="S415" t="s">
        <v>2532</v>
      </c>
      <c r="T415" t="s">
        <v>1200</v>
      </c>
      <c r="U415" t="s">
        <v>2303</v>
      </c>
      <c r="V415" t="s">
        <v>1204</v>
      </c>
      <c r="W415" t="s">
        <v>40</v>
      </c>
      <c r="X415" t="s">
        <v>35</v>
      </c>
      <c r="Y415" t="s">
        <v>36</v>
      </c>
      <c r="Z415" t="s">
        <v>37</v>
      </c>
      <c r="AA415">
        <v>26240</v>
      </c>
      <c r="AB415">
        <v>123288</v>
      </c>
      <c r="AC415">
        <v>10095</v>
      </c>
      <c r="AE415">
        <v>10095</v>
      </c>
      <c r="AF415">
        <v>14201</v>
      </c>
      <c r="AG415">
        <v>11000</v>
      </c>
      <c r="AH415">
        <v>12211</v>
      </c>
      <c r="AI415">
        <v>12221</v>
      </c>
      <c r="AJ415">
        <v>12231</v>
      </c>
      <c r="AK415">
        <v>12241</v>
      </c>
      <c r="AL415">
        <v>12251</v>
      </c>
      <c r="AM415">
        <v>12261</v>
      </c>
      <c r="AN415">
        <v>12271</v>
      </c>
      <c r="AO415" t="s">
        <v>38</v>
      </c>
      <c r="AP415" t="s">
        <v>38</v>
      </c>
      <c r="AQ415" t="s">
        <v>38</v>
      </c>
      <c r="AT415" t="str">
        <f t="shared" si="6"/>
        <v>01220117</v>
      </c>
    </row>
    <row r="416" spans="1:46" hidden="1">
      <c r="A416" t="s">
        <v>2528</v>
      </c>
      <c r="B416" t="s">
        <v>2529</v>
      </c>
      <c r="C416" t="s">
        <v>2530</v>
      </c>
      <c r="D416" t="s">
        <v>2300</v>
      </c>
      <c r="E416" t="s">
        <v>1140</v>
      </c>
      <c r="F416" t="s">
        <v>2301</v>
      </c>
      <c r="G416" t="s">
        <v>1141</v>
      </c>
      <c r="H416" t="s">
        <v>2301</v>
      </c>
      <c r="I416" t="s">
        <v>2531</v>
      </c>
      <c r="J416" t="s">
        <v>34</v>
      </c>
      <c r="K416" t="s">
        <v>115</v>
      </c>
      <c r="L416" t="s">
        <v>65</v>
      </c>
      <c r="M416" t="s">
        <v>37</v>
      </c>
      <c r="N416">
        <v>1776825</v>
      </c>
      <c r="O416">
        <v>1905138</v>
      </c>
      <c r="P416" t="s">
        <v>38</v>
      </c>
      <c r="Q416" t="s">
        <v>38</v>
      </c>
      <c r="R416" t="s">
        <v>38</v>
      </c>
      <c r="S416" t="s">
        <v>2522</v>
      </c>
      <c r="T416" t="s">
        <v>1205</v>
      </c>
      <c r="U416" t="s">
        <v>2305</v>
      </c>
      <c r="V416" t="s">
        <v>1206</v>
      </c>
      <c r="W416" t="s">
        <v>40</v>
      </c>
      <c r="X416" t="s">
        <v>35</v>
      </c>
      <c r="Y416" t="s">
        <v>36</v>
      </c>
      <c r="Z416" t="s">
        <v>58</v>
      </c>
      <c r="AA416">
        <v>129734</v>
      </c>
      <c r="AB416">
        <v>99306</v>
      </c>
      <c r="AC416">
        <v>8988</v>
      </c>
      <c r="AE416">
        <v>8988</v>
      </c>
      <c r="AF416">
        <v>12935</v>
      </c>
      <c r="AG416">
        <v>99306</v>
      </c>
      <c r="AH416">
        <v>12945</v>
      </c>
      <c r="AI416">
        <v>12955</v>
      </c>
      <c r="AJ416">
        <v>12965</v>
      </c>
      <c r="AK416">
        <v>12975</v>
      </c>
      <c r="AL416">
        <v>12985</v>
      </c>
      <c r="AM416">
        <v>12995</v>
      </c>
      <c r="AN416">
        <v>13005</v>
      </c>
      <c r="AO416" t="s">
        <v>38</v>
      </c>
      <c r="AP416" t="s">
        <v>38</v>
      </c>
      <c r="AQ416" t="s">
        <v>38</v>
      </c>
      <c r="AT416" t="str">
        <f t="shared" si="6"/>
        <v>01220118</v>
      </c>
    </row>
    <row r="417" spans="1:46" hidden="1">
      <c r="A417" t="s">
        <v>2528</v>
      </c>
      <c r="B417" t="s">
        <v>2529</v>
      </c>
      <c r="C417" t="s">
        <v>2530</v>
      </c>
      <c r="D417" t="s">
        <v>2300</v>
      </c>
      <c r="E417" t="s">
        <v>1140</v>
      </c>
      <c r="F417" t="s">
        <v>2301</v>
      </c>
      <c r="G417" t="s">
        <v>1141</v>
      </c>
      <c r="H417" t="s">
        <v>2301</v>
      </c>
      <c r="I417" t="s">
        <v>2531</v>
      </c>
      <c r="J417" t="s">
        <v>34</v>
      </c>
      <c r="K417" t="s">
        <v>115</v>
      </c>
      <c r="L417" t="s">
        <v>65</v>
      </c>
      <c r="M417" t="s">
        <v>37</v>
      </c>
      <c r="N417">
        <v>1776825</v>
      </c>
      <c r="O417">
        <v>1905138</v>
      </c>
      <c r="P417" t="s">
        <v>38</v>
      </c>
      <c r="Q417" t="s">
        <v>38</v>
      </c>
      <c r="R417" t="s">
        <v>38</v>
      </c>
      <c r="S417" t="s">
        <v>2523</v>
      </c>
      <c r="T417" t="s">
        <v>1207</v>
      </c>
      <c r="U417" t="s">
        <v>2306</v>
      </c>
      <c r="V417" t="s">
        <v>1208</v>
      </c>
      <c r="W417" t="s">
        <v>40</v>
      </c>
      <c r="X417" t="s">
        <v>35</v>
      </c>
      <c r="Y417" t="s">
        <v>36</v>
      </c>
      <c r="Z417" t="s">
        <v>58</v>
      </c>
      <c r="AA417">
        <v>91314</v>
      </c>
      <c r="AB417">
        <v>558092</v>
      </c>
      <c r="AC417">
        <v>8075</v>
      </c>
      <c r="AE417">
        <v>8075</v>
      </c>
      <c r="AF417">
        <v>61113</v>
      </c>
      <c r="AG417">
        <v>57306</v>
      </c>
      <c r="AH417">
        <v>57316</v>
      </c>
      <c r="AI417">
        <v>57326</v>
      </c>
      <c r="AJ417">
        <v>57336</v>
      </c>
      <c r="AK417">
        <v>57346</v>
      </c>
      <c r="AL417">
        <v>57356</v>
      </c>
      <c r="AM417">
        <v>57366</v>
      </c>
      <c r="AN417">
        <v>57376</v>
      </c>
      <c r="AO417" t="s">
        <v>38</v>
      </c>
      <c r="AP417" t="s">
        <v>38</v>
      </c>
      <c r="AQ417" t="s">
        <v>38</v>
      </c>
      <c r="AT417" t="str">
        <f t="shared" si="6"/>
        <v>01220119</v>
      </c>
    </row>
    <row r="418" spans="1:46" hidden="1">
      <c r="A418" t="s">
        <v>2528</v>
      </c>
      <c r="B418" t="s">
        <v>2529</v>
      </c>
      <c r="C418" t="s">
        <v>2530</v>
      </c>
      <c r="D418" t="s">
        <v>2300</v>
      </c>
      <c r="E418" t="s">
        <v>1140</v>
      </c>
      <c r="F418" t="s">
        <v>2301</v>
      </c>
      <c r="G418" t="s">
        <v>1141</v>
      </c>
      <c r="H418" t="s">
        <v>2301</v>
      </c>
      <c r="I418" t="s">
        <v>2531</v>
      </c>
      <c r="J418" t="s">
        <v>34</v>
      </c>
      <c r="K418" t="s">
        <v>115</v>
      </c>
      <c r="L418" t="s">
        <v>65</v>
      </c>
      <c r="M418" t="s">
        <v>37</v>
      </c>
      <c r="N418">
        <v>1776825</v>
      </c>
      <c r="O418">
        <v>1905138</v>
      </c>
      <c r="P418" t="s">
        <v>38</v>
      </c>
      <c r="Q418" t="s">
        <v>38</v>
      </c>
      <c r="R418" t="s">
        <v>38</v>
      </c>
      <c r="S418" t="s">
        <v>2533</v>
      </c>
      <c r="T418" t="s">
        <v>1209</v>
      </c>
      <c r="U418" t="s">
        <v>2322</v>
      </c>
      <c r="V418" t="s">
        <v>1213</v>
      </c>
      <c r="W418" t="s">
        <v>100</v>
      </c>
      <c r="X418" t="s">
        <v>131</v>
      </c>
      <c r="Y418" t="s">
        <v>41</v>
      </c>
      <c r="Z418" t="s">
        <v>37</v>
      </c>
      <c r="AA418">
        <v>100</v>
      </c>
      <c r="AB418">
        <v>100</v>
      </c>
      <c r="AC418">
        <v>100</v>
      </c>
      <c r="AE418">
        <v>100</v>
      </c>
      <c r="AF418">
        <v>100</v>
      </c>
      <c r="AG418">
        <v>100</v>
      </c>
      <c r="AH418">
        <v>100</v>
      </c>
      <c r="AI418">
        <v>100</v>
      </c>
      <c r="AJ418">
        <v>100</v>
      </c>
      <c r="AK418">
        <v>100</v>
      </c>
      <c r="AL418">
        <v>100</v>
      </c>
      <c r="AM418">
        <v>100</v>
      </c>
      <c r="AN418">
        <v>100</v>
      </c>
      <c r="AO418" t="s">
        <v>38</v>
      </c>
      <c r="AP418" t="s">
        <v>38</v>
      </c>
      <c r="AQ418" t="s">
        <v>38</v>
      </c>
      <c r="AT418" t="str">
        <f t="shared" si="6"/>
        <v>01220124</v>
      </c>
    </row>
    <row r="419" spans="1:46" hidden="1">
      <c r="A419" t="s">
        <v>2528</v>
      </c>
      <c r="B419" t="s">
        <v>2529</v>
      </c>
      <c r="C419" t="s">
        <v>2530</v>
      </c>
      <c r="D419" t="s">
        <v>2300</v>
      </c>
      <c r="E419" t="s">
        <v>1140</v>
      </c>
      <c r="F419" t="s">
        <v>2301</v>
      </c>
      <c r="G419" t="s">
        <v>1141</v>
      </c>
      <c r="H419" t="s">
        <v>2301</v>
      </c>
      <c r="I419" t="s">
        <v>2531</v>
      </c>
      <c r="J419" t="s">
        <v>34</v>
      </c>
      <c r="K419" t="s">
        <v>115</v>
      </c>
      <c r="L419" t="s">
        <v>65</v>
      </c>
      <c r="M419" t="s">
        <v>37</v>
      </c>
      <c r="N419">
        <v>1776825</v>
      </c>
      <c r="O419">
        <v>1905138</v>
      </c>
      <c r="P419" t="s">
        <v>38</v>
      </c>
      <c r="Q419" t="s">
        <v>38</v>
      </c>
      <c r="R419" t="s">
        <v>38</v>
      </c>
      <c r="S419" t="s">
        <v>2534</v>
      </c>
      <c r="T419" t="s">
        <v>1214</v>
      </c>
      <c r="U419" t="s">
        <v>2463</v>
      </c>
      <c r="V419" t="s">
        <v>1218</v>
      </c>
      <c r="W419" t="s">
        <v>100</v>
      </c>
      <c r="X419" t="s">
        <v>35</v>
      </c>
      <c r="Y419" t="s">
        <v>41</v>
      </c>
      <c r="Z419" t="s">
        <v>37</v>
      </c>
      <c r="AA419">
        <v>100</v>
      </c>
      <c r="AB419">
        <v>100</v>
      </c>
      <c r="AC419" t="e">
        <v>#N/A</v>
      </c>
      <c r="AO419" t="s">
        <v>60</v>
      </c>
      <c r="AP419" t="s">
        <v>60</v>
      </c>
      <c r="AQ419" t="s">
        <v>38</v>
      </c>
      <c r="AT419" t="str">
        <f t="shared" si="6"/>
        <v>01220131</v>
      </c>
    </row>
    <row r="420" spans="1:46" hidden="1">
      <c r="A420" t="s">
        <v>2528</v>
      </c>
      <c r="B420" t="s">
        <v>2529</v>
      </c>
      <c r="C420" t="s">
        <v>2530</v>
      </c>
      <c r="D420" t="s">
        <v>2300</v>
      </c>
      <c r="E420" t="s">
        <v>1140</v>
      </c>
      <c r="F420" t="s">
        <v>2301</v>
      </c>
      <c r="G420" t="s">
        <v>1141</v>
      </c>
      <c r="H420" t="s">
        <v>2301</v>
      </c>
      <c r="I420" t="s">
        <v>2531</v>
      </c>
      <c r="J420" t="s">
        <v>34</v>
      </c>
      <c r="K420" t="s">
        <v>115</v>
      </c>
      <c r="L420" t="s">
        <v>65</v>
      </c>
      <c r="M420" t="s">
        <v>37</v>
      </c>
      <c r="N420">
        <v>1776825</v>
      </c>
      <c r="O420">
        <v>1905138</v>
      </c>
      <c r="P420" t="s">
        <v>38</v>
      </c>
      <c r="Q420" t="s">
        <v>38</v>
      </c>
      <c r="R420" t="s">
        <v>38</v>
      </c>
      <c r="S420" t="s">
        <v>2535</v>
      </c>
      <c r="T420" t="s">
        <v>1219</v>
      </c>
      <c r="U420" t="s">
        <v>2536</v>
      </c>
      <c r="V420" t="s">
        <v>1220</v>
      </c>
      <c r="W420" t="s">
        <v>34</v>
      </c>
      <c r="X420" t="s">
        <v>95</v>
      </c>
      <c r="Y420" t="s">
        <v>41</v>
      </c>
      <c r="Z420" t="s">
        <v>37</v>
      </c>
      <c r="AA420">
        <v>80</v>
      </c>
      <c r="AB420">
        <v>90</v>
      </c>
      <c r="AC420" t="e">
        <v>#N/A</v>
      </c>
      <c r="AO420" t="s">
        <v>60</v>
      </c>
      <c r="AP420" t="s">
        <v>60</v>
      </c>
      <c r="AQ420" t="s">
        <v>38</v>
      </c>
      <c r="AT420" t="str">
        <f t="shared" si="6"/>
        <v>01220132</v>
      </c>
    </row>
    <row r="421" spans="1:46" hidden="1">
      <c r="A421" t="s">
        <v>2528</v>
      </c>
      <c r="B421" t="s">
        <v>2529</v>
      </c>
      <c r="C421" t="s">
        <v>2530</v>
      </c>
      <c r="D421" t="s">
        <v>2300</v>
      </c>
      <c r="E421" t="s">
        <v>1140</v>
      </c>
      <c r="F421" t="s">
        <v>2304</v>
      </c>
      <c r="G421" t="s">
        <v>1221</v>
      </c>
      <c r="H421" t="s">
        <v>2304</v>
      </c>
      <c r="I421" t="s">
        <v>2537</v>
      </c>
      <c r="J421" t="s">
        <v>40</v>
      </c>
      <c r="K421" t="s">
        <v>115</v>
      </c>
      <c r="L421" t="s">
        <v>41</v>
      </c>
      <c r="M421" t="s">
        <v>37</v>
      </c>
      <c r="N421">
        <v>20</v>
      </c>
      <c r="O421">
        <v>100</v>
      </c>
      <c r="P421" t="s">
        <v>38</v>
      </c>
      <c r="Q421" t="s">
        <v>38</v>
      </c>
      <c r="R421" t="s">
        <v>38</v>
      </c>
      <c r="S421" t="s">
        <v>2538</v>
      </c>
      <c r="T421" t="s">
        <v>1222</v>
      </c>
      <c r="U421" t="s">
        <v>2335</v>
      </c>
      <c r="V421" t="s">
        <v>1226</v>
      </c>
      <c r="W421" t="s">
        <v>40</v>
      </c>
      <c r="X421" t="s">
        <v>35</v>
      </c>
      <c r="Y421" t="s">
        <v>36</v>
      </c>
      <c r="Z421" t="s">
        <v>37</v>
      </c>
      <c r="AA421">
        <v>4</v>
      </c>
      <c r="AB421">
        <v>11</v>
      </c>
      <c r="AC421">
        <v>1</v>
      </c>
      <c r="AE421">
        <v>1</v>
      </c>
      <c r="AF421">
        <v>2</v>
      </c>
      <c r="AG421">
        <v>4</v>
      </c>
      <c r="AH421">
        <v>5</v>
      </c>
      <c r="AI421">
        <v>5</v>
      </c>
      <c r="AJ421">
        <v>5</v>
      </c>
      <c r="AK421">
        <v>5</v>
      </c>
      <c r="AL421">
        <v>5</v>
      </c>
      <c r="AM421">
        <v>5</v>
      </c>
      <c r="AN421">
        <v>5</v>
      </c>
      <c r="AO421" t="s">
        <v>38</v>
      </c>
      <c r="AP421" t="s">
        <v>38</v>
      </c>
      <c r="AQ421" t="s">
        <v>38</v>
      </c>
      <c r="AT421" t="str">
        <f t="shared" si="6"/>
        <v>01220125</v>
      </c>
    </row>
    <row r="422" spans="1:46" hidden="1">
      <c r="A422" t="s">
        <v>2528</v>
      </c>
      <c r="B422" t="s">
        <v>2529</v>
      </c>
      <c r="C422" t="s">
        <v>2530</v>
      </c>
      <c r="D422" t="s">
        <v>2300</v>
      </c>
      <c r="E422" t="s">
        <v>1140</v>
      </c>
      <c r="F422" t="s">
        <v>2304</v>
      </c>
      <c r="G422" t="s">
        <v>1221</v>
      </c>
      <c r="H422" t="s">
        <v>2304</v>
      </c>
      <c r="I422" t="s">
        <v>2537</v>
      </c>
      <c r="J422" t="s">
        <v>40</v>
      </c>
      <c r="K422" t="s">
        <v>115</v>
      </c>
      <c r="L422" t="s">
        <v>41</v>
      </c>
      <c r="M422" t="s">
        <v>37</v>
      </c>
      <c r="N422">
        <v>20</v>
      </c>
      <c r="O422">
        <v>100</v>
      </c>
      <c r="P422" t="s">
        <v>38</v>
      </c>
      <c r="Q422" t="s">
        <v>38</v>
      </c>
      <c r="R422" t="s">
        <v>38</v>
      </c>
      <c r="S422" t="s">
        <v>2539</v>
      </c>
      <c r="T422" t="s">
        <v>1227</v>
      </c>
      <c r="U422" t="s">
        <v>2337</v>
      </c>
      <c r="V422" t="s">
        <v>1228</v>
      </c>
      <c r="W422" t="s">
        <v>40</v>
      </c>
      <c r="X422" t="s">
        <v>35</v>
      </c>
      <c r="Y422" t="s">
        <v>36</v>
      </c>
      <c r="Z422" t="s">
        <v>37</v>
      </c>
      <c r="AA422" t="s">
        <v>1229</v>
      </c>
      <c r="AB422" t="s">
        <v>1229</v>
      </c>
      <c r="AC422">
        <v>1</v>
      </c>
      <c r="AO422" t="s">
        <v>38</v>
      </c>
      <c r="AP422" t="s">
        <v>43</v>
      </c>
      <c r="AQ422" t="s">
        <v>43</v>
      </c>
      <c r="AT422" t="str">
        <f t="shared" si="6"/>
        <v>01220126</v>
      </c>
    </row>
    <row r="423" spans="1:46" hidden="1">
      <c r="A423" t="s">
        <v>2528</v>
      </c>
      <c r="B423" t="s">
        <v>2529</v>
      </c>
      <c r="C423" t="s">
        <v>2530</v>
      </c>
      <c r="D423" t="s">
        <v>2300</v>
      </c>
      <c r="E423" t="s">
        <v>1140</v>
      </c>
      <c r="F423" t="s">
        <v>2304</v>
      </c>
      <c r="G423" t="s">
        <v>1221</v>
      </c>
      <c r="H423" t="s">
        <v>2304</v>
      </c>
      <c r="I423" t="s">
        <v>2537</v>
      </c>
      <c r="J423" t="s">
        <v>40</v>
      </c>
      <c r="K423" t="s">
        <v>115</v>
      </c>
      <c r="L423" t="s">
        <v>41</v>
      </c>
      <c r="M423" t="s">
        <v>37</v>
      </c>
      <c r="N423">
        <v>20</v>
      </c>
      <c r="O423">
        <v>100</v>
      </c>
      <c r="P423" t="s">
        <v>38</v>
      </c>
      <c r="Q423" t="s">
        <v>38</v>
      </c>
      <c r="R423" t="s">
        <v>38</v>
      </c>
      <c r="S423" t="s">
        <v>2540</v>
      </c>
      <c r="T423" t="s">
        <v>1230</v>
      </c>
      <c r="U423" t="s">
        <v>2385</v>
      </c>
      <c r="V423" t="s">
        <v>1231</v>
      </c>
      <c r="W423" t="s">
        <v>100</v>
      </c>
      <c r="X423" t="s">
        <v>35</v>
      </c>
      <c r="Y423" t="s">
        <v>41</v>
      </c>
      <c r="Z423" t="s">
        <v>37</v>
      </c>
      <c r="AA423">
        <v>100</v>
      </c>
      <c r="AB423">
        <v>100</v>
      </c>
      <c r="AC423">
        <v>100</v>
      </c>
      <c r="AE423">
        <v>1</v>
      </c>
      <c r="AF423">
        <v>1</v>
      </c>
      <c r="AG423">
        <v>1</v>
      </c>
      <c r="AH423">
        <v>1</v>
      </c>
      <c r="AI423">
        <v>1</v>
      </c>
      <c r="AJ423">
        <v>1</v>
      </c>
      <c r="AK423">
        <v>1</v>
      </c>
      <c r="AL423">
        <v>1</v>
      </c>
      <c r="AM423">
        <v>1</v>
      </c>
      <c r="AN423">
        <v>1</v>
      </c>
      <c r="AO423" t="s">
        <v>38</v>
      </c>
      <c r="AP423" t="s">
        <v>38</v>
      </c>
      <c r="AQ423" t="s">
        <v>38</v>
      </c>
      <c r="AT423" t="str">
        <f t="shared" si="6"/>
        <v>01220127</v>
      </c>
    </row>
    <row r="424" spans="1:46" hidden="1">
      <c r="A424" t="s">
        <v>2528</v>
      </c>
      <c r="B424" t="s">
        <v>2529</v>
      </c>
      <c r="C424" t="s">
        <v>2530</v>
      </c>
      <c r="D424" t="s">
        <v>2300</v>
      </c>
      <c r="E424" t="s">
        <v>1140</v>
      </c>
      <c r="F424" t="s">
        <v>2304</v>
      </c>
      <c r="G424" t="s">
        <v>1221</v>
      </c>
      <c r="H424" t="s">
        <v>2304</v>
      </c>
      <c r="I424" t="s">
        <v>2537</v>
      </c>
      <c r="J424" t="s">
        <v>40</v>
      </c>
      <c r="K424" t="s">
        <v>115</v>
      </c>
      <c r="L424" t="s">
        <v>41</v>
      </c>
      <c r="M424" t="s">
        <v>37</v>
      </c>
      <c r="N424">
        <v>20</v>
      </c>
      <c r="O424">
        <v>100</v>
      </c>
      <c r="P424" t="s">
        <v>38</v>
      </c>
      <c r="Q424" t="s">
        <v>38</v>
      </c>
      <c r="R424" t="s">
        <v>38</v>
      </c>
      <c r="S424" t="s">
        <v>2541</v>
      </c>
      <c r="T424" t="s">
        <v>1232</v>
      </c>
      <c r="U424" t="s">
        <v>2460</v>
      </c>
      <c r="V424" t="s">
        <v>1233</v>
      </c>
      <c r="W424" t="s">
        <v>100</v>
      </c>
      <c r="X424" t="s">
        <v>35</v>
      </c>
      <c r="Y424" t="s">
        <v>41</v>
      </c>
      <c r="Z424" t="s">
        <v>37</v>
      </c>
      <c r="AA424">
        <v>100</v>
      </c>
      <c r="AB424">
        <v>100</v>
      </c>
      <c r="AC424">
        <v>100</v>
      </c>
      <c r="AO424" t="s">
        <v>38</v>
      </c>
      <c r="AP424" t="s">
        <v>43</v>
      </c>
      <c r="AQ424" t="s">
        <v>43</v>
      </c>
      <c r="AT424" t="str">
        <f t="shared" si="6"/>
        <v>01220128</v>
      </c>
    </row>
    <row r="425" spans="1:46" hidden="1">
      <c r="A425" t="s">
        <v>2528</v>
      </c>
      <c r="B425" t="s">
        <v>2529</v>
      </c>
      <c r="C425" t="s">
        <v>2530</v>
      </c>
      <c r="D425" t="s">
        <v>2300</v>
      </c>
      <c r="E425" t="s">
        <v>1140</v>
      </c>
      <c r="F425" t="s">
        <v>2307</v>
      </c>
      <c r="G425" t="s">
        <v>1234</v>
      </c>
      <c r="H425" t="s">
        <v>2307</v>
      </c>
      <c r="I425" t="s">
        <v>2542</v>
      </c>
      <c r="J425" t="s">
        <v>100</v>
      </c>
      <c r="K425" t="s">
        <v>35</v>
      </c>
      <c r="L425" t="s">
        <v>41</v>
      </c>
      <c r="M425" t="s">
        <v>37</v>
      </c>
      <c r="N425">
        <v>100</v>
      </c>
      <c r="O425">
        <v>100</v>
      </c>
      <c r="P425" t="s">
        <v>38</v>
      </c>
      <c r="Q425" t="s">
        <v>38</v>
      </c>
      <c r="R425" t="s">
        <v>38</v>
      </c>
      <c r="S425" t="s">
        <v>2543</v>
      </c>
      <c r="T425" t="s">
        <v>1235</v>
      </c>
      <c r="U425" t="s">
        <v>2461</v>
      </c>
      <c r="V425" t="s">
        <v>1236</v>
      </c>
      <c r="W425" t="s">
        <v>100</v>
      </c>
      <c r="X425" t="s">
        <v>35</v>
      </c>
      <c r="Y425" t="s">
        <v>41</v>
      </c>
      <c r="Z425" t="s">
        <v>37</v>
      </c>
      <c r="AA425">
        <v>100</v>
      </c>
      <c r="AB425">
        <v>100</v>
      </c>
      <c r="AC425">
        <v>100</v>
      </c>
      <c r="AE425">
        <v>1</v>
      </c>
      <c r="AF425">
        <v>2</v>
      </c>
      <c r="AG425">
        <v>4</v>
      </c>
      <c r="AH425">
        <v>5</v>
      </c>
      <c r="AI425">
        <v>5</v>
      </c>
      <c r="AJ425">
        <v>5</v>
      </c>
      <c r="AK425">
        <v>5</v>
      </c>
      <c r="AL425">
        <v>5</v>
      </c>
      <c r="AM425">
        <v>5</v>
      </c>
      <c r="AN425">
        <v>5</v>
      </c>
      <c r="AO425" t="s">
        <v>38</v>
      </c>
      <c r="AP425" t="s">
        <v>38</v>
      </c>
      <c r="AQ425" t="s">
        <v>38</v>
      </c>
      <c r="AT425" t="str">
        <f t="shared" si="6"/>
        <v>01220129</v>
      </c>
    </row>
    <row r="426" spans="1:46" hidden="1">
      <c r="A426" t="s">
        <v>2528</v>
      </c>
      <c r="B426" t="s">
        <v>2529</v>
      </c>
      <c r="C426" t="s">
        <v>2530</v>
      </c>
      <c r="D426" t="s">
        <v>2300</v>
      </c>
      <c r="E426" t="s">
        <v>1140</v>
      </c>
      <c r="F426" t="s">
        <v>2315</v>
      </c>
      <c r="G426" t="s">
        <v>1237</v>
      </c>
      <c r="H426" t="s">
        <v>2310</v>
      </c>
      <c r="I426" t="s">
        <v>2544</v>
      </c>
      <c r="J426" t="s">
        <v>100</v>
      </c>
      <c r="K426" t="s">
        <v>131</v>
      </c>
      <c r="L426" t="s">
        <v>41</v>
      </c>
      <c r="M426" t="s">
        <v>37</v>
      </c>
      <c r="O426">
        <v>100</v>
      </c>
      <c r="P426" t="s">
        <v>38</v>
      </c>
      <c r="Q426" t="s">
        <v>38</v>
      </c>
      <c r="R426" t="s">
        <v>38</v>
      </c>
      <c r="S426" t="s">
        <v>2524</v>
      </c>
      <c r="T426" t="s">
        <v>402</v>
      </c>
      <c r="U426" t="s">
        <v>2311</v>
      </c>
      <c r="V426" t="s">
        <v>1238</v>
      </c>
      <c r="W426" t="s">
        <v>100</v>
      </c>
      <c r="X426" t="s">
        <v>95</v>
      </c>
      <c r="Y426" t="s">
        <v>41</v>
      </c>
      <c r="Z426" t="s">
        <v>37</v>
      </c>
      <c r="AA426">
        <v>100</v>
      </c>
      <c r="AB426">
        <v>100</v>
      </c>
      <c r="AC426">
        <v>100</v>
      </c>
      <c r="AE426">
        <v>1</v>
      </c>
      <c r="AF426">
        <v>1</v>
      </c>
      <c r="AG426">
        <v>1</v>
      </c>
      <c r="AH426">
        <v>1</v>
      </c>
      <c r="AI426">
        <v>1</v>
      </c>
      <c r="AJ426">
        <v>1</v>
      </c>
      <c r="AK426">
        <v>1</v>
      </c>
      <c r="AL426">
        <v>1</v>
      </c>
      <c r="AM426">
        <v>1</v>
      </c>
      <c r="AN426">
        <v>1</v>
      </c>
      <c r="AO426" t="s">
        <v>38</v>
      </c>
      <c r="AP426" t="s">
        <v>38</v>
      </c>
      <c r="AQ426" t="s">
        <v>43</v>
      </c>
      <c r="AT426" t="str">
        <f t="shared" si="6"/>
        <v>01220120</v>
      </c>
    </row>
    <row r="427" spans="1:46" hidden="1">
      <c r="A427" t="s">
        <v>2528</v>
      </c>
      <c r="B427" t="s">
        <v>2529</v>
      </c>
      <c r="C427" t="s">
        <v>2530</v>
      </c>
      <c r="D427" t="s">
        <v>2300</v>
      </c>
      <c r="E427" t="s">
        <v>1140</v>
      </c>
      <c r="F427" t="s">
        <v>2315</v>
      </c>
      <c r="G427" t="s">
        <v>1237</v>
      </c>
      <c r="H427" t="s">
        <v>2310</v>
      </c>
      <c r="I427" t="s">
        <v>2544</v>
      </c>
      <c r="J427" t="s">
        <v>100</v>
      </c>
      <c r="K427" t="s">
        <v>131</v>
      </c>
      <c r="L427" t="s">
        <v>41</v>
      </c>
      <c r="M427" t="s">
        <v>37</v>
      </c>
      <c r="O427">
        <v>100</v>
      </c>
      <c r="P427" t="s">
        <v>38</v>
      </c>
      <c r="Q427" t="s">
        <v>38</v>
      </c>
      <c r="R427" t="s">
        <v>38</v>
      </c>
      <c r="S427" t="s">
        <v>2524</v>
      </c>
      <c r="T427" t="s">
        <v>402</v>
      </c>
      <c r="U427" t="s">
        <v>2324</v>
      </c>
      <c r="V427" t="s">
        <v>1239</v>
      </c>
      <c r="W427" t="s">
        <v>100</v>
      </c>
      <c r="X427" t="s">
        <v>95</v>
      </c>
      <c r="Y427" t="s">
        <v>41</v>
      </c>
      <c r="Z427" t="s">
        <v>37</v>
      </c>
      <c r="AA427">
        <v>100</v>
      </c>
      <c r="AB427">
        <v>100</v>
      </c>
      <c r="AC427">
        <v>100</v>
      </c>
      <c r="AE427">
        <v>1</v>
      </c>
      <c r="AF427">
        <v>1</v>
      </c>
      <c r="AG427">
        <v>1</v>
      </c>
      <c r="AH427">
        <v>1</v>
      </c>
      <c r="AI427">
        <v>1</v>
      </c>
      <c r="AJ427">
        <v>1</v>
      </c>
      <c r="AK427">
        <v>1</v>
      </c>
      <c r="AL427">
        <v>1</v>
      </c>
      <c r="AM427">
        <v>1</v>
      </c>
      <c r="AN427">
        <v>1</v>
      </c>
      <c r="AO427" t="s">
        <v>38</v>
      </c>
      <c r="AP427" t="s">
        <v>38</v>
      </c>
      <c r="AQ427" t="s">
        <v>43</v>
      </c>
      <c r="AT427" t="str">
        <f t="shared" si="6"/>
        <v>01220121</v>
      </c>
    </row>
    <row r="428" spans="1:46" hidden="1">
      <c r="A428" t="s">
        <v>2528</v>
      </c>
      <c r="B428" t="s">
        <v>2529</v>
      </c>
      <c r="C428" t="s">
        <v>2530</v>
      </c>
      <c r="D428" t="s">
        <v>2300</v>
      </c>
      <c r="E428" t="s">
        <v>1140</v>
      </c>
      <c r="F428" t="s">
        <v>2315</v>
      </c>
      <c r="G428" t="s">
        <v>1237</v>
      </c>
      <c r="H428" t="s">
        <v>2310</v>
      </c>
      <c r="I428" t="s">
        <v>2544</v>
      </c>
      <c r="J428" t="s">
        <v>100</v>
      </c>
      <c r="K428" t="s">
        <v>131</v>
      </c>
      <c r="L428" t="s">
        <v>41</v>
      </c>
      <c r="M428" t="s">
        <v>37</v>
      </c>
      <c r="O428">
        <v>100</v>
      </c>
      <c r="P428" t="s">
        <v>38</v>
      </c>
      <c r="Q428" t="s">
        <v>38</v>
      </c>
      <c r="R428" t="s">
        <v>38</v>
      </c>
      <c r="S428" t="s">
        <v>2524</v>
      </c>
      <c r="T428" t="s">
        <v>402</v>
      </c>
      <c r="U428" t="s">
        <v>2545</v>
      </c>
      <c r="V428" t="s">
        <v>1240</v>
      </c>
      <c r="W428" t="s">
        <v>100</v>
      </c>
      <c r="X428" t="s">
        <v>95</v>
      </c>
      <c r="Y428" t="s">
        <v>41</v>
      </c>
      <c r="Z428" t="s">
        <v>37</v>
      </c>
      <c r="AA428">
        <v>100</v>
      </c>
      <c r="AB428">
        <v>100</v>
      </c>
      <c r="AC428" t="e">
        <v>#N/A</v>
      </c>
      <c r="AO428" t="s">
        <v>60</v>
      </c>
      <c r="AP428" t="s">
        <v>60</v>
      </c>
      <c r="AQ428" t="s">
        <v>38</v>
      </c>
      <c r="AT428" t="str">
        <f t="shared" si="6"/>
        <v>01220133</v>
      </c>
    </row>
    <row r="429" spans="1:46" hidden="1">
      <c r="A429" t="s">
        <v>2528</v>
      </c>
      <c r="B429" t="s">
        <v>2529</v>
      </c>
      <c r="C429" t="s">
        <v>2530</v>
      </c>
      <c r="D429" t="s">
        <v>2300</v>
      </c>
      <c r="E429" t="s">
        <v>1140</v>
      </c>
      <c r="F429" t="s">
        <v>2315</v>
      </c>
      <c r="G429" t="s">
        <v>1237</v>
      </c>
      <c r="H429" t="s">
        <v>2310</v>
      </c>
      <c r="I429" t="s">
        <v>2544</v>
      </c>
      <c r="J429" t="s">
        <v>100</v>
      </c>
      <c r="K429" t="s">
        <v>131</v>
      </c>
      <c r="L429" t="s">
        <v>41</v>
      </c>
      <c r="M429" t="s">
        <v>37</v>
      </c>
      <c r="O429">
        <v>100</v>
      </c>
      <c r="P429" t="s">
        <v>38</v>
      </c>
      <c r="Q429" t="s">
        <v>38</v>
      </c>
      <c r="R429" t="s">
        <v>38</v>
      </c>
      <c r="S429" t="s">
        <v>2546</v>
      </c>
      <c r="T429" t="s">
        <v>351</v>
      </c>
      <c r="U429" t="s">
        <v>2308</v>
      </c>
      <c r="V429" t="s">
        <v>1241</v>
      </c>
      <c r="W429" t="s">
        <v>100</v>
      </c>
      <c r="X429" t="s">
        <v>95</v>
      </c>
      <c r="Y429" t="s">
        <v>41</v>
      </c>
      <c r="Z429" t="s">
        <v>37</v>
      </c>
      <c r="AA429">
        <v>100</v>
      </c>
      <c r="AB429">
        <v>100</v>
      </c>
      <c r="AC429">
        <v>100</v>
      </c>
      <c r="AE429">
        <v>1</v>
      </c>
      <c r="AF429">
        <v>1</v>
      </c>
      <c r="AG429">
        <v>1</v>
      </c>
      <c r="AH429">
        <v>1</v>
      </c>
      <c r="AI429">
        <v>1</v>
      </c>
      <c r="AJ429">
        <v>1</v>
      </c>
      <c r="AK429">
        <v>1</v>
      </c>
      <c r="AL429">
        <v>1</v>
      </c>
      <c r="AM429">
        <v>1</v>
      </c>
      <c r="AN429">
        <v>1</v>
      </c>
      <c r="AO429" t="s">
        <v>38</v>
      </c>
      <c r="AP429" t="s">
        <v>38</v>
      </c>
      <c r="AQ429" t="s">
        <v>38</v>
      </c>
      <c r="AT429" t="str">
        <f t="shared" si="6"/>
        <v>01220122</v>
      </c>
    </row>
    <row r="430" spans="1:46" hidden="1">
      <c r="A430" t="s">
        <v>2528</v>
      </c>
      <c r="B430" t="s">
        <v>2529</v>
      </c>
      <c r="C430" t="s">
        <v>2530</v>
      </c>
      <c r="D430" t="s">
        <v>2300</v>
      </c>
      <c r="E430" t="s">
        <v>1140</v>
      </c>
      <c r="F430" t="s">
        <v>2315</v>
      </c>
      <c r="G430" t="s">
        <v>1237</v>
      </c>
      <c r="H430" t="s">
        <v>2310</v>
      </c>
      <c r="I430" t="s">
        <v>2544</v>
      </c>
      <c r="J430" t="s">
        <v>100</v>
      </c>
      <c r="K430" t="s">
        <v>131</v>
      </c>
      <c r="L430" t="s">
        <v>41</v>
      </c>
      <c r="M430" t="s">
        <v>37</v>
      </c>
      <c r="O430">
        <v>100</v>
      </c>
      <c r="P430" t="s">
        <v>38</v>
      </c>
      <c r="Q430" t="s">
        <v>38</v>
      </c>
      <c r="R430" t="s">
        <v>38</v>
      </c>
      <c r="S430" t="s">
        <v>2547</v>
      </c>
      <c r="T430" t="s">
        <v>1242</v>
      </c>
      <c r="U430" t="s">
        <v>2312</v>
      </c>
      <c r="V430" t="s">
        <v>1243</v>
      </c>
      <c r="W430" t="s">
        <v>100</v>
      </c>
      <c r="X430" t="s">
        <v>35</v>
      </c>
      <c r="Y430" t="s">
        <v>41</v>
      </c>
      <c r="Z430" t="s">
        <v>37</v>
      </c>
      <c r="AA430">
        <v>100</v>
      </c>
      <c r="AB430">
        <v>100</v>
      </c>
      <c r="AC430">
        <v>100</v>
      </c>
      <c r="AE430">
        <v>1</v>
      </c>
      <c r="AF430">
        <v>1</v>
      </c>
      <c r="AG430">
        <v>1</v>
      </c>
      <c r="AH430">
        <v>1</v>
      </c>
      <c r="AI430">
        <v>1</v>
      </c>
      <c r="AJ430">
        <v>1</v>
      </c>
      <c r="AK430">
        <v>1</v>
      </c>
      <c r="AL430">
        <v>1</v>
      </c>
      <c r="AM430">
        <v>1</v>
      </c>
      <c r="AN430">
        <v>1</v>
      </c>
      <c r="AO430" t="s">
        <v>38</v>
      </c>
      <c r="AP430" t="s">
        <v>38</v>
      </c>
      <c r="AQ430" t="s">
        <v>38</v>
      </c>
      <c r="AT430" t="str">
        <f t="shared" si="6"/>
        <v>01220123</v>
      </c>
    </row>
    <row r="431" spans="1:46" hidden="1">
      <c r="A431" t="s">
        <v>2548</v>
      </c>
      <c r="B431" t="s">
        <v>2529</v>
      </c>
      <c r="C431" t="s">
        <v>2549</v>
      </c>
      <c r="D431" t="s">
        <v>2300</v>
      </c>
      <c r="E431" t="s">
        <v>1244</v>
      </c>
      <c r="F431" t="s">
        <v>2307</v>
      </c>
      <c r="G431" t="s">
        <v>1245</v>
      </c>
      <c r="H431" t="s">
        <v>2310</v>
      </c>
      <c r="I431" t="s">
        <v>2544</v>
      </c>
      <c r="J431" t="s">
        <v>34</v>
      </c>
      <c r="K431" t="s">
        <v>35</v>
      </c>
      <c r="L431" t="s">
        <v>41</v>
      </c>
      <c r="M431" t="s">
        <v>37</v>
      </c>
      <c r="N431">
        <v>8.33</v>
      </c>
      <c r="O431">
        <v>9.48</v>
      </c>
      <c r="P431" t="s">
        <v>38</v>
      </c>
      <c r="Q431" t="s">
        <v>38</v>
      </c>
      <c r="R431" t="s">
        <v>38</v>
      </c>
      <c r="S431" t="s">
        <v>2307</v>
      </c>
      <c r="T431" t="s">
        <v>1246</v>
      </c>
      <c r="U431" t="s">
        <v>2324</v>
      </c>
      <c r="V431" t="s">
        <v>1250</v>
      </c>
      <c r="W431" t="s">
        <v>100</v>
      </c>
      <c r="X431" t="s">
        <v>131</v>
      </c>
      <c r="Y431" t="s">
        <v>36</v>
      </c>
      <c r="Z431" t="s">
        <v>58</v>
      </c>
      <c r="AA431">
        <v>20</v>
      </c>
      <c r="AB431">
        <v>20</v>
      </c>
      <c r="AE431">
        <v>20</v>
      </c>
      <c r="AF431">
        <v>20</v>
      </c>
      <c r="AG431">
        <v>20</v>
      </c>
      <c r="AH431">
        <v>20</v>
      </c>
      <c r="AI431">
        <v>20</v>
      </c>
      <c r="AJ431">
        <v>20</v>
      </c>
      <c r="AK431">
        <v>20</v>
      </c>
      <c r="AL431">
        <v>20</v>
      </c>
      <c r="AM431">
        <v>20</v>
      </c>
      <c r="AN431">
        <v>20</v>
      </c>
      <c r="AO431" t="s">
        <v>38</v>
      </c>
      <c r="AP431" t="s">
        <v>38</v>
      </c>
      <c r="AQ431" t="s">
        <v>38</v>
      </c>
      <c r="AT431" t="str">
        <f t="shared" si="6"/>
        <v>02140121</v>
      </c>
    </row>
    <row r="432" spans="1:46" hidden="1">
      <c r="A432" t="s">
        <v>2548</v>
      </c>
      <c r="B432" t="s">
        <v>2529</v>
      </c>
      <c r="C432" t="s">
        <v>2549</v>
      </c>
      <c r="D432" t="s">
        <v>2300</v>
      </c>
      <c r="E432" t="s">
        <v>1244</v>
      </c>
      <c r="F432" t="s">
        <v>2307</v>
      </c>
      <c r="G432" t="s">
        <v>1245</v>
      </c>
      <c r="H432" t="s">
        <v>2310</v>
      </c>
      <c r="I432" t="s">
        <v>2544</v>
      </c>
      <c r="J432" t="s">
        <v>34</v>
      </c>
      <c r="K432" t="s">
        <v>35</v>
      </c>
      <c r="L432" t="s">
        <v>41</v>
      </c>
      <c r="M432" t="s">
        <v>37</v>
      </c>
      <c r="N432">
        <v>8.33</v>
      </c>
      <c r="O432">
        <v>9.48</v>
      </c>
      <c r="P432" t="s">
        <v>38</v>
      </c>
      <c r="Q432" t="s">
        <v>38</v>
      </c>
      <c r="R432" t="s">
        <v>38</v>
      </c>
      <c r="S432" t="s">
        <v>2307</v>
      </c>
      <c r="T432" t="s">
        <v>1246</v>
      </c>
      <c r="U432" t="s">
        <v>2308</v>
      </c>
      <c r="V432" t="s">
        <v>1251</v>
      </c>
      <c r="W432" t="s">
        <v>34</v>
      </c>
      <c r="X432" t="s">
        <v>131</v>
      </c>
      <c r="Y432" t="s">
        <v>36</v>
      </c>
      <c r="Z432" t="s">
        <v>58</v>
      </c>
      <c r="AB432">
        <v>1</v>
      </c>
      <c r="AE432">
        <v>0</v>
      </c>
      <c r="AF432">
        <v>1</v>
      </c>
      <c r="AG432">
        <v>0</v>
      </c>
      <c r="AH432">
        <v>0</v>
      </c>
      <c r="AI432">
        <v>0</v>
      </c>
      <c r="AJ432">
        <v>0</v>
      </c>
      <c r="AK432">
        <v>0</v>
      </c>
      <c r="AL432">
        <v>0</v>
      </c>
      <c r="AM432">
        <v>0</v>
      </c>
      <c r="AN432">
        <v>0</v>
      </c>
      <c r="AO432" t="s">
        <v>43</v>
      </c>
      <c r="AP432" t="s">
        <v>38</v>
      </c>
      <c r="AQ432" t="s">
        <v>43</v>
      </c>
      <c r="AT432" t="str">
        <f t="shared" si="6"/>
        <v>02140122</v>
      </c>
    </row>
    <row r="433" spans="1:46" hidden="1">
      <c r="A433" t="s">
        <v>2548</v>
      </c>
      <c r="B433" t="s">
        <v>2529</v>
      </c>
      <c r="C433" t="s">
        <v>2549</v>
      </c>
      <c r="D433" t="s">
        <v>2300</v>
      </c>
      <c r="E433" t="s">
        <v>1244</v>
      </c>
      <c r="F433" t="s">
        <v>2307</v>
      </c>
      <c r="G433" t="s">
        <v>1245</v>
      </c>
      <c r="H433" t="s">
        <v>2310</v>
      </c>
      <c r="I433" t="s">
        <v>2550</v>
      </c>
      <c r="J433" t="s">
        <v>34</v>
      </c>
      <c r="K433" t="s">
        <v>35</v>
      </c>
      <c r="L433" t="s">
        <v>41</v>
      </c>
      <c r="M433" t="s">
        <v>58</v>
      </c>
      <c r="N433">
        <v>8.33</v>
      </c>
      <c r="O433">
        <v>9.48</v>
      </c>
      <c r="P433" t="s">
        <v>38</v>
      </c>
      <c r="Q433" t="s">
        <v>38</v>
      </c>
      <c r="R433" t="s">
        <v>38</v>
      </c>
      <c r="S433" t="s">
        <v>2310</v>
      </c>
      <c r="T433" t="s">
        <v>1252</v>
      </c>
      <c r="U433" t="s">
        <v>2312</v>
      </c>
      <c r="V433" t="s">
        <v>1256</v>
      </c>
      <c r="W433" t="s">
        <v>100</v>
      </c>
      <c r="X433" t="s">
        <v>131</v>
      </c>
      <c r="Y433" t="s">
        <v>36</v>
      </c>
      <c r="Z433" t="s">
        <v>58</v>
      </c>
      <c r="AA433">
        <v>20</v>
      </c>
      <c r="AB433">
        <v>20</v>
      </c>
      <c r="AE433">
        <v>20</v>
      </c>
      <c r="AF433">
        <v>20</v>
      </c>
      <c r="AG433">
        <v>20</v>
      </c>
      <c r="AH433">
        <v>20</v>
      </c>
      <c r="AI433">
        <v>20</v>
      </c>
      <c r="AJ433">
        <v>20</v>
      </c>
      <c r="AK433">
        <v>20</v>
      </c>
      <c r="AL433">
        <v>20</v>
      </c>
      <c r="AM433">
        <v>20</v>
      </c>
      <c r="AN433">
        <v>20</v>
      </c>
      <c r="AO433" t="s">
        <v>38</v>
      </c>
      <c r="AP433" t="s">
        <v>38</v>
      </c>
      <c r="AQ433" t="s">
        <v>38</v>
      </c>
      <c r="AT433" t="str">
        <f t="shared" si="6"/>
        <v>02140123</v>
      </c>
    </row>
    <row r="434" spans="1:46" hidden="1">
      <c r="A434" t="s">
        <v>2548</v>
      </c>
      <c r="B434" t="s">
        <v>2529</v>
      </c>
      <c r="C434" t="s">
        <v>2549</v>
      </c>
      <c r="D434" t="s">
        <v>2300</v>
      </c>
      <c r="E434" t="s">
        <v>1244</v>
      </c>
      <c r="F434" t="s">
        <v>2307</v>
      </c>
      <c r="G434" t="s">
        <v>1245</v>
      </c>
      <c r="H434" t="s">
        <v>2310</v>
      </c>
      <c r="I434" t="s">
        <v>2550</v>
      </c>
      <c r="J434" t="s">
        <v>34</v>
      </c>
      <c r="K434" t="s">
        <v>35</v>
      </c>
      <c r="L434" t="s">
        <v>41</v>
      </c>
      <c r="M434" t="s">
        <v>58</v>
      </c>
      <c r="N434">
        <v>8.33</v>
      </c>
      <c r="O434">
        <v>9.48</v>
      </c>
      <c r="P434" t="s">
        <v>38</v>
      </c>
      <c r="Q434" t="s">
        <v>38</v>
      </c>
      <c r="R434" t="s">
        <v>38</v>
      </c>
      <c r="S434" t="s">
        <v>2314</v>
      </c>
      <c r="T434" t="s">
        <v>1258</v>
      </c>
      <c r="U434" t="s">
        <v>2335</v>
      </c>
      <c r="V434" t="s">
        <v>1262</v>
      </c>
      <c r="W434" t="s">
        <v>100</v>
      </c>
      <c r="X434" t="s">
        <v>131</v>
      </c>
      <c r="Y434" t="s">
        <v>36</v>
      </c>
      <c r="Z434" t="s">
        <v>58</v>
      </c>
      <c r="AA434">
        <v>20</v>
      </c>
      <c r="AB434">
        <v>20</v>
      </c>
      <c r="AE434">
        <v>0</v>
      </c>
      <c r="AF434">
        <v>20</v>
      </c>
      <c r="AG434">
        <v>20</v>
      </c>
      <c r="AH434">
        <v>20</v>
      </c>
      <c r="AI434">
        <v>20</v>
      </c>
      <c r="AJ434">
        <v>20</v>
      </c>
      <c r="AK434">
        <v>20</v>
      </c>
      <c r="AL434">
        <v>20</v>
      </c>
      <c r="AM434">
        <v>20</v>
      </c>
      <c r="AN434">
        <v>20</v>
      </c>
      <c r="AO434" t="s">
        <v>38</v>
      </c>
      <c r="AP434" t="s">
        <v>38</v>
      </c>
      <c r="AQ434" t="s">
        <v>38</v>
      </c>
      <c r="AT434" t="str">
        <f t="shared" si="6"/>
        <v>02140125</v>
      </c>
    </row>
    <row r="435" spans="1:46" hidden="1">
      <c r="A435" t="s">
        <v>2548</v>
      </c>
      <c r="B435" t="s">
        <v>2529</v>
      </c>
      <c r="C435" t="s">
        <v>2549</v>
      </c>
      <c r="D435" t="s">
        <v>2300</v>
      </c>
      <c r="E435" t="s">
        <v>1244</v>
      </c>
      <c r="F435" t="s">
        <v>2307</v>
      </c>
      <c r="G435" t="s">
        <v>1245</v>
      </c>
      <c r="H435" t="s">
        <v>2310</v>
      </c>
      <c r="I435" t="s">
        <v>2550</v>
      </c>
      <c r="J435" t="s">
        <v>34</v>
      </c>
      <c r="K435" t="s">
        <v>35</v>
      </c>
      <c r="L435" t="s">
        <v>41</v>
      </c>
      <c r="M435" t="s">
        <v>58</v>
      </c>
      <c r="N435">
        <v>8.33</v>
      </c>
      <c r="O435">
        <v>9.48</v>
      </c>
      <c r="P435" t="s">
        <v>38</v>
      </c>
      <c r="Q435" t="s">
        <v>38</v>
      </c>
      <c r="R435" t="s">
        <v>38</v>
      </c>
      <c r="S435" t="s">
        <v>2304</v>
      </c>
      <c r="T435" t="s">
        <v>1263</v>
      </c>
      <c r="U435" t="s">
        <v>2332</v>
      </c>
      <c r="V435" t="s">
        <v>1267</v>
      </c>
      <c r="W435" t="s">
        <v>34</v>
      </c>
      <c r="X435" t="s">
        <v>35</v>
      </c>
      <c r="Y435" t="s">
        <v>36</v>
      </c>
      <c r="Z435" t="s">
        <v>58</v>
      </c>
      <c r="AA435">
        <v>1909</v>
      </c>
      <c r="AB435">
        <v>2119</v>
      </c>
      <c r="AE435">
        <v>1909</v>
      </c>
      <c r="AF435">
        <v>1969</v>
      </c>
      <c r="AG435">
        <v>2008</v>
      </c>
      <c r="AH435">
        <v>2057</v>
      </c>
      <c r="AI435">
        <v>2067</v>
      </c>
      <c r="AJ435">
        <v>2078</v>
      </c>
      <c r="AK435">
        <v>2088</v>
      </c>
      <c r="AL435">
        <v>2098</v>
      </c>
      <c r="AM435">
        <v>2109</v>
      </c>
      <c r="AN435">
        <v>2119</v>
      </c>
      <c r="AO435" t="s">
        <v>38</v>
      </c>
      <c r="AP435" t="s">
        <v>38</v>
      </c>
      <c r="AQ435" t="s">
        <v>38</v>
      </c>
      <c r="AT435" t="str">
        <f t="shared" si="6"/>
        <v>02140115</v>
      </c>
    </row>
    <row r="436" spans="1:46" hidden="1">
      <c r="A436" t="s">
        <v>2548</v>
      </c>
      <c r="B436" t="s">
        <v>2529</v>
      </c>
      <c r="C436" t="s">
        <v>2549</v>
      </c>
      <c r="D436" t="s">
        <v>2300</v>
      </c>
      <c r="E436" t="s">
        <v>1244</v>
      </c>
      <c r="F436" t="s">
        <v>2307</v>
      </c>
      <c r="G436" t="s">
        <v>1245</v>
      </c>
      <c r="H436" t="s">
        <v>2310</v>
      </c>
      <c r="I436" t="s">
        <v>2550</v>
      </c>
      <c r="J436" t="s">
        <v>34</v>
      </c>
      <c r="K436" t="s">
        <v>35</v>
      </c>
      <c r="L436" t="s">
        <v>41</v>
      </c>
      <c r="M436" t="s">
        <v>58</v>
      </c>
      <c r="N436">
        <v>8.33</v>
      </c>
      <c r="O436">
        <v>9.48</v>
      </c>
      <c r="P436" t="s">
        <v>38</v>
      </c>
      <c r="Q436" t="s">
        <v>38</v>
      </c>
      <c r="R436" t="s">
        <v>38</v>
      </c>
      <c r="S436" t="s">
        <v>2304</v>
      </c>
      <c r="T436" t="s">
        <v>1263</v>
      </c>
      <c r="U436" t="s">
        <v>2333</v>
      </c>
      <c r="V436" t="s">
        <v>1268</v>
      </c>
      <c r="W436" t="s">
        <v>34</v>
      </c>
      <c r="X436" t="s">
        <v>35</v>
      </c>
      <c r="Y436" t="s">
        <v>36</v>
      </c>
      <c r="Z436" t="s">
        <v>58</v>
      </c>
      <c r="AA436">
        <v>33188</v>
      </c>
      <c r="AB436">
        <v>34712</v>
      </c>
      <c r="AE436">
        <v>0</v>
      </c>
      <c r="AF436">
        <v>33354</v>
      </c>
      <c r="AG436">
        <v>33521</v>
      </c>
      <c r="AH436">
        <v>33688</v>
      </c>
      <c r="AI436">
        <v>33857</v>
      </c>
      <c r="AJ436">
        <v>34026</v>
      </c>
      <c r="AK436">
        <v>34196</v>
      </c>
      <c r="AL436">
        <v>34367</v>
      </c>
      <c r="AM436">
        <v>34539</v>
      </c>
      <c r="AN436">
        <v>34712</v>
      </c>
      <c r="AO436" t="s">
        <v>38</v>
      </c>
      <c r="AP436" t="s">
        <v>38</v>
      </c>
      <c r="AQ436" t="s">
        <v>38</v>
      </c>
      <c r="AT436" t="str">
        <f t="shared" si="6"/>
        <v>02140116</v>
      </c>
    </row>
    <row r="437" spans="1:46" hidden="1">
      <c r="A437" t="s">
        <v>2548</v>
      </c>
      <c r="B437" t="s">
        <v>2529</v>
      </c>
      <c r="C437" t="s">
        <v>2549</v>
      </c>
      <c r="D437" t="s">
        <v>2300</v>
      </c>
      <c r="E437" t="s">
        <v>1244</v>
      </c>
      <c r="F437" t="s">
        <v>2307</v>
      </c>
      <c r="G437" t="s">
        <v>1245</v>
      </c>
      <c r="H437" t="s">
        <v>2310</v>
      </c>
      <c r="I437" t="s">
        <v>2550</v>
      </c>
      <c r="J437" t="s">
        <v>34</v>
      </c>
      <c r="K437" t="s">
        <v>35</v>
      </c>
      <c r="L437" t="s">
        <v>41</v>
      </c>
      <c r="M437" t="s">
        <v>58</v>
      </c>
      <c r="N437">
        <v>8.33</v>
      </c>
      <c r="O437">
        <v>9.48</v>
      </c>
      <c r="P437" t="s">
        <v>38</v>
      </c>
      <c r="Q437" t="s">
        <v>38</v>
      </c>
      <c r="R437" t="s">
        <v>38</v>
      </c>
      <c r="S437" t="s">
        <v>2304</v>
      </c>
      <c r="T437" t="s">
        <v>1263</v>
      </c>
      <c r="U437" t="s">
        <v>2303</v>
      </c>
      <c r="V437" t="s">
        <v>1269</v>
      </c>
      <c r="W437" t="s">
        <v>34</v>
      </c>
      <c r="X437" t="s">
        <v>35</v>
      </c>
      <c r="Y437" t="s">
        <v>36</v>
      </c>
      <c r="Z437" t="s">
        <v>58</v>
      </c>
      <c r="AA437">
        <v>2787</v>
      </c>
      <c r="AB437">
        <v>3094</v>
      </c>
      <c r="AE437">
        <v>2787</v>
      </c>
      <c r="AF437">
        <v>2890</v>
      </c>
      <c r="AG437">
        <v>2931</v>
      </c>
      <c r="AH437">
        <v>3003</v>
      </c>
      <c r="AI437">
        <v>3018</v>
      </c>
      <c r="AJ437">
        <v>3033</v>
      </c>
      <c r="AK437">
        <v>3048</v>
      </c>
      <c r="AL437">
        <v>3064</v>
      </c>
      <c r="AM437">
        <v>3079</v>
      </c>
      <c r="AN437">
        <v>3094</v>
      </c>
      <c r="AO437" t="s">
        <v>38</v>
      </c>
      <c r="AP437" t="s">
        <v>38</v>
      </c>
      <c r="AQ437" t="s">
        <v>38</v>
      </c>
      <c r="AT437" t="str">
        <f t="shared" si="6"/>
        <v>02140117</v>
      </c>
    </row>
    <row r="438" spans="1:46" hidden="1">
      <c r="A438" t="s">
        <v>2548</v>
      </c>
      <c r="B438" t="s">
        <v>2529</v>
      </c>
      <c r="C438" t="s">
        <v>2549</v>
      </c>
      <c r="D438" t="s">
        <v>2300</v>
      </c>
      <c r="E438" t="s">
        <v>1244</v>
      </c>
      <c r="F438" t="s">
        <v>2307</v>
      </c>
      <c r="G438" t="s">
        <v>1245</v>
      </c>
      <c r="H438" t="s">
        <v>2310</v>
      </c>
      <c r="I438" t="s">
        <v>2550</v>
      </c>
      <c r="J438" t="s">
        <v>34</v>
      </c>
      <c r="K438" t="s">
        <v>35</v>
      </c>
      <c r="L438" t="s">
        <v>41</v>
      </c>
      <c r="M438" t="s">
        <v>58</v>
      </c>
      <c r="N438">
        <v>8.33</v>
      </c>
      <c r="O438">
        <v>9.48</v>
      </c>
      <c r="P438" t="s">
        <v>38</v>
      </c>
      <c r="Q438" t="s">
        <v>38</v>
      </c>
      <c r="R438" t="s">
        <v>38</v>
      </c>
      <c r="S438" t="s">
        <v>2304</v>
      </c>
      <c r="T438" t="s">
        <v>1263</v>
      </c>
      <c r="U438" t="s">
        <v>2305</v>
      </c>
      <c r="V438" t="s">
        <v>1270</v>
      </c>
      <c r="W438" t="s">
        <v>34</v>
      </c>
      <c r="X438" t="s">
        <v>35</v>
      </c>
      <c r="Y438" t="s">
        <v>36</v>
      </c>
      <c r="Z438" t="s">
        <v>58</v>
      </c>
      <c r="AA438">
        <v>64682</v>
      </c>
      <c r="AB438">
        <v>67652</v>
      </c>
      <c r="AE438">
        <v>0</v>
      </c>
      <c r="AF438">
        <v>65005</v>
      </c>
      <c r="AG438">
        <v>65330</v>
      </c>
      <c r="AH438">
        <v>65657</v>
      </c>
      <c r="AI438">
        <v>65985</v>
      </c>
      <c r="AJ438">
        <v>66315</v>
      </c>
      <c r="AK438">
        <v>66646</v>
      </c>
      <c r="AL438">
        <v>66980</v>
      </c>
      <c r="AM438">
        <v>67315</v>
      </c>
      <c r="AN438">
        <v>67652</v>
      </c>
      <c r="AO438" t="s">
        <v>38</v>
      </c>
      <c r="AP438" t="s">
        <v>38</v>
      </c>
      <c r="AQ438" t="s">
        <v>38</v>
      </c>
      <c r="AT438" t="str">
        <f t="shared" si="6"/>
        <v>02140118</v>
      </c>
    </row>
    <row r="439" spans="1:46" hidden="1">
      <c r="A439" t="s">
        <v>2548</v>
      </c>
      <c r="B439" t="s">
        <v>2529</v>
      </c>
      <c r="C439" t="s">
        <v>2549</v>
      </c>
      <c r="D439" t="s">
        <v>2300</v>
      </c>
      <c r="E439" t="s">
        <v>1244</v>
      </c>
      <c r="F439" t="s">
        <v>2307</v>
      </c>
      <c r="G439" t="s">
        <v>1245</v>
      </c>
      <c r="H439" t="s">
        <v>2310</v>
      </c>
      <c r="I439" t="s">
        <v>2550</v>
      </c>
      <c r="J439" t="s">
        <v>34</v>
      </c>
      <c r="K439" t="s">
        <v>35</v>
      </c>
      <c r="L439" t="s">
        <v>41</v>
      </c>
      <c r="M439" t="s">
        <v>58</v>
      </c>
      <c r="N439">
        <v>8.33</v>
      </c>
      <c r="O439">
        <v>9.48</v>
      </c>
      <c r="P439" t="s">
        <v>38</v>
      </c>
      <c r="Q439" t="s">
        <v>38</v>
      </c>
      <c r="R439" t="s">
        <v>38</v>
      </c>
      <c r="S439" t="s">
        <v>2304</v>
      </c>
      <c r="T439" t="s">
        <v>1263</v>
      </c>
      <c r="U439" t="s">
        <v>2306</v>
      </c>
      <c r="V439" t="s">
        <v>1271</v>
      </c>
      <c r="W439" t="s">
        <v>34</v>
      </c>
      <c r="X439" t="s">
        <v>35</v>
      </c>
      <c r="Y439" t="s">
        <v>36</v>
      </c>
      <c r="Z439" t="s">
        <v>58</v>
      </c>
      <c r="AA439">
        <v>12638</v>
      </c>
      <c r="AB439">
        <v>14030</v>
      </c>
      <c r="AE439">
        <v>12638</v>
      </c>
      <c r="AF439">
        <v>13200</v>
      </c>
      <c r="AG439">
        <v>13290</v>
      </c>
      <c r="AH439">
        <v>13616</v>
      </c>
      <c r="AI439">
        <v>13684</v>
      </c>
      <c r="AJ439">
        <v>13752</v>
      </c>
      <c r="AK439">
        <v>13821</v>
      </c>
      <c r="AL439">
        <v>13890</v>
      </c>
      <c r="AM439">
        <v>13960</v>
      </c>
      <c r="AN439">
        <v>14030</v>
      </c>
      <c r="AO439" t="s">
        <v>38</v>
      </c>
      <c r="AP439" t="s">
        <v>38</v>
      </c>
      <c r="AQ439" t="s">
        <v>38</v>
      </c>
      <c r="AT439" t="str">
        <f t="shared" si="6"/>
        <v>02140119</v>
      </c>
    </row>
    <row r="440" spans="1:46" hidden="1">
      <c r="A440" t="s">
        <v>2548</v>
      </c>
      <c r="B440" t="s">
        <v>2529</v>
      </c>
      <c r="C440" t="s">
        <v>2549</v>
      </c>
      <c r="D440" t="s">
        <v>2300</v>
      </c>
      <c r="E440" t="s">
        <v>1244</v>
      </c>
      <c r="F440" t="s">
        <v>2307</v>
      </c>
      <c r="G440" t="s">
        <v>1245</v>
      </c>
      <c r="H440" t="s">
        <v>2310</v>
      </c>
      <c r="I440" t="s">
        <v>2550</v>
      </c>
      <c r="J440" t="s">
        <v>34</v>
      </c>
      <c r="K440" t="s">
        <v>35</v>
      </c>
      <c r="L440" t="s">
        <v>41</v>
      </c>
      <c r="M440" t="s">
        <v>58</v>
      </c>
      <c r="N440">
        <v>8.33</v>
      </c>
      <c r="O440">
        <v>9.48</v>
      </c>
      <c r="P440" t="s">
        <v>38</v>
      </c>
      <c r="Q440" t="s">
        <v>38</v>
      </c>
      <c r="R440" t="s">
        <v>38</v>
      </c>
      <c r="S440" t="s">
        <v>2304</v>
      </c>
      <c r="T440" t="s">
        <v>1263</v>
      </c>
      <c r="U440" t="s">
        <v>2311</v>
      </c>
      <c r="V440" t="s">
        <v>1272</v>
      </c>
      <c r="W440" t="s">
        <v>34</v>
      </c>
      <c r="X440" t="s">
        <v>35</v>
      </c>
      <c r="Y440" t="s">
        <v>36</v>
      </c>
      <c r="Z440" t="s">
        <v>58</v>
      </c>
      <c r="AA440">
        <v>620344</v>
      </c>
      <c r="AB440">
        <v>648824</v>
      </c>
      <c r="AE440">
        <v>0</v>
      </c>
      <c r="AF440">
        <v>623446</v>
      </c>
      <c r="AG440">
        <v>626563</v>
      </c>
      <c r="AH440">
        <v>629696</v>
      </c>
      <c r="AI440">
        <v>632844</v>
      </c>
      <c r="AJ440">
        <v>636008</v>
      </c>
      <c r="AK440">
        <v>639189</v>
      </c>
      <c r="AL440">
        <v>642384</v>
      </c>
      <c r="AM440">
        <v>645596</v>
      </c>
      <c r="AN440">
        <v>648824</v>
      </c>
      <c r="AO440" t="s">
        <v>38</v>
      </c>
      <c r="AP440" t="s">
        <v>38</v>
      </c>
      <c r="AQ440" t="s">
        <v>38</v>
      </c>
      <c r="AT440" t="str">
        <f t="shared" si="6"/>
        <v>02140120</v>
      </c>
    </row>
    <row r="441" spans="1:46" hidden="1">
      <c r="A441" t="s">
        <v>2548</v>
      </c>
      <c r="B441" t="s">
        <v>2529</v>
      </c>
      <c r="C441" t="s">
        <v>2549</v>
      </c>
      <c r="D441" t="s">
        <v>2300</v>
      </c>
      <c r="E441" t="s">
        <v>1244</v>
      </c>
      <c r="F441" t="s">
        <v>2307</v>
      </c>
      <c r="G441" t="s">
        <v>1245</v>
      </c>
      <c r="H441" t="s">
        <v>2310</v>
      </c>
      <c r="I441" t="s">
        <v>2550</v>
      </c>
      <c r="J441" t="s">
        <v>34</v>
      </c>
      <c r="K441" t="s">
        <v>35</v>
      </c>
      <c r="L441" t="s">
        <v>41</v>
      </c>
      <c r="M441" t="s">
        <v>58</v>
      </c>
      <c r="N441">
        <v>8.33</v>
      </c>
      <c r="O441">
        <v>9.48</v>
      </c>
      <c r="P441" t="s">
        <v>38</v>
      </c>
      <c r="Q441" t="s">
        <v>38</v>
      </c>
      <c r="R441" t="s">
        <v>38</v>
      </c>
      <c r="S441" t="s">
        <v>2310</v>
      </c>
      <c r="T441" t="s">
        <v>1252</v>
      </c>
      <c r="U441" t="s">
        <v>2322</v>
      </c>
      <c r="V441" t="s">
        <v>1257</v>
      </c>
      <c r="W441" t="s">
        <v>34</v>
      </c>
      <c r="X441" t="s">
        <v>35</v>
      </c>
      <c r="Y441" t="s">
        <v>41</v>
      </c>
      <c r="Z441" t="s">
        <v>37</v>
      </c>
      <c r="AB441">
        <v>98</v>
      </c>
      <c r="AE441">
        <v>0</v>
      </c>
      <c r="AF441">
        <v>90</v>
      </c>
      <c r="AG441">
        <v>91</v>
      </c>
      <c r="AH441">
        <v>92</v>
      </c>
      <c r="AI441">
        <v>93</v>
      </c>
      <c r="AJ441">
        <v>94</v>
      </c>
      <c r="AK441">
        <v>95</v>
      </c>
      <c r="AL441">
        <v>96</v>
      </c>
      <c r="AM441">
        <v>97</v>
      </c>
      <c r="AN441">
        <v>98</v>
      </c>
      <c r="AO441" t="s">
        <v>38</v>
      </c>
      <c r="AP441" t="s">
        <v>38</v>
      </c>
      <c r="AQ441" t="s">
        <v>38</v>
      </c>
      <c r="AT441" t="str">
        <f t="shared" si="6"/>
        <v>02140124</v>
      </c>
    </row>
    <row r="442" spans="1:46" hidden="1">
      <c r="A442" t="s">
        <v>2548</v>
      </c>
      <c r="B442" t="s">
        <v>2529</v>
      </c>
      <c r="C442" t="s">
        <v>2549</v>
      </c>
      <c r="D442" t="s">
        <v>2300</v>
      </c>
      <c r="E442" t="s">
        <v>1244</v>
      </c>
      <c r="F442" t="s">
        <v>2307</v>
      </c>
      <c r="G442" t="s">
        <v>1245</v>
      </c>
      <c r="H442" t="s">
        <v>2310</v>
      </c>
      <c r="I442" t="s">
        <v>2550</v>
      </c>
      <c r="J442" t="s">
        <v>34</v>
      </c>
      <c r="K442" t="s">
        <v>35</v>
      </c>
      <c r="L442" t="s">
        <v>41</v>
      </c>
      <c r="M442" t="s">
        <v>58</v>
      </c>
      <c r="N442">
        <v>8.33</v>
      </c>
      <c r="O442">
        <v>9.48</v>
      </c>
      <c r="P442" t="s">
        <v>38</v>
      </c>
      <c r="Q442" t="s">
        <v>38</v>
      </c>
      <c r="R442" t="s">
        <v>38</v>
      </c>
      <c r="S442" t="s">
        <v>2315</v>
      </c>
      <c r="T442" t="s">
        <v>1273</v>
      </c>
      <c r="U442" t="s">
        <v>2337</v>
      </c>
      <c r="V442" t="s">
        <v>1274</v>
      </c>
      <c r="W442" t="s">
        <v>34</v>
      </c>
      <c r="X442" t="s">
        <v>35</v>
      </c>
      <c r="Y442" t="s">
        <v>36</v>
      </c>
      <c r="Z442" t="s">
        <v>58</v>
      </c>
      <c r="AA442">
        <v>246</v>
      </c>
      <c r="AB442">
        <v>500</v>
      </c>
      <c r="AE442">
        <v>246</v>
      </c>
      <c r="AF442">
        <v>336</v>
      </c>
      <c r="AG442">
        <v>406</v>
      </c>
      <c r="AH442">
        <v>485</v>
      </c>
      <c r="AI442">
        <v>487</v>
      </c>
      <c r="AJ442">
        <v>490</v>
      </c>
      <c r="AK442">
        <v>492</v>
      </c>
      <c r="AL442">
        <v>495</v>
      </c>
      <c r="AM442">
        <v>497</v>
      </c>
      <c r="AN442">
        <v>500</v>
      </c>
      <c r="AO442" t="s">
        <v>38</v>
      </c>
      <c r="AP442" t="s">
        <v>38</v>
      </c>
      <c r="AQ442" t="s">
        <v>38</v>
      </c>
      <c r="AT442" t="str">
        <f t="shared" si="6"/>
        <v>02140126</v>
      </c>
    </row>
    <row r="443" spans="1:46" hidden="1">
      <c r="A443" t="s">
        <v>2548</v>
      </c>
      <c r="B443" t="s">
        <v>2529</v>
      </c>
      <c r="C443" t="s">
        <v>2549</v>
      </c>
      <c r="D443" t="s">
        <v>2300</v>
      </c>
      <c r="E443" t="s">
        <v>1244</v>
      </c>
      <c r="F443" t="s">
        <v>2307</v>
      </c>
      <c r="G443" t="s">
        <v>1245</v>
      </c>
      <c r="H443" t="s">
        <v>2310</v>
      </c>
      <c r="I443" t="s">
        <v>2550</v>
      </c>
      <c r="J443" t="s">
        <v>34</v>
      </c>
      <c r="K443" t="s">
        <v>35</v>
      </c>
      <c r="L443" t="s">
        <v>41</v>
      </c>
      <c r="M443" t="s">
        <v>58</v>
      </c>
      <c r="N443">
        <v>8.33</v>
      </c>
      <c r="O443">
        <v>9.48</v>
      </c>
      <c r="P443" t="s">
        <v>38</v>
      </c>
      <c r="Q443" t="s">
        <v>38</v>
      </c>
      <c r="R443" t="s">
        <v>38</v>
      </c>
      <c r="S443" t="s">
        <v>2315</v>
      </c>
      <c r="T443" t="s">
        <v>1273</v>
      </c>
      <c r="U443" t="s">
        <v>2385</v>
      </c>
      <c r="V443" t="s">
        <v>1275</v>
      </c>
      <c r="W443" t="s">
        <v>34</v>
      </c>
      <c r="X443" t="s">
        <v>35</v>
      </c>
      <c r="Y443" t="s">
        <v>36</v>
      </c>
      <c r="Z443" t="s">
        <v>58</v>
      </c>
      <c r="AA443">
        <v>18187</v>
      </c>
      <c r="AB443">
        <v>19022</v>
      </c>
      <c r="AE443">
        <v>0</v>
      </c>
      <c r="AF443">
        <v>18278</v>
      </c>
      <c r="AG443">
        <v>18369</v>
      </c>
      <c r="AH443">
        <v>18461</v>
      </c>
      <c r="AI443">
        <v>18553</v>
      </c>
      <c r="AJ443">
        <v>18646</v>
      </c>
      <c r="AK443">
        <v>18739</v>
      </c>
      <c r="AL443">
        <v>18833</v>
      </c>
      <c r="AM443">
        <v>18927</v>
      </c>
      <c r="AN443">
        <v>19022</v>
      </c>
      <c r="AO443" t="s">
        <v>38</v>
      </c>
      <c r="AP443" t="s">
        <v>38</v>
      </c>
      <c r="AQ443" t="s">
        <v>38</v>
      </c>
      <c r="AT443" t="str">
        <f t="shared" si="6"/>
        <v>02140127</v>
      </c>
    </row>
    <row r="444" spans="1:46" hidden="1">
      <c r="A444" t="s">
        <v>2548</v>
      </c>
      <c r="B444" t="s">
        <v>2529</v>
      </c>
      <c r="C444" t="s">
        <v>2549</v>
      </c>
      <c r="D444" t="s">
        <v>2300</v>
      </c>
      <c r="E444" t="s">
        <v>1244</v>
      </c>
      <c r="F444" t="s">
        <v>2307</v>
      </c>
      <c r="G444" t="s">
        <v>1245</v>
      </c>
      <c r="H444" t="s">
        <v>2310</v>
      </c>
      <c r="I444" t="s">
        <v>2550</v>
      </c>
      <c r="J444" t="s">
        <v>34</v>
      </c>
      <c r="K444" t="s">
        <v>35</v>
      </c>
      <c r="L444" t="s">
        <v>41</v>
      </c>
      <c r="M444" t="s">
        <v>58</v>
      </c>
      <c r="N444">
        <v>8.33</v>
      </c>
      <c r="O444">
        <v>9.48</v>
      </c>
      <c r="P444" t="s">
        <v>38</v>
      </c>
      <c r="Q444" t="s">
        <v>38</v>
      </c>
      <c r="R444" t="s">
        <v>38</v>
      </c>
      <c r="S444" t="s">
        <v>2316</v>
      </c>
      <c r="T444" t="s">
        <v>1276</v>
      </c>
      <c r="U444" t="s">
        <v>2460</v>
      </c>
      <c r="V444" t="s">
        <v>1277</v>
      </c>
      <c r="W444" t="s">
        <v>34</v>
      </c>
      <c r="X444" t="s">
        <v>35</v>
      </c>
      <c r="Y444" t="s">
        <v>36</v>
      </c>
      <c r="Z444" t="s">
        <v>58</v>
      </c>
      <c r="AA444">
        <v>266</v>
      </c>
      <c r="AB444">
        <v>397</v>
      </c>
      <c r="AE444">
        <v>266</v>
      </c>
      <c r="AF444">
        <v>325</v>
      </c>
      <c r="AG444">
        <v>346</v>
      </c>
      <c r="AH444">
        <v>385</v>
      </c>
      <c r="AI444">
        <v>387</v>
      </c>
      <c r="AJ444">
        <v>389</v>
      </c>
      <c r="AK444">
        <v>391</v>
      </c>
      <c r="AL444">
        <v>393</v>
      </c>
      <c r="AM444">
        <v>395</v>
      </c>
      <c r="AN444">
        <v>397</v>
      </c>
      <c r="AO444" t="s">
        <v>38</v>
      </c>
      <c r="AP444" t="s">
        <v>38</v>
      </c>
      <c r="AQ444" t="s">
        <v>38</v>
      </c>
      <c r="AT444" t="str">
        <f t="shared" si="6"/>
        <v>02140128</v>
      </c>
    </row>
    <row r="445" spans="1:46" hidden="1">
      <c r="A445" t="s">
        <v>2548</v>
      </c>
      <c r="B445" t="s">
        <v>2529</v>
      </c>
      <c r="C445" t="s">
        <v>2549</v>
      </c>
      <c r="D445" t="s">
        <v>2300</v>
      </c>
      <c r="E445" t="s">
        <v>1244</v>
      </c>
      <c r="F445" t="s">
        <v>2307</v>
      </c>
      <c r="G445" t="s">
        <v>1245</v>
      </c>
      <c r="H445" t="s">
        <v>2310</v>
      </c>
      <c r="I445" t="s">
        <v>2550</v>
      </c>
      <c r="J445" t="s">
        <v>34</v>
      </c>
      <c r="K445" t="s">
        <v>35</v>
      </c>
      <c r="L445" t="s">
        <v>41</v>
      </c>
      <c r="M445" t="s">
        <v>58</v>
      </c>
      <c r="N445">
        <v>8.33</v>
      </c>
      <c r="O445">
        <v>9.48</v>
      </c>
      <c r="P445" t="s">
        <v>38</v>
      </c>
      <c r="Q445" t="s">
        <v>38</v>
      </c>
      <c r="R445" t="s">
        <v>38</v>
      </c>
      <c r="S445" t="s">
        <v>2316</v>
      </c>
      <c r="T445" t="s">
        <v>1276</v>
      </c>
      <c r="U445" t="s">
        <v>2461</v>
      </c>
      <c r="V445" t="s">
        <v>1278</v>
      </c>
      <c r="W445" t="s">
        <v>34</v>
      </c>
      <c r="X445" t="s">
        <v>35</v>
      </c>
      <c r="Y445" t="s">
        <v>36</v>
      </c>
      <c r="Z445" t="s">
        <v>58</v>
      </c>
      <c r="AA445">
        <v>28576</v>
      </c>
      <c r="AB445">
        <v>29888</v>
      </c>
      <c r="AE445">
        <v>0</v>
      </c>
      <c r="AF445">
        <v>28719</v>
      </c>
      <c r="AG445">
        <v>28862</v>
      </c>
      <c r="AH445">
        <v>29007</v>
      </c>
      <c r="AI445">
        <v>29152</v>
      </c>
      <c r="AJ445">
        <v>29298</v>
      </c>
      <c r="AK445">
        <v>29444</v>
      </c>
      <c r="AL445">
        <v>29591</v>
      </c>
      <c r="AM445">
        <v>29739</v>
      </c>
      <c r="AN445">
        <v>29888</v>
      </c>
      <c r="AO445" t="s">
        <v>38</v>
      </c>
      <c r="AP445" t="s">
        <v>38</v>
      </c>
      <c r="AQ445" t="s">
        <v>38</v>
      </c>
      <c r="AT445" t="str">
        <f t="shared" si="6"/>
        <v>02140129</v>
      </c>
    </row>
    <row r="446" spans="1:46" hidden="1">
      <c r="A446" t="s">
        <v>2548</v>
      </c>
      <c r="B446" t="s">
        <v>2529</v>
      </c>
      <c r="C446" t="s">
        <v>2549</v>
      </c>
      <c r="D446" t="s">
        <v>2300</v>
      </c>
      <c r="E446" t="s">
        <v>1244</v>
      </c>
      <c r="F446" t="s">
        <v>2310</v>
      </c>
      <c r="G446" t="s">
        <v>1279</v>
      </c>
      <c r="H446" t="s">
        <v>2314</v>
      </c>
      <c r="I446" t="s">
        <v>2551</v>
      </c>
      <c r="J446" t="s">
        <v>34</v>
      </c>
      <c r="K446" t="s">
        <v>35</v>
      </c>
      <c r="L446" t="s">
        <v>41</v>
      </c>
      <c r="M446" t="s">
        <v>37</v>
      </c>
      <c r="N446">
        <v>2.0499999999999998</v>
      </c>
      <c r="O446">
        <v>2.56</v>
      </c>
      <c r="P446" t="s">
        <v>38</v>
      </c>
      <c r="Q446" t="s">
        <v>38</v>
      </c>
      <c r="R446" t="s">
        <v>38</v>
      </c>
      <c r="S446" t="s">
        <v>2318</v>
      </c>
      <c r="T446" t="s">
        <v>1280</v>
      </c>
      <c r="U446" t="s">
        <v>2462</v>
      </c>
      <c r="V446" t="s">
        <v>1284</v>
      </c>
      <c r="W446" t="s">
        <v>34</v>
      </c>
      <c r="X446" t="s">
        <v>35</v>
      </c>
      <c r="Y446" t="s">
        <v>36</v>
      </c>
      <c r="Z446" t="s">
        <v>58</v>
      </c>
      <c r="AA446">
        <v>761</v>
      </c>
      <c r="AB446">
        <v>909</v>
      </c>
      <c r="AE446">
        <v>761</v>
      </c>
      <c r="AF446">
        <v>776</v>
      </c>
      <c r="AG446">
        <v>792</v>
      </c>
      <c r="AH446">
        <v>808</v>
      </c>
      <c r="AI446">
        <v>824</v>
      </c>
      <c r="AJ446">
        <v>840</v>
      </c>
      <c r="AK446">
        <v>857</v>
      </c>
      <c r="AL446">
        <v>874</v>
      </c>
      <c r="AM446">
        <v>892</v>
      </c>
      <c r="AN446">
        <v>909</v>
      </c>
      <c r="AO446" t="s">
        <v>38</v>
      </c>
      <c r="AP446" t="s">
        <v>38</v>
      </c>
      <c r="AQ446" t="s">
        <v>38</v>
      </c>
      <c r="AT446" t="str">
        <f t="shared" si="6"/>
        <v>02140130</v>
      </c>
    </row>
    <row r="447" spans="1:46" hidden="1">
      <c r="A447" t="s">
        <v>2548</v>
      </c>
      <c r="B447" t="s">
        <v>2529</v>
      </c>
      <c r="C447" t="s">
        <v>2549</v>
      </c>
      <c r="D447" t="s">
        <v>2300</v>
      </c>
      <c r="E447" t="s">
        <v>1244</v>
      </c>
      <c r="F447" t="s">
        <v>2310</v>
      </c>
      <c r="G447" t="s">
        <v>1279</v>
      </c>
      <c r="H447" t="s">
        <v>2314</v>
      </c>
      <c r="I447" t="s">
        <v>2551</v>
      </c>
      <c r="J447" t="s">
        <v>34</v>
      </c>
      <c r="K447" t="s">
        <v>35</v>
      </c>
      <c r="L447" t="s">
        <v>41</v>
      </c>
      <c r="M447" t="s">
        <v>37</v>
      </c>
      <c r="N447">
        <v>2.0499999999999998</v>
      </c>
      <c r="O447">
        <v>2.56</v>
      </c>
      <c r="P447" t="s">
        <v>38</v>
      </c>
      <c r="Q447" t="s">
        <v>38</v>
      </c>
      <c r="R447" t="s">
        <v>38</v>
      </c>
      <c r="S447" t="s">
        <v>2318</v>
      </c>
      <c r="T447" t="s">
        <v>1280</v>
      </c>
      <c r="U447" t="s">
        <v>2463</v>
      </c>
      <c r="V447" t="s">
        <v>1285</v>
      </c>
      <c r="W447" t="s">
        <v>34</v>
      </c>
      <c r="X447" t="s">
        <v>35</v>
      </c>
      <c r="Y447" t="s">
        <v>36</v>
      </c>
      <c r="Z447" t="s">
        <v>58</v>
      </c>
      <c r="AA447">
        <v>1753</v>
      </c>
      <c r="AB447">
        <v>2095</v>
      </c>
      <c r="AE447">
        <v>1753</v>
      </c>
      <c r="AF447">
        <v>1788</v>
      </c>
      <c r="AG447">
        <v>1824</v>
      </c>
      <c r="AH447">
        <v>1860</v>
      </c>
      <c r="AI447">
        <v>1898</v>
      </c>
      <c r="AJ447">
        <v>1935</v>
      </c>
      <c r="AK447">
        <v>1974</v>
      </c>
      <c r="AL447">
        <v>2014</v>
      </c>
      <c r="AM447">
        <v>2054</v>
      </c>
      <c r="AN447">
        <v>2095</v>
      </c>
      <c r="AO447" t="s">
        <v>38</v>
      </c>
      <c r="AP447" t="s">
        <v>38</v>
      </c>
      <c r="AQ447" t="s">
        <v>38</v>
      </c>
      <c r="AT447" t="str">
        <f t="shared" si="6"/>
        <v>02140131</v>
      </c>
    </row>
    <row r="448" spans="1:46" hidden="1">
      <c r="A448" t="s">
        <v>2548</v>
      </c>
      <c r="B448" t="s">
        <v>2529</v>
      </c>
      <c r="C448" t="s">
        <v>2549</v>
      </c>
      <c r="D448" t="s">
        <v>2300</v>
      </c>
      <c r="E448" t="s">
        <v>1244</v>
      </c>
      <c r="F448" t="s">
        <v>2310</v>
      </c>
      <c r="G448" t="s">
        <v>1279</v>
      </c>
      <c r="H448" t="s">
        <v>2314</v>
      </c>
      <c r="I448" t="s">
        <v>2551</v>
      </c>
      <c r="J448" t="s">
        <v>34</v>
      </c>
      <c r="K448" t="s">
        <v>35</v>
      </c>
      <c r="L448" t="s">
        <v>41</v>
      </c>
      <c r="M448" t="s">
        <v>37</v>
      </c>
      <c r="N448">
        <v>2.0499999999999998</v>
      </c>
      <c r="O448">
        <v>2.56</v>
      </c>
      <c r="P448" t="s">
        <v>38</v>
      </c>
      <c r="Q448" t="s">
        <v>38</v>
      </c>
      <c r="R448" t="s">
        <v>38</v>
      </c>
      <c r="S448" t="s">
        <v>2318</v>
      </c>
      <c r="T448" t="s">
        <v>1280</v>
      </c>
      <c r="U448" t="s">
        <v>2536</v>
      </c>
      <c r="V448" t="s">
        <v>1286</v>
      </c>
      <c r="W448" t="s">
        <v>34</v>
      </c>
      <c r="X448" t="s">
        <v>35</v>
      </c>
      <c r="Y448" t="s">
        <v>36</v>
      </c>
      <c r="Z448" t="s">
        <v>58</v>
      </c>
      <c r="AA448">
        <v>56</v>
      </c>
      <c r="AB448">
        <v>67</v>
      </c>
      <c r="AE448">
        <v>56</v>
      </c>
      <c r="AF448">
        <v>57</v>
      </c>
      <c r="AG448">
        <v>58</v>
      </c>
      <c r="AH448">
        <v>59</v>
      </c>
      <c r="AI448">
        <v>61</v>
      </c>
      <c r="AJ448">
        <v>62</v>
      </c>
      <c r="AK448">
        <v>63</v>
      </c>
      <c r="AL448">
        <v>64</v>
      </c>
      <c r="AM448">
        <v>66</v>
      </c>
      <c r="AN448">
        <v>67</v>
      </c>
      <c r="AO448" t="s">
        <v>38</v>
      </c>
      <c r="AP448" t="s">
        <v>38</v>
      </c>
      <c r="AQ448" t="s">
        <v>38</v>
      </c>
      <c r="AT448" t="str">
        <f t="shared" si="6"/>
        <v>02140132</v>
      </c>
    </row>
    <row r="449" spans="1:46" hidden="1">
      <c r="A449" t="s">
        <v>2548</v>
      </c>
      <c r="B449" t="s">
        <v>2529</v>
      </c>
      <c r="C449" t="s">
        <v>2549</v>
      </c>
      <c r="D449" t="s">
        <v>2300</v>
      </c>
      <c r="E449" t="s">
        <v>1244</v>
      </c>
      <c r="F449" t="s">
        <v>2314</v>
      </c>
      <c r="G449" t="s">
        <v>317</v>
      </c>
      <c r="H449" t="s">
        <v>2307</v>
      </c>
      <c r="I449" t="s">
        <v>2423</v>
      </c>
      <c r="J449" t="s">
        <v>100</v>
      </c>
      <c r="K449" t="s">
        <v>115</v>
      </c>
      <c r="L449" t="s">
        <v>65</v>
      </c>
      <c r="M449" t="s">
        <v>37</v>
      </c>
      <c r="N449">
        <v>17</v>
      </c>
      <c r="O449">
        <v>17</v>
      </c>
      <c r="Q449" t="s">
        <v>38</v>
      </c>
      <c r="R449" t="s">
        <v>38</v>
      </c>
      <c r="S449" t="s">
        <v>2319</v>
      </c>
      <c r="T449" t="s">
        <v>318</v>
      </c>
      <c r="U449" t="s">
        <v>2327</v>
      </c>
      <c r="V449" t="s">
        <v>510</v>
      </c>
      <c r="W449" t="s">
        <v>76</v>
      </c>
      <c r="X449" t="s">
        <v>95</v>
      </c>
      <c r="Y449" t="s">
        <v>41</v>
      </c>
      <c r="Z449" t="s">
        <v>37</v>
      </c>
      <c r="AA449">
        <v>70</v>
      </c>
      <c r="AB449">
        <v>90</v>
      </c>
      <c r="AE449">
        <v>0</v>
      </c>
      <c r="AF449">
        <v>73</v>
      </c>
      <c r="AG449">
        <v>74</v>
      </c>
      <c r="AH449">
        <v>76</v>
      </c>
      <c r="AI449">
        <v>78</v>
      </c>
      <c r="AJ449">
        <v>80</v>
      </c>
      <c r="AK449">
        <v>82</v>
      </c>
      <c r="AL449">
        <v>84</v>
      </c>
      <c r="AM449">
        <v>87</v>
      </c>
      <c r="AN449">
        <v>90</v>
      </c>
      <c r="AP449" t="s">
        <v>38</v>
      </c>
      <c r="AQ449" t="s">
        <v>38</v>
      </c>
      <c r="AT449" t="str">
        <f t="shared" si="6"/>
        <v>02140112</v>
      </c>
    </row>
    <row r="450" spans="1:46" hidden="1">
      <c r="A450" t="s">
        <v>2548</v>
      </c>
      <c r="B450" t="s">
        <v>2529</v>
      </c>
      <c r="C450" t="s">
        <v>2549</v>
      </c>
      <c r="D450" t="s">
        <v>2300</v>
      </c>
      <c r="E450" t="s">
        <v>1244</v>
      </c>
      <c r="F450" t="s">
        <v>2314</v>
      </c>
      <c r="G450" t="s">
        <v>317</v>
      </c>
      <c r="H450" t="s">
        <v>2307</v>
      </c>
      <c r="I450" t="s">
        <v>2423</v>
      </c>
      <c r="J450" t="s">
        <v>100</v>
      </c>
      <c r="K450" t="s">
        <v>115</v>
      </c>
      <c r="L450" t="s">
        <v>65</v>
      </c>
      <c r="M450" t="s">
        <v>37</v>
      </c>
      <c r="N450">
        <v>17</v>
      </c>
      <c r="O450">
        <v>17</v>
      </c>
      <c r="P450" t="s">
        <v>38</v>
      </c>
      <c r="Q450" t="s">
        <v>38</v>
      </c>
      <c r="R450" t="s">
        <v>38</v>
      </c>
      <c r="S450" t="s">
        <v>2320</v>
      </c>
      <c r="T450" t="s">
        <v>402</v>
      </c>
      <c r="U450" t="s">
        <v>2329</v>
      </c>
      <c r="V450" t="s">
        <v>1287</v>
      </c>
      <c r="W450" t="s">
        <v>34</v>
      </c>
      <c r="X450" t="s">
        <v>35</v>
      </c>
      <c r="Y450" t="s">
        <v>36</v>
      </c>
      <c r="Z450" t="s">
        <v>37</v>
      </c>
      <c r="AA450">
        <v>275</v>
      </c>
      <c r="AB450">
        <v>348</v>
      </c>
      <c r="AE450">
        <v>0</v>
      </c>
      <c r="AF450">
        <v>275</v>
      </c>
      <c r="AG450">
        <v>283</v>
      </c>
      <c r="AH450">
        <v>292</v>
      </c>
      <c r="AI450">
        <v>300</v>
      </c>
      <c r="AJ450">
        <v>310</v>
      </c>
      <c r="AK450">
        <v>319</v>
      </c>
      <c r="AL450">
        <v>328</v>
      </c>
      <c r="AM450">
        <v>338</v>
      </c>
      <c r="AN450">
        <v>348</v>
      </c>
      <c r="AP450" t="s">
        <v>38</v>
      </c>
      <c r="AQ450" t="s">
        <v>38</v>
      </c>
      <c r="AT450" t="str">
        <f t="shared" si="6"/>
        <v>02140113</v>
      </c>
    </row>
    <row r="451" spans="1:46" hidden="1">
      <c r="A451" t="s">
        <v>2548</v>
      </c>
      <c r="B451" t="s">
        <v>2529</v>
      </c>
      <c r="C451" t="s">
        <v>2549</v>
      </c>
      <c r="D451" t="s">
        <v>2300</v>
      </c>
      <c r="E451" t="s">
        <v>1244</v>
      </c>
      <c r="F451" t="s">
        <v>2314</v>
      </c>
      <c r="G451" t="s">
        <v>317</v>
      </c>
      <c r="H451" t="s">
        <v>2307</v>
      </c>
      <c r="I451" t="s">
        <v>2423</v>
      </c>
      <c r="J451" t="s">
        <v>100</v>
      </c>
      <c r="K451" t="s">
        <v>115</v>
      </c>
      <c r="L451" t="s">
        <v>65</v>
      </c>
      <c r="M451" t="s">
        <v>37</v>
      </c>
      <c r="N451">
        <v>17</v>
      </c>
      <c r="O451">
        <v>17</v>
      </c>
      <c r="P451" t="s">
        <v>38</v>
      </c>
      <c r="Q451" t="s">
        <v>38</v>
      </c>
      <c r="R451" t="s">
        <v>38</v>
      </c>
      <c r="S451" t="s">
        <v>2321</v>
      </c>
      <c r="T451" t="s">
        <v>1288</v>
      </c>
      <c r="U451" t="s">
        <v>2331</v>
      </c>
      <c r="V451" t="s">
        <v>1289</v>
      </c>
      <c r="W451" t="s">
        <v>100</v>
      </c>
      <c r="X451" t="s">
        <v>35</v>
      </c>
      <c r="Y451" t="s">
        <v>36</v>
      </c>
      <c r="Z451" t="s">
        <v>58</v>
      </c>
      <c r="AA451">
        <v>2</v>
      </c>
      <c r="AB451">
        <v>2</v>
      </c>
      <c r="AE451">
        <v>2</v>
      </c>
      <c r="AF451">
        <v>2</v>
      </c>
      <c r="AG451">
        <v>2</v>
      </c>
      <c r="AH451">
        <v>2</v>
      </c>
      <c r="AI451">
        <v>2</v>
      </c>
      <c r="AJ451">
        <v>2</v>
      </c>
      <c r="AK451">
        <v>2</v>
      </c>
      <c r="AL451">
        <v>2</v>
      </c>
      <c r="AM451">
        <v>2</v>
      </c>
      <c r="AN451">
        <v>2</v>
      </c>
      <c r="AP451" t="s">
        <v>38</v>
      </c>
      <c r="AQ451" t="s">
        <v>38</v>
      </c>
      <c r="AT451" t="str">
        <f t="shared" ref="AT451:AT514" si="7">C451&amp;D451&amp;U451</f>
        <v>02140114</v>
      </c>
    </row>
    <row r="452" spans="1:46" hidden="1">
      <c r="A452" t="s">
        <v>2552</v>
      </c>
      <c r="B452" t="s">
        <v>2553</v>
      </c>
      <c r="C452" t="s">
        <v>2554</v>
      </c>
      <c r="D452" t="s">
        <v>2300</v>
      </c>
      <c r="E452" t="s">
        <v>1290</v>
      </c>
      <c r="F452" t="s">
        <v>2310</v>
      </c>
      <c r="G452" t="s">
        <v>1291</v>
      </c>
      <c r="H452" t="s">
        <v>2310</v>
      </c>
      <c r="I452" t="s">
        <v>2555</v>
      </c>
      <c r="J452" t="s">
        <v>100</v>
      </c>
      <c r="K452" t="s">
        <v>115</v>
      </c>
      <c r="L452" t="s">
        <v>65</v>
      </c>
      <c r="M452" t="s">
        <v>37</v>
      </c>
      <c r="N452">
        <v>89.9</v>
      </c>
      <c r="O452">
        <v>89.9</v>
      </c>
      <c r="P452" t="s">
        <v>38</v>
      </c>
      <c r="Q452" t="s">
        <v>38</v>
      </c>
      <c r="R452" t="s">
        <v>38</v>
      </c>
      <c r="S452" t="s">
        <v>2307</v>
      </c>
      <c r="T452" t="s">
        <v>1292</v>
      </c>
      <c r="U452" t="s">
        <v>2301</v>
      </c>
      <c r="V452" t="s">
        <v>1305</v>
      </c>
      <c r="W452" t="s">
        <v>1078</v>
      </c>
      <c r="X452" t="s">
        <v>95</v>
      </c>
      <c r="Y452" t="s">
        <v>36</v>
      </c>
      <c r="Z452" t="s">
        <v>58</v>
      </c>
      <c r="AA452">
        <v>743048</v>
      </c>
      <c r="AB452">
        <v>726113</v>
      </c>
      <c r="AC452">
        <v>726122</v>
      </c>
      <c r="AE452">
        <v>726113</v>
      </c>
      <c r="AF452">
        <v>708201</v>
      </c>
      <c r="AG452">
        <v>688000</v>
      </c>
      <c r="AH452">
        <v>668549</v>
      </c>
      <c r="AI452">
        <v>646671</v>
      </c>
      <c r="AJ452">
        <v>623252</v>
      </c>
      <c r="AK452">
        <v>598045</v>
      </c>
      <c r="AL452">
        <v>598045</v>
      </c>
      <c r="AM452">
        <v>598045</v>
      </c>
      <c r="AN452">
        <v>598045</v>
      </c>
      <c r="AO452" t="s">
        <v>38</v>
      </c>
      <c r="AP452" t="s">
        <v>38</v>
      </c>
      <c r="AQ452" t="s">
        <v>38</v>
      </c>
      <c r="AT452" t="str">
        <f t="shared" si="7"/>
        <v>0112011</v>
      </c>
    </row>
    <row r="453" spans="1:46" hidden="1">
      <c r="A453" t="s">
        <v>2552</v>
      </c>
      <c r="B453" t="s">
        <v>2553</v>
      </c>
      <c r="C453" t="s">
        <v>2554</v>
      </c>
      <c r="D453" t="s">
        <v>2300</v>
      </c>
      <c r="E453" t="s">
        <v>1290</v>
      </c>
      <c r="F453" t="s">
        <v>2310</v>
      </c>
      <c r="G453" t="s">
        <v>1291</v>
      </c>
      <c r="H453" t="s">
        <v>2307</v>
      </c>
      <c r="I453" t="s">
        <v>2556</v>
      </c>
      <c r="J453" t="s">
        <v>100</v>
      </c>
      <c r="K453" t="s">
        <v>115</v>
      </c>
      <c r="L453" t="s">
        <v>65</v>
      </c>
      <c r="M453" t="s">
        <v>37</v>
      </c>
      <c r="N453">
        <v>97.38</v>
      </c>
      <c r="O453">
        <v>97.38</v>
      </c>
      <c r="P453" t="s">
        <v>38</v>
      </c>
      <c r="Q453" t="s">
        <v>38</v>
      </c>
      <c r="R453" t="s">
        <v>38</v>
      </c>
      <c r="S453" t="s">
        <v>2307</v>
      </c>
      <c r="T453" t="s">
        <v>1292</v>
      </c>
      <c r="U453" t="s">
        <v>2304</v>
      </c>
      <c r="V453" t="s">
        <v>1306</v>
      </c>
      <c r="W453" t="s">
        <v>100</v>
      </c>
      <c r="X453" t="s">
        <v>131</v>
      </c>
      <c r="Y453" t="s">
        <v>36</v>
      </c>
      <c r="Z453" t="s">
        <v>37</v>
      </c>
      <c r="AA453">
        <v>28</v>
      </c>
      <c r="AB453">
        <v>28</v>
      </c>
      <c r="AC453">
        <v>28</v>
      </c>
      <c r="AE453">
        <v>28</v>
      </c>
      <c r="AF453">
        <v>28</v>
      </c>
      <c r="AG453">
        <v>28</v>
      </c>
      <c r="AH453">
        <v>28</v>
      </c>
      <c r="AI453">
        <v>28</v>
      </c>
      <c r="AJ453">
        <v>28</v>
      </c>
      <c r="AK453">
        <v>28</v>
      </c>
      <c r="AL453">
        <v>28</v>
      </c>
      <c r="AM453">
        <v>28</v>
      </c>
      <c r="AN453">
        <v>28</v>
      </c>
      <c r="AO453" t="s">
        <v>38</v>
      </c>
      <c r="AP453" t="s">
        <v>38</v>
      </c>
      <c r="AQ453" t="s">
        <v>38</v>
      </c>
      <c r="AT453" t="str">
        <f t="shared" si="7"/>
        <v>0112012</v>
      </c>
    </row>
    <row r="454" spans="1:46" hidden="1">
      <c r="A454" t="s">
        <v>2552</v>
      </c>
      <c r="B454" t="s">
        <v>2553</v>
      </c>
      <c r="C454" t="s">
        <v>2554</v>
      </c>
      <c r="D454" t="s">
        <v>2300</v>
      </c>
      <c r="E454" t="s">
        <v>1290</v>
      </c>
      <c r="F454" t="s">
        <v>2310</v>
      </c>
      <c r="G454" t="s">
        <v>1291</v>
      </c>
      <c r="H454" t="s">
        <v>2307</v>
      </c>
      <c r="I454" t="s">
        <v>2556</v>
      </c>
      <c r="J454" t="s">
        <v>100</v>
      </c>
      <c r="K454" t="s">
        <v>115</v>
      </c>
      <c r="L454" t="s">
        <v>65</v>
      </c>
      <c r="M454" t="s">
        <v>37</v>
      </c>
      <c r="N454">
        <v>97.38</v>
      </c>
      <c r="O454">
        <v>97.38</v>
      </c>
      <c r="P454" t="s">
        <v>38</v>
      </c>
      <c r="Q454" t="s">
        <v>38</v>
      </c>
      <c r="R454" t="s">
        <v>38</v>
      </c>
      <c r="S454" t="s">
        <v>2307</v>
      </c>
      <c r="T454" t="s">
        <v>1292</v>
      </c>
      <c r="U454" t="s">
        <v>2322</v>
      </c>
      <c r="V454" t="s">
        <v>1307</v>
      </c>
      <c r="W454" t="s">
        <v>100</v>
      </c>
      <c r="X454" t="s">
        <v>131</v>
      </c>
      <c r="Y454" t="s">
        <v>41</v>
      </c>
      <c r="Z454" t="s">
        <v>58</v>
      </c>
      <c r="AB454">
        <v>100</v>
      </c>
      <c r="AO454" t="s">
        <v>60</v>
      </c>
      <c r="AP454" t="s">
        <v>60</v>
      </c>
      <c r="AQ454" t="s">
        <v>38</v>
      </c>
      <c r="AT454" t="str">
        <f t="shared" si="7"/>
        <v>01120124</v>
      </c>
    </row>
    <row r="455" spans="1:46" hidden="1">
      <c r="A455" t="s">
        <v>2552</v>
      </c>
      <c r="B455" t="s">
        <v>2553</v>
      </c>
      <c r="C455" t="s">
        <v>2554</v>
      </c>
      <c r="D455" t="s">
        <v>2300</v>
      </c>
      <c r="E455" t="s">
        <v>1290</v>
      </c>
      <c r="F455" t="s">
        <v>2314</v>
      </c>
      <c r="G455" t="s">
        <v>1308</v>
      </c>
      <c r="H455" t="s">
        <v>2315</v>
      </c>
      <c r="I455" t="s">
        <v>2557</v>
      </c>
      <c r="J455" t="s">
        <v>34</v>
      </c>
      <c r="K455" t="s">
        <v>115</v>
      </c>
      <c r="L455" t="s">
        <v>65</v>
      </c>
      <c r="M455" t="s">
        <v>37</v>
      </c>
      <c r="N455">
        <v>54.37</v>
      </c>
      <c r="O455">
        <v>54.45</v>
      </c>
      <c r="P455" t="s">
        <v>38</v>
      </c>
      <c r="Q455" t="s">
        <v>38</v>
      </c>
      <c r="R455" t="s">
        <v>38</v>
      </c>
      <c r="S455" t="s">
        <v>2314</v>
      </c>
      <c r="T455" t="s">
        <v>1309</v>
      </c>
      <c r="U455" t="s">
        <v>2307</v>
      </c>
      <c r="V455" t="s">
        <v>1313</v>
      </c>
      <c r="W455" t="s">
        <v>34</v>
      </c>
      <c r="X455" t="s">
        <v>95</v>
      </c>
      <c r="Y455" t="s">
        <v>36</v>
      </c>
      <c r="Z455" t="s">
        <v>37</v>
      </c>
      <c r="AA455">
        <v>651</v>
      </c>
      <c r="AB455">
        <v>760</v>
      </c>
      <c r="AC455">
        <v>760</v>
      </c>
      <c r="AE455">
        <v>760</v>
      </c>
      <c r="AF455">
        <v>760</v>
      </c>
      <c r="AG455">
        <v>760</v>
      </c>
      <c r="AH455">
        <v>760</v>
      </c>
      <c r="AI455">
        <v>760</v>
      </c>
      <c r="AJ455">
        <v>760</v>
      </c>
      <c r="AK455">
        <v>760</v>
      </c>
      <c r="AL455">
        <v>760</v>
      </c>
      <c r="AM455">
        <v>760</v>
      </c>
      <c r="AN455">
        <v>760</v>
      </c>
      <c r="AO455" t="s">
        <v>38</v>
      </c>
      <c r="AP455" t="s">
        <v>38</v>
      </c>
      <c r="AQ455" t="s">
        <v>38</v>
      </c>
      <c r="AT455" t="str">
        <f t="shared" si="7"/>
        <v>0112013</v>
      </c>
    </row>
    <row r="456" spans="1:46" hidden="1">
      <c r="A456" t="s">
        <v>2552</v>
      </c>
      <c r="B456" t="s">
        <v>2553</v>
      </c>
      <c r="C456" t="s">
        <v>2554</v>
      </c>
      <c r="D456" t="s">
        <v>2300</v>
      </c>
      <c r="E456" t="s">
        <v>1290</v>
      </c>
      <c r="F456" t="s">
        <v>2314</v>
      </c>
      <c r="G456" t="s">
        <v>1308</v>
      </c>
      <c r="H456" t="s">
        <v>2316</v>
      </c>
      <c r="I456" t="s">
        <v>2558</v>
      </c>
      <c r="J456" t="s">
        <v>34</v>
      </c>
      <c r="K456" t="s">
        <v>115</v>
      </c>
      <c r="L456" t="s">
        <v>65</v>
      </c>
      <c r="M456" t="s">
        <v>37</v>
      </c>
      <c r="N456">
        <v>52.48</v>
      </c>
      <c r="O456">
        <v>53.32</v>
      </c>
      <c r="P456" t="s">
        <v>38</v>
      </c>
      <c r="Q456" t="s">
        <v>38</v>
      </c>
      <c r="R456" t="s">
        <v>38</v>
      </c>
      <c r="S456" t="s">
        <v>2316</v>
      </c>
      <c r="T456" t="s">
        <v>1314</v>
      </c>
      <c r="U456" t="s">
        <v>2310</v>
      </c>
      <c r="V456" t="s">
        <v>1318</v>
      </c>
      <c r="W456" t="s">
        <v>40</v>
      </c>
      <c r="X456" t="s">
        <v>131</v>
      </c>
      <c r="Y456" t="s">
        <v>36</v>
      </c>
      <c r="Z456" t="s">
        <v>58</v>
      </c>
      <c r="AA456">
        <v>33</v>
      </c>
      <c r="AB456">
        <v>54</v>
      </c>
      <c r="AC456">
        <v>3</v>
      </c>
      <c r="AE456">
        <v>6</v>
      </c>
      <c r="AF456">
        <v>9</v>
      </c>
      <c r="AG456">
        <v>10</v>
      </c>
      <c r="AH456">
        <v>3</v>
      </c>
      <c r="AI456">
        <v>1</v>
      </c>
      <c r="AJ456">
        <v>5</v>
      </c>
      <c r="AK456">
        <v>6</v>
      </c>
      <c r="AL456">
        <v>6</v>
      </c>
      <c r="AM456">
        <v>4</v>
      </c>
      <c r="AN456">
        <v>4</v>
      </c>
      <c r="AO456" t="s">
        <v>38</v>
      </c>
      <c r="AP456" t="s">
        <v>38</v>
      </c>
      <c r="AQ456" t="s">
        <v>38</v>
      </c>
      <c r="AT456" t="str">
        <f t="shared" si="7"/>
        <v>0112014</v>
      </c>
    </row>
    <row r="457" spans="1:46" hidden="1">
      <c r="A457" t="s">
        <v>2552</v>
      </c>
      <c r="B457" t="s">
        <v>2553</v>
      </c>
      <c r="C457" t="s">
        <v>2554</v>
      </c>
      <c r="D457" t="s">
        <v>2300</v>
      </c>
      <c r="E457" t="s">
        <v>1290</v>
      </c>
      <c r="F457" t="s">
        <v>2314</v>
      </c>
      <c r="G457" t="s">
        <v>1308</v>
      </c>
      <c r="H457" t="s">
        <v>2318</v>
      </c>
      <c r="I457" t="s">
        <v>2559</v>
      </c>
      <c r="J457" t="s">
        <v>34</v>
      </c>
      <c r="K457" t="s">
        <v>115</v>
      </c>
      <c r="L457" t="s">
        <v>65</v>
      </c>
      <c r="M457" t="s">
        <v>37</v>
      </c>
      <c r="N457">
        <v>52.76</v>
      </c>
      <c r="O457">
        <v>53.77</v>
      </c>
      <c r="P457" t="s">
        <v>38</v>
      </c>
      <c r="Q457" t="s">
        <v>38</v>
      </c>
      <c r="R457" t="s">
        <v>38</v>
      </c>
      <c r="S457" t="s">
        <v>2318</v>
      </c>
      <c r="T457" t="s">
        <v>1319</v>
      </c>
      <c r="U457" t="s">
        <v>2314</v>
      </c>
      <c r="V457" t="s">
        <v>1320</v>
      </c>
      <c r="W457" t="s">
        <v>40</v>
      </c>
      <c r="X457" t="s">
        <v>131</v>
      </c>
      <c r="Y457" t="s">
        <v>36</v>
      </c>
      <c r="Z457" t="s">
        <v>37</v>
      </c>
      <c r="AA457">
        <v>692</v>
      </c>
      <c r="AB457">
        <v>718</v>
      </c>
      <c r="AC457">
        <v>7</v>
      </c>
      <c r="AE457">
        <v>0</v>
      </c>
      <c r="AF457">
        <v>98</v>
      </c>
      <c r="AG457">
        <v>107</v>
      </c>
      <c r="AH457">
        <v>105</v>
      </c>
      <c r="AI457">
        <v>0</v>
      </c>
      <c r="AJ457">
        <v>98</v>
      </c>
      <c r="AK457">
        <v>107</v>
      </c>
      <c r="AL457">
        <v>105</v>
      </c>
      <c r="AM457">
        <v>0</v>
      </c>
      <c r="AN457">
        <v>98</v>
      </c>
      <c r="AO457" t="s">
        <v>38</v>
      </c>
      <c r="AP457" t="s">
        <v>38</v>
      </c>
      <c r="AQ457" t="s">
        <v>38</v>
      </c>
      <c r="AT457" t="str">
        <f t="shared" si="7"/>
        <v>0112015</v>
      </c>
    </row>
    <row r="458" spans="1:46" hidden="1">
      <c r="A458" t="s">
        <v>2552</v>
      </c>
      <c r="B458" t="s">
        <v>2553</v>
      </c>
      <c r="C458" t="s">
        <v>2554</v>
      </c>
      <c r="D458" t="s">
        <v>2300</v>
      </c>
      <c r="E458" t="s">
        <v>1290</v>
      </c>
      <c r="F458" t="s">
        <v>2310</v>
      </c>
      <c r="G458" t="s">
        <v>1291</v>
      </c>
      <c r="H458" t="s">
        <v>2310</v>
      </c>
      <c r="I458" t="s">
        <v>2555</v>
      </c>
      <c r="J458" t="s">
        <v>100</v>
      </c>
      <c r="K458" t="s">
        <v>115</v>
      </c>
      <c r="L458" t="s">
        <v>65</v>
      </c>
      <c r="M458" t="s">
        <v>37</v>
      </c>
      <c r="N458">
        <v>89.9</v>
      </c>
      <c r="O458">
        <v>89.9</v>
      </c>
      <c r="P458" t="s">
        <v>38</v>
      </c>
      <c r="Q458" t="s">
        <v>38</v>
      </c>
      <c r="R458" t="s">
        <v>38</v>
      </c>
      <c r="S458" t="s">
        <v>2319</v>
      </c>
      <c r="T458" t="s">
        <v>1321</v>
      </c>
      <c r="U458" t="s">
        <v>2316</v>
      </c>
      <c r="V458" t="s">
        <v>1322</v>
      </c>
      <c r="W458" t="s">
        <v>34</v>
      </c>
      <c r="X458" t="s">
        <v>131</v>
      </c>
      <c r="Y458" t="s">
        <v>36</v>
      </c>
      <c r="Z458" t="s">
        <v>58</v>
      </c>
      <c r="AA458">
        <v>107</v>
      </c>
      <c r="AB458">
        <v>278</v>
      </c>
      <c r="AC458">
        <v>74</v>
      </c>
      <c r="AE458">
        <v>73</v>
      </c>
      <c r="AF458">
        <v>210</v>
      </c>
      <c r="AG458">
        <v>212</v>
      </c>
      <c r="AH458">
        <v>255</v>
      </c>
      <c r="AI458">
        <v>0</v>
      </c>
      <c r="AJ458">
        <v>187</v>
      </c>
      <c r="AK458">
        <v>187</v>
      </c>
      <c r="AL458">
        <v>187</v>
      </c>
      <c r="AM458">
        <v>187</v>
      </c>
      <c r="AN458">
        <v>187</v>
      </c>
      <c r="AO458" t="s">
        <v>38</v>
      </c>
      <c r="AP458" t="s">
        <v>38</v>
      </c>
      <c r="AQ458" t="s">
        <v>38</v>
      </c>
      <c r="AT458" t="str">
        <f t="shared" si="7"/>
        <v>0112017</v>
      </c>
    </row>
    <row r="459" spans="1:46" hidden="1">
      <c r="A459" t="s">
        <v>2552</v>
      </c>
      <c r="B459" t="s">
        <v>2553</v>
      </c>
      <c r="C459" t="s">
        <v>2554</v>
      </c>
      <c r="D459" t="s">
        <v>2300</v>
      </c>
      <c r="E459" t="s">
        <v>1290</v>
      </c>
      <c r="F459" t="s">
        <v>2310</v>
      </c>
      <c r="G459" t="s">
        <v>1291</v>
      </c>
      <c r="H459" t="s">
        <v>2310</v>
      </c>
      <c r="I459" t="s">
        <v>2555</v>
      </c>
      <c r="J459" t="s">
        <v>100</v>
      </c>
      <c r="K459" t="s">
        <v>115</v>
      </c>
      <c r="L459" t="s">
        <v>65</v>
      </c>
      <c r="M459" t="s">
        <v>37</v>
      </c>
      <c r="N459">
        <v>89.9</v>
      </c>
      <c r="O459">
        <v>89.9</v>
      </c>
      <c r="P459" t="s">
        <v>38</v>
      </c>
      <c r="Q459" t="s">
        <v>38</v>
      </c>
      <c r="R459" t="s">
        <v>38</v>
      </c>
      <c r="S459" t="s">
        <v>2320</v>
      </c>
      <c r="T459" t="s">
        <v>1323</v>
      </c>
      <c r="U459" t="s">
        <v>2318</v>
      </c>
      <c r="V459" t="s">
        <v>1327</v>
      </c>
      <c r="W459" t="s">
        <v>76</v>
      </c>
      <c r="X459" t="s">
        <v>131</v>
      </c>
      <c r="Y459" t="s">
        <v>36</v>
      </c>
      <c r="Z459" t="s">
        <v>37</v>
      </c>
      <c r="AA459">
        <v>402</v>
      </c>
      <c r="AB459">
        <v>503</v>
      </c>
      <c r="AC459">
        <v>407</v>
      </c>
      <c r="AE459">
        <v>405</v>
      </c>
      <c r="AF459">
        <v>410</v>
      </c>
      <c r="AG459">
        <v>409</v>
      </c>
      <c r="AH459">
        <v>421</v>
      </c>
      <c r="AI459">
        <v>434</v>
      </c>
      <c r="AJ459">
        <v>447</v>
      </c>
      <c r="AK459">
        <v>460</v>
      </c>
      <c r="AL459">
        <v>474</v>
      </c>
      <c r="AM459">
        <v>488</v>
      </c>
      <c r="AN459">
        <v>503</v>
      </c>
      <c r="AO459" t="s">
        <v>38</v>
      </c>
      <c r="AP459" t="s">
        <v>38</v>
      </c>
      <c r="AQ459" t="s">
        <v>38</v>
      </c>
      <c r="AT459" t="str">
        <f t="shared" si="7"/>
        <v>0112018</v>
      </c>
    </row>
    <row r="460" spans="1:46" hidden="1">
      <c r="A460" t="s">
        <v>2552</v>
      </c>
      <c r="B460" t="s">
        <v>2553</v>
      </c>
      <c r="C460" t="s">
        <v>2554</v>
      </c>
      <c r="D460" t="s">
        <v>2300</v>
      </c>
      <c r="E460" t="s">
        <v>1290</v>
      </c>
      <c r="F460" t="s">
        <v>2310</v>
      </c>
      <c r="G460" t="s">
        <v>1291</v>
      </c>
      <c r="H460" t="s">
        <v>2310</v>
      </c>
      <c r="I460" t="s">
        <v>2555</v>
      </c>
      <c r="J460" t="s">
        <v>100</v>
      </c>
      <c r="K460" t="s">
        <v>115</v>
      </c>
      <c r="L460" t="s">
        <v>65</v>
      </c>
      <c r="M460" t="s">
        <v>37</v>
      </c>
      <c r="N460">
        <v>89.9</v>
      </c>
      <c r="O460">
        <v>89.9</v>
      </c>
      <c r="P460" t="s">
        <v>38</v>
      </c>
      <c r="Q460" t="s">
        <v>38</v>
      </c>
      <c r="R460" t="s">
        <v>38</v>
      </c>
      <c r="S460" t="s">
        <v>2320</v>
      </c>
      <c r="T460" t="s">
        <v>1323</v>
      </c>
      <c r="U460" t="s">
        <v>2319</v>
      </c>
      <c r="V460" t="s">
        <v>1328</v>
      </c>
      <c r="W460" t="s">
        <v>76</v>
      </c>
      <c r="X460" t="s">
        <v>131</v>
      </c>
      <c r="Y460" t="s">
        <v>36</v>
      </c>
      <c r="Z460" t="s">
        <v>37</v>
      </c>
      <c r="AA460">
        <v>85</v>
      </c>
      <c r="AB460">
        <v>315</v>
      </c>
      <c r="AC460">
        <v>215</v>
      </c>
      <c r="AE460">
        <v>194</v>
      </c>
      <c r="AF460">
        <v>199</v>
      </c>
      <c r="AG460">
        <v>106</v>
      </c>
      <c r="AH460">
        <v>106</v>
      </c>
      <c r="AI460">
        <v>106</v>
      </c>
      <c r="AJ460">
        <v>106</v>
      </c>
      <c r="AK460">
        <v>106</v>
      </c>
      <c r="AL460">
        <v>106</v>
      </c>
      <c r="AM460">
        <v>106</v>
      </c>
      <c r="AN460">
        <v>106</v>
      </c>
      <c r="AO460" t="s">
        <v>38</v>
      </c>
      <c r="AP460" t="s">
        <v>38</v>
      </c>
      <c r="AQ460" t="s">
        <v>38</v>
      </c>
      <c r="AT460" t="str">
        <f t="shared" si="7"/>
        <v>0112019</v>
      </c>
    </row>
    <row r="461" spans="1:46" hidden="1">
      <c r="A461" t="s">
        <v>2552</v>
      </c>
      <c r="B461" t="s">
        <v>2553</v>
      </c>
      <c r="C461" t="s">
        <v>2554</v>
      </c>
      <c r="D461" t="s">
        <v>2300</v>
      </c>
      <c r="E461" t="s">
        <v>1290</v>
      </c>
      <c r="F461" t="s">
        <v>2310</v>
      </c>
      <c r="G461" t="s">
        <v>1291</v>
      </c>
      <c r="H461" t="s">
        <v>2310</v>
      </c>
      <c r="I461" t="s">
        <v>2555</v>
      </c>
      <c r="J461" t="s">
        <v>100</v>
      </c>
      <c r="K461" t="s">
        <v>115</v>
      </c>
      <c r="L461" t="s">
        <v>65</v>
      </c>
      <c r="M461" t="s">
        <v>37</v>
      </c>
      <c r="N461">
        <v>89.9</v>
      </c>
      <c r="O461">
        <v>89.9</v>
      </c>
      <c r="P461" t="s">
        <v>38</v>
      </c>
      <c r="Q461" t="s">
        <v>38</v>
      </c>
      <c r="R461" t="s">
        <v>38</v>
      </c>
      <c r="S461" t="s">
        <v>2320</v>
      </c>
      <c r="T461" t="s">
        <v>1323</v>
      </c>
      <c r="U461" t="s">
        <v>2320</v>
      </c>
      <c r="V461" t="s">
        <v>1329</v>
      </c>
      <c r="W461" t="s">
        <v>76</v>
      </c>
      <c r="X461" t="s">
        <v>131</v>
      </c>
      <c r="Y461" t="s">
        <v>36</v>
      </c>
      <c r="Z461" t="s">
        <v>37</v>
      </c>
      <c r="AA461">
        <v>328</v>
      </c>
      <c r="AB461">
        <v>408</v>
      </c>
      <c r="AC461">
        <v>337</v>
      </c>
      <c r="AE461">
        <v>336</v>
      </c>
      <c r="AF461">
        <v>341</v>
      </c>
      <c r="AG461">
        <v>345</v>
      </c>
      <c r="AH461">
        <v>352</v>
      </c>
      <c r="AI461">
        <v>361</v>
      </c>
      <c r="AJ461">
        <v>370</v>
      </c>
      <c r="AK461">
        <v>379</v>
      </c>
      <c r="AL461">
        <v>389</v>
      </c>
      <c r="AM461">
        <v>398</v>
      </c>
      <c r="AN461">
        <v>408</v>
      </c>
      <c r="AO461" t="s">
        <v>38</v>
      </c>
      <c r="AP461" t="s">
        <v>38</v>
      </c>
      <c r="AQ461" t="s">
        <v>38</v>
      </c>
      <c r="AT461" t="str">
        <f t="shared" si="7"/>
        <v>01120110</v>
      </c>
    </row>
    <row r="462" spans="1:46" hidden="1">
      <c r="A462" t="s">
        <v>2552</v>
      </c>
      <c r="B462" t="s">
        <v>2553</v>
      </c>
      <c r="C462" t="s">
        <v>2554</v>
      </c>
      <c r="D462" t="s">
        <v>2300</v>
      </c>
      <c r="E462" t="s">
        <v>1290</v>
      </c>
      <c r="F462" t="s">
        <v>2314</v>
      </c>
      <c r="G462" t="s">
        <v>1308</v>
      </c>
      <c r="H462" t="s">
        <v>2318</v>
      </c>
      <c r="I462" t="s">
        <v>2559</v>
      </c>
      <c r="J462" t="s">
        <v>34</v>
      </c>
      <c r="K462" t="s">
        <v>115</v>
      </c>
      <c r="L462" t="s">
        <v>65</v>
      </c>
      <c r="M462" t="s">
        <v>37</v>
      </c>
      <c r="N462">
        <v>52.76</v>
      </c>
      <c r="O462">
        <v>53.77</v>
      </c>
      <c r="P462" t="s">
        <v>38</v>
      </c>
      <c r="Q462" t="s">
        <v>38</v>
      </c>
      <c r="R462" t="s">
        <v>38</v>
      </c>
      <c r="S462" t="s">
        <v>2321</v>
      </c>
      <c r="T462" t="s">
        <v>1330</v>
      </c>
      <c r="U462" t="s">
        <v>2321</v>
      </c>
      <c r="V462" t="s">
        <v>1330</v>
      </c>
      <c r="W462" t="s">
        <v>40</v>
      </c>
      <c r="X462" t="s">
        <v>131</v>
      </c>
      <c r="Y462" t="s">
        <v>65</v>
      </c>
      <c r="AO462" t="s">
        <v>38</v>
      </c>
      <c r="AP462" t="s">
        <v>43</v>
      </c>
      <c r="AQ462" t="s">
        <v>43</v>
      </c>
      <c r="AT462" t="str">
        <f t="shared" si="7"/>
        <v>01120111</v>
      </c>
    </row>
    <row r="463" spans="1:46" hidden="1">
      <c r="A463" t="s">
        <v>2552</v>
      </c>
      <c r="B463" t="s">
        <v>2553</v>
      </c>
      <c r="C463" t="s">
        <v>2554</v>
      </c>
      <c r="D463" t="s">
        <v>2300</v>
      </c>
      <c r="E463" t="s">
        <v>1290</v>
      </c>
      <c r="F463" t="s">
        <v>2314</v>
      </c>
      <c r="G463" t="s">
        <v>1308</v>
      </c>
      <c r="H463" t="s">
        <v>2318</v>
      </c>
      <c r="I463" t="s">
        <v>2559</v>
      </c>
      <c r="J463" t="s">
        <v>34</v>
      </c>
      <c r="K463" t="s">
        <v>115</v>
      </c>
      <c r="L463" t="s">
        <v>65</v>
      </c>
      <c r="M463" t="s">
        <v>37</v>
      </c>
      <c r="N463">
        <v>52.76</v>
      </c>
      <c r="O463">
        <v>53.77</v>
      </c>
      <c r="P463" t="s">
        <v>38</v>
      </c>
      <c r="Q463" t="s">
        <v>38</v>
      </c>
      <c r="R463" t="s">
        <v>38</v>
      </c>
      <c r="S463" t="s">
        <v>2303</v>
      </c>
      <c r="T463" t="s">
        <v>1331</v>
      </c>
      <c r="U463" t="s">
        <v>2327</v>
      </c>
      <c r="V463" t="s">
        <v>1335</v>
      </c>
      <c r="W463" t="s">
        <v>40</v>
      </c>
      <c r="X463" t="s">
        <v>131</v>
      </c>
      <c r="Y463" t="s">
        <v>65</v>
      </c>
      <c r="AO463" t="s">
        <v>38</v>
      </c>
      <c r="AP463" t="s">
        <v>43</v>
      </c>
      <c r="AQ463" t="s">
        <v>43</v>
      </c>
      <c r="AT463" t="str">
        <f t="shared" si="7"/>
        <v>01120112</v>
      </c>
    </row>
    <row r="464" spans="1:46" hidden="1">
      <c r="A464" t="s">
        <v>2552</v>
      </c>
      <c r="B464" t="s">
        <v>2553</v>
      </c>
      <c r="C464" t="s">
        <v>2554</v>
      </c>
      <c r="D464" t="s">
        <v>2300</v>
      </c>
      <c r="E464" t="s">
        <v>1290</v>
      </c>
      <c r="F464" t="s">
        <v>2314</v>
      </c>
      <c r="G464" t="s">
        <v>1308</v>
      </c>
      <c r="H464" t="s">
        <v>2318</v>
      </c>
      <c r="I464" t="s">
        <v>2559</v>
      </c>
      <c r="J464" t="s">
        <v>34</v>
      </c>
      <c r="K464" t="s">
        <v>115</v>
      </c>
      <c r="L464" t="s">
        <v>65</v>
      </c>
      <c r="M464" t="s">
        <v>37</v>
      </c>
      <c r="N464">
        <v>52.76</v>
      </c>
      <c r="O464">
        <v>53.77</v>
      </c>
      <c r="P464" t="s">
        <v>38</v>
      </c>
      <c r="Q464" t="s">
        <v>38</v>
      </c>
      <c r="R464" t="s">
        <v>38</v>
      </c>
      <c r="S464" t="s">
        <v>2303</v>
      </c>
      <c r="T464" t="s">
        <v>1331</v>
      </c>
      <c r="U464" t="s">
        <v>2329</v>
      </c>
      <c r="V464" t="s">
        <v>1336</v>
      </c>
      <c r="W464" t="s">
        <v>40</v>
      </c>
      <c r="X464" t="s">
        <v>131</v>
      </c>
      <c r="Y464" t="s">
        <v>36</v>
      </c>
      <c r="Z464" t="s">
        <v>37</v>
      </c>
      <c r="AA464">
        <v>1700</v>
      </c>
      <c r="AB464">
        <v>1020</v>
      </c>
      <c r="AC464">
        <v>60</v>
      </c>
      <c r="AE464">
        <v>60</v>
      </c>
      <c r="AF464">
        <v>160</v>
      </c>
      <c r="AG464">
        <v>100</v>
      </c>
      <c r="AH464">
        <v>100</v>
      </c>
      <c r="AI464">
        <v>100</v>
      </c>
      <c r="AJ464">
        <v>100</v>
      </c>
      <c r="AK464">
        <v>100</v>
      </c>
      <c r="AL464">
        <v>100</v>
      </c>
      <c r="AM464">
        <v>100</v>
      </c>
      <c r="AN464">
        <v>100</v>
      </c>
      <c r="AO464" t="s">
        <v>38</v>
      </c>
      <c r="AP464" t="s">
        <v>38</v>
      </c>
      <c r="AQ464" t="s">
        <v>38</v>
      </c>
      <c r="AT464" t="str">
        <f t="shared" si="7"/>
        <v>01120113</v>
      </c>
    </row>
    <row r="465" spans="1:46" hidden="1">
      <c r="A465" t="s">
        <v>2552</v>
      </c>
      <c r="B465" t="s">
        <v>2553</v>
      </c>
      <c r="C465" t="s">
        <v>2554</v>
      </c>
      <c r="D465" t="s">
        <v>2300</v>
      </c>
      <c r="E465" t="s">
        <v>1290</v>
      </c>
      <c r="F465" t="s">
        <v>2314</v>
      </c>
      <c r="G465" t="s">
        <v>1308</v>
      </c>
      <c r="H465" t="s">
        <v>2318</v>
      </c>
      <c r="I465" t="s">
        <v>2559</v>
      </c>
      <c r="J465" t="s">
        <v>34</v>
      </c>
      <c r="K465" t="s">
        <v>115</v>
      </c>
      <c r="L465" t="s">
        <v>65</v>
      </c>
      <c r="M465" t="s">
        <v>37</v>
      </c>
      <c r="N465">
        <v>52.76</v>
      </c>
      <c r="O465">
        <v>53.77</v>
      </c>
      <c r="P465" t="s">
        <v>38</v>
      </c>
      <c r="Q465" t="s">
        <v>38</v>
      </c>
      <c r="R465" t="s">
        <v>38</v>
      </c>
      <c r="S465" t="s">
        <v>2303</v>
      </c>
      <c r="T465" t="s">
        <v>1331</v>
      </c>
      <c r="U465" t="s">
        <v>2335</v>
      </c>
      <c r="V465" t="s">
        <v>2560</v>
      </c>
      <c r="W465" t="s">
        <v>34</v>
      </c>
      <c r="X465" t="s">
        <v>131</v>
      </c>
      <c r="Y465" t="s">
        <v>36</v>
      </c>
      <c r="Z465" t="s">
        <v>58</v>
      </c>
      <c r="AA465">
        <v>0</v>
      </c>
      <c r="AB465">
        <v>100</v>
      </c>
      <c r="AO465" t="s">
        <v>60</v>
      </c>
      <c r="AP465" t="s">
        <v>60</v>
      </c>
      <c r="AQ465" t="s">
        <v>38</v>
      </c>
      <c r="AT465" t="str">
        <f t="shared" si="7"/>
        <v>01120125</v>
      </c>
    </row>
    <row r="466" spans="1:46" hidden="1">
      <c r="A466" t="s">
        <v>2552</v>
      </c>
      <c r="B466" t="s">
        <v>2553</v>
      </c>
      <c r="C466" t="s">
        <v>2554</v>
      </c>
      <c r="D466" t="s">
        <v>2300</v>
      </c>
      <c r="E466" t="s">
        <v>1290</v>
      </c>
      <c r="F466" t="s">
        <v>2314</v>
      </c>
      <c r="G466" t="s">
        <v>1308</v>
      </c>
      <c r="H466" t="s">
        <v>2318</v>
      </c>
      <c r="I466" t="s">
        <v>2559</v>
      </c>
      <c r="J466" t="s">
        <v>34</v>
      </c>
      <c r="K466" t="s">
        <v>115</v>
      </c>
      <c r="L466" t="s">
        <v>65</v>
      </c>
      <c r="M466" t="s">
        <v>37</v>
      </c>
      <c r="N466">
        <v>52.76</v>
      </c>
      <c r="O466">
        <v>53.77</v>
      </c>
      <c r="P466" t="s">
        <v>38</v>
      </c>
      <c r="Q466" t="s">
        <v>38</v>
      </c>
      <c r="R466" t="s">
        <v>38</v>
      </c>
      <c r="S466" t="s">
        <v>2305</v>
      </c>
      <c r="T466" t="s">
        <v>1339</v>
      </c>
      <c r="U466" t="s">
        <v>2331</v>
      </c>
      <c r="V466" t="s">
        <v>1340</v>
      </c>
      <c r="W466" t="s">
        <v>34</v>
      </c>
      <c r="X466" t="s">
        <v>131</v>
      </c>
      <c r="Y466" t="s">
        <v>41</v>
      </c>
      <c r="Z466" t="s">
        <v>37</v>
      </c>
      <c r="AA466">
        <v>98</v>
      </c>
      <c r="AB466">
        <v>100</v>
      </c>
      <c r="AC466">
        <v>100</v>
      </c>
      <c r="AE466">
        <v>100</v>
      </c>
      <c r="AF466">
        <v>100</v>
      </c>
      <c r="AG466">
        <v>100</v>
      </c>
      <c r="AH466">
        <v>100</v>
      </c>
      <c r="AI466">
        <v>100</v>
      </c>
      <c r="AJ466">
        <v>100</v>
      </c>
      <c r="AK466">
        <v>100</v>
      </c>
      <c r="AL466">
        <v>100</v>
      </c>
      <c r="AM466">
        <v>100</v>
      </c>
      <c r="AN466">
        <v>100</v>
      </c>
      <c r="AO466" t="s">
        <v>38</v>
      </c>
      <c r="AP466" t="s">
        <v>38</v>
      </c>
      <c r="AQ466" t="s">
        <v>38</v>
      </c>
      <c r="AT466" t="str">
        <f t="shared" si="7"/>
        <v>01120114</v>
      </c>
    </row>
    <row r="467" spans="1:46" hidden="1">
      <c r="A467" t="s">
        <v>2552</v>
      </c>
      <c r="B467" t="s">
        <v>2553</v>
      </c>
      <c r="C467" t="s">
        <v>2554</v>
      </c>
      <c r="D467" t="s">
        <v>2300</v>
      </c>
      <c r="E467" t="s">
        <v>1290</v>
      </c>
      <c r="F467" t="s">
        <v>2315</v>
      </c>
      <c r="G467" t="s">
        <v>1341</v>
      </c>
      <c r="H467" t="s">
        <v>2332</v>
      </c>
      <c r="I467" t="s">
        <v>2561</v>
      </c>
      <c r="J467" t="s">
        <v>1078</v>
      </c>
      <c r="K467" t="s">
        <v>115</v>
      </c>
      <c r="L467" t="s">
        <v>65</v>
      </c>
      <c r="M467" t="s">
        <v>37</v>
      </c>
      <c r="N467">
        <v>1.79</v>
      </c>
      <c r="O467">
        <v>1.38</v>
      </c>
      <c r="P467" t="s">
        <v>38</v>
      </c>
      <c r="Q467" t="s">
        <v>38</v>
      </c>
      <c r="R467" t="s">
        <v>38</v>
      </c>
      <c r="S467" t="s">
        <v>2306</v>
      </c>
      <c r="T467" t="s">
        <v>1342</v>
      </c>
      <c r="U467" t="s">
        <v>2332</v>
      </c>
      <c r="V467" t="s">
        <v>1346</v>
      </c>
      <c r="W467" t="s">
        <v>34</v>
      </c>
      <c r="X467" t="s">
        <v>131</v>
      </c>
      <c r="Y467" t="s">
        <v>36</v>
      </c>
      <c r="Z467" t="s">
        <v>58</v>
      </c>
      <c r="AA467">
        <v>720076</v>
      </c>
      <c r="AB467">
        <v>740754</v>
      </c>
      <c r="AC467">
        <v>693188</v>
      </c>
      <c r="AE467">
        <v>726113</v>
      </c>
      <c r="AF467">
        <v>708201</v>
      </c>
      <c r="AG467">
        <v>688000</v>
      </c>
      <c r="AH467">
        <v>668549</v>
      </c>
      <c r="AI467">
        <v>646671</v>
      </c>
      <c r="AJ467">
        <v>623252</v>
      </c>
      <c r="AK467">
        <v>598045</v>
      </c>
      <c r="AL467">
        <v>598045</v>
      </c>
      <c r="AM467">
        <v>598045</v>
      </c>
      <c r="AN467">
        <v>598045</v>
      </c>
      <c r="AO467" t="s">
        <v>38</v>
      </c>
      <c r="AP467" t="s">
        <v>38</v>
      </c>
      <c r="AQ467" t="s">
        <v>38</v>
      </c>
      <c r="AT467" t="str">
        <f t="shared" si="7"/>
        <v>01120115</v>
      </c>
    </row>
    <row r="468" spans="1:46" hidden="1">
      <c r="A468" t="s">
        <v>2552</v>
      </c>
      <c r="B468" t="s">
        <v>2553</v>
      </c>
      <c r="C468" t="s">
        <v>2554</v>
      </c>
      <c r="D468" t="s">
        <v>2300</v>
      </c>
      <c r="E468" t="s">
        <v>1290</v>
      </c>
      <c r="F468" t="s">
        <v>2315</v>
      </c>
      <c r="G468" t="s">
        <v>1341</v>
      </c>
      <c r="H468" t="s">
        <v>2332</v>
      </c>
      <c r="I468" t="s">
        <v>2561</v>
      </c>
      <c r="J468" t="s">
        <v>1078</v>
      </c>
      <c r="K468" t="s">
        <v>115</v>
      </c>
      <c r="L468" t="s">
        <v>65</v>
      </c>
      <c r="M468" t="s">
        <v>37</v>
      </c>
      <c r="N468">
        <v>1.79</v>
      </c>
      <c r="O468">
        <v>1.38</v>
      </c>
      <c r="P468" t="s">
        <v>38</v>
      </c>
      <c r="Q468" t="s">
        <v>38</v>
      </c>
      <c r="R468" t="s">
        <v>38</v>
      </c>
      <c r="S468" t="s">
        <v>2311</v>
      </c>
      <c r="T468" t="s">
        <v>1347</v>
      </c>
      <c r="U468" t="s">
        <v>2333</v>
      </c>
      <c r="V468" t="s">
        <v>1348</v>
      </c>
      <c r="W468" t="s">
        <v>34</v>
      </c>
      <c r="X468" t="s">
        <v>131</v>
      </c>
      <c r="Y468" t="s">
        <v>36</v>
      </c>
      <c r="Z468" t="s">
        <v>58</v>
      </c>
      <c r="AA468">
        <v>112241</v>
      </c>
      <c r="AB468">
        <v>138104</v>
      </c>
      <c r="AC468">
        <v>104431</v>
      </c>
      <c r="AE468">
        <v>112241</v>
      </c>
      <c r="AF468">
        <v>118241</v>
      </c>
      <c r="AG468">
        <v>113000</v>
      </c>
      <c r="AH468">
        <v>131211</v>
      </c>
      <c r="AI468">
        <v>138104</v>
      </c>
      <c r="AJ468">
        <v>138104</v>
      </c>
      <c r="AK468">
        <v>138104</v>
      </c>
      <c r="AL468">
        <v>138104</v>
      </c>
      <c r="AM468">
        <v>138104</v>
      </c>
      <c r="AN468">
        <v>138104</v>
      </c>
      <c r="AO468" t="s">
        <v>38</v>
      </c>
      <c r="AP468" t="s">
        <v>38</v>
      </c>
      <c r="AQ468" t="s">
        <v>38</v>
      </c>
      <c r="AT468" t="str">
        <f t="shared" si="7"/>
        <v>01120116</v>
      </c>
    </row>
    <row r="469" spans="1:46" hidden="1">
      <c r="A469" t="s">
        <v>2552</v>
      </c>
      <c r="B469" t="s">
        <v>2553</v>
      </c>
      <c r="C469" t="s">
        <v>2554</v>
      </c>
      <c r="D469" t="s">
        <v>2300</v>
      </c>
      <c r="E469" t="s">
        <v>1290</v>
      </c>
      <c r="F469" t="s">
        <v>2315</v>
      </c>
      <c r="G469" t="s">
        <v>1341</v>
      </c>
      <c r="H469" t="s">
        <v>2332</v>
      </c>
      <c r="I469" t="s">
        <v>2561</v>
      </c>
      <c r="J469" t="s">
        <v>1078</v>
      </c>
      <c r="K469" t="s">
        <v>115</v>
      </c>
      <c r="L469" t="s">
        <v>65</v>
      </c>
      <c r="M469" t="s">
        <v>37</v>
      </c>
      <c r="N469">
        <v>1.79</v>
      </c>
      <c r="O469">
        <v>1.38</v>
      </c>
      <c r="P469" t="s">
        <v>38</v>
      </c>
      <c r="Q469" t="s">
        <v>38</v>
      </c>
      <c r="R469" t="s">
        <v>38</v>
      </c>
      <c r="S469" t="s">
        <v>2324</v>
      </c>
      <c r="T469" t="s">
        <v>1349</v>
      </c>
      <c r="U469" t="s">
        <v>2303</v>
      </c>
      <c r="V469" t="s">
        <v>1353</v>
      </c>
      <c r="W469" t="s">
        <v>34</v>
      </c>
      <c r="X469" t="s">
        <v>131</v>
      </c>
      <c r="Y469" t="s">
        <v>36</v>
      </c>
      <c r="Z469" t="s">
        <v>37</v>
      </c>
      <c r="AA469">
        <v>392865</v>
      </c>
      <c r="AB469">
        <v>501560</v>
      </c>
      <c r="AC469">
        <v>404972</v>
      </c>
      <c r="AE469">
        <v>404852</v>
      </c>
      <c r="AF469">
        <v>417752</v>
      </c>
      <c r="AG469">
        <v>433332</v>
      </c>
      <c r="AH469">
        <v>447560</v>
      </c>
      <c r="AI469">
        <v>456560</v>
      </c>
      <c r="AJ469">
        <v>465560</v>
      </c>
      <c r="AK469">
        <v>474560</v>
      </c>
      <c r="AL469">
        <v>483500</v>
      </c>
      <c r="AM469">
        <v>492560</v>
      </c>
      <c r="AN469">
        <v>501560</v>
      </c>
      <c r="AO469" t="s">
        <v>38</v>
      </c>
      <c r="AP469" t="s">
        <v>38</v>
      </c>
      <c r="AQ469" t="s">
        <v>38</v>
      </c>
      <c r="AT469" t="str">
        <f t="shared" si="7"/>
        <v>01120117</v>
      </c>
    </row>
    <row r="470" spans="1:46" hidden="1">
      <c r="A470" t="s">
        <v>2552</v>
      </c>
      <c r="B470" t="s">
        <v>2553</v>
      </c>
      <c r="C470" t="s">
        <v>2554</v>
      </c>
      <c r="D470" t="s">
        <v>2300</v>
      </c>
      <c r="E470" t="s">
        <v>1290</v>
      </c>
      <c r="F470" t="s">
        <v>2315</v>
      </c>
      <c r="G470" t="s">
        <v>1341</v>
      </c>
      <c r="H470" t="s">
        <v>2332</v>
      </c>
      <c r="I470" t="s">
        <v>2561</v>
      </c>
      <c r="J470" t="s">
        <v>1078</v>
      </c>
      <c r="K470" t="s">
        <v>115</v>
      </c>
      <c r="L470" t="s">
        <v>65</v>
      </c>
      <c r="M470" t="s">
        <v>37</v>
      </c>
      <c r="N470">
        <v>1.79</v>
      </c>
      <c r="O470">
        <v>1.38</v>
      </c>
      <c r="P470" t="s">
        <v>38</v>
      </c>
      <c r="Q470" t="s">
        <v>38</v>
      </c>
      <c r="R470" t="s">
        <v>38</v>
      </c>
      <c r="S470" t="s">
        <v>2308</v>
      </c>
      <c r="T470" t="s">
        <v>1354</v>
      </c>
      <c r="U470" t="s">
        <v>2305</v>
      </c>
      <c r="V470" t="s">
        <v>1358</v>
      </c>
      <c r="W470" t="s">
        <v>40</v>
      </c>
      <c r="X470" t="s">
        <v>131</v>
      </c>
      <c r="Y470" t="s">
        <v>36</v>
      </c>
      <c r="Z470" t="s">
        <v>37</v>
      </c>
      <c r="AA470">
        <v>70</v>
      </c>
      <c r="AB470">
        <v>152</v>
      </c>
      <c r="AC470">
        <v>18</v>
      </c>
      <c r="AE470">
        <v>18</v>
      </c>
      <c r="AF470">
        <v>22</v>
      </c>
      <c r="AG470">
        <v>25</v>
      </c>
      <c r="AH470">
        <v>27</v>
      </c>
      <c r="AI470">
        <v>0</v>
      </c>
      <c r="AJ470">
        <v>10</v>
      </c>
      <c r="AK470">
        <v>20</v>
      </c>
      <c r="AL470">
        <v>30</v>
      </c>
      <c r="AM470">
        <v>40</v>
      </c>
      <c r="AN470">
        <v>50</v>
      </c>
      <c r="AO470" t="s">
        <v>38</v>
      </c>
      <c r="AP470" t="s">
        <v>38</v>
      </c>
      <c r="AQ470" t="s">
        <v>38</v>
      </c>
      <c r="AT470" t="str">
        <f t="shared" si="7"/>
        <v>01120118</v>
      </c>
    </row>
    <row r="471" spans="1:46" hidden="1">
      <c r="A471" t="s">
        <v>2552</v>
      </c>
      <c r="B471" t="s">
        <v>2553</v>
      </c>
      <c r="C471" t="s">
        <v>2554</v>
      </c>
      <c r="D471" t="s">
        <v>2300</v>
      </c>
      <c r="E471" t="s">
        <v>1290</v>
      </c>
      <c r="F471" t="s">
        <v>2315</v>
      </c>
      <c r="G471" t="s">
        <v>1341</v>
      </c>
      <c r="H471" t="s">
        <v>2332</v>
      </c>
      <c r="I471" t="s">
        <v>2561</v>
      </c>
      <c r="J471" t="s">
        <v>1078</v>
      </c>
      <c r="K471" t="s">
        <v>115</v>
      </c>
      <c r="L471" t="s">
        <v>65</v>
      </c>
      <c r="M471" t="s">
        <v>37</v>
      </c>
      <c r="N471">
        <v>1.79</v>
      </c>
      <c r="O471">
        <v>1.38</v>
      </c>
      <c r="P471" t="s">
        <v>38</v>
      </c>
      <c r="Q471" t="s">
        <v>38</v>
      </c>
      <c r="R471" t="s">
        <v>38</v>
      </c>
      <c r="S471" t="s">
        <v>2308</v>
      </c>
      <c r="T471" t="s">
        <v>1354</v>
      </c>
      <c r="U471" t="s">
        <v>2311</v>
      </c>
      <c r="V471" t="s">
        <v>1359</v>
      </c>
      <c r="W471" t="s">
        <v>34</v>
      </c>
      <c r="X471" t="s">
        <v>131</v>
      </c>
      <c r="Y471" t="s">
        <v>36</v>
      </c>
      <c r="Z471" t="s">
        <v>37</v>
      </c>
      <c r="AA471">
        <v>33</v>
      </c>
      <c r="AB471">
        <v>412</v>
      </c>
      <c r="AO471" t="s">
        <v>38</v>
      </c>
      <c r="AP471" t="s">
        <v>43</v>
      </c>
      <c r="AQ471" t="s">
        <v>38</v>
      </c>
      <c r="AT471" t="str">
        <f t="shared" si="7"/>
        <v>01120120</v>
      </c>
    </row>
    <row r="472" spans="1:46" hidden="1">
      <c r="A472" t="s">
        <v>2552</v>
      </c>
      <c r="B472" t="s">
        <v>2553</v>
      </c>
      <c r="C472" t="s">
        <v>2554</v>
      </c>
      <c r="D472" t="s">
        <v>2300</v>
      </c>
      <c r="E472" t="s">
        <v>1290</v>
      </c>
      <c r="F472" t="s">
        <v>2315</v>
      </c>
      <c r="G472" t="s">
        <v>1341</v>
      </c>
      <c r="H472" t="s">
        <v>2332</v>
      </c>
      <c r="I472" t="s">
        <v>2561</v>
      </c>
      <c r="J472" t="s">
        <v>1078</v>
      </c>
      <c r="K472" t="s">
        <v>115</v>
      </c>
      <c r="L472" t="s">
        <v>65</v>
      </c>
      <c r="M472" t="s">
        <v>37</v>
      </c>
      <c r="N472">
        <v>1.79</v>
      </c>
      <c r="O472">
        <v>1.38</v>
      </c>
      <c r="P472" t="s">
        <v>38</v>
      </c>
      <c r="Q472" t="s">
        <v>38</v>
      </c>
      <c r="R472" t="s">
        <v>38</v>
      </c>
      <c r="S472" t="s">
        <v>2312</v>
      </c>
      <c r="T472" t="s">
        <v>432</v>
      </c>
      <c r="U472" t="s">
        <v>2306</v>
      </c>
      <c r="V472" t="s">
        <v>1360</v>
      </c>
      <c r="W472" t="s">
        <v>34</v>
      </c>
      <c r="X472" t="s">
        <v>131</v>
      </c>
      <c r="Y472" t="s">
        <v>36</v>
      </c>
      <c r="Z472" t="s">
        <v>37</v>
      </c>
      <c r="AA472">
        <v>2</v>
      </c>
      <c r="AB472">
        <v>412</v>
      </c>
      <c r="AC472">
        <v>60</v>
      </c>
      <c r="AE472">
        <v>60</v>
      </c>
      <c r="AF472">
        <v>70</v>
      </c>
      <c r="AG472">
        <v>70</v>
      </c>
      <c r="AH472">
        <v>50</v>
      </c>
      <c r="AI472">
        <v>412</v>
      </c>
      <c r="AJ472">
        <v>412</v>
      </c>
      <c r="AK472">
        <v>412</v>
      </c>
      <c r="AL472">
        <v>412</v>
      </c>
      <c r="AM472">
        <v>412</v>
      </c>
      <c r="AN472">
        <v>412</v>
      </c>
      <c r="AO472" t="s">
        <v>38</v>
      </c>
      <c r="AP472" t="s">
        <v>38</v>
      </c>
      <c r="AQ472" t="s">
        <v>38</v>
      </c>
      <c r="AT472" t="str">
        <f t="shared" si="7"/>
        <v>01120119</v>
      </c>
    </row>
    <row r="473" spans="1:46" hidden="1">
      <c r="A473" t="s">
        <v>2552</v>
      </c>
      <c r="B473" t="s">
        <v>2553</v>
      </c>
      <c r="C473" t="s">
        <v>2554</v>
      </c>
      <c r="D473" t="s">
        <v>2300</v>
      </c>
      <c r="E473" t="s">
        <v>1290</v>
      </c>
      <c r="F473" t="s">
        <v>2315</v>
      </c>
      <c r="G473" t="s">
        <v>1341</v>
      </c>
      <c r="H473" t="s">
        <v>2332</v>
      </c>
      <c r="I473" t="s">
        <v>2561</v>
      </c>
      <c r="J473" t="s">
        <v>1078</v>
      </c>
      <c r="K473" t="s">
        <v>115</v>
      </c>
      <c r="L473" t="s">
        <v>65</v>
      </c>
      <c r="M473" t="s">
        <v>37</v>
      </c>
      <c r="N473">
        <v>1.79</v>
      </c>
      <c r="O473">
        <v>1.38</v>
      </c>
      <c r="P473" t="s">
        <v>38</v>
      </c>
      <c r="Q473" t="s">
        <v>38</v>
      </c>
      <c r="R473" t="s">
        <v>38</v>
      </c>
      <c r="S473" t="s">
        <v>2312</v>
      </c>
      <c r="T473" t="s">
        <v>432</v>
      </c>
      <c r="U473" t="s">
        <v>2311</v>
      </c>
      <c r="V473" t="s">
        <v>1359</v>
      </c>
      <c r="W473" t="s">
        <v>34</v>
      </c>
      <c r="X473" t="s">
        <v>131</v>
      </c>
      <c r="Y473" t="s">
        <v>36</v>
      </c>
      <c r="Z473" t="s">
        <v>37</v>
      </c>
      <c r="AA473">
        <v>33</v>
      </c>
      <c r="AB473">
        <v>412</v>
      </c>
      <c r="AC473">
        <v>50</v>
      </c>
      <c r="AE473">
        <v>50</v>
      </c>
      <c r="AF473">
        <v>150</v>
      </c>
      <c r="AG473">
        <v>150</v>
      </c>
      <c r="AH473">
        <v>62</v>
      </c>
      <c r="AI473">
        <v>412</v>
      </c>
      <c r="AJ473">
        <v>412</v>
      </c>
      <c r="AK473">
        <v>412</v>
      </c>
      <c r="AL473">
        <v>412</v>
      </c>
      <c r="AM473">
        <v>412</v>
      </c>
      <c r="AN473">
        <v>412</v>
      </c>
      <c r="AO473" t="s">
        <v>38</v>
      </c>
      <c r="AP473" t="s">
        <v>38</v>
      </c>
      <c r="AQ473" t="s">
        <v>43</v>
      </c>
      <c r="AT473" t="str">
        <f t="shared" si="7"/>
        <v>01120120</v>
      </c>
    </row>
    <row r="474" spans="1:46" hidden="1">
      <c r="A474" t="s">
        <v>2552</v>
      </c>
      <c r="B474" t="s">
        <v>2553</v>
      </c>
      <c r="C474" t="s">
        <v>2554</v>
      </c>
      <c r="D474" t="s">
        <v>2300</v>
      </c>
      <c r="E474" t="s">
        <v>1290</v>
      </c>
      <c r="F474" t="s">
        <v>2314</v>
      </c>
      <c r="G474" t="s">
        <v>1308</v>
      </c>
      <c r="H474" t="s">
        <v>2314</v>
      </c>
      <c r="I474" t="s">
        <v>2562</v>
      </c>
      <c r="J474" t="s">
        <v>34</v>
      </c>
      <c r="K474" t="s">
        <v>115</v>
      </c>
      <c r="L474" t="s">
        <v>41</v>
      </c>
      <c r="M474" t="s">
        <v>37</v>
      </c>
      <c r="N474">
        <v>15.45</v>
      </c>
      <c r="O474">
        <v>19.399999999999999</v>
      </c>
      <c r="P474" t="s">
        <v>38</v>
      </c>
      <c r="Q474" t="s">
        <v>38</v>
      </c>
      <c r="R474" t="s">
        <v>38</v>
      </c>
      <c r="S474" t="s">
        <v>2303</v>
      </c>
      <c r="T474" t="s">
        <v>1331</v>
      </c>
      <c r="U474" t="s">
        <v>2324</v>
      </c>
      <c r="V474" t="s">
        <v>1338</v>
      </c>
      <c r="W474" t="s">
        <v>40</v>
      </c>
      <c r="X474" t="s">
        <v>131</v>
      </c>
      <c r="Y474" t="s">
        <v>36</v>
      </c>
      <c r="Z474" t="s">
        <v>37</v>
      </c>
      <c r="AB474">
        <v>51240</v>
      </c>
      <c r="AC474" t="e">
        <v>#N/A</v>
      </c>
      <c r="AO474" t="s">
        <v>38</v>
      </c>
      <c r="AP474" t="s">
        <v>38</v>
      </c>
      <c r="AQ474" t="s">
        <v>38</v>
      </c>
      <c r="AT474" t="str">
        <f t="shared" si="7"/>
        <v>01120121</v>
      </c>
    </row>
    <row r="475" spans="1:46" hidden="1">
      <c r="A475" t="s">
        <v>2552</v>
      </c>
      <c r="B475" t="s">
        <v>2553</v>
      </c>
      <c r="C475" t="s">
        <v>2554</v>
      </c>
      <c r="D475" t="s">
        <v>2300</v>
      </c>
      <c r="E475" t="s">
        <v>1290</v>
      </c>
      <c r="F475" t="s">
        <v>2316</v>
      </c>
      <c r="G475" t="s">
        <v>317</v>
      </c>
      <c r="H475" t="s">
        <v>2460</v>
      </c>
      <c r="I475" t="s">
        <v>2423</v>
      </c>
      <c r="J475" t="s">
        <v>100</v>
      </c>
      <c r="K475" t="s">
        <v>115</v>
      </c>
      <c r="L475" t="s">
        <v>41</v>
      </c>
      <c r="M475" t="s">
        <v>37</v>
      </c>
      <c r="N475">
        <v>100</v>
      </c>
      <c r="O475">
        <v>100</v>
      </c>
      <c r="P475" t="s">
        <v>43</v>
      </c>
      <c r="Q475" t="s">
        <v>38</v>
      </c>
      <c r="R475" t="s">
        <v>38</v>
      </c>
      <c r="S475" t="s">
        <v>2335</v>
      </c>
      <c r="T475" t="s">
        <v>1361</v>
      </c>
      <c r="U475" t="s">
        <v>2308</v>
      </c>
      <c r="V475" t="s">
        <v>1362</v>
      </c>
      <c r="W475" t="s">
        <v>100</v>
      </c>
      <c r="X475" t="s">
        <v>115</v>
      </c>
      <c r="Y475" t="s">
        <v>41</v>
      </c>
      <c r="Z475" t="s">
        <v>37</v>
      </c>
      <c r="AB475">
        <v>100</v>
      </c>
      <c r="AC475" t="e">
        <v>#N/A</v>
      </c>
      <c r="AE475">
        <v>0</v>
      </c>
      <c r="AF475">
        <v>100</v>
      </c>
      <c r="AG475">
        <v>100</v>
      </c>
      <c r="AH475">
        <v>100</v>
      </c>
      <c r="AI475">
        <v>100</v>
      </c>
      <c r="AJ475">
        <v>100</v>
      </c>
      <c r="AK475">
        <v>100</v>
      </c>
      <c r="AL475">
        <v>100</v>
      </c>
      <c r="AM475">
        <v>100</v>
      </c>
      <c r="AN475">
        <v>100</v>
      </c>
      <c r="AO475" t="s">
        <v>43</v>
      </c>
      <c r="AP475" t="s">
        <v>38</v>
      </c>
      <c r="AQ475" t="s">
        <v>38</v>
      </c>
      <c r="AT475" t="str">
        <f t="shared" si="7"/>
        <v>01120122</v>
      </c>
    </row>
    <row r="476" spans="1:46" hidden="1">
      <c r="A476" t="s">
        <v>2552</v>
      </c>
      <c r="B476" t="s">
        <v>2553</v>
      </c>
      <c r="C476" t="s">
        <v>2554</v>
      </c>
      <c r="D476" t="s">
        <v>2300</v>
      </c>
      <c r="E476" t="s">
        <v>1290</v>
      </c>
      <c r="F476" t="s">
        <v>2316</v>
      </c>
      <c r="G476" t="s">
        <v>317</v>
      </c>
      <c r="H476" t="s">
        <v>2460</v>
      </c>
      <c r="I476" t="s">
        <v>2423</v>
      </c>
      <c r="J476" t="s">
        <v>100</v>
      </c>
      <c r="K476" t="s">
        <v>115</v>
      </c>
      <c r="L476" t="s">
        <v>41</v>
      </c>
      <c r="M476" t="s">
        <v>37</v>
      </c>
      <c r="N476">
        <v>100</v>
      </c>
      <c r="O476">
        <v>100</v>
      </c>
      <c r="P476" t="s">
        <v>43</v>
      </c>
      <c r="Q476" t="s">
        <v>38</v>
      </c>
      <c r="R476" t="s">
        <v>38</v>
      </c>
      <c r="S476" t="s">
        <v>2322</v>
      </c>
      <c r="T476" t="s">
        <v>1363</v>
      </c>
      <c r="U476" t="s">
        <v>2312</v>
      </c>
      <c r="V476" t="s">
        <v>1364</v>
      </c>
      <c r="W476" t="s">
        <v>100</v>
      </c>
      <c r="X476" t="s">
        <v>115</v>
      </c>
      <c r="Y476" t="s">
        <v>41</v>
      </c>
      <c r="Z476" t="s">
        <v>37</v>
      </c>
      <c r="AB476">
        <v>100</v>
      </c>
      <c r="AC476" t="e">
        <v>#N/A</v>
      </c>
      <c r="AE476">
        <v>0</v>
      </c>
      <c r="AF476">
        <v>100</v>
      </c>
      <c r="AG476">
        <v>100</v>
      </c>
      <c r="AH476">
        <v>100</v>
      </c>
      <c r="AI476">
        <v>100</v>
      </c>
      <c r="AJ476">
        <v>100</v>
      </c>
      <c r="AK476">
        <v>100</v>
      </c>
      <c r="AL476">
        <v>0</v>
      </c>
      <c r="AM476">
        <v>0</v>
      </c>
      <c r="AN476">
        <v>0</v>
      </c>
      <c r="AO476" t="s">
        <v>43</v>
      </c>
      <c r="AP476" t="s">
        <v>38</v>
      </c>
      <c r="AQ476" t="s">
        <v>38</v>
      </c>
      <c r="AT476" t="str">
        <f t="shared" si="7"/>
        <v>01120123</v>
      </c>
    </row>
    <row r="477" spans="1:46" hidden="1">
      <c r="A477" t="s">
        <v>2563</v>
      </c>
      <c r="B477" t="s">
        <v>2553</v>
      </c>
      <c r="C477" t="s">
        <v>360</v>
      </c>
      <c r="D477" t="s">
        <v>2300</v>
      </c>
      <c r="E477" t="s">
        <v>1365</v>
      </c>
      <c r="F477" t="s">
        <v>2301</v>
      </c>
      <c r="G477" t="s">
        <v>1366</v>
      </c>
      <c r="H477" t="s">
        <v>2301</v>
      </c>
      <c r="I477" t="s">
        <v>2564</v>
      </c>
      <c r="J477" t="s">
        <v>40</v>
      </c>
      <c r="K477" t="s">
        <v>131</v>
      </c>
      <c r="L477" t="s">
        <v>65</v>
      </c>
      <c r="M477" t="s">
        <v>58</v>
      </c>
      <c r="N477">
        <v>600</v>
      </c>
      <c r="O477">
        <v>6398</v>
      </c>
      <c r="P477" t="s">
        <v>38</v>
      </c>
      <c r="Q477" t="s">
        <v>38</v>
      </c>
      <c r="R477" t="s">
        <v>38</v>
      </c>
      <c r="S477" t="s">
        <v>2301</v>
      </c>
      <c r="T477" t="s">
        <v>1367</v>
      </c>
      <c r="U477" t="s">
        <v>2301</v>
      </c>
      <c r="V477" t="s">
        <v>1371</v>
      </c>
      <c r="W477" t="s">
        <v>40</v>
      </c>
      <c r="X477" t="s">
        <v>131</v>
      </c>
      <c r="Y477" t="s">
        <v>36</v>
      </c>
      <c r="Z477" t="s">
        <v>37</v>
      </c>
      <c r="AA477">
        <v>7</v>
      </c>
      <c r="AB477">
        <v>54</v>
      </c>
      <c r="AC477">
        <v>3.0001000000000002</v>
      </c>
      <c r="AE477">
        <v>3</v>
      </c>
      <c r="AF477">
        <v>7</v>
      </c>
      <c r="AG477">
        <v>8</v>
      </c>
      <c r="AH477">
        <v>4</v>
      </c>
      <c r="AI477">
        <v>1</v>
      </c>
      <c r="AJ477">
        <v>1</v>
      </c>
      <c r="AK477">
        <v>1</v>
      </c>
      <c r="AL477">
        <v>1</v>
      </c>
      <c r="AM477">
        <v>1</v>
      </c>
      <c r="AN477">
        <v>1</v>
      </c>
      <c r="AO477" t="s">
        <v>38</v>
      </c>
      <c r="AP477" t="s">
        <v>38</v>
      </c>
      <c r="AQ477" t="s">
        <v>38</v>
      </c>
      <c r="AT477" t="str">
        <f t="shared" si="7"/>
        <v>0219011</v>
      </c>
    </row>
    <row r="478" spans="1:46" hidden="1">
      <c r="A478" t="s">
        <v>2563</v>
      </c>
      <c r="B478" t="s">
        <v>2553</v>
      </c>
      <c r="C478" t="s">
        <v>360</v>
      </c>
      <c r="D478" t="s">
        <v>2300</v>
      </c>
      <c r="E478" t="s">
        <v>1365</v>
      </c>
      <c r="F478" t="s">
        <v>2301</v>
      </c>
      <c r="G478" t="s">
        <v>1366</v>
      </c>
      <c r="H478" t="s">
        <v>2301</v>
      </c>
      <c r="I478" t="s">
        <v>2564</v>
      </c>
      <c r="J478" t="s">
        <v>40</v>
      </c>
      <c r="K478" t="s">
        <v>131</v>
      </c>
      <c r="L478" t="s">
        <v>65</v>
      </c>
      <c r="M478" t="s">
        <v>58</v>
      </c>
      <c r="N478">
        <v>600</v>
      </c>
      <c r="O478">
        <v>6398</v>
      </c>
      <c r="P478" t="s">
        <v>38</v>
      </c>
      <c r="Q478" t="s">
        <v>38</v>
      </c>
      <c r="R478" t="s">
        <v>38</v>
      </c>
      <c r="S478" t="s">
        <v>2304</v>
      </c>
      <c r="T478" t="s">
        <v>1372</v>
      </c>
      <c r="U478" t="s">
        <v>2304</v>
      </c>
      <c r="V478" t="s">
        <v>1373</v>
      </c>
      <c r="W478" t="s">
        <v>100</v>
      </c>
      <c r="X478" t="s">
        <v>131</v>
      </c>
      <c r="Y478" t="s">
        <v>36</v>
      </c>
      <c r="Z478" t="s">
        <v>37</v>
      </c>
      <c r="AA478">
        <v>1</v>
      </c>
      <c r="AB478">
        <v>1</v>
      </c>
      <c r="AC478">
        <v>1</v>
      </c>
      <c r="AE478">
        <v>1</v>
      </c>
      <c r="AF478">
        <v>1</v>
      </c>
      <c r="AG478">
        <v>1</v>
      </c>
      <c r="AH478">
        <v>1</v>
      </c>
      <c r="AI478">
        <v>1</v>
      </c>
      <c r="AJ478">
        <v>1</v>
      </c>
      <c r="AK478">
        <v>1</v>
      </c>
      <c r="AL478">
        <v>1</v>
      </c>
      <c r="AM478">
        <v>1</v>
      </c>
      <c r="AN478">
        <v>1</v>
      </c>
      <c r="AO478" t="s">
        <v>38</v>
      </c>
      <c r="AP478" t="s">
        <v>38</v>
      </c>
      <c r="AQ478" t="s">
        <v>38</v>
      </c>
      <c r="AT478" t="str">
        <f t="shared" si="7"/>
        <v>0219012</v>
      </c>
    </row>
    <row r="479" spans="1:46" hidden="1">
      <c r="A479" t="s">
        <v>2563</v>
      </c>
      <c r="B479" t="s">
        <v>2553</v>
      </c>
      <c r="C479" t="s">
        <v>360</v>
      </c>
      <c r="D479" t="s">
        <v>2300</v>
      </c>
      <c r="E479" t="s">
        <v>1365</v>
      </c>
      <c r="F479" t="s">
        <v>2301</v>
      </c>
      <c r="G479" t="s">
        <v>1366</v>
      </c>
      <c r="H479" t="s">
        <v>2301</v>
      </c>
      <c r="I479" t="s">
        <v>2564</v>
      </c>
      <c r="J479" t="s">
        <v>40</v>
      </c>
      <c r="K479" t="s">
        <v>131</v>
      </c>
      <c r="L479" t="s">
        <v>65</v>
      </c>
      <c r="M479" t="s">
        <v>58</v>
      </c>
      <c r="N479">
        <v>600</v>
      </c>
      <c r="O479">
        <v>6398</v>
      </c>
      <c r="P479" t="s">
        <v>38</v>
      </c>
      <c r="Q479" t="s">
        <v>38</v>
      </c>
      <c r="R479" t="s">
        <v>38</v>
      </c>
      <c r="S479" t="s">
        <v>2307</v>
      </c>
      <c r="T479" t="s">
        <v>1374</v>
      </c>
      <c r="U479" t="s">
        <v>2307</v>
      </c>
      <c r="V479" t="s">
        <v>1375</v>
      </c>
      <c r="W479" t="s">
        <v>100</v>
      </c>
      <c r="X479" t="s">
        <v>131</v>
      </c>
      <c r="Y479" t="s">
        <v>36</v>
      </c>
      <c r="Z479" t="s">
        <v>37</v>
      </c>
      <c r="AA479">
        <v>1</v>
      </c>
      <c r="AB479">
        <v>1</v>
      </c>
      <c r="AC479">
        <v>1</v>
      </c>
      <c r="AE479">
        <v>1</v>
      </c>
      <c r="AF479">
        <v>1</v>
      </c>
      <c r="AG479">
        <v>1</v>
      </c>
      <c r="AH479">
        <v>1</v>
      </c>
      <c r="AI479">
        <v>1</v>
      </c>
      <c r="AJ479">
        <v>1</v>
      </c>
      <c r="AK479">
        <v>1</v>
      </c>
      <c r="AL479">
        <v>1</v>
      </c>
      <c r="AM479">
        <v>1</v>
      </c>
      <c r="AN479">
        <v>1</v>
      </c>
      <c r="AO479" t="s">
        <v>38</v>
      </c>
      <c r="AP479" t="s">
        <v>38</v>
      </c>
      <c r="AQ479" t="s">
        <v>38</v>
      </c>
      <c r="AT479" t="str">
        <f t="shared" si="7"/>
        <v>0219013</v>
      </c>
    </row>
    <row r="480" spans="1:46" hidden="1">
      <c r="A480" t="s">
        <v>2563</v>
      </c>
      <c r="B480" t="s">
        <v>2553</v>
      </c>
      <c r="C480" t="s">
        <v>360</v>
      </c>
      <c r="D480" t="s">
        <v>2300</v>
      </c>
      <c r="E480" t="s">
        <v>1365</v>
      </c>
      <c r="F480" t="s">
        <v>2301</v>
      </c>
      <c r="G480" t="s">
        <v>1366</v>
      </c>
      <c r="H480" t="s">
        <v>2301</v>
      </c>
      <c r="I480" t="s">
        <v>2564</v>
      </c>
      <c r="J480" t="s">
        <v>40</v>
      </c>
      <c r="K480" t="s">
        <v>131</v>
      </c>
      <c r="L480" t="s">
        <v>65</v>
      </c>
      <c r="M480" t="s">
        <v>58</v>
      </c>
      <c r="N480">
        <v>600</v>
      </c>
      <c r="O480">
        <v>6398</v>
      </c>
      <c r="P480" t="s">
        <v>38</v>
      </c>
      <c r="Q480" t="s">
        <v>38</v>
      </c>
      <c r="R480" t="s">
        <v>38</v>
      </c>
      <c r="S480" t="s">
        <v>2310</v>
      </c>
      <c r="T480" t="s">
        <v>1376</v>
      </c>
      <c r="U480" t="s">
        <v>2310</v>
      </c>
      <c r="V480" t="s">
        <v>1377</v>
      </c>
      <c r="W480" t="s">
        <v>100</v>
      </c>
      <c r="X480" t="s">
        <v>131</v>
      </c>
      <c r="Y480" t="s">
        <v>36</v>
      </c>
      <c r="Z480" t="s">
        <v>37</v>
      </c>
      <c r="AA480">
        <v>1</v>
      </c>
      <c r="AB480">
        <v>1</v>
      </c>
      <c r="AC480" t="e">
        <v>#N/A</v>
      </c>
      <c r="AE480">
        <v>0</v>
      </c>
      <c r="AF480">
        <v>1</v>
      </c>
      <c r="AG480">
        <v>1</v>
      </c>
      <c r="AH480">
        <v>1</v>
      </c>
      <c r="AI480">
        <v>1</v>
      </c>
      <c r="AJ480">
        <v>1</v>
      </c>
      <c r="AK480">
        <v>1</v>
      </c>
      <c r="AL480">
        <v>1</v>
      </c>
      <c r="AM480">
        <v>1</v>
      </c>
      <c r="AN480">
        <v>1</v>
      </c>
      <c r="AO480" t="s">
        <v>43</v>
      </c>
      <c r="AP480" t="s">
        <v>38</v>
      </c>
      <c r="AQ480" t="s">
        <v>38</v>
      </c>
      <c r="AT480" t="str">
        <f t="shared" si="7"/>
        <v>0219014</v>
      </c>
    </row>
    <row r="481" spans="1:46" hidden="1">
      <c r="A481" t="s">
        <v>2565</v>
      </c>
      <c r="B481" t="s">
        <v>2553</v>
      </c>
      <c r="C481" t="s">
        <v>2566</v>
      </c>
      <c r="D481" t="s">
        <v>2300</v>
      </c>
      <c r="E481" t="s">
        <v>1378</v>
      </c>
      <c r="F481" t="s">
        <v>2307</v>
      </c>
      <c r="G481" t="s">
        <v>1379</v>
      </c>
      <c r="H481" t="s">
        <v>2321</v>
      </c>
      <c r="I481" t="s">
        <v>2567</v>
      </c>
      <c r="J481" t="s">
        <v>34</v>
      </c>
      <c r="K481" t="s">
        <v>115</v>
      </c>
      <c r="L481" t="s">
        <v>41</v>
      </c>
      <c r="M481" t="s">
        <v>58</v>
      </c>
      <c r="N481">
        <v>32.31</v>
      </c>
      <c r="O481">
        <v>52.5</v>
      </c>
      <c r="P481" t="s">
        <v>38</v>
      </c>
      <c r="Q481" t="s">
        <v>38</v>
      </c>
      <c r="R481" t="s">
        <v>38</v>
      </c>
      <c r="S481" t="s">
        <v>2314</v>
      </c>
      <c r="T481" t="s">
        <v>1380</v>
      </c>
      <c r="U481" t="s">
        <v>2310</v>
      </c>
      <c r="V481" t="s">
        <v>1381</v>
      </c>
      <c r="W481" t="s">
        <v>40</v>
      </c>
      <c r="X481" t="s">
        <v>115</v>
      </c>
      <c r="Y481" t="s">
        <v>36</v>
      </c>
      <c r="Z481" t="s">
        <v>58</v>
      </c>
      <c r="AA481">
        <v>3750</v>
      </c>
      <c r="AB481">
        <v>23750</v>
      </c>
      <c r="AC481">
        <v>0</v>
      </c>
      <c r="AE481">
        <v>1250</v>
      </c>
      <c r="AF481">
        <v>2500</v>
      </c>
      <c r="AG481">
        <v>2500</v>
      </c>
      <c r="AH481">
        <v>2500</v>
      </c>
      <c r="AI481">
        <v>2500</v>
      </c>
      <c r="AJ481">
        <v>2500</v>
      </c>
      <c r="AK481">
        <v>2500</v>
      </c>
      <c r="AL481">
        <v>2500</v>
      </c>
      <c r="AM481">
        <v>2500</v>
      </c>
      <c r="AN481">
        <v>2500</v>
      </c>
      <c r="AO481" t="s">
        <v>38</v>
      </c>
      <c r="AP481" t="s">
        <v>38</v>
      </c>
      <c r="AQ481" t="s">
        <v>38</v>
      </c>
      <c r="AT481" t="str">
        <f t="shared" si="7"/>
        <v>0230014</v>
      </c>
    </row>
    <row r="482" spans="1:46" hidden="1">
      <c r="A482" t="s">
        <v>2565</v>
      </c>
      <c r="B482" t="s">
        <v>2553</v>
      </c>
      <c r="C482" t="s">
        <v>2566</v>
      </c>
      <c r="D482" t="s">
        <v>2300</v>
      </c>
      <c r="E482" t="s">
        <v>1378</v>
      </c>
      <c r="F482" t="s">
        <v>2307</v>
      </c>
      <c r="G482" t="s">
        <v>1379</v>
      </c>
      <c r="H482" t="s">
        <v>2327</v>
      </c>
      <c r="I482" t="s">
        <v>2568</v>
      </c>
      <c r="J482" t="s">
        <v>34</v>
      </c>
      <c r="K482" t="s">
        <v>95</v>
      </c>
      <c r="L482" t="s">
        <v>65</v>
      </c>
      <c r="M482" t="s">
        <v>58</v>
      </c>
      <c r="N482">
        <v>360</v>
      </c>
      <c r="O482">
        <v>2210</v>
      </c>
      <c r="P482" t="s">
        <v>38</v>
      </c>
      <c r="Q482" t="s">
        <v>38</v>
      </c>
      <c r="R482" t="s">
        <v>38</v>
      </c>
      <c r="S482" t="s">
        <v>2315</v>
      </c>
      <c r="T482" t="s">
        <v>1382</v>
      </c>
      <c r="U482" t="s">
        <v>2314</v>
      </c>
      <c r="V482" t="s">
        <v>1386</v>
      </c>
      <c r="W482" t="s">
        <v>40</v>
      </c>
      <c r="X482" t="s">
        <v>115</v>
      </c>
      <c r="Y482" t="s">
        <v>36</v>
      </c>
      <c r="Z482" t="s">
        <v>58</v>
      </c>
      <c r="AA482">
        <v>3465.78</v>
      </c>
      <c r="AB482">
        <v>128000</v>
      </c>
      <c r="AC482">
        <v>0</v>
      </c>
      <c r="AE482">
        <v>12800</v>
      </c>
      <c r="AF482">
        <v>12800</v>
      </c>
      <c r="AG482">
        <v>12800</v>
      </c>
      <c r="AH482">
        <v>12800</v>
      </c>
      <c r="AI482">
        <v>12800</v>
      </c>
      <c r="AJ482">
        <v>12800</v>
      </c>
      <c r="AK482">
        <v>12800</v>
      </c>
      <c r="AL482">
        <v>12800</v>
      </c>
      <c r="AM482">
        <v>12800</v>
      </c>
      <c r="AN482">
        <v>12800</v>
      </c>
      <c r="AO482" t="s">
        <v>38</v>
      </c>
      <c r="AP482" t="s">
        <v>38</v>
      </c>
      <c r="AQ482" t="s">
        <v>38</v>
      </c>
      <c r="AT482" t="str">
        <f t="shared" si="7"/>
        <v>0230015</v>
      </c>
    </row>
    <row r="483" spans="1:46" hidden="1">
      <c r="A483" t="s">
        <v>2565</v>
      </c>
      <c r="B483" t="s">
        <v>2553</v>
      </c>
      <c r="C483" t="s">
        <v>2566</v>
      </c>
      <c r="D483" t="s">
        <v>2300</v>
      </c>
      <c r="E483" t="s">
        <v>1378</v>
      </c>
      <c r="F483" t="s">
        <v>2307</v>
      </c>
      <c r="G483" t="s">
        <v>1379</v>
      </c>
      <c r="H483" t="s">
        <v>2327</v>
      </c>
      <c r="I483" t="s">
        <v>2568</v>
      </c>
      <c r="J483" t="s">
        <v>34</v>
      </c>
      <c r="K483" t="s">
        <v>95</v>
      </c>
      <c r="L483" t="s">
        <v>65</v>
      </c>
      <c r="M483" t="s">
        <v>58</v>
      </c>
      <c r="N483">
        <v>360</v>
      </c>
      <c r="O483">
        <v>2210</v>
      </c>
      <c r="P483" t="s">
        <v>38</v>
      </c>
      <c r="Q483" t="s">
        <v>38</v>
      </c>
      <c r="R483" t="s">
        <v>38</v>
      </c>
      <c r="S483" t="s">
        <v>2316</v>
      </c>
      <c r="T483" t="s">
        <v>1387</v>
      </c>
      <c r="U483" t="s">
        <v>2318</v>
      </c>
      <c r="V483" t="s">
        <v>1391</v>
      </c>
      <c r="W483" t="s">
        <v>34</v>
      </c>
      <c r="X483" t="s">
        <v>95</v>
      </c>
      <c r="Y483" t="s">
        <v>36</v>
      </c>
      <c r="Z483" t="s">
        <v>58</v>
      </c>
      <c r="AA483">
        <v>28207</v>
      </c>
      <c r="AB483">
        <v>43490</v>
      </c>
      <c r="AC483">
        <v>25571</v>
      </c>
      <c r="AE483">
        <v>27200</v>
      </c>
      <c r="AF483">
        <v>28610</v>
      </c>
      <c r="AG483">
        <v>30120</v>
      </c>
      <c r="AH483">
        <v>31730</v>
      </c>
      <c r="AI483">
        <v>33440</v>
      </c>
      <c r="AJ483">
        <v>35250</v>
      </c>
      <c r="AK483">
        <v>37160</v>
      </c>
      <c r="AL483">
        <v>39170</v>
      </c>
      <c r="AM483">
        <v>41280</v>
      </c>
      <c r="AN483">
        <v>43490</v>
      </c>
      <c r="AO483" t="s">
        <v>38</v>
      </c>
      <c r="AP483" t="s">
        <v>38</v>
      </c>
      <c r="AQ483" t="s">
        <v>38</v>
      </c>
      <c r="AT483" t="str">
        <f t="shared" si="7"/>
        <v>0230018</v>
      </c>
    </row>
    <row r="484" spans="1:46" hidden="1">
      <c r="A484" t="s">
        <v>2565</v>
      </c>
      <c r="B484" t="s">
        <v>2553</v>
      </c>
      <c r="C484" t="s">
        <v>2566</v>
      </c>
      <c r="D484" t="s">
        <v>2300</v>
      </c>
      <c r="E484" t="s">
        <v>1378</v>
      </c>
      <c r="F484" t="s">
        <v>2307</v>
      </c>
      <c r="G484" t="s">
        <v>1379</v>
      </c>
      <c r="H484" t="s">
        <v>2327</v>
      </c>
      <c r="I484" t="s">
        <v>2568</v>
      </c>
      <c r="J484" t="s">
        <v>34</v>
      </c>
      <c r="K484" t="s">
        <v>95</v>
      </c>
      <c r="L484" t="s">
        <v>65</v>
      </c>
      <c r="M484" t="s">
        <v>58</v>
      </c>
      <c r="N484">
        <v>360</v>
      </c>
      <c r="O484">
        <v>2210</v>
      </c>
      <c r="P484" t="s">
        <v>38</v>
      </c>
      <c r="Q484" t="s">
        <v>38</v>
      </c>
      <c r="R484" t="s">
        <v>38</v>
      </c>
      <c r="S484" t="s">
        <v>2318</v>
      </c>
      <c r="T484" t="s">
        <v>1392</v>
      </c>
      <c r="U484" t="s">
        <v>2319</v>
      </c>
      <c r="V484" t="s">
        <v>1399</v>
      </c>
      <c r="W484" t="s">
        <v>34</v>
      </c>
      <c r="X484" t="s">
        <v>35</v>
      </c>
      <c r="Y484" t="s">
        <v>36</v>
      </c>
      <c r="Z484" t="s">
        <v>58</v>
      </c>
      <c r="AB484">
        <v>150</v>
      </c>
      <c r="AC484">
        <v>89</v>
      </c>
      <c r="AE484">
        <v>20</v>
      </c>
      <c r="AF484">
        <v>20</v>
      </c>
      <c r="AG484">
        <v>20</v>
      </c>
      <c r="AH484">
        <v>20</v>
      </c>
      <c r="AI484">
        <v>20</v>
      </c>
      <c r="AJ484">
        <v>20</v>
      </c>
      <c r="AK484">
        <v>20</v>
      </c>
      <c r="AL484">
        <v>20</v>
      </c>
      <c r="AM484">
        <v>20</v>
      </c>
      <c r="AN484">
        <v>20</v>
      </c>
      <c r="AO484" t="s">
        <v>38</v>
      </c>
      <c r="AP484" t="s">
        <v>38</v>
      </c>
      <c r="AQ484" t="s">
        <v>38</v>
      </c>
      <c r="AT484" t="str">
        <f t="shared" si="7"/>
        <v>0230019</v>
      </c>
    </row>
    <row r="485" spans="1:46" hidden="1">
      <c r="A485" t="s">
        <v>2565</v>
      </c>
      <c r="B485" t="s">
        <v>2553</v>
      </c>
      <c r="C485" t="s">
        <v>2566</v>
      </c>
      <c r="D485" t="s">
        <v>2300</v>
      </c>
      <c r="E485" t="s">
        <v>1378</v>
      </c>
      <c r="F485" t="s">
        <v>2307</v>
      </c>
      <c r="G485" t="s">
        <v>1379</v>
      </c>
      <c r="H485" t="s">
        <v>2327</v>
      </c>
      <c r="I485" t="s">
        <v>2568</v>
      </c>
      <c r="J485" t="s">
        <v>34</v>
      </c>
      <c r="K485" t="s">
        <v>95</v>
      </c>
      <c r="L485" t="s">
        <v>65</v>
      </c>
      <c r="M485" t="s">
        <v>58</v>
      </c>
      <c r="N485">
        <v>360</v>
      </c>
      <c r="O485">
        <v>2210</v>
      </c>
      <c r="P485" t="s">
        <v>38</v>
      </c>
      <c r="Q485" t="s">
        <v>38</v>
      </c>
      <c r="R485" t="s">
        <v>38</v>
      </c>
      <c r="S485" t="s">
        <v>2318</v>
      </c>
      <c r="T485" t="s">
        <v>1392</v>
      </c>
      <c r="U485" t="s">
        <v>2320</v>
      </c>
      <c r="V485" t="s">
        <v>1400</v>
      </c>
      <c r="W485" t="s">
        <v>40</v>
      </c>
      <c r="X485" t="s">
        <v>95</v>
      </c>
      <c r="Y485" t="s">
        <v>36</v>
      </c>
      <c r="Z485" t="s">
        <v>58</v>
      </c>
      <c r="AA485">
        <v>61548</v>
      </c>
      <c r="AB485">
        <v>660480</v>
      </c>
      <c r="AC485">
        <v>22406</v>
      </c>
      <c r="AE485">
        <v>61548</v>
      </c>
      <c r="AF485">
        <v>62548</v>
      </c>
      <c r="AG485">
        <v>63548</v>
      </c>
      <c r="AH485">
        <v>64548</v>
      </c>
      <c r="AI485">
        <v>65548</v>
      </c>
      <c r="AJ485">
        <v>66548</v>
      </c>
      <c r="AK485">
        <v>67548</v>
      </c>
      <c r="AL485">
        <v>68548</v>
      </c>
      <c r="AM485">
        <v>69548</v>
      </c>
      <c r="AN485">
        <v>70548</v>
      </c>
      <c r="AO485" t="s">
        <v>38</v>
      </c>
      <c r="AP485" t="s">
        <v>38</v>
      </c>
      <c r="AQ485" t="s">
        <v>38</v>
      </c>
      <c r="AT485" t="str">
        <f t="shared" si="7"/>
        <v>02300110</v>
      </c>
    </row>
    <row r="486" spans="1:46" hidden="1">
      <c r="A486" t="s">
        <v>2565</v>
      </c>
      <c r="B486" t="s">
        <v>2553</v>
      </c>
      <c r="C486" t="s">
        <v>2566</v>
      </c>
      <c r="D486" t="s">
        <v>2300</v>
      </c>
      <c r="E486" t="s">
        <v>1378</v>
      </c>
      <c r="F486" t="s">
        <v>2307</v>
      </c>
      <c r="G486" t="s">
        <v>1379</v>
      </c>
      <c r="H486" t="s">
        <v>2327</v>
      </c>
      <c r="I486" t="s">
        <v>2568</v>
      </c>
      <c r="J486" t="s">
        <v>34</v>
      </c>
      <c r="K486" t="s">
        <v>95</v>
      </c>
      <c r="L486" t="s">
        <v>65</v>
      </c>
      <c r="M486" t="s">
        <v>58</v>
      </c>
      <c r="N486">
        <v>360</v>
      </c>
      <c r="O486">
        <v>2210</v>
      </c>
      <c r="P486" t="s">
        <v>38</v>
      </c>
      <c r="Q486" t="s">
        <v>38</v>
      </c>
      <c r="R486" t="s">
        <v>38</v>
      </c>
      <c r="S486" t="s">
        <v>2318</v>
      </c>
      <c r="T486" t="s">
        <v>1392</v>
      </c>
      <c r="U486" t="s">
        <v>2321</v>
      </c>
      <c r="V486" t="s">
        <v>1401</v>
      </c>
      <c r="W486" t="s">
        <v>40</v>
      </c>
      <c r="X486" t="s">
        <v>95</v>
      </c>
      <c r="Y486" t="s">
        <v>36</v>
      </c>
      <c r="Z486" t="s">
        <v>58</v>
      </c>
      <c r="AA486">
        <v>4632</v>
      </c>
      <c r="AB486">
        <v>57570</v>
      </c>
      <c r="AC486">
        <v>733</v>
      </c>
      <c r="AE486">
        <v>4632</v>
      </c>
      <c r="AF486">
        <v>4882</v>
      </c>
      <c r="AG486">
        <v>5132</v>
      </c>
      <c r="AH486">
        <v>5382</v>
      </c>
      <c r="AI486">
        <v>5632</v>
      </c>
      <c r="AJ486">
        <v>5882</v>
      </c>
      <c r="AK486">
        <v>6132</v>
      </c>
      <c r="AL486">
        <v>6382</v>
      </c>
      <c r="AM486">
        <v>6632</v>
      </c>
      <c r="AN486">
        <v>6882</v>
      </c>
      <c r="AO486" t="s">
        <v>38</v>
      </c>
      <c r="AP486" t="s">
        <v>38</v>
      </c>
      <c r="AQ486" t="s">
        <v>38</v>
      </c>
      <c r="AT486" t="str">
        <f t="shared" si="7"/>
        <v>02300111</v>
      </c>
    </row>
    <row r="487" spans="1:46" hidden="1">
      <c r="A487" t="s">
        <v>2565</v>
      </c>
      <c r="B487" t="s">
        <v>2553</v>
      </c>
      <c r="C487" t="s">
        <v>2566</v>
      </c>
      <c r="D487" t="s">
        <v>2300</v>
      </c>
      <c r="E487" t="s">
        <v>1378</v>
      </c>
      <c r="F487" t="s">
        <v>2310</v>
      </c>
      <c r="G487" t="s">
        <v>1402</v>
      </c>
      <c r="H487" t="s">
        <v>2329</v>
      </c>
      <c r="I487" t="s">
        <v>2569</v>
      </c>
      <c r="J487" t="s">
        <v>40</v>
      </c>
      <c r="K487" t="s">
        <v>95</v>
      </c>
      <c r="L487" t="s">
        <v>65</v>
      </c>
      <c r="M487" t="s">
        <v>37</v>
      </c>
      <c r="N487">
        <v>14584</v>
      </c>
      <c r="O487">
        <v>44600</v>
      </c>
      <c r="P487" t="s">
        <v>38</v>
      </c>
      <c r="Q487" t="s">
        <v>38</v>
      </c>
      <c r="R487" t="s">
        <v>38</v>
      </c>
      <c r="S487" t="s">
        <v>2319</v>
      </c>
      <c r="T487" t="s">
        <v>1403</v>
      </c>
      <c r="U487" t="s">
        <v>2327</v>
      </c>
      <c r="V487" t="s">
        <v>1407</v>
      </c>
      <c r="W487" t="s">
        <v>34</v>
      </c>
      <c r="X487" t="s">
        <v>95</v>
      </c>
      <c r="Y487" t="s">
        <v>36</v>
      </c>
      <c r="Z487" t="s">
        <v>58</v>
      </c>
      <c r="AA487">
        <v>4900</v>
      </c>
      <c r="AB487">
        <v>9700</v>
      </c>
      <c r="AC487">
        <v>18177</v>
      </c>
      <c r="AE487">
        <v>6300</v>
      </c>
      <c r="AF487">
        <v>6400</v>
      </c>
      <c r="AG487">
        <v>6500</v>
      </c>
      <c r="AH487">
        <v>6600</v>
      </c>
      <c r="AI487">
        <v>6700</v>
      </c>
      <c r="AJ487">
        <v>6800</v>
      </c>
      <c r="AK487">
        <v>6900</v>
      </c>
      <c r="AL487">
        <v>7000</v>
      </c>
      <c r="AM487">
        <v>7100</v>
      </c>
      <c r="AN487">
        <v>7200</v>
      </c>
      <c r="AO487" t="s">
        <v>38</v>
      </c>
      <c r="AP487" t="s">
        <v>38</v>
      </c>
      <c r="AQ487" t="s">
        <v>38</v>
      </c>
      <c r="AT487" t="str">
        <f t="shared" si="7"/>
        <v>02300112</v>
      </c>
    </row>
    <row r="488" spans="1:46" hidden="1">
      <c r="A488" t="s">
        <v>2565</v>
      </c>
      <c r="B488" t="s">
        <v>2553</v>
      </c>
      <c r="C488" t="s">
        <v>2566</v>
      </c>
      <c r="D488" t="s">
        <v>2300</v>
      </c>
      <c r="E488" t="s">
        <v>1378</v>
      </c>
      <c r="F488" t="s">
        <v>2310</v>
      </c>
      <c r="G488" t="s">
        <v>1402</v>
      </c>
      <c r="H488" t="s">
        <v>2329</v>
      </c>
      <c r="I488" t="s">
        <v>2569</v>
      </c>
      <c r="J488" t="s">
        <v>40</v>
      </c>
      <c r="K488" t="s">
        <v>95</v>
      </c>
      <c r="L488" t="s">
        <v>65</v>
      </c>
      <c r="M488" t="s">
        <v>37</v>
      </c>
      <c r="N488">
        <v>14584</v>
      </c>
      <c r="O488">
        <v>44600</v>
      </c>
      <c r="P488" t="s">
        <v>38</v>
      </c>
      <c r="Q488" t="s">
        <v>38</v>
      </c>
      <c r="R488" t="s">
        <v>38</v>
      </c>
      <c r="S488" t="s">
        <v>2319</v>
      </c>
      <c r="T488" t="s">
        <v>1403</v>
      </c>
      <c r="U488" t="s">
        <v>2312</v>
      </c>
      <c r="V488" t="s">
        <v>1408</v>
      </c>
      <c r="W488" t="s">
        <v>34</v>
      </c>
      <c r="X488" t="s">
        <v>95</v>
      </c>
      <c r="Y488" t="s">
        <v>36</v>
      </c>
      <c r="Z488" t="s">
        <v>37</v>
      </c>
      <c r="AB488">
        <v>150</v>
      </c>
      <c r="AC488">
        <v>145</v>
      </c>
      <c r="AE488">
        <v>110</v>
      </c>
      <c r="AF488">
        <v>110</v>
      </c>
      <c r="AG488">
        <v>110</v>
      </c>
      <c r="AH488">
        <v>110</v>
      </c>
      <c r="AI488">
        <v>110</v>
      </c>
      <c r="AJ488">
        <v>110</v>
      </c>
      <c r="AK488">
        <v>110</v>
      </c>
      <c r="AL488">
        <v>110</v>
      </c>
      <c r="AM488">
        <v>110</v>
      </c>
      <c r="AN488">
        <v>110</v>
      </c>
      <c r="AO488" t="s">
        <v>38</v>
      </c>
      <c r="AP488" t="s">
        <v>38</v>
      </c>
      <c r="AQ488" t="s">
        <v>38</v>
      </c>
      <c r="AT488" t="str">
        <f t="shared" si="7"/>
        <v>02300123</v>
      </c>
    </row>
    <row r="489" spans="1:46" hidden="1">
      <c r="A489" t="s">
        <v>2565</v>
      </c>
      <c r="B489" t="s">
        <v>2553</v>
      </c>
      <c r="C489" t="s">
        <v>2566</v>
      </c>
      <c r="D489" t="s">
        <v>2300</v>
      </c>
      <c r="E489" t="s">
        <v>1378</v>
      </c>
      <c r="F489" t="s">
        <v>2310</v>
      </c>
      <c r="G489" t="s">
        <v>1402</v>
      </c>
      <c r="H489" t="s">
        <v>2329</v>
      </c>
      <c r="I489" t="s">
        <v>2569</v>
      </c>
      <c r="J489" t="s">
        <v>40</v>
      </c>
      <c r="K489" t="s">
        <v>95</v>
      </c>
      <c r="L489" t="s">
        <v>65</v>
      </c>
      <c r="M489" t="s">
        <v>37</v>
      </c>
      <c r="N489">
        <v>14584</v>
      </c>
      <c r="O489">
        <v>44600</v>
      </c>
      <c r="P489" t="s">
        <v>38</v>
      </c>
      <c r="Q489" t="s">
        <v>38</v>
      </c>
      <c r="R489" t="s">
        <v>38</v>
      </c>
      <c r="S489" t="s">
        <v>2320</v>
      </c>
      <c r="T489" t="s">
        <v>1409</v>
      </c>
      <c r="U489" t="s">
        <v>2322</v>
      </c>
      <c r="V489" t="s">
        <v>1410</v>
      </c>
      <c r="W489" t="s">
        <v>34</v>
      </c>
      <c r="X489" t="s">
        <v>95</v>
      </c>
      <c r="Y489" t="s">
        <v>36</v>
      </c>
      <c r="Z489" t="s">
        <v>37</v>
      </c>
      <c r="AA489">
        <v>5700</v>
      </c>
      <c r="AB489">
        <v>7100</v>
      </c>
      <c r="AC489">
        <v>3808</v>
      </c>
      <c r="AE489">
        <v>6200</v>
      </c>
      <c r="AF489">
        <v>6300</v>
      </c>
      <c r="AG489">
        <v>6400</v>
      </c>
      <c r="AH489">
        <v>6500</v>
      </c>
      <c r="AI489">
        <v>6600</v>
      </c>
      <c r="AJ489">
        <v>6700</v>
      </c>
      <c r="AK489">
        <v>6800</v>
      </c>
      <c r="AL489">
        <v>6900</v>
      </c>
      <c r="AM489">
        <v>7000</v>
      </c>
      <c r="AN489">
        <v>7100</v>
      </c>
      <c r="AO489" t="s">
        <v>38</v>
      </c>
      <c r="AP489" t="s">
        <v>38</v>
      </c>
      <c r="AQ489" t="s">
        <v>38</v>
      </c>
      <c r="AT489" t="str">
        <f t="shared" si="7"/>
        <v>02300124</v>
      </c>
    </row>
    <row r="490" spans="1:46" hidden="1">
      <c r="A490" t="s">
        <v>2565</v>
      </c>
      <c r="B490" t="s">
        <v>2553</v>
      </c>
      <c r="C490" t="s">
        <v>2566</v>
      </c>
      <c r="D490" t="s">
        <v>2300</v>
      </c>
      <c r="E490" t="s">
        <v>1378</v>
      </c>
      <c r="F490" t="s">
        <v>2314</v>
      </c>
      <c r="G490" t="s">
        <v>1411</v>
      </c>
      <c r="H490" t="s">
        <v>2332</v>
      </c>
      <c r="I490" t="s">
        <v>2570</v>
      </c>
      <c r="J490" t="s">
        <v>34</v>
      </c>
      <c r="K490" t="s">
        <v>35</v>
      </c>
      <c r="L490" t="s">
        <v>65</v>
      </c>
      <c r="M490" t="s">
        <v>37</v>
      </c>
      <c r="N490">
        <v>35</v>
      </c>
      <c r="O490">
        <v>53</v>
      </c>
      <c r="P490" t="s">
        <v>38</v>
      </c>
      <c r="Q490" t="s">
        <v>38</v>
      </c>
      <c r="R490" t="s">
        <v>38</v>
      </c>
      <c r="S490" t="s">
        <v>2321</v>
      </c>
      <c r="T490" t="s">
        <v>1412</v>
      </c>
      <c r="U490" t="s">
        <v>2335</v>
      </c>
      <c r="V490" t="s">
        <v>1419</v>
      </c>
      <c r="W490" t="s">
        <v>34</v>
      </c>
      <c r="X490" t="s">
        <v>35</v>
      </c>
      <c r="Y490" t="s">
        <v>36</v>
      </c>
      <c r="Z490" t="s">
        <v>37</v>
      </c>
      <c r="AA490">
        <v>93</v>
      </c>
      <c r="AB490">
        <v>112</v>
      </c>
      <c r="AC490">
        <v>93</v>
      </c>
      <c r="AE490">
        <v>94</v>
      </c>
      <c r="AF490">
        <v>96</v>
      </c>
      <c r="AG490">
        <v>98</v>
      </c>
      <c r="AH490">
        <v>100</v>
      </c>
      <c r="AI490">
        <v>102</v>
      </c>
      <c r="AJ490">
        <v>104</v>
      </c>
      <c r="AK490">
        <v>106</v>
      </c>
      <c r="AL490">
        <v>108</v>
      </c>
      <c r="AM490">
        <v>110</v>
      </c>
      <c r="AN490">
        <v>112</v>
      </c>
      <c r="AO490" t="s">
        <v>38</v>
      </c>
      <c r="AP490" t="s">
        <v>38</v>
      </c>
      <c r="AQ490" t="s">
        <v>38</v>
      </c>
      <c r="AT490" t="str">
        <f t="shared" si="7"/>
        <v>02300125</v>
      </c>
    </row>
    <row r="491" spans="1:46" hidden="1">
      <c r="A491" t="s">
        <v>2565</v>
      </c>
      <c r="B491" t="s">
        <v>2553</v>
      </c>
      <c r="C491" t="s">
        <v>2566</v>
      </c>
      <c r="D491" t="s">
        <v>2300</v>
      </c>
      <c r="E491" t="s">
        <v>1378</v>
      </c>
      <c r="F491" t="s">
        <v>2314</v>
      </c>
      <c r="G491" t="s">
        <v>1411</v>
      </c>
      <c r="H491" t="s">
        <v>2332</v>
      </c>
      <c r="I491" t="s">
        <v>2570</v>
      </c>
      <c r="J491" t="s">
        <v>34</v>
      </c>
      <c r="K491" t="s">
        <v>35</v>
      </c>
      <c r="L491" t="s">
        <v>65</v>
      </c>
      <c r="M491" t="s">
        <v>37</v>
      </c>
      <c r="N491">
        <v>35</v>
      </c>
      <c r="O491">
        <v>53</v>
      </c>
      <c r="P491" t="s">
        <v>38</v>
      </c>
      <c r="Q491" t="s">
        <v>38</v>
      </c>
      <c r="R491" t="s">
        <v>38</v>
      </c>
      <c r="S491" t="s">
        <v>2327</v>
      </c>
      <c r="T491" t="s">
        <v>1420</v>
      </c>
      <c r="U491" t="s">
        <v>2337</v>
      </c>
      <c r="V491" t="s">
        <v>1424</v>
      </c>
      <c r="W491" t="s">
        <v>40</v>
      </c>
      <c r="X491" t="s">
        <v>35</v>
      </c>
      <c r="Y491" t="s">
        <v>36</v>
      </c>
      <c r="Z491" t="s">
        <v>37</v>
      </c>
      <c r="AA491">
        <v>1132</v>
      </c>
      <c r="AB491">
        <v>2200</v>
      </c>
      <c r="AC491">
        <v>1337</v>
      </c>
      <c r="AE491">
        <v>220</v>
      </c>
      <c r="AF491">
        <v>220</v>
      </c>
      <c r="AG491">
        <v>220</v>
      </c>
      <c r="AH491">
        <v>220</v>
      </c>
      <c r="AI491">
        <v>220</v>
      </c>
      <c r="AJ491">
        <v>220</v>
      </c>
      <c r="AK491">
        <v>220</v>
      </c>
      <c r="AL491">
        <v>220</v>
      </c>
      <c r="AM491">
        <v>220</v>
      </c>
      <c r="AN491">
        <v>220</v>
      </c>
      <c r="AO491" t="s">
        <v>38</v>
      </c>
      <c r="AP491" t="s">
        <v>38</v>
      </c>
      <c r="AQ491" t="s">
        <v>38</v>
      </c>
      <c r="AT491" t="str">
        <f t="shared" si="7"/>
        <v>02300126</v>
      </c>
    </row>
    <row r="492" spans="1:46" hidden="1">
      <c r="A492" t="s">
        <v>2565</v>
      </c>
      <c r="B492" t="s">
        <v>2553</v>
      </c>
      <c r="C492" t="s">
        <v>2566</v>
      </c>
      <c r="D492" t="s">
        <v>2300</v>
      </c>
      <c r="E492" t="s">
        <v>1378</v>
      </c>
      <c r="F492" t="s">
        <v>2314</v>
      </c>
      <c r="G492" t="s">
        <v>1411</v>
      </c>
      <c r="H492" t="s">
        <v>2332</v>
      </c>
      <c r="I492" t="s">
        <v>2570</v>
      </c>
      <c r="J492" t="s">
        <v>34</v>
      </c>
      <c r="K492" t="s">
        <v>35</v>
      </c>
      <c r="L492" t="s">
        <v>65</v>
      </c>
      <c r="M492" t="s">
        <v>37</v>
      </c>
      <c r="N492">
        <v>35</v>
      </c>
      <c r="O492">
        <v>53</v>
      </c>
      <c r="P492" t="s">
        <v>38</v>
      </c>
      <c r="Q492" t="s">
        <v>38</v>
      </c>
      <c r="R492" t="s">
        <v>38</v>
      </c>
      <c r="S492" t="s">
        <v>2327</v>
      </c>
      <c r="T492" t="s">
        <v>1420</v>
      </c>
      <c r="U492" t="s">
        <v>2385</v>
      </c>
      <c r="V492" t="s">
        <v>1425</v>
      </c>
      <c r="W492" t="s">
        <v>40</v>
      </c>
      <c r="X492" t="s">
        <v>35</v>
      </c>
      <c r="Y492" t="s">
        <v>36</v>
      </c>
      <c r="Z492" t="s">
        <v>37</v>
      </c>
      <c r="AA492">
        <v>143</v>
      </c>
      <c r="AB492">
        <v>500</v>
      </c>
      <c r="AC492">
        <v>35</v>
      </c>
      <c r="AE492">
        <v>50</v>
      </c>
      <c r="AF492">
        <v>50</v>
      </c>
      <c r="AG492">
        <v>50</v>
      </c>
      <c r="AH492">
        <v>50</v>
      </c>
      <c r="AI492">
        <v>50</v>
      </c>
      <c r="AJ492">
        <v>50</v>
      </c>
      <c r="AK492">
        <v>50</v>
      </c>
      <c r="AL492">
        <v>50</v>
      </c>
      <c r="AM492">
        <v>50</v>
      </c>
      <c r="AN492">
        <v>50</v>
      </c>
      <c r="AO492" t="s">
        <v>38</v>
      </c>
      <c r="AP492" t="s">
        <v>38</v>
      </c>
      <c r="AQ492" t="s">
        <v>38</v>
      </c>
      <c r="AT492" t="str">
        <f t="shared" si="7"/>
        <v>02300127</v>
      </c>
    </row>
    <row r="493" spans="1:46" hidden="1">
      <c r="A493" t="s">
        <v>2565</v>
      </c>
      <c r="B493" t="s">
        <v>2553</v>
      </c>
      <c r="C493" t="s">
        <v>2566</v>
      </c>
      <c r="D493" t="s">
        <v>2300</v>
      </c>
      <c r="E493" t="s">
        <v>1378</v>
      </c>
      <c r="F493" t="s">
        <v>2314</v>
      </c>
      <c r="G493" t="s">
        <v>1411</v>
      </c>
      <c r="H493" t="s">
        <v>2332</v>
      </c>
      <c r="I493" t="s">
        <v>2570</v>
      </c>
      <c r="J493" t="s">
        <v>34</v>
      </c>
      <c r="K493" t="s">
        <v>35</v>
      </c>
      <c r="L493" t="s">
        <v>65</v>
      </c>
      <c r="M493" t="s">
        <v>37</v>
      </c>
      <c r="N493">
        <v>35</v>
      </c>
      <c r="O493">
        <v>53</v>
      </c>
      <c r="P493" t="s">
        <v>38</v>
      </c>
      <c r="Q493" t="s">
        <v>38</v>
      </c>
      <c r="R493" t="s">
        <v>38</v>
      </c>
      <c r="S493" t="s">
        <v>2329</v>
      </c>
      <c r="T493" t="s">
        <v>1426</v>
      </c>
      <c r="U493" t="s">
        <v>2460</v>
      </c>
      <c r="V493" t="s">
        <v>1427</v>
      </c>
      <c r="W493" t="s">
        <v>34</v>
      </c>
      <c r="X493" t="s">
        <v>115</v>
      </c>
      <c r="Y493" t="s">
        <v>36</v>
      </c>
      <c r="Z493" t="s">
        <v>37</v>
      </c>
      <c r="AA493">
        <v>237</v>
      </c>
      <c r="AB493">
        <v>285</v>
      </c>
      <c r="AC493">
        <v>229</v>
      </c>
      <c r="AE493">
        <v>240</v>
      </c>
      <c r="AF493">
        <v>245</v>
      </c>
      <c r="AG493">
        <v>250</v>
      </c>
      <c r="AH493">
        <v>255</v>
      </c>
      <c r="AI493">
        <v>260</v>
      </c>
      <c r="AJ493">
        <v>265</v>
      </c>
      <c r="AK493">
        <v>270</v>
      </c>
      <c r="AL493">
        <v>275</v>
      </c>
      <c r="AM493">
        <v>280</v>
      </c>
      <c r="AN493">
        <v>285</v>
      </c>
      <c r="AO493" t="s">
        <v>38</v>
      </c>
      <c r="AP493" t="s">
        <v>38</v>
      </c>
      <c r="AQ493" t="s">
        <v>43</v>
      </c>
      <c r="AT493" t="str">
        <f t="shared" si="7"/>
        <v>02300128</v>
      </c>
    </row>
    <row r="494" spans="1:46" hidden="1">
      <c r="A494" t="s">
        <v>2565</v>
      </c>
      <c r="B494" t="s">
        <v>2553</v>
      </c>
      <c r="C494" t="s">
        <v>2566</v>
      </c>
      <c r="D494" t="s">
        <v>2300</v>
      </c>
      <c r="E494" t="s">
        <v>1378</v>
      </c>
      <c r="F494" t="s">
        <v>2314</v>
      </c>
      <c r="G494" t="s">
        <v>1411</v>
      </c>
      <c r="H494" t="s">
        <v>2332</v>
      </c>
      <c r="I494" t="s">
        <v>2570</v>
      </c>
      <c r="J494" t="s">
        <v>34</v>
      </c>
      <c r="K494" t="s">
        <v>35</v>
      </c>
      <c r="L494" t="s">
        <v>65</v>
      </c>
      <c r="M494" t="s">
        <v>37</v>
      </c>
      <c r="N494">
        <v>35</v>
      </c>
      <c r="O494">
        <v>53</v>
      </c>
      <c r="P494" t="s">
        <v>38</v>
      </c>
      <c r="Q494" t="s">
        <v>38</v>
      </c>
      <c r="R494" t="s">
        <v>38</v>
      </c>
      <c r="S494" t="s">
        <v>2329</v>
      </c>
      <c r="T494" t="s">
        <v>1426</v>
      </c>
      <c r="U494" t="s">
        <v>2461</v>
      </c>
      <c r="V494" t="s">
        <v>1428</v>
      </c>
      <c r="W494" t="s">
        <v>34</v>
      </c>
      <c r="X494" t="s">
        <v>115</v>
      </c>
      <c r="Y494" t="s">
        <v>36</v>
      </c>
      <c r="Z494" t="s">
        <v>37</v>
      </c>
      <c r="AA494">
        <v>212</v>
      </c>
      <c r="AB494">
        <v>224</v>
      </c>
      <c r="AC494">
        <v>199</v>
      </c>
      <c r="AE494">
        <v>215</v>
      </c>
      <c r="AF494">
        <v>216</v>
      </c>
      <c r="AG494">
        <v>217</v>
      </c>
      <c r="AH494">
        <v>218</v>
      </c>
      <c r="AI494">
        <v>219</v>
      </c>
      <c r="AJ494">
        <v>220</v>
      </c>
      <c r="AK494">
        <v>221</v>
      </c>
      <c r="AL494">
        <v>222</v>
      </c>
      <c r="AM494">
        <v>223</v>
      </c>
      <c r="AN494">
        <v>224</v>
      </c>
      <c r="AO494" t="s">
        <v>38</v>
      </c>
      <c r="AP494" t="s">
        <v>38</v>
      </c>
      <c r="AQ494" t="s">
        <v>43</v>
      </c>
      <c r="AT494" t="str">
        <f t="shared" si="7"/>
        <v>02300129</v>
      </c>
    </row>
    <row r="495" spans="1:46" hidden="1">
      <c r="A495" t="s">
        <v>2565</v>
      </c>
      <c r="B495" t="s">
        <v>2553</v>
      </c>
      <c r="C495" t="s">
        <v>2566</v>
      </c>
      <c r="D495" t="s">
        <v>2300</v>
      </c>
      <c r="E495" t="s">
        <v>1378</v>
      </c>
      <c r="F495" t="s">
        <v>2314</v>
      </c>
      <c r="G495" t="s">
        <v>1411</v>
      </c>
      <c r="H495" t="s">
        <v>2332</v>
      </c>
      <c r="I495" t="s">
        <v>2570</v>
      </c>
      <c r="J495" t="s">
        <v>34</v>
      </c>
      <c r="K495" t="s">
        <v>35</v>
      </c>
      <c r="L495" t="s">
        <v>65</v>
      </c>
      <c r="M495" t="s">
        <v>37</v>
      </c>
      <c r="N495">
        <v>35</v>
      </c>
      <c r="O495">
        <v>53</v>
      </c>
      <c r="P495" t="s">
        <v>38</v>
      </c>
      <c r="Q495" t="s">
        <v>38</v>
      </c>
      <c r="R495" t="s">
        <v>38</v>
      </c>
      <c r="S495" t="s">
        <v>2329</v>
      </c>
      <c r="T495" t="s">
        <v>1426</v>
      </c>
      <c r="U495" t="s">
        <v>2462</v>
      </c>
      <c r="V495" t="s">
        <v>1429</v>
      </c>
      <c r="W495" t="s">
        <v>34</v>
      </c>
      <c r="X495" t="s">
        <v>115</v>
      </c>
      <c r="Y495" t="s">
        <v>36</v>
      </c>
      <c r="Z495" t="s">
        <v>37</v>
      </c>
      <c r="AA495">
        <v>178</v>
      </c>
      <c r="AB495">
        <v>280</v>
      </c>
      <c r="AC495">
        <v>89</v>
      </c>
      <c r="AE495">
        <v>190</v>
      </c>
      <c r="AF495">
        <v>200</v>
      </c>
      <c r="AG495">
        <v>210</v>
      </c>
      <c r="AH495">
        <v>220</v>
      </c>
      <c r="AI495">
        <v>230</v>
      </c>
      <c r="AJ495">
        <v>240</v>
      </c>
      <c r="AK495">
        <v>250</v>
      </c>
      <c r="AL495">
        <v>260</v>
      </c>
      <c r="AM495">
        <v>270</v>
      </c>
      <c r="AN495">
        <v>280</v>
      </c>
      <c r="AO495" t="s">
        <v>38</v>
      </c>
      <c r="AP495" t="s">
        <v>38</v>
      </c>
      <c r="AQ495" t="s">
        <v>38</v>
      </c>
      <c r="AT495" t="str">
        <f t="shared" si="7"/>
        <v>02300130</v>
      </c>
    </row>
    <row r="496" spans="1:46" hidden="1">
      <c r="A496" t="s">
        <v>2565</v>
      </c>
      <c r="B496" t="s">
        <v>2553</v>
      </c>
      <c r="C496" t="s">
        <v>2566</v>
      </c>
      <c r="D496" t="s">
        <v>2300</v>
      </c>
      <c r="E496" t="s">
        <v>1378</v>
      </c>
      <c r="F496" t="s">
        <v>2314</v>
      </c>
      <c r="G496" t="s">
        <v>1411</v>
      </c>
      <c r="H496" t="s">
        <v>2332</v>
      </c>
      <c r="I496" t="s">
        <v>2570</v>
      </c>
      <c r="J496" t="s">
        <v>34</v>
      </c>
      <c r="K496" t="s">
        <v>35</v>
      </c>
      <c r="L496" t="s">
        <v>65</v>
      </c>
      <c r="M496" t="s">
        <v>37</v>
      </c>
      <c r="N496">
        <v>35</v>
      </c>
      <c r="O496">
        <v>53</v>
      </c>
      <c r="P496" t="s">
        <v>38</v>
      </c>
      <c r="Q496" t="s">
        <v>38</v>
      </c>
      <c r="R496" t="s">
        <v>38</v>
      </c>
      <c r="S496" t="s">
        <v>2329</v>
      </c>
      <c r="T496" t="s">
        <v>1426</v>
      </c>
      <c r="U496" t="s">
        <v>2463</v>
      </c>
      <c r="V496" t="s">
        <v>1430</v>
      </c>
      <c r="W496" t="s">
        <v>34</v>
      </c>
      <c r="X496" t="s">
        <v>115</v>
      </c>
      <c r="Y496" t="s">
        <v>36</v>
      </c>
      <c r="Z496" t="s">
        <v>37</v>
      </c>
      <c r="AA496">
        <v>127</v>
      </c>
      <c r="AB496">
        <v>136</v>
      </c>
      <c r="AC496">
        <v>127</v>
      </c>
      <c r="AE496">
        <v>127</v>
      </c>
      <c r="AF496">
        <v>128</v>
      </c>
      <c r="AG496">
        <v>129</v>
      </c>
      <c r="AH496">
        <v>130</v>
      </c>
      <c r="AI496">
        <v>131</v>
      </c>
      <c r="AJ496">
        <v>132</v>
      </c>
      <c r="AK496">
        <v>133</v>
      </c>
      <c r="AL496">
        <v>134</v>
      </c>
      <c r="AM496">
        <v>135</v>
      </c>
      <c r="AN496">
        <v>136</v>
      </c>
      <c r="AO496" t="s">
        <v>38</v>
      </c>
      <c r="AP496" t="s">
        <v>38</v>
      </c>
      <c r="AQ496" t="s">
        <v>43</v>
      </c>
      <c r="AT496" t="str">
        <f t="shared" si="7"/>
        <v>02300131</v>
      </c>
    </row>
    <row r="497" spans="1:46" hidden="1">
      <c r="A497" t="s">
        <v>2565</v>
      </c>
      <c r="B497" t="s">
        <v>2553</v>
      </c>
      <c r="C497" t="s">
        <v>2566</v>
      </c>
      <c r="D497" t="s">
        <v>2300</v>
      </c>
      <c r="E497" t="s">
        <v>1378</v>
      </c>
      <c r="F497" t="s">
        <v>2314</v>
      </c>
      <c r="G497" t="s">
        <v>1411</v>
      </c>
      <c r="H497" t="s">
        <v>2332</v>
      </c>
      <c r="I497" t="s">
        <v>2570</v>
      </c>
      <c r="J497" t="s">
        <v>34</v>
      </c>
      <c r="K497" t="s">
        <v>35</v>
      </c>
      <c r="L497" t="s">
        <v>65</v>
      </c>
      <c r="M497" t="s">
        <v>37</v>
      </c>
      <c r="N497">
        <v>35</v>
      </c>
      <c r="O497">
        <v>53</v>
      </c>
      <c r="P497" t="s">
        <v>38</v>
      </c>
      <c r="Q497" t="s">
        <v>38</v>
      </c>
      <c r="R497" t="s">
        <v>38</v>
      </c>
      <c r="S497" t="s">
        <v>2331</v>
      </c>
      <c r="T497" t="s">
        <v>1431</v>
      </c>
      <c r="U497" t="s">
        <v>2536</v>
      </c>
      <c r="V497" t="s">
        <v>1435</v>
      </c>
      <c r="W497" t="s">
        <v>34</v>
      </c>
      <c r="X497" t="s">
        <v>35</v>
      </c>
      <c r="Y497" t="s">
        <v>36</v>
      </c>
      <c r="Z497" t="s">
        <v>37</v>
      </c>
      <c r="AA497">
        <v>3373</v>
      </c>
      <c r="AB497">
        <v>4400</v>
      </c>
      <c r="AC497">
        <v>2810</v>
      </c>
      <c r="AE497">
        <v>3500</v>
      </c>
      <c r="AF497">
        <v>3600</v>
      </c>
      <c r="AG497">
        <v>3700</v>
      </c>
      <c r="AH497">
        <v>3800</v>
      </c>
      <c r="AI497">
        <v>3900</v>
      </c>
      <c r="AJ497">
        <v>4000</v>
      </c>
      <c r="AK497">
        <v>4100</v>
      </c>
      <c r="AL497">
        <v>4200</v>
      </c>
      <c r="AM497">
        <v>4300</v>
      </c>
      <c r="AN497">
        <v>4400</v>
      </c>
      <c r="AO497" t="s">
        <v>38</v>
      </c>
      <c r="AP497" t="s">
        <v>38</v>
      </c>
      <c r="AQ497" t="s">
        <v>38</v>
      </c>
      <c r="AT497" t="str">
        <f t="shared" si="7"/>
        <v>02300132</v>
      </c>
    </row>
    <row r="498" spans="1:46" hidden="1">
      <c r="A498" t="s">
        <v>2565</v>
      </c>
      <c r="B498" t="s">
        <v>2553</v>
      </c>
      <c r="C498" t="s">
        <v>2566</v>
      </c>
      <c r="D498" t="s">
        <v>2300</v>
      </c>
      <c r="E498" t="s">
        <v>1378</v>
      </c>
      <c r="F498" t="s">
        <v>2314</v>
      </c>
      <c r="G498" t="s">
        <v>1411</v>
      </c>
      <c r="H498" t="s">
        <v>2332</v>
      </c>
      <c r="I498" t="s">
        <v>2570</v>
      </c>
      <c r="J498" t="s">
        <v>34</v>
      </c>
      <c r="K498" t="s">
        <v>35</v>
      </c>
      <c r="L498" t="s">
        <v>65</v>
      </c>
      <c r="M498" t="s">
        <v>37</v>
      </c>
      <c r="N498">
        <v>35</v>
      </c>
      <c r="O498">
        <v>53</v>
      </c>
      <c r="P498" t="s">
        <v>38</v>
      </c>
      <c r="Q498" t="s">
        <v>38</v>
      </c>
      <c r="R498" t="s">
        <v>38</v>
      </c>
      <c r="S498" t="s">
        <v>2331</v>
      </c>
      <c r="T498" t="s">
        <v>1431</v>
      </c>
      <c r="U498" t="s">
        <v>2545</v>
      </c>
      <c r="V498" t="s">
        <v>1436</v>
      </c>
      <c r="W498" t="s">
        <v>34</v>
      </c>
      <c r="X498" t="s">
        <v>35</v>
      </c>
      <c r="Y498" t="s">
        <v>36</v>
      </c>
      <c r="Z498" t="s">
        <v>37</v>
      </c>
      <c r="AA498">
        <v>45063</v>
      </c>
      <c r="AB498">
        <v>55000</v>
      </c>
      <c r="AC498">
        <v>70250</v>
      </c>
      <c r="AE498">
        <v>46000</v>
      </c>
      <c r="AF498">
        <v>47000</v>
      </c>
      <c r="AG498">
        <v>48000</v>
      </c>
      <c r="AH498">
        <v>49000</v>
      </c>
      <c r="AI498">
        <v>50000</v>
      </c>
      <c r="AJ498">
        <v>51000</v>
      </c>
      <c r="AK498">
        <v>52000</v>
      </c>
      <c r="AL498">
        <v>53000</v>
      </c>
      <c r="AM498">
        <v>54000</v>
      </c>
      <c r="AN498">
        <v>55000</v>
      </c>
      <c r="AO498" t="s">
        <v>38</v>
      </c>
      <c r="AP498" t="s">
        <v>38</v>
      </c>
      <c r="AQ498" t="s">
        <v>38</v>
      </c>
      <c r="AT498" t="str">
        <f t="shared" si="7"/>
        <v>02300133</v>
      </c>
    </row>
    <row r="499" spans="1:46" hidden="1">
      <c r="A499" t="s">
        <v>2571</v>
      </c>
      <c r="B499" t="s">
        <v>2553</v>
      </c>
      <c r="C499" t="s">
        <v>2572</v>
      </c>
      <c r="D499" t="s">
        <v>2300</v>
      </c>
      <c r="E499" t="s">
        <v>1437</v>
      </c>
      <c r="F499" t="s">
        <v>2301</v>
      </c>
      <c r="G499" t="s">
        <v>1438</v>
      </c>
      <c r="H499" t="s">
        <v>2310</v>
      </c>
      <c r="I499" t="s">
        <v>2573</v>
      </c>
      <c r="J499" t="s">
        <v>34</v>
      </c>
      <c r="K499" t="s">
        <v>115</v>
      </c>
      <c r="L499" t="s">
        <v>41</v>
      </c>
      <c r="M499" t="s">
        <v>37</v>
      </c>
      <c r="N499">
        <v>63.3</v>
      </c>
      <c r="O499">
        <v>70</v>
      </c>
      <c r="P499" t="s">
        <v>43</v>
      </c>
      <c r="Q499" t="s">
        <v>38</v>
      </c>
      <c r="R499" t="s">
        <v>38</v>
      </c>
      <c r="S499" t="s">
        <v>2301</v>
      </c>
      <c r="T499" t="s">
        <v>1439</v>
      </c>
      <c r="U499" t="s">
        <v>2301</v>
      </c>
      <c r="V499" t="s">
        <v>1449</v>
      </c>
      <c r="W499" t="s">
        <v>40</v>
      </c>
      <c r="X499" t="s">
        <v>95</v>
      </c>
      <c r="Y499" t="s">
        <v>36</v>
      </c>
      <c r="Z499" t="s">
        <v>37</v>
      </c>
      <c r="AA499">
        <v>64558</v>
      </c>
      <c r="AB499">
        <v>248605</v>
      </c>
      <c r="AC499">
        <v>39055</v>
      </c>
      <c r="AE499">
        <v>37212</v>
      </c>
      <c r="AF499">
        <v>31160</v>
      </c>
      <c r="AG499">
        <v>34194</v>
      </c>
      <c r="AH499">
        <v>34976</v>
      </c>
      <c r="AI499">
        <v>25770</v>
      </c>
      <c r="AJ499">
        <v>20285</v>
      </c>
      <c r="AK499">
        <v>18306</v>
      </c>
      <c r="AL499">
        <v>17771</v>
      </c>
      <c r="AM499">
        <v>14447</v>
      </c>
      <c r="AN499">
        <v>14484</v>
      </c>
      <c r="AO499" t="s">
        <v>38</v>
      </c>
      <c r="AP499" t="s">
        <v>38</v>
      </c>
      <c r="AQ499" t="s">
        <v>38</v>
      </c>
      <c r="AT499" t="str">
        <f t="shared" si="7"/>
        <v>0501011</v>
      </c>
    </row>
    <row r="500" spans="1:46" hidden="1">
      <c r="A500" t="s">
        <v>2571</v>
      </c>
      <c r="B500" t="s">
        <v>2553</v>
      </c>
      <c r="C500" t="s">
        <v>2572</v>
      </c>
      <c r="D500" t="s">
        <v>2300</v>
      </c>
      <c r="E500" t="s">
        <v>1437</v>
      </c>
      <c r="F500" t="s">
        <v>2301</v>
      </c>
      <c r="G500" t="s">
        <v>1438</v>
      </c>
      <c r="H500" t="s">
        <v>2310</v>
      </c>
      <c r="I500" t="s">
        <v>2573</v>
      </c>
      <c r="J500" t="s">
        <v>34</v>
      </c>
      <c r="K500" t="s">
        <v>115</v>
      </c>
      <c r="L500" t="s">
        <v>41</v>
      </c>
      <c r="M500" t="s">
        <v>37</v>
      </c>
      <c r="N500">
        <v>63.3</v>
      </c>
      <c r="O500">
        <v>70</v>
      </c>
      <c r="P500" t="s">
        <v>43</v>
      </c>
      <c r="Q500" t="s">
        <v>38</v>
      </c>
      <c r="R500" t="s">
        <v>38</v>
      </c>
      <c r="S500" t="s">
        <v>2304</v>
      </c>
      <c r="T500" t="s">
        <v>1450</v>
      </c>
      <c r="U500" t="s">
        <v>2304</v>
      </c>
      <c r="V500" t="s">
        <v>1451</v>
      </c>
      <c r="W500" t="s">
        <v>40</v>
      </c>
      <c r="X500" t="s">
        <v>95</v>
      </c>
      <c r="Y500" t="s">
        <v>36</v>
      </c>
      <c r="Z500" t="s">
        <v>37</v>
      </c>
      <c r="AA500">
        <v>33935</v>
      </c>
      <c r="AB500">
        <v>349444</v>
      </c>
      <c r="AC500">
        <v>52895</v>
      </c>
      <c r="AE500">
        <v>55801</v>
      </c>
      <c r="AF500">
        <v>51101</v>
      </c>
      <c r="AG500">
        <v>42166</v>
      </c>
      <c r="AH500">
        <v>37423</v>
      </c>
      <c r="AI500">
        <v>32774</v>
      </c>
      <c r="AJ500">
        <v>26602</v>
      </c>
      <c r="AK500">
        <v>26321</v>
      </c>
      <c r="AL500">
        <v>26562</v>
      </c>
      <c r="AM500">
        <v>25821</v>
      </c>
      <c r="AN500">
        <v>24873</v>
      </c>
      <c r="AO500" t="s">
        <v>38</v>
      </c>
      <c r="AP500" t="s">
        <v>38</v>
      </c>
      <c r="AQ500" t="s">
        <v>38</v>
      </c>
      <c r="AT500" t="str">
        <f t="shared" si="7"/>
        <v>0501012</v>
      </c>
    </row>
    <row r="501" spans="1:46" hidden="1">
      <c r="A501" t="s">
        <v>2571</v>
      </c>
      <c r="B501" t="s">
        <v>2553</v>
      </c>
      <c r="C501" t="s">
        <v>2572</v>
      </c>
      <c r="D501" t="s">
        <v>2300</v>
      </c>
      <c r="E501" t="s">
        <v>1437</v>
      </c>
      <c r="F501" t="s">
        <v>2304</v>
      </c>
      <c r="G501" t="s">
        <v>1452</v>
      </c>
      <c r="H501" t="s">
        <v>2304</v>
      </c>
      <c r="I501" t="s">
        <v>2574</v>
      </c>
      <c r="J501" t="s">
        <v>40</v>
      </c>
      <c r="K501" t="s">
        <v>95</v>
      </c>
      <c r="L501" t="s">
        <v>65</v>
      </c>
      <c r="M501" t="s">
        <v>37</v>
      </c>
      <c r="N501">
        <v>2</v>
      </c>
      <c r="O501">
        <v>300</v>
      </c>
      <c r="P501" t="s">
        <v>38</v>
      </c>
      <c r="Q501" t="s">
        <v>38</v>
      </c>
      <c r="R501" t="s">
        <v>38</v>
      </c>
      <c r="S501" t="s">
        <v>2315</v>
      </c>
      <c r="T501" t="s">
        <v>1453</v>
      </c>
      <c r="U501" t="s">
        <v>2315</v>
      </c>
      <c r="V501" t="s">
        <v>1457</v>
      </c>
      <c r="W501" t="s">
        <v>76</v>
      </c>
      <c r="X501" t="s">
        <v>95</v>
      </c>
      <c r="Y501" t="s">
        <v>36</v>
      </c>
      <c r="Z501" t="s">
        <v>37</v>
      </c>
      <c r="AA501">
        <v>1.5</v>
      </c>
      <c r="AB501">
        <v>12</v>
      </c>
      <c r="AC501">
        <v>4</v>
      </c>
      <c r="AE501">
        <v>4</v>
      </c>
      <c r="AF501">
        <v>5</v>
      </c>
      <c r="AG501">
        <v>6</v>
      </c>
      <c r="AH501">
        <v>7</v>
      </c>
      <c r="AI501">
        <v>8</v>
      </c>
      <c r="AJ501">
        <v>8</v>
      </c>
      <c r="AK501">
        <v>9</v>
      </c>
      <c r="AL501">
        <v>10</v>
      </c>
      <c r="AM501">
        <v>11</v>
      </c>
      <c r="AN501">
        <v>12</v>
      </c>
      <c r="AO501" t="s">
        <v>38</v>
      </c>
      <c r="AP501" t="s">
        <v>38</v>
      </c>
      <c r="AQ501" t="s">
        <v>38</v>
      </c>
      <c r="AT501" t="str">
        <f t="shared" si="7"/>
        <v>0501016</v>
      </c>
    </row>
    <row r="502" spans="1:46" hidden="1">
      <c r="A502" t="s">
        <v>2571</v>
      </c>
      <c r="B502" t="s">
        <v>2553</v>
      </c>
      <c r="C502" t="s">
        <v>2572</v>
      </c>
      <c r="D502" t="s">
        <v>2300</v>
      </c>
      <c r="E502" t="s">
        <v>1437</v>
      </c>
      <c r="F502" t="s">
        <v>2304</v>
      </c>
      <c r="G502" t="s">
        <v>1452</v>
      </c>
      <c r="H502" t="s">
        <v>2304</v>
      </c>
      <c r="I502" t="s">
        <v>2574</v>
      </c>
      <c r="J502" t="s">
        <v>40</v>
      </c>
      <c r="K502" t="s">
        <v>95</v>
      </c>
      <c r="L502" t="s">
        <v>65</v>
      </c>
      <c r="M502" t="s">
        <v>37</v>
      </c>
      <c r="N502">
        <v>2</v>
      </c>
      <c r="O502">
        <v>300</v>
      </c>
      <c r="P502" t="s">
        <v>38</v>
      </c>
      <c r="Q502" t="s">
        <v>38</v>
      </c>
      <c r="R502" t="s">
        <v>38</v>
      </c>
      <c r="S502" t="s">
        <v>2316</v>
      </c>
      <c r="T502" t="s">
        <v>1458</v>
      </c>
      <c r="U502" t="s">
        <v>2316</v>
      </c>
      <c r="V502" t="s">
        <v>1459</v>
      </c>
      <c r="W502" t="s">
        <v>40</v>
      </c>
      <c r="X502" t="s">
        <v>95</v>
      </c>
      <c r="Y502" t="s">
        <v>36</v>
      </c>
      <c r="Z502" t="s">
        <v>37</v>
      </c>
      <c r="AA502">
        <v>0.7</v>
      </c>
      <c r="AB502">
        <v>200</v>
      </c>
      <c r="AC502">
        <v>6</v>
      </c>
      <c r="AE502">
        <v>5</v>
      </c>
      <c r="AF502">
        <v>15</v>
      </c>
      <c r="AG502">
        <v>15</v>
      </c>
      <c r="AH502">
        <v>15</v>
      </c>
      <c r="AI502">
        <v>20</v>
      </c>
      <c r="AJ502">
        <v>20</v>
      </c>
      <c r="AK502">
        <v>25</v>
      </c>
      <c r="AL502">
        <v>25</v>
      </c>
      <c r="AM502">
        <v>30</v>
      </c>
      <c r="AN502">
        <v>30</v>
      </c>
      <c r="AO502" t="s">
        <v>38</v>
      </c>
      <c r="AP502" t="s">
        <v>38</v>
      </c>
      <c r="AQ502" t="s">
        <v>38</v>
      </c>
      <c r="AT502" t="str">
        <f t="shared" si="7"/>
        <v>0501017</v>
      </c>
    </row>
    <row r="503" spans="1:46" hidden="1">
      <c r="A503" t="s">
        <v>2571</v>
      </c>
      <c r="B503" t="s">
        <v>2553</v>
      </c>
      <c r="C503" t="s">
        <v>2572</v>
      </c>
      <c r="D503" t="s">
        <v>2300</v>
      </c>
      <c r="E503" t="s">
        <v>1437</v>
      </c>
      <c r="F503" t="s">
        <v>2307</v>
      </c>
      <c r="G503" t="s">
        <v>317</v>
      </c>
      <c r="H503" t="s">
        <v>2307</v>
      </c>
      <c r="I503" t="s">
        <v>2423</v>
      </c>
      <c r="J503" t="s">
        <v>34</v>
      </c>
      <c r="K503" t="s">
        <v>115</v>
      </c>
      <c r="L503" t="s">
        <v>65</v>
      </c>
      <c r="M503" t="s">
        <v>37</v>
      </c>
      <c r="N503">
        <v>1</v>
      </c>
      <c r="O503">
        <v>3</v>
      </c>
      <c r="P503" t="s">
        <v>38</v>
      </c>
      <c r="Q503" t="s">
        <v>38</v>
      </c>
      <c r="R503" t="s">
        <v>38</v>
      </c>
      <c r="S503" t="s">
        <v>2318</v>
      </c>
      <c r="T503" t="s">
        <v>318</v>
      </c>
      <c r="U503" t="s">
        <v>2318</v>
      </c>
      <c r="V503" t="s">
        <v>1463</v>
      </c>
      <c r="W503" t="s">
        <v>40</v>
      </c>
      <c r="X503" t="s">
        <v>131</v>
      </c>
      <c r="Y503" t="s">
        <v>36</v>
      </c>
      <c r="Z503" t="s">
        <v>37</v>
      </c>
      <c r="AB503">
        <v>267</v>
      </c>
      <c r="AC503">
        <v>21</v>
      </c>
      <c r="AE503">
        <v>21</v>
      </c>
      <c r="AF503">
        <v>25</v>
      </c>
      <c r="AG503">
        <v>25</v>
      </c>
      <c r="AH503">
        <v>25</v>
      </c>
      <c r="AI503">
        <v>27</v>
      </c>
      <c r="AJ503">
        <v>27</v>
      </c>
      <c r="AK503">
        <v>28</v>
      </c>
      <c r="AL503">
        <v>29</v>
      </c>
      <c r="AM503">
        <v>29.5</v>
      </c>
      <c r="AN503">
        <v>30.5</v>
      </c>
      <c r="AO503" t="s">
        <v>38</v>
      </c>
      <c r="AP503" t="s">
        <v>38</v>
      </c>
      <c r="AQ503" t="s">
        <v>38</v>
      </c>
      <c r="AT503" t="str">
        <f t="shared" si="7"/>
        <v>0501018</v>
      </c>
    </row>
    <row r="504" spans="1:46" hidden="1">
      <c r="A504" t="s">
        <v>2571</v>
      </c>
      <c r="B504" t="s">
        <v>2553</v>
      </c>
      <c r="C504" t="s">
        <v>2572</v>
      </c>
      <c r="D504" t="s">
        <v>2300</v>
      </c>
      <c r="E504" t="s">
        <v>1437</v>
      </c>
      <c r="F504" t="s">
        <v>2307</v>
      </c>
      <c r="G504" t="s">
        <v>317</v>
      </c>
      <c r="H504" t="s">
        <v>2307</v>
      </c>
      <c r="I504" t="s">
        <v>2423</v>
      </c>
      <c r="J504" t="s">
        <v>34</v>
      </c>
      <c r="K504" t="s">
        <v>115</v>
      </c>
      <c r="L504" t="s">
        <v>65</v>
      </c>
      <c r="M504" t="s">
        <v>37</v>
      </c>
      <c r="N504">
        <v>1</v>
      </c>
      <c r="O504">
        <v>3</v>
      </c>
      <c r="P504" t="s">
        <v>38</v>
      </c>
      <c r="Q504" t="s">
        <v>38</v>
      </c>
      <c r="R504" t="s">
        <v>38</v>
      </c>
      <c r="S504" t="s">
        <v>2318</v>
      </c>
      <c r="T504" t="s">
        <v>318</v>
      </c>
      <c r="U504" t="s">
        <v>2319</v>
      </c>
      <c r="V504" t="s">
        <v>1464</v>
      </c>
      <c r="W504" t="s">
        <v>34</v>
      </c>
      <c r="X504" t="s">
        <v>131</v>
      </c>
      <c r="Y504" t="s">
        <v>41</v>
      </c>
      <c r="Z504" t="s">
        <v>37</v>
      </c>
      <c r="AB504">
        <v>100</v>
      </c>
      <c r="AC504">
        <v>1</v>
      </c>
      <c r="AE504">
        <v>1</v>
      </c>
      <c r="AF504">
        <v>1</v>
      </c>
      <c r="AG504">
        <v>1</v>
      </c>
      <c r="AH504">
        <v>1</v>
      </c>
      <c r="AI504">
        <v>1</v>
      </c>
      <c r="AJ504">
        <v>1</v>
      </c>
      <c r="AK504">
        <v>1</v>
      </c>
      <c r="AL504">
        <v>1</v>
      </c>
      <c r="AM504">
        <v>1</v>
      </c>
      <c r="AN504">
        <v>1</v>
      </c>
      <c r="AO504" t="s">
        <v>38</v>
      </c>
      <c r="AP504" t="s">
        <v>38</v>
      </c>
      <c r="AQ504" t="s">
        <v>38</v>
      </c>
      <c r="AT504" t="str">
        <f t="shared" si="7"/>
        <v>0501019</v>
      </c>
    </row>
    <row r="505" spans="1:46" hidden="1">
      <c r="A505" t="s">
        <v>2571</v>
      </c>
      <c r="B505" t="s">
        <v>2553</v>
      </c>
      <c r="C505" t="s">
        <v>2572</v>
      </c>
      <c r="D505" t="s">
        <v>2300</v>
      </c>
      <c r="E505" t="s">
        <v>1437</v>
      </c>
      <c r="F505" t="s">
        <v>2307</v>
      </c>
      <c r="G505" t="s">
        <v>317</v>
      </c>
      <c r="H505" t="s">
        <v>2307</v>
      </c>
      <c r="I505" t="s">
        <v>2423</v>
      </c>
      <c r="J505" t="s">
        <v>34</v>
      </c>
      <c r="K505" t="s">
        <v>115</v>
      </c>
      <c r="L505" t="s">
        <v>65</v>
      </c>
      <c r="M505" t="s">
        <v>37</v>
      </c>
      <c r="N505">
        <v>1</v>
      </c>
      <c r="O505">
        <v>3</v>
      </c>
      <c r="P505" t="s">
        <v>38</v>
      </c>
      <c r="Q505" t="s">
        <v>38</v>
      </c>
      <c r="R505" t="s">
        <v>38</v>
      </c>
      <c r="S505" t="s">
        <v>2319</v>
      </c>
      <c r="T505" t="s">
        <v>785</v>
      </c>
      <c r="U505" t="s">
        <v>2320</v>
      </c>
      <c r="V505" t="s">
        <v>1465</v>
      </c>
      <c r="W505" t="s">
        <v>76</v>
      </c>
      <c r="X505" t="s">
        <v>131</v>
      </c>
      <c r="Y505" t="s">
        <v>41</v>
      </c>
      <c r="Z505" t="s">
        <v>37</v>
      </c>
      <c r="AA505">
        <v>40</v>
      </c>
      <c r="AB505">
        <v>90</v>
      </c>
      <c r="AC505">
        <v>55</v>
      </c>
      <c r="AE505">
        <v>0.55000000000000004</v>
      </c>
      <c r="AF505">
        <v>0.65</v>
      </c>
      <c r="AG505">
        <v>0.75</v>
      </c>
      <c r="AH505">
        <v>0.9</v>
      </c>
      <c r="AI505">
        <v>0.9</v>
      </c>
      <c r="AJ505">
        <v>0.9</v>
      </c>
      <c r="AK505">
        <v>0.9</v>
      </c>
      <c r="AL505">
        <v>0.9</v>
      </c>
      <c r="AM505">
        <v>0.9</v>
      </c>
      <c r="AN505">
        <v>0.9</v>
      </c>
      <c r="AO505" t="s">
        <v>38</v>
      </c>
      <c r="AP505" t="s">
        <v>38</v>
      </c>
      <c r="AQ505" t="s">
        <v>38</v>
      </c>
      <c r="AT505" t="str">
        <f t="shared" si="7"/>
        <v>05010110</v>
      </c>
    </row>
    <row r="506" spans="1:46" hidden="1">
      <c r="A506" t="s">
        <v>2571</v>
      </c>
      <c r="B506" t="s">
        <v>2553</v>
      </c>
      <c r="C506" t="s">
        <v>2572</v>
      </c>
      <c r="D506" t="s">
        <v>2300</v>
      </c>
      <c r="E506" t="s">
        <v>1437</v>
      </c>
      <c r="F506" t="s">
        <v>2301</v>
      </c>
      <c r="G506" t="s">
        <v>1438</v>
      </c>
      <c r="H506" t="s">
        <v>2310</v>
      </c>
      <c r="I506" t="s">
        <v>2573</v>
      </c>
      <c r="J506" t="s">
        <v>34</v>
      </c>
      <c r="K506" t="s">
        <v>115</v>
      </c>
      <c r="L506" t="s">
        <v>41</v>
      </c>
      <c r="M506" t="s">
        <v>37</v>
      </c>
      <c r="N506">
        <v>63.3</v>
      </c>
      <c r="O506">
        <v>70</v>
      </c>
      <c r="P506" t="s">
        <v>43</v>
      </c>
      <c r="Q506" t="s">
        <v>38</v>
      </c>
      <c r="R506" t="s">
        <v>38</v>
      </c>
      <c r="S506" t="s">
        <v>2307</v>
      </c>
      <c r="T506" t="s">
        <v>1466</v>
      </c>
      <c r="U506" t="s">
        <v>2307</v>
      </c>
      <c r="V506" t="s">
        <v>1467</v>
      </c>
      <c r="W506" t="s">
        <v>40</v>
      </c>
      <c r="X506" t="s">
        <v>131</v>
      </c>
      <c r="Y506" t="s">
        <v>41</v>
      </c>
      <c r="Z506" t="s">
        <v>37</v>
      </c>
      <c r="AC506">
        <v>0.2</v>
      </c>
      <c r="AO506" t="s">
        <v>38</v>
      </c>
      <c r="AP506" t="s">
        <v>43</v>
      </c>
      <c r="AQ506" t="s">
        <v>43</v>
      </c>
      <c r="AT506" t="str">
        <f t="shared" si="7"/>
        <v>0501013</v>
      </c>
    </row>
    <row r="507" spans="1:46" hidden="1">
      <c r="A507" t="s">
        <v>2571</v>
      </c>
      <c r="B507" t="s">
        <v>2553</v>
      </c>
      <c r="C507" t="s">
        <v>2572</v>
      </c>
      <c r="D507" t="s">
        <v>2300</v>
      </c>
      <c r="E507" t="s">
        <v>1437</v>
      </c>
      <c r="F507" t="s">
        <v>2301</v>
      </c>
      <c r="G507" t="s">
        <v>1438</v>
      </c>
      <c r="H507" t="s">
        <v>2310</v>
      </c>
      <c r="I507" t="s">
        <v>2573</v>
      </c>
      <c r="J507" t="s">
        <v>34</v>
      </c>
      <c r="K507" t="s">
        <v>115</v>
      </c>
      <c r="L507" t="s">
        <v>41</v>
      </c>
      <c r="M507" t="s">
        <v>37</v>
      </c>
      <c r="N507">
        <v>63.3</v>
      </c>
      <c r="O507">
        <v>70</v>
      </c>
      <c r="P507" t="s">
        <v>43</v>
      </c>
      <c r="Q507" t="s">
        <v>38</v>
      </c>
      <c r="R507" t="s">
        <v>38</v>
      </c>
      <c r="S507" t="s">
        <v>2310</v>
      </c>
      <c r="T507" t="s">
        <v>1468</v>
      </c>
      <c r="U507" t="s">
        <v>2310</v>
      </c>
      <c r="V507" t="s">
        <v>1469</v>
      </c>
      <c r="W507" t="s">
        <v>40</v>
      </c>
      <c r="X507" t="s">
        <v>131</v>
      </c>
      <c r="Y507" t="s">
        <v>41</v>
      </c>
      <c r="Z507" t="s">
        <v>37</v>
      </c>
      <c r="AC507">
        <v>0.2</v>
      </c>
      <c r="AO507" t="s">
        <v>38</v>
      </c>
      <c r="AP507" t="s">
        <v>43</v>
      </c>
      <c r="AQ507" t="s">
        <v>43</v>
      </c>
      <c r="AT507" t="str">
        <f t="shared" si="7"/>
        <v>0501014</v>
      </c>
    </row>
    <row r="508" spans="1:46" hidden="1">
      <c r="A508" t="s">
        <v>2571</v>
      </c>
      <c r="B508" t="s">
        <v>2553</v>
      </c>
      <c r="C508" t="s">
        <v>2572</v>
      </c>
      <c r="D508" t="s">
        <v>2300</v>
      </c>
      <c r="E508" t="s">
        <v>1437</v>
      </c>
      <c r="F508" t="s">
        <v>2304</v>
      </c>
      <c r="G508" t="s">
        <v>1452</v>
      </c>
      <c r="H508" t="s">
        <v>2304</v>
      </c>
      <c r="I508" t="s">
        <v>2574</v>
      </c>
      <c r="J508" t="s">
        <v>40</v>
      </c>
      <c r="K508" t="s">
        <v>95</v>
      </c>
      <c r="L508" t="s">
        <v>65</v>
      </c>
      <c r="M508" t="s">
        <v>37</v>
      </c>
      <c r="N508">
        <v>2</v>
      </c>
      <c r="O508">
        <v>300</v>
      </c>
      <c r="P508" t="s">
        <v>38</v>
      </c>
      <c r="Q508" t="s">
        <v>38</v>
      </c>
      <c r="R508" t="s">
        <v>38</v>
      </c>
      <c r="S508" t="s">
        <v>2314</v>
      </c>
      <c r="T508" t="s">
        <v>1470</v>
      </c>
      <c r="U508" t="s">
        <v>2314</v>
      </c>
      <c r="V508" t="s">
        <v>1471</v>
      </c>
      <c r="W508" t="s">
        <v>40</v>
      </c>
      <c r="X508" t="s">
        <v>131</v>
      </c>
      <c r="Y508" t="s">
        <v>65</v>
      </c>
      <c r="Z508" t="s">
        <v>37</v>
      </c>
      <c r="AC508">
        <v>3</v>
      </c>
      <c r="AO508" t="s">
        <v>38</v>
      </c>
      <c r="AP508" t="s">
        <v>43</v>
      </c>
      <c r="AQ508" t="s">
        <v>43</v>
      </c>
      <c r="AT508" t="str">
        <f t="shared" si="7"/>
        <v>0501015</v>
      </c>
    </row>
    <row r="509" spans="1:46" hidden="1">
      <c r="A509" t="s">
        <v>2575</v>
      </c>
      <c r="B509" t="s">
        <v>2576</v>
      </c>
      <c r="C509" t="s">
        <v>2577</v>
      </c>
      <c r="D509" t="s">
        <v>2300</v>
      </c>
      <c r="E509" t="s">
        <v>1472</v>
      </c>
      <c r="F509" t="s">
        <v>2301</v>
      </c>
      <c r="G509" t="s">
        <v>1473</v>
      </c>
      <c r="H509" t="s">
        <v>2301</v>
      </c>
      <c r="I509" t="s">
        <v>2578</v>
      </c>
      <c r="J509" t="s">
        <v>34</v>
      </c>
      <c r="K509" t="s">
        <v>115</v>
      </c>
      <c r="L509" t="s">
        <v>41</v>
      </c>
      <c r="M509" t="s">
        <v>37</v>
      </c>
      <c r="N509">
        <v>97</v>
      </c>
      <c r="O509">
        <v>98</v>
      </c>
      <c r="P509" t="s">
        <v>38</v>
      </c>
      <c r="Q509" t="s">
        <v>38</v>
      </c>
      <c r="R509" t="s">
        <v>38</v>
      </c>
      <c r="S509" t="s">
        <v>2310</v>
      </c>
      <c r="T509" t="s">
        <v>1474</v>
      </c>
      <c r="U509" t="s">
        <v>2304</v>
      </c>
      <c r="V509" t="s">
        <v>1478</v>
      </c>
      <c r="W509" t="s">
        <v>40</v>
      </c>
      <c r="X509" t="s">
        <v>35</v>
      </c>
      <c r="Y509" t="s">
        <v>36</v>
      </c>
      <c r="Z509" t="s">
        <v>58</v>
      </c>
      <c r="AA509">
        <v>144048</v>
      </c>
      <c r="AB509">
        <v>420740</v>
      </c>
      <c r="AE509">
        <v>38600</v>
      </c>
      <c r="AF509">
        <v>39372</v>
      </c>
      <c r="AG509">
        <v>40144</v>
      </c>
      <c r="AH509">
        <v>40916</v>
      </c>
      <c r="AI509">
        <v>41688</v>
      </c>
      <c r="AJ509">
        <v>42460</v>
      </c>
      <c r="AK509">
        <v>43232.000000000007</v>
      </c>
      <c r="AL509">
        <v>44003.999999999993</v>
      </c>
      <c r="AM509">
        <v>44776</v>
      </c>
      <c r="AN509">
        <v>45548</v>
      </c>
      <c r="AO509" t="s">
        <v>38</v>
      </c>
      <c r="AP509" t="s">
        <v>38</v>
      </c>
      <c r="AQ509" t="s">
        <v>38</v>
      </c>
      <c r="AT509" t="str">
        <f t="shared" si="7"/>
        <v>0131012</v>
      </c>
    </row>
    <row r="510" spans="1:46" hidden="1">
      <c r="A510" t="s">
        <v>2575</v>
      </c>
      <c r="B510" t="s">
        <v>2576</v>
      </c>
      <c r="C510" t="s">
        <v>2577</v>
      </c>
      <c r="D510" t="s">
        <v>2300</v>
      </c>
      <c r="E510" t="s">
        <v>1472</v>
      </c>
      <c r="F510" t="s">
        <v>2301</v>
      </c>
      <c r="G510" t="s">
        <v>1473</v>
      </c>
      <c r="H510" t="s">
        <v>2301</v>
      </c>
      <c r="I510" t="s">
        <v>2578</v>
      </c>
      <c r="J510" t="s">
        <v>34</v>
      </c>
      <c r="K510" t="s">
        <v>115</v>
      </c>
      <c r="L510" t="s">
        <v>41</v>
      </c>
      <c r="M510" t="s">
        <v>37</v>
      </c>
      <c r="N510">
        <v>97</v>
      </c>
      <c r="O510">
        <v>98</v>
      </c>
      <c r="P510" t="s">
        <v>38</v>
      </c>
      <c r="Q510" t="s">
        <v>38</v>
      </c>
      <c r="R510" t="s">
        <v>38</v>
      </c>
      <c r="S510" t="s">
        <v>2319</v>
      </c>
      <c r="T510" t="s">
        <v>1479</v>
      </c>
      <c r="U510" t="s">
        <v>2316</v>
      </c>
      <c r="V510" t="s">
        <v>1480</v>
      </c>
      <c r="W510" t="s">
        <v>100</v>
      </c>
      <c r="X510" t="s">
        <v>115</v>
      </c>
      <c r="Y510" t="s">
        <v>295</v>
      </c>
      <c r="Z510" t="s">
        <v>37</v>
      </c>
      <c r="AE510">
        <v>122</v>
      </c>
      <c r="AF510">
        <v>0</v>
      </c>
      <c r="AG510">
        <v>0</v>
      </c>
      <c r="AH510">
        <v>0</v>
      </c>
      <c r="AI510">
        <v>0</v>
      </c>
      <c r="AJ510">
        <v>0</v>
      </c>
      <c r="AK510">
        <v>0</v>
      </c>
      <c r="AL510">
        <v>0</v>
      </c>
      <c r="AM510">
        <v>0</v>
      </c>
      <c r="AN510">
        <v>0</v>
      </c>
      <c r="AO510" t="s">
        <v>38</v>
      </c>
      <c r="AP510" t="s">
        <v>43</v>
      </c>
      <c r="AQ510" t="s">
        <v>43</v>
      </c>
      <c r="AT510" t="str">
        <f t="shared" si="7"/>
        <v>0131017</v>
      </c>
    </row>
    <row r="511" spans="1:46" hidden="1">
      <c r="A511" t="s">
        <v>2575</v>
      </c>
      <c r="B511" t="s">
        <v>2576</v>
      </c>
      <c r="C511" t="s">
        <v>2577</v>
      </c>
      <c r="D511" t="s">
        <v>2300</v>
      </c>
      <c r="E511" t="s">
        <v>1472</v>
      </c>
      <c r="F511" t="s">
        <v>2301</v>
      </c>
      <c r="G511" t="s">
        <v>1473</v>
      </c>
      <c r="H511" t="s">
        <v>2301</v>
      </c>
      <c r="I511" t="s">
        <v>2578</v>
      </c>
      <c r="J511" t="s">
        <v>34</v>
      </c>
      <c r="K511" t="s">
        <v>115</v>
      </c>
      <c r="L511" t="s">
        <v>41</v>
      </c>
      <c r="M511" t="s">
        <v>37</v>
      </c>
      <c r="N511">
        <v>97</v>
      </c>
      <c r="O511">
        <v>98</v>
      </c>
      <c r="P511" t="s">
        <v>38</v>
      </c>
      <c r="Q511" t="s">
        <v>38</v>
      </c>
      <c r="R511" t="s">
        <v>38</v>
      </c>
      <c r="S511" t="s">
        <v>2319</v>
      </c>
      <c r="T511" t="s">
        <v>1479</v>
      </c>
      <c r="U511" t="s">
        <v>2318</v>
      </c>
      <c r="V511" t="s">
        <v>1481</v>
      </c>
      <c r="W511" t="s">
        <v>100</v>
      </c>
      <c r="X511" t="s">
        <v>131</v>
      </c>
      <c r="Y511" t="s">
        <v>41</v>
      </c>
      <c r="Z511" t="s">
        <v>37</v>
      </c>
      <c r="AA511">
        <v>100</v>
      </c>
      <c r="AB511">
        <v>100</v>
      </c>
      <c r="AE511">
        <v>100</v>
      </c>
      <c r="AF511">
        <v>100</v>
      </c>
      <c r="AG511">
        <v>100</v>
      </c>
      <c r="AH511">
        <v>100</v>
      </c>
      <c r="AI511">
        <v>100</v>
      </c>
      <c r="AJ511">
        <v>100</v>
      </c>
      <c r="AK511">
        <v>100</v>
      </c>
      <c r="AL511">
        <v>100</v>
      </c>
      <c r="AM511">
        <v>100</v>
      </c>
      <c r="AN511">
        <v>100</v>
      </c>
      <c r="AO511" t="s">
        <v>38</v>
      </c>
      <c r="AP511" t="s">
        <v>38</v>
      </c>
      <c r="AQ511" t="s">
        <v>38</v>
      </c>
      <c r="AT511" t="str">
        <f t="shared" si="7"/>
        <v>0131018</v>
      </c>
    </row>
    <row r="512" spans="1:46" hidden="1">
      <c r="A512" t="s">
        <v>2575</v>
      </c>
      <c r="B512" t="s">
        <v>2576</v>
      </c>
      <c r="C512" t="s">
        <v>2577</v>
      </c>
      <c r="D512" t="s">
        <v>2300</v>
      </c>
      <c r="E512" t="s">
        <v>1472</v>
      </c>
      <c r="F512" t="s">
        <v>2301</v>
      </c>
      <c r="G512" t="s">
        <v>1473</v>
      </c>
      <c r="H512" t="s">
        <v>2301</v>
      </c>
      <c r="I512" t="s">
        <v>2578</v>
      </c>
      <c r="J512" t="s">
        <v>34</v>
      </c>
      <c r="K512" t="s">
        <v>115</v>
      </c>
      <c r="L512" t="s">
        <v>41</v>
      </c>
      <c r="M512" t="s">
        <v>37</v>
      </c>
      <c r="N512">
        <v>97</v>
      </c>
      <c r="O512">
        <v>98</v>
      </c>
      <c r="P512" t="s">
        <v>38</v>
      </c>
      <c r="Q512" t="s">
        <v>38</v>
      </c>
      <c r="R512" t="s">
        <v>38</v>
      </c>
      <c r="S512" t="s">
        <v>2319</v>
      </c>
      <c r="T512" t="s">
        <v>1479</v>
      </c>
      <c r="U512" t="s">
        <v>2319</v>
      </c>
      <c r="V512" t="s">
        <v>1482</v>
      </c>
      <c r="W512" t="s">
        <v>40</v>
      </c>
      <c r="X512" t="s">
        <v>131</v>
      </c>
      <c r="Y512" t="s">
        <v>295</v>
      </c>
      <c r="Z512" t="s">
        <v>37</v>
      </c>
      <c r="AO512" t="s">
        <v>43</v>
      </c>
      <c r="AP512" t="s">
        <v>43</v>
      </c>
      <c r="AQ512" t="s">
        <v>43</v>
      </c>
      <c r="AT512" t="str">
        <f t="shared" si="7"/>
        <v>0131019</v>
      </c>
    </row>
    <row r="513" spans="1:46" hidden="1">
      <c r="A513" t="s">
        <v>2575</v>
      </c>
      <c r="B513" t="s">
        <v>2576</v>
      </c>
      <c r="C513" t="s">
        <v>2577</v>
      </c>
      <c r="D513" t="s">
        <v>2300</v>
      </c>
      <c r="E513" t="s">
        <v>1472</v>
      </c>
      <c r="F513" t="s">
        <v>2301</v>
      </c>
      <c r="G513" t="s">
        <v>1473</v>
      </c>
      <c r="H513" t="s">
        <v>2301</v>
      </c>
      <c r="I513" t="s">
        <v>2578</v>
      </c>
      <c r="J513" t="s">
        <v>34</v>
      </c>
      <c r="K513" t="s">
        <v>115</v>
      </c>
      <c r="L513" t="s">
        <v>41</v>
      </c>
      <c r="M513" t="s">
        <v>37</v>
      </c>
      <c r="N513">
        <v>97</v>
      </c>
      <c r="O513">
        <v>98</v>
      </c>
      <c r="P513" t="s">
        <v>38</v>
      </c>
      <c r="Q513" t="s">
        <v>38</v>
      </c>
      <c r="R513" t="s">
        <v>38</v>
      </c>
      <c r="S513" t="s">
        <v>2319</v>
      </c>
      <c r="T513" t="s">
        <v>1479</v>
      </c>
      <c r="U513" t="s">
        <v>2320</v>
      </c>
      <c r="V513" t="s">
        <v>1483</v>
      </c>
      <c r="W513" t="s">
        <v>40</v>
      </c>
      <c r="X513" t="s">
        <v>131</v>
      </c>
      <c r="Y513" t="s">
        <v>41</v>
      </c>
      <c r="Z513" t="s">
        <v>37</v>
      </c>
      <c r="AO513" t="s">
        <v>43</v>
      </c>
      <c r="AP513" t="s">
        <v>43</v>
      </c>
      <c r="AQ513" t="s">
        <v>43</v>
      </c>
      <c r="AT513" t="str">
        <f t="shared" si="7"/>
        <v>01310110</v>
      </c>
    </row>
    <row r="514" spans="1:46" hidden="1">
      <c r="A514" t="s">
        <v>2575</v>
      </c>
      <c r="B514" t="s">
        <v>2576</v>
      </c>
      <c r="C514" t="s">
        <v>2577</v>
      </c>
      <c r="D514" t="s">
        <v>2300</v>
      </c>
      <c r="E514" t="s">
        <v>1472</v>
      </c>
      <c r="F514" t="s">
        <v>2301</v>
      </c>
      <c r="G514" t="s">
        <v>1473</v>
      </c>
      <c r="H514" t="s">
        <v>2301</v>
      </c>
      <c r="I514" t="s">
        <v>2578</v>
      </c>
      <c r="J514" t="s">
        <v>34</v>
      </c>
      <c r="K514" t="s">
        <v>115</v>
      </c>
      <c r="L514" t="s">
        <v>41</v>
      </c>
      <c r="M514" t="s">
        <v>37</v>
      </c>
      <c r="N514">
        <v>97</v>
      </c>
      <c r="O514">
        <v>98</v>
      </c>
      <c r="P514" t="s">
        <v>38</v>
      </c>
      <c r="Q514" t="s">
        <v>38</v>
      </c>
      <c r="R514" t="s">
        <v>38</v>
      </c>
      <c r="S514" t="s">
        <v>2319</v>
      </c>
      <c r="T514" t="s">
        <v>1479</v>
      </c>
      <c r="U514" t="s">
        <v>2333</v>
      </c>
      <c r="V514" t="s">
        <v>1484</v>
      </c>
      <c r="W514" t="s">
        <v>34</v>
      </c>
      <c r="X514" t="s">
        <v>35</v>
      </c>
      <c r="Y514" t="s">
        <v>36</v>
      </c>
      <c r="Z514" t="s">
        <v>37</v>
      </c>
      <c r="AA514">
        <v>7614</v>
      </c>
      <c r="AB514">
        <v>2481</v>
      </c>
      <c r="AE514">
        <v>1306</v>
      </c>
      <c r="AF514">
        <v>1436</v>
      </c>
      <c r="AG514">
        <v>1567</v>
      </c>
      <c r="AH514">
        <v>1697</v>
      </c>
      <c r="AI514">
        <v>1828</v>
      </c>
      <c r="AJ514">
        <v>1959</v>
      </c>
      <c r="AK514">
        <v>2089</v>
      </c>
      <c r="AL514">
        <v>2220</v>
      </c>
      <c r="AM514">
        <v>2350</v>
      </c>
      <c r="AN514">
        <v>2481</v>
      </c>
      <c r="AO514" t="s">
        <v>38</v>
      </c>
      <c r="AP514" t="s">
        <v>38</v>
      </c>
      <c r="AQ514" t="s">
        <v>38</v>
      </c>
      <c r="AT514" t="str">
        <f t="shared" si="7"/>
        <v>01310116</v>
      </c>
    </row>
    <row r="515" spans="1:46" hidden="1">
      <c r="A515" t="s">
        <v>2575</v>
      </c>
      <c r="B515" t="s">
        <v>2576</v>
      </c>
      <c r="C515" t="s">
        <v>2577</v>
      </c>
      <c r="D515" t="s">
        <v>2300</v>
      </c>
      <c r="E515" t="s">
        <v>1472</v>
      </c>
      <c r="F515" t="s">
        <v>2301</v>
      </c>
      <c r="G515" t="s">
        <v>1473</v>
      </c>
      <c r="H515" t="s">
        <v>2301</v>
      </c>
      <c r="I515" t="s">
        <v>2578</v>
      </c>
      <c r="J515" t="s">
        <v>34</v>
      </c>
      <c r="K515" t="s">
        <v>115</v>
      </c>
      <c r="L515" t="s">
        <v>41</v>
      </c>
      <c r="M515" t="s">
        <v>37</v>
      </c>
      <c r="N515">
        <v>97</v>
      </c>
      <c r="O515">
        <v>98</v>
      </c>
      <c r="P515" t="s">
        <v>38</v>
      </c>
      <c r="Q515" t="s">
        <v>38</v>
      </c>
      <c r="R515" t="s">
        <v>38</v>
      </c>
      <c r="S515" t="s">
        <v>2320</v>
      </c>
      <c r="T515" t="s">
        <v>1485</v>
      </c>
      <c r="U515" t="s">
        <v>2321</v>
      </c>
      <c r="V515" t="s">
        <v>1486</v>
      </c>
      <c r="W515" t="s">
        <v>100</v>
      </c>
      <c r="X515" t="s">
        <v>131</v>
      </c>
      <c r="Y515" t="s">
        <v>41</v>
      </c>
      <c r="Z515" t="s">
        <v>37</v>
      </c>
      <c r="AA515">
        <v>100</v>
      </c>
      <c r="AB515">
        <v>100</v>
      </c>
      <c r="AE515">
        <v>100</v>
      </c>
      <c r="AF515">
        <v>100</v>
      </c>
      <c r="AG515">
        <v>100</v>
      </c>
      <c r="AH515">
        <v>100</v>
      </c>
      <c r="AI515">
        <v>100</v>
      </c>
      <c r="AJ515">
        <v>100</v>
      </c>
      <c r="AK515">
        <v>100</v>
      </c>
      <c r="AL515">
        <v>100</v>
      </c>
      <c r="AM515">
        <v>100</v>
      </c>
      <c r="AN515">
        <v>100</v>
      </c>
      <c r="AO515" t="s">
        <v>38</v>
      </c>
      <c r="AP515" t="s">
        <v>38</v>
      </c>
      <c r="AQ515" t="s">
        <v>38</v>
      </c>
      <c r="AT515" t="str">
        <f t="shared" ref="AT515:AT578" si="8">C515&amp;D515&amp;U515</f>
        <v>01310111</v>
      </c>
    </row>
    <row r="516" spans="1:46" hidden="1">
      <c r="A516" t="s">
        <v>2575</v>
      </c>
      <c r="B516" t="s">
        <v>2576</v>
      </c>
      <c r="C516" t="s">
        <v>2577</v>
      </c>
      <c r="D516" t="s">
        <v>2300</v>
      </c>
      <c r="E516" t="s">
        <v>1472</v>
      </c>
      <c r="F516" t="s">
        <v>2301</v>
      </c>
      <c r="G516" t="s">
        <v>1473</v>
      </c>
      <c r="H516" t="s">
        <v>2301</v>
      </c>
      <c r="I516" t="s">
        <v>2578</v>
      </c>
      <c r="J516" t="s">
        <v>34</v>
      </c>
      <c r="K516" t="s">
        <v>115</v>
      </c>
      <c r="L516" t="s">
        <v>41</v>
      </c>
      <c r="M516" t="s">
        <v>37</v>
      </c>
      <c r="N516">
        <v>97</v>
      </c>
      <c r="O516">
        <v>98</v>
      </c>
      <c r="P516" t="s">
        <v>38</v>
      </c>
      <c r="Q516" t="s">
        <v>38</v>
      </c>
      <c r="R516" t="s">
        <v>38</v>
      </c>
      <c r="S516" t="s">
        <v>2327</v>
      </c>
      <c r="T516" t="s">
        <v>1487</v>
      </c>
      <c r="U516" t="s">
        <v>2329</v>
      </c>
      <c r="V516" t="s">
        <v>1488</v>
      </c>
      <c r="W516" t="s">
        <v>40</v>
      </c>
      <c r="X516" t="s">
        <v>35</v>
      </c>
      <c r="Y516" t="s">
        <v>36</v>
      </c>
      <c r="Z516" t="s">
        <v>58</v>
      </c>
      <c r="AA516">
        <v>150</v>
      </c>
      <c r="AB516">
        <v>763</v>
      </c>
      <c r="AE516">
        <v>70</v>
      </c>
      <c r="AF516">
        <v>71</v>
      </c>
      <c r="AG516">
        <v>73</v>
      </c>
      <c r="AH516">
        <v>74</v>
      </c>
      <c r="AI516">
        <v>76</v>
      </c>
      <c r="AJ516">
        <v>77</v>
      </c>
      <c r="AK516">
        <v>78</v>
      </c>
      <c r="AL516">
        <v>80</v>
      </c>
      <c r="AM516">
        <v>81</v>
      </c>
      <c r="AN516">
        <v>83</v>
      </c>
      <c r="AO516" t="s">
        <v>38</v>
      </c>
      <c r="AP516" t="s">
        <v>38</v>
      </c>
      <c r="AQ516" t="s">
        <v>38</v>
      </c>
      <c r="AT516" t="str">
        <f t="shared" si="8"/>
        <v>01310113</v>
      </c>
    </row>
    <row r="517" spans="1:46" hidden="1">
      <c r="A517" t="s">
        <v>2575</v>
      </c>
      <c r="B517" t="s">
        <v>2576</v>
      </c>
      <c r="C517" t="s">
        <v>2577</v>
      </c>
      <c r="D517" t="s">
        <v>2300</v>
      </c>
      <c r="E517" t="s">
        <v>1472</v>
      </c>
      <c r="F517" t="s">
        <v>2301</v>
      </c>
      <c r="G517" t="s">
        <v>1473</v>
      </c>
      <c r="H517" t="s">
        <v>2301</v>
      </c>
      <c r="I517" t="s">
        <v>2578</v>
      </c>
      <c r="J517" t="s">
        <v>34</v>
      </c>
      <c r="K517" t="s">
        <v>115</v>
      </c>
      <c r="L517" t="s">
        <v>41</v>
      </c>
      <c r="M517" t="s">
        <v>37</v>
      </c>
      <c r="N517">
        <v>97</v>
      </c>
      <c r="O517">
        <v>98</v>
      </c>
      <c r="P517" t="s">
        <v>38</v>
      </c>
      <c r="Q517" t="s">
        <v>38</v>
      </c>
      <c r="R517" t="s">
        <v>38</v>
      </c>
      <c r="S517" t="s">
        <v>2331</v>
      </c>
      <c r="T517" t="s">
        <v>1489</v>
      </c>
      <c r="U517" t="s">
        <v>2306</v>
      </c>
      <c r="V517" t="s">
        <v>1490</v>
      </c>
      <c r="W517" t="s">
        <v>34</v>
      </c>
      <c r="X517" t="s">
        <v>95</v>
      </c>
      <c r="Y517" t="s">
        <v>41</v>
      </c>
      <c r="Z517" t="s">
        <v>58</v>
      </c>
      <c r="AB517">
        <v>100</v>
      </c>
      <c r="AE517">
        <v>0</v>
      </c>
      <c r="AF517">
        <v>0</v>
      </c>
      <c r="AG517">
        <v>100</v>
      </c>
      <c r="AH517">
        <v>100</v>
      </c>
      <c r="AI517">
        <v>100</v>
      </c>
      <c r="AJ517">
        <v>100</v>
      </c>
      <c r="AK517">
        <v>100</v>
      </c>
      <c r="AL517">
        <v>100</v>
      </c>
      <c r="AM517">
        <v>100</v>
      </c>
      <c r="AN517">
        <v>100</v>
      </c>
      <c r="AO517" t="s">
        <v>60</v>
      </c>
      <c r="AP517" t="s">
        <v>60</v>
      </c>
      <c r="AQ517" t="s">
        <v>38</v>
      </c>
      <c r="AT517" t="str">
        <f t="shared" si="8"/>
        <v>01310119</v>
      </c>
    </row>
    <row r="518" spans="1:46" hidden="1">
      <c r="A518" t="s">
        <v>2575</v>
      </c>
      <c r="B518" t="s">
        <v>2576</v>
      </c>
      <c r="C518" t="s">
        <v>2577</v>
      </c>
      <c r="D518" t="s">
        <v>2300</v>
      </c>
      <c r="E518" t="s">
        <v>1472</v>
      </c>
      <c r="F518" t="s">
        <v>2301</v>
      </c>
      <c r="G518" t="s">
        <v>1473</v>
      </c>
      <c r="H518" t="s">
        <v>2301</v>
      </c>
      <c r="I518" t="s">
        <v>2578</v>
      </c>
      <c r="J518" t="s">
        <v>34</v>
      </c>
      <c r="K518" t="s">
        <v>115</v>
      </c>
      <c r="L518" t="s">
        <v>41</v>
      </c>
      <c r="M518" t="s">
        <v>37</v>
      </c>
      <c r="N518">
        <v>97</v>
      </c>
      <c r="O518">
        <v>98</v>
      </c>
      <c r="P518" t="s">
        <v>38</v>
      </c>
      <c r="Q518" t="s">
        <v>38</v>
      </c>
      <c r="R518" t="s">
        <v>38</v>
      </c>
      <c r="S518" t="s">
        <v>2332</v>
      </c>
      <c r="T518" t="s">
        <v>1491</v>
      </c>
      <c r="U518" t="s">
        <v>2311</v>
      </c>
      <c r="V518" t="s">
        <v>1492</v>
      </c>
      <c r="W518" t="s">
        <v>34</v>
      </c>
      <c r="X518" t="s">
        <v>131</v>
      </c>
      <c r="Y518" t="s">
        <v>41</v>
      </c>
      <c r="Z518" t="s">
        <v>37</v>
      </c>
      <c r="AB518">
        <v>100</v>
      </c>
      <c r="AE518">
        <v>0</v>
      </c>
      <c r="AF518">
        <v>0</v>
      </c>
      <c r="AG518">
        <v>100</v>
      </c>
      <c r="AH518">
        <v>100</v>
      </c>
      <c r="AI518">
        <v>100</v>
      </c>
      <c r="AJ518">
        <v>100</v>
      </c>
      <c r="AK518">
        <v>100</v>
      </c>
      <c r="AL518">
        <v>100</v>
      </c>
      <c r="AM518">
        <v>100</v>
      </c>
      <c r="AN518">
        <v>100</v>
      </c>
      <c r="AO518" t="s">
        <v>60</v>
      </c>
      <c r="AP518" t="s">
        <v>60</v>
      </c>
      <c r="AQ518" t="s">
        <v>38</v>
      </c>
      <c r="AT518" t="str">
        <f t="shared" si="8"/>
        <v>01310120</v>
      </c>
    </row>
    <row r="519" spans="1:46" hidden="1">
      <c r="A519" t="s">
        <v>2575</v>
      </c>
      <c r="B519" t="s">
        <v>2576</v>
      </c>
      <c r="C519" t="s">
        <v>2577</v>
      </c>
      <c r="D519" t="s">
        <v>2300</v>
      </c>
      <c r="E519" t="s">
        <v>1472</v>
      </c>
      <c r="F519" t="s">
        <v>2307</v>
      </c>
      <c r="G519" t="s">
        <v>1493</v>
      </c>
      <c r="H519" t="s">
        <v>2310</v>
      </c>
      <c r="I519" t="s">
        <v>2579</v>
      </c>
      <c r="J519" t="s">
        <v>40</v>
      </c>
      <c r="K519" t="s">
        <v>35</v>
      </c>
      <c r="L519" t="s">
        <v>65</v>
      </c>
      <c r="M519" t="s">
        <v>58</v>
      </c>
      <c r="N519">
        <v>22499</v>
      </c>
      <c r="O519">
        <v>74500</v>
      </c>
      <c r="P519" t="s">
        <v>38</v>
      </c>
      <c r="Q519" t="s">
        <v>38</v>
      </c>
      <c r="R519" t="s">
        <v>38</v>
      </c>
      <c r="S519" t="s">
        <v>2314</v>
      </c>
      <c r="T519" t="s">
        <v>1494</v>
      </c>
      <c r="U519" t="s">
        <v>2307</v>
      </c>
      <c r="V519" t="s">
        <v>1495</v>
      </c>
      <c r="W519" t="s">
        <v>40</v>
      </c>
      <c r="X519" t="s">
        <v>35</v>
      </c>
      <c r="Y519" t="s">
        <v>36</v>
      </c>
      <c r="Z519" t="s">
        <v>37</v>
      </c>
      <c r="AO519" t="s">
        <v>43</v>
      </c>
      <c r="AP519" t="s">
        <v>43</v>
      </c>
      <c r="AQ519" t="s">
        <v>43</v>
      </c>
      <c r="AT519" t="str">
        <f t="shared" si="8"/>
        <v>0131013</v>
      </c>
    </row>
    <row r="520" spans="1:46" hidden="1">
      <c r="A520" t="s">
        <v>2575</v>
      </c>
      <c r="B520" t="s">
        <v>2576</v>
      </c>
      <c r="C520" t="s">
        <v>2577</v>
      </c>
      <c r="D520" t="s">
        <v>2300</v>
      </c>
      <c r="E520" t="s">
        <v>1472</v>
      </c>
      <c r="F520" t="s">
        <v>2307</v>
      </c>
      <c r="G520" t="s">
        <v>1493</v>
      </c>
      <c r="H520" t="s">
        <v>2314</v>
      </c>
      <c r="I520" t="s">
        <v>2580</v>
      </c>
      <c r="J520" t="s">
        <v>40</v>
      </c>
      <c r="K520" t="s">
        <v>35</v>
      </c>
      <c r="L520" t="s">
        <v>65</v>
      </c>
      <c r="M520" t="s">
        <v>58</v>
      </c>
      <c r="N520">
        <v>28032</v>
      </c>
      <c r="O520">
        <v>104500</v>
      </c>
      <c r="P520" t="s">
        <v>38</v>
      </c>
      <c r="Q520" t="s">
        <v>38</v>
      </c>
      <c r="R520" t="s">
        <v>38</v>
      </c>
      <c r="S520" t="s">
        <v>2314</v>
      </c>
      <c r="T520" t="s">
        <v>1494</v>
      </c>
      <c r="U520" t="s">
        <v>2332</v>
      </c>
      <c r="V520" t="s">
        <v>1496</v>
      </c>
      <c r="W520" t="s">
        <v>40</v>
      </c>
      <c r="X520" t="s">
        <v>35</v>
      </c>
      <c r="Y520" t="s">
        <v>36</v>
      </c>
      <c r="Z520" t="s">
        <v>58</v>
      </c>
      <c r="AA520">
        <v>25741</v>
      </c>
      <c r="AB520">
        <v>98100</v>
      </c>
      <c r="AE520">
        <v>9000</v>
      </c>
      <c r="AF520">
        <v>9180</v>
      </c>
      <c r="AG520">
        <v>9360</v>
      </c>
      <c r="AH520">
        <v>9540</v>
      </c>
      <c r="AI520">
        <v>9720</v>
      </c>
      <c r="AJ520">
        <v>9900</v>
      </c>
      <c r="AK520">
        <v>10080</v>
      </c>
      <c r="AL520">
        <v>10260</v>
      </c>
      <c r="AM520">
        <v>10440</v>
      </c>
      <c r="AN520">
        <v>10620</v>
      </c>
      <c r="AO520" t="s">
        <v>38</v>
      </c>
      <c r="AP520" t="s">
        <v>38</v>
      </c>
      <c r="AQ520" t="s">
        <v>38</v>
      </c>
      <c r="AT520" t="str">
        <f t="shared" si="8"/>
        <v>01310115</v>
      </c>
    </row>
    <row r="521" spans="1:46" hidden="1">
      <c r="A521" t="s">
        <v>2575</v>
      </c>
      <c r="B521" t="s">
        <v>2576</v>
      </c>
      <c r="C521" t="s">
        <v>2577</v>
      </c>
      <c r="D521" t="s">
        <v>2300</v>
      </c>
      <c r="E521" t="s">
        <v>1472</v>
      </c>
      <c r="F521" t="s">
        <v>2307</v>
      </c>
      <c r="G521" t="s">
        <v>1493</v>
      </c>
      <c r="H521" t="s">
        <v>2314</v>
      </c>
      <c r="I521" t="s">
        <v>2580</v>
      </c>
      <c r="J521" t="s">
        <v>40</v>
      </c>
      <c r="K521" t="s">
        <v>35</v>
      </c>
      <c r="L521" t="s">
        <v>65</v>
      </c>
      <c r="M521" t="s">
        <v>58</v>
      </c>
      <c r="N521">
        <v>28032</v>
      </c>
      <c r="O521">
        <v>104500</v>
      </c>
      <c r="P521" t="s">
        <v>38</v>
      </c>
      <c r="Q521" t="s">
        <v>38</v>
      </c>
      <c r="R521" t="s">
        <v>38</v>
      </c>
      <c r="S521" t="s">
        <v>2315</v>
      </c>
      <c r="T521" t="s">
        <v>1497</v>
      </c>
      <c r="U521" t="s">
        <v>2310</v>
      </c>
      <c r="V521" t="s">
        <v>1498</v>
      </c>
      <c r="W521" t="s">
        <v>40</v>
      </c>
      <c r="X521" t="s">
        <v>35</v>
      </c>
      <c r="Y521" t="s">
        <v>36</v>
      </c>
      <c r="Z521" t="s">
        <v>58</v>
      </c>
      <c r="AA521">
        <v>59224</v>
      </c>
      <c r="AB521">
        <v>190205</v>
      </c>
      <c r="AE521">
        <v>17450</v>
      </c>
      <c r="AF521">
        <v>17799</v>
      </c>
      <c r="AG521">
        <v>18148</v>
      </c>
      <c r="AH521">
        <v>18497</v>
      </c>
      <c r="AI521">
        <v>18846</v>
      </c>
      <c r="AJ521">
        <v>19195</v>
      </c>
      <c r="AK521">
        <v>19544</v>
      </c>
      <c r="AL521">
        <v>19893</v>
      </c>
      <c r="AM521">
        <v>20242</v>
      </c>
      <c r="AN521">
        <v>20591</v>
      </c>
      <c r="AO521" t="s">
        <v>38</v>
      </c>
      <c r="AP521" t="s">
        <v>38</v>
      </c>
      <c r="AQ521" t="s">
        <v>38</v>
      </c>
      <c r="AT521" t="str">
        <f t="shared" si="8"/>
        <v>0131014</v>
      </c>
    </row>
    <row r="522" spans="1:46" hidden="1">
      <c r="A522" t="s">
        <v>2575</v>
      </c>
      <c r="B522" t="s">
        <v>2576</v>
      </c>
      <c r="C522" t="s">
        <v>2577</v>
      </c>
      <c r="D522" t="s">
        <v>2300</v>
      </c>
      <c r="E522" t="s">
        <v>1472</v>
      </c>
      <c r="F522" t="s">
        <v>2307</v>
      </c>
      <c r="G522" t="s">
        <v>1493</v>
      </c>
      <c r="H522" t="s">
        <v>2314</v>
      </c>
      <c r="I522" t="s">
        <v>2580</v>
      </c>
      <c r="J522" t="s">
        <v>40</v>
      </c>
      <c r="K522" t="s">
        <v>35</v>
      </c>
      <c r="L522" t="s">
        <v>65</v>
      </c>
      <c r="M522" t="s">
        <v>58</v>
      </c>
      <c r="N522">
        <v>28032</v>
      </c>
      <c r="O522">
        <v>104500</v>
      </c>
      <c r="P522" t="s">
        <v>38</v>
      </c>
      <c r="Q522" t="s">
        <v>38</v>
      </c>
      <c r="R522" t="s">
        <v>38</v>
      </c>
      <c r="S522" t="s">
        <v>2316</v>
      </c>
      <c r="T522" t="s">
        <v>1499</v>
      </c>
      <c r="U522" t="s">
        <v>2314</v>
      </c>
      <c r="V522" t="s">
        <v>1500</v>
      </c>
      <c r="W522" t="s">
        <v>40</v>
      </c>
      <c r="X522" t="s">
        <v>35</v>
      </c>
      <c r="Y522" t="s">
        <v>36</v>
      </c>
      <c r="Z522" t="s">
        <v>37</v>
      </c>
      <c r="AA522">
        <v>103</v>
      </c>
      <c r="AB522">
        <v>174</v>
      </c>
      <c r="AE522">
        <v>16</v>
      </c>
      <c r="AF522">
        <v>16.32</v>
      </c>
      <c r="AG522">
        <v>16.64</v>
      </c>
      <c r="AH522">
        <v>16.96</v>
      </c>
      <c r="AI522">
        <v>17.28</v>
      </c>
      <c r="AJ522">
        <v>17.600000000000001</v>
      </c>
      <c r="AK522">
        <v>17.920000000000002</v>
      </c>
      <c r="AL522">
        <v>18.239999999999998</v>
      </c>
      <c r="AM522">
        <v>18.559999999999999</v>
      </c>
      <c r="AN522">
        <v>18.88</v>
      </c>
      <c r="AO522" t="s">
        <v>38</v>
      </c>
      <c r="AP522" t="s">
        <v>38</v>
      </c>
      <c r="AQ522" t="s">
        <v>38</v>
      </c>
      <c r="AT522" t="str">
        <f t="shared" si="8"/>
        <v>0131015</v>
      </c>
    </row>
    <row r="523" spans="1:46" hidden="1">
      <c r="A523" t="s">
        <v>2575</v>
      </c>
      <c r="B523" t="s">
        <v>2576</v>
      </c>
      <c r="C523" t="s">
        <v>2577</v>
      </c>
      <c r="D523" t="s">
        <v>2300</v>
      </c>
      <c r="E523" t="s">
        <v>1472</v>
      </c>
      <c r="F523" t="s">
        <v>2307</v>
      </c>
      <c r="G523" t="s">
        <v>1493</v>
      </c>
      <c r="H523" t="s">
        <v>2314</v>
      </c>
      <c r="I523" t="s">
        <v>2580</v>
      </c>
      <c r="J523" t="s">
        <v>40</v>
      </c>
      <c r="K523" t="s">
        <v>35</v>
      </c>
      <c r="L523" t="s">
        <v>65</v>
      </c>
      <c r="M523" t="s">
        <v>58</v>
      </c>
      <c r="N523">
        <v>28032</v>
      </c>
      <c r="O523">
        <v>104500</v>
      </c>
      <c r="P523" t="s">
        <v>38</v>
      </c>
      <c r="Q523" t="s">
        <v>38</v>
      </c>
      <c r="R523" t="s">
        <v>38</v>
      </c>
      <c r="S523" t="s">
        <v>2333</v>
      </c>
      <c r="T523" t="s">
        <v>1501</v>
      </c>
      <c r="U523" t="s">
        <v>2324</v>
      </c>
      <c r="V523" t="s">
        <v>1502</v>
      </c>
      <c r="W523" t="s">
        <v>40</v>
      </c>
      <c r="X523" t="s">
        <v>95</v>
      </c>
      <c r="Y523" t="s">
        <v>36</v>
      </c>
      <c r="Z523" t="s">
        <v>37</v>
      </c>
      <c r="AA523">
        <v>11</v>
      </c>
      <c r="AB523">
        <v>80</v>
      </c>
      <c r="AE523">
        <v>38600</v>
      </c>
      <c r="AF523">
        <v>39372</v>
      </c>
      <c r="AG523">
        <v>40144</v>
      </c>
      <c r="AH523">
        <v>40916</v>
      </c>
      <c r="AI523">
        <v>41688</v>
      </c>
      <c r="AJ523">
        <v>42460</v>
      </c>
      <c r="AK523">
        <v>43232.000000000007</v>
      </c>
      <c r="AL523">
        <v>44003.999999999993</v>
      </c>
      <c r="AM523">
        <v>44776</v>
      </c>
      <c r="AN523">
        <v>45548</v>
      </c>
      <c r="AO523" t="s">
        <v>60</v>
      </c>
      <c r="AP523" t="s">
        <v>60</v>
      </c>
      <c r="AQ523" t="s">
        <v>38</v>
      </c>
      <c r="AT523" t="str">
        <f t="shared" si="8"/>
        <v>01310121</v>
      </c>
    </row>
    <row r="524" spans="1:46" hidden="1">
      <c r="A524" t="s">
        <v>2575</v>
      </c>
      <c r="B524" t="s">
        <v>2576</v>
      </c>
      <c r="C524" t="s">
        <v>2577</v>
      </c>
      <c r="D524" t="s">
        <v>2300</v>
      </c>
      <c r="E524" t="s">
        <v>1472</v>
      </c>
      <c r="F524" t="s">
        <v>2310</v>
      </c>
      <c r="G524" t="s">
        <v>1503</v>
      </c>
      <c r="H524" t="s">
        <v>2315</v>
      </c>
      <c r="I524" t="s">
        <v>2581</v>
      </c>
      <c r="J524" t="s">
        <v>76</v>
      </c>
      <c r="K524" t="s">
        <v>35</v>
      </c>
      <c r="L524" t="s">
        <v>41</v>
      </c>
      <c r="M524" t="s">
        <v>37</v>
      </c>
      <c r="N524">
        <v>90</v>
      </c>
      <c r="O524">
        <v>93</v>
      </c>
      <c r="P524" t="s">
        <v>38</v>
      </c>
      <c r="Q524" t="s">
        <v>38</v>
      </c>
      <c r="R524" t="s">
        <v>38</v>
      </c>
      <c r="S524" t="s">
        <v>2318</v>
      </c>
      <c r="T524" t="s">
        <v>552</v>
      </c>
      <c r="U524" t="s">
        <v>2315</v>
      </c>
      <c r="V524" t="s">
        <v>1507</v>
      </c>
      <c r="W524" t="s">
        <v>34</v>
      </c>
      <c r="X524" t="s">
        <v>35</v>
      </c>
      <c r="Y524" t="s">
        <v>41</v>
      </c>
      <c r="Z524" t="s">
        <v>58</v>
      </c>
      <c r="AA524">
        <v>90</v>
      </c>
      <c r="AB524">
        <v>94</v>
      </c>
      <c r="AE524">
        <v>90</v>
      </c>
      <c r="AF524">
        <v>90</v>
      </c>
      <c r="AG524">
        <v>94</v>
      </c>
      <c r="AH524">
        <v>94</v>
      </c>
      <c r="AI524">
        <v>94</v>
      </c>
      <c r="AJ524">
        <v>94</v>
      </c>
      <c r="AK524">
        <v>94</v>
      </c>
      <c r="AL524">
        <v>94</v>
      </c>
      <c r="AM524">
        <v>94</v>
      </c>
      <c r="AN524">
        <v>94</v>
      </c>
      <c r="AO524" t="s">
        <v>38</v>
      </c>
      <c r="AP524" t="s">
        <v>38</v>
      </c>
      <c r="AQ524" t="s">
        <v>38</v>
      </c>
      <c r="AT524" t="str">
        <f t="shared" si="8"/>
        <v>0131016</v>
      </c>
    </row>
    <row r="525" spans="1:46" hidden="1">
      <c r="A525" t="s">
        <v>2575</v>
      </c>
      <c r="B525" t="s">
        <v>2576</v>
      </c>
      <c r="C525" t="s">
        <v>2577</v>
      </c>
      <c r="D525" t="s">
        <v>2300</v>
      </c>
      <c r="E525" t="s">
        <v>1472</v>
      </c>
      <c r="F525" t="s">
        <v>2310</v>
      </c>
      <c r="G525" t="s">
        <v>1503</v>
      </c>
      <c r="H525" t="s">
        <v>2315</v>
      </c>
      <c r="I525" t="s">
        <v>2581</v>
      </c>
      <c r="J525" t="s">
        <v>76</v>
      </c>
      <c r="K525" t="s">
        <v>35</v>
      </c>
      <c r="L525" t="s">
        <v>41</v>
      </c>
      <c r="M525" t="s">
        <v>37</v>
      </c>
      <c r="N525">
        <v>90</v>
      </c>
      <c r="O525">
        <v>93</v>
      </c>
      <c r="P525" t="s">
        <v>38</v>
      </c>
      <c r="Q525" t="s">
        <v>38</v>
      </c>
      <c r="R525" t="s">
        <v>38</v>
      </c>
      <c r="S525" t="s">
        <v>2321</v>
      </c>
      <c r="T525" t="s">
        <v>1508</v>
      </c>
      <c r="U525" t="s">
        <v>2327</v>
      </c>
      <c r="V525" t="s">
        <v>320</v>
      </c>
      <c r="W525" t="s">
        <v>100</v>
      </c>
      <c r="X525" t="s">
        <v>35</v>
      </c>
      <c r="Y525" t="s">
        <v>41</v>
      </c>
      <c r="Z525" t="s">
        <v>37</v>
      </c>
      <c r="AA525">
        <v>100</v>
      </c>
      <c r="AB525">
        <v>100</v>
      </c>
      <c r="AE525">
        <v>100</v>
      </c>
      <c r="AF525">
        <v>100</v>
      </c>
      <c r="AG525">
        <v>100</v>
      </c>
      <c r="AH525">
        <v>100</v>
      </c>
      <c r="AI525">
        <v>100</v>
      </c>
      <c r="AJ525">
        <v>100</v>
      </c>
      <c r="AK525">
        <v>100</v>
      </c>
      <c r="AL525">
        <v>100</v>
      </c>
      <c r="AM525">
        <v>100</v>
      </c>
      <c r="AN525">
        <v>100</v>
      </c>
      <c r="AO525" t="s">
        <v>38</v>
      </c>
      <c r="AP525" t="s">
        <v>38</v>
      </c>
      <c r="AQ525" t="s">
        <v>38</v>
      </c>
      <c r="AT525" t="str">
        <f t="shared" si="8"/>
        <v>01310112</v>
      </c>
    </row>
    <row r="526" spans="1:46" hidden="1">
      <c r="A526" t="s">
        <v>2575</v>
      </c>
      <c r="B526" t="s">
        <v>2576</v>
      </c>
      <c r="C526" t="s">
        <v>2577</v>
      </c>
      <c r="D526" t="s">
        <v>2300</v>
      </c>
      <c r="E526" t="s">
        <v>1472</v>
      </c>
      <c r="F526" t="s">
        <v>2310</v>
      </c>
      <c r="G526" t="s">
        <v>1503</v>
      </c>
      <c r="H526" t="s">
        <v>2315</v>
      </c>
      <c r="I526" t="s">
        <v>2581</v>
      </c>
      <c r="J526" t="s">
        <v>76</v>
      </c>
      <c r="K526" t="s">
        <v>35</v>
      </c>
      <c r="L526" t="s">
        <v>41</v>
      </c>
      <c r="M526" t="s">
        <v>37</v>
      </c>
      <c r="N526">
        <v>90</v>
      </c>
      <c r="O526">
        <v>93</v>
      </c>
      <c r="P526" t="s">
        <v>38</v>
      </c>
      <c r="Q526" t="s">
        <v>38</v>
      </c>
      <c r="R526" t="s">
        <v>38</v>
      </c>
      <c r="S526" t="s">
        <v>2329</v>
      </c>
      <c r="T526" t="s">
        <v>318</v>
      </c>
      <c r="U526" t="s">
        <v>2331</v>
      </c>
      <c r="V526" t="s">
        <v>510</v>
      </c>
      <c r="W526" t="s">
        <v>34</v>
      </c>
      <c r="X526" t="s">
        <v>35</v>
      </c>
      <c r="Y526" t="s">
        <v>41</v>
      </c>
      <c r="Z526" t="s">
        <v>37</v>
      </c>
      <c r="AA526">
        <v>80</v>
      </c>
      <c r="AB526">
        <v>100</v>
      </c>
      <c r="AE526">
        <v>85</v>
      </c>
      <c r="AF526">
        <v>88.4</v>
      </c>
      <c r="AG526">
        <v>90.100000000000009</v>
      </c>
      <c r="AH526">
        <v>91.800000000000011</v>
      </c>
      <c r="AI526">
        <v>93.500000000000014</v>
      </c>
      <c r="AJ526">
        <v>95.2</v>
      </c>
      <c r="AK526">
        <v>96.9</v>
      </c>
      <c r="AL526">
        <v>98.6</v>
      </c>
      <c r="AM526">
        <v>100</v>
      </c>
      <c r="AN526">
        <v>100</v>
      </c>
      <c r="AO526" t="s">
        <v>38</v>
      </c>
      <c r="AP526" t="s">
        <v>38</v>
      </c>
      <c r="AQ526" t="s">
        <v>38</v>
      </c>
      <c r="AT526" t="str">
        <f t="shared" si="8"/>
        <v>01310114</v>
      </c>
    </row>
    <row r="527" spans="1:46" hidden="1">
      <c r="A527" t="s">
        <v>2582</v>
      </c>
      <c r="B527" t="s">
        <v>2576</v>
      </c>
      <c r="C527" t="s">
        <v>2583</v>
      </c>
      <c r="D527" t="s">
        <v>2300</v>
      </c>
      <c r="E527" t="s">
        <v>1509</v>
      </c>
      <c r="F527" t="s">
        <v>2304</v>
      </c>
      <c r="G527" t="s">
        <v>1510</v>
      </c>
      <c r="H527" t="s">
        <v>2304</v>
      </c>
      <c r="I527" t="s">
        <v>2584</v>
      </c>
      <c r="J527" t="s">
        <v>76</v>
      </c>
      <c r="K527" t="s">
        <v>115</v>
      </c>
      <c r="L527" t="s">
        <v>41</v>
      </c>
      <c r="M527" t="s">
        <v>37</v>
      </c>
      <c r="N527">
        <v>5</v>
      </c>
      <c r="O527">
        <v>80</v>
      </c>
      <c r="P527" t="s">
        <v>38</v>
      </c>
      <c r="Q527" t="s">
        <v>38</v>
      </c>
      <c r="R527" t="s">
        <v>38</v>
      </c>
      <c r="S527" t="s">
        <v>2315</v>
      </c>
      <c r="T527" t="s">
        <v>1511</v>
      </c>
      <c r="U527" t="s">
        <v>2304</v>
      </c>
      <c r="V527" t="s">
        <v>1521</v>
      </c>
      <c r="W527" t="s">
        <v>100</v>
      </c>
      <c r="X527" t="s">
        <v>131</v>
      </c>
      <c r="Y527" t="s">
        <v>36</v>
      </c>
      <c r="Z527" t="s">
        <v>58</v>
      </c>
      <c r="AA527">
        <v>19</v>
      </c>
      <c r="AB527">
        <v>19</v>
      </c>
      <c r="AC527">
        <v>19</v>
      </c>
      <c r="AE527">
        <v>19</v>
      </c>
      <c r="AF527">
        <v>19</v>
      </c>
      <c r="AG527">
        <v>19</v>
      </c>
      <c r="AH527">
        <v>19</v>
      </c>
      <c r="AI527">
        <v>19</v>
      </c>
      <c r="AJ527">
        <v>19</v>
      </c>
      <c r="AK527">
        <v>19</v>
      </c>
      <c r="AL527">
        <v>19</v>
      </c>
      <c r="AM527">
        <v>19</v>
      </c>
      <c r="AN527">
        <v>19</v>
      </c>
      <c r="AO527" t="s">
        <v>38</v>
      </c>
      <c r="AP527" t="s">
        <v>38</v>
      </c>
      <c r="AQ527" t="s">
        <v>38</v>
      </c>
      <c r="AT527" t="str">
        <f t="shared" si="8"/>
        <v>0137012</v>
      </c>
    </row>
    <row r="528" spans="1:46" hidden="1">
      <c r="A528" t="s">
        <v>2582</v>
      </c>
      <c r="B528" t="s">
        <v>2576</v>
      </c>
      <c r="C528" t="s">
        <v>2583</v>
      </c>
      <c r="D528" t="s">
        <v>2585</v>
      </c>
      <c r="E528" t="s">
        <v>1509</v>
      </c>
      <c r="F528" t="s">
        <v>2304</v>
      </c>
      <c r="G528" t="s">
        <v>1510</v>
      </c>
      <c r="H528" t="s">
        <v>2304</v>
      </c>
      <c r="I528" t="s">
        <v>2584</v>
      </c>
      <c r="J528" t="s">
        <v>76</v>
      </c>
      <c r="K528" t="s">
        <v>115</v>
      </c>
      <c r="L528" t="s">
        <v>41</v>
      </c>
      <c r="M528" t="s">
        <v>37</v>
      </c>
      <c r="N528">
        <v>5</v>
      </c>
      <c r="O528">
        <v>80</v>
      </c>
      <c r="P528" t="s">
        <v>38</v>
      </c>
      <c r="Q528" t="s">
        <v>38</v>
      </c>
      <c r="R528" t="s">
        <v>38</v>
      </c>
      <c r="S528" t="s">
        <v>2315</v>
      </c>
      <c r="T528" t="s">
        <v>1511</v>
      </c>
      <c r="U528" t="s">
        <v>2307</v>
      </c>
      <c r="V528" t="s">
        <v>1571</v>
      </c>
      <c r="W528" t="s">
        <v>40</v>
      </c>
      <c r="X528" t="s">
        <v>131</v>
      </c>
      <c r="Y528" t="s">
        <v>36</v>
      </c>
      <c r="Z528" t="s">
        <v>58</v>
      </c>
      <c r="AA528">
        <v>0</v>
      </c>
      <c r="AB528">
        <v>5000</v>
      </c>
      <c r="AC528">
        <v>617</v>
      </c>
      <c r="AE528">
        <v>500</v>
      </c>
      <c r="AF528">
        <v>500</v>
      </c>
      <c r="AG528">
        <v>500</v>
      </c>
      <c r="AH528">
        <v>500</v>
      </c>
      <c r="AI528">
        <v>500</v>
      </c>
      <c r="AJ528">
        <v>500</v>
      </c>
      <c r="AK528">
        <v>500</v>
      </c>
      <c r="AL528">
        <v>500</v>
      </c>
      <c r="AM528">
        <v>500</v>
      </c>
      <c r="AN528">
        <v>500</v>
      </c>
      <c r="AO528" t="s">
        <v>38</v>
      </c>
      <c r="AP528" t="s">
        <v>38</v>
      </c>
      <c r="AQ528" t="s">
        <v>38</v>
      </c>
      <c r="AT528" t="str">
        <f t="shared" si="8"/>
        <v>0137023</v>
      </c>
    </row>
    <row r="529" spans="1:46" hidden="1">
      <c r="A529" t="s">
        <v>2582</v>
      </c>
      <c r="B529" t="s">
        <v>2576</v>
      </c>
      <c r="C529" t="s">
        <v>2583</v>
      </c>
      <c r="D529" t="s">
        <v>2300</v>
      </c>
      <c r="E529" t="s">
        <v>1509</v>
      </c>
      <c r="F529" t="s">
        <v>2304</v>
      </c>
      <c r="G529" t="s">
        <v>1510</v>
      </c>
      <c r="H529" t="s">
        <v>2304</v>
      </c>
      <c r="I529" t="s">
        <v>2584</v>
      </c>
      <c r="J529" t="s">
        <v>76</v>
      </c>
      <c r="K529" t="s">
        <v>115</v>
      </c>
      <c r="L529" t="s">
        <v>41</v>
      </c>
      <c r="M529" t="s">
        <v>37</v>
      </c>
      <c r="N529">
        <v>5</v>
      </c>
      <c r="O529">
        <v>80</v>
      </c>
      <c r="P529" t="s">
        <v>38</v>
      </c>
      <c r="Q529" t="s">
        <v>38</v>
      </c>
      <c r="R529" t="s">
        <v>38</v>
      </c>
      <c r="S529" t="s">
        <v>2315</v>
      </c>
      <c r="T529" t="s">
        <v>1511</v>
      </c>
      <c r="U529" t="s">
        <v>2310</v>
      </c>
      <c r="V529" t="s">
        <v>1522</v>
      </c>
      <c r="W529" t="s">
        <v>100</v>
      </c>
      <c r="X529" t="s">
        <v>95</v>
      </c>
      <c r="Y529" t="s">
        <v>36</v>
      </c>
      <c r="Z529" t="s">
        <v>58</v>
      </c>
      <c r="AA529">
        <v>300</v>
      </c>
      <c r="AB529">
        <v>300</v>
      </c>
      <c r="AC529">
        <v>785</v>
      </c>
      <c r="AE529">
        <v>300</v>
      </c>
      <c r="AF529">
        <v>300</v>
      </c>
      <c r="AG529">
        <v>300</v>
      </c>
      <c r="AH529">
        <v>300</v>
      </c>
      <c r="AI529">
        <v>300</v>
      </c>
      <c r="AJ529">
        <v>300</v>
      </c>
      <c r="AK529">
        <v>300</v>
      </c>
      <c r="AL529">
        <v>300</v>
      </c>
      <c r="AM529">
        <v>300</v>
      </c>
      <c r="AN529">
        <v>300</v>
      </c>
      <c r="AO529" t="s">
        <v>38</v>
      </c>
      <c r="AP529" t="s">
        <v>38</v>
      </c>
      <c r="AQ529" t="s">
        <v>38</v>
      </c>
      <c r="AT529" t="str">
        <f t="shared" si="8"/>
        <v>0137014</v>
      </c>
    </row>
    <row r="530" spans="1:46" hidden="1">
      <c r="A530" t="s">
        <v>2582</v>
      </c>
      <c r="B530" t="s">
        <v>2576</v>
      </c>
      <c r="C530" t="s">
        <v>2583</v>
      </c>
      <c r="D530" t="s">
        <v>2300</v>
      </c>
      <c r="E530" t="s">
        <v>1509</v>
      </c>
      <c r="F530" t="s">
        <v>2304</v>
      </c>
      <c r="G530" t="s">
        <v>1510</v>
      </c>
      <c r="H530" t="s">
        <v>2304</v>
      </c>
      <c r="I530" t="s">
        <v>2584</v>
      </c>
      <c r="J530" t="s">
        <v>76</v>
      </c>
      <c r="K530" t="s">
        <v>115</v>
      </c>
      <c r="L530" t="s">
        <v>41</v>
      </c>
      <c r="M530" t="s">
        <v>37</v>
      </c>
      <c r="N530">
        <v>5</v>
      </c>
      <c r="O530">
        <v>80</v>
      </c>
      <c r="P530" t="s">
        <v>38</v>
      </c>
      <c r="Q530" t="s">
        <v>38</v>
      </c>
      <c r="R530" t="s">
        <v>38</v>
      </c>
      <c r="S530" t="s">
        <v>2315</v>
      </c>
      <c r="T530" t="s">
        <v>1511</v>
      </c>
      <c r="U530" t="s">
        <v>2331</v>
      </c>
      <c r="V530" t="s">
        <v>1523</v>
      </c>
      <c r="W530" t="s">
        <v>34</v>
      </c>
      <c r="X530" t="s">
        <v>95</v>
      </c>
      <c r="Y530" t="s">
        <v>36</v>
      </c>
      <c r="Z530" t="s">
        <v>37</v>
      </c>
      <c r="AA530">
        <v>309</v>
      </c>
      <c r="AB530">
        <v>1000</v>
      </c>
      <c r="AC530" t="e">
        <v>#N/A</v>
      </c>
      <c r="AE530">
        <v>0</v>
      </c>
      <c r="AF530">
        <v>0</v>
      </c>
      <c r="AG530">
        <v>350</v>
      </c>
      <c r="AH530">
        <v>1000</v>
      </c>
      <c r="AI530">
        <v>1000</v>
      </c>
      <c r="AJ530">
        <v>1000</v>
      </c>
      <c r="AK530">
        <v>10000</v>
      </c>
      <c r="AL530">
        <v>1000</v>
      </c>
      <c r="AM530">
        <v>1000</v>
      </c>
      <c r="AN530">
        <v>1000</v>
      </c>
      <c r="AO530" t="s">
        <v>60</v>
      </c>
      <c r="AP530" t="s">
        <v>60</v>
      </c>
      <c r="AQ530" t="s">
        <v>38</v>
      </c>
      <c r="AT530" t="str">
        <f t="shared" si="8"/>
        <v>01370114</v>
      </c>
    </row>
    <row r="531" spans="1:46" hidden="1">
      <c r="A531" t="s">
        <v>2582</v>
      </c>
      <c r="B531" t="s">
        <v>2576</v>
      </c>
      <c r="C531" t="s">
        <v>2583</v>
      </c>
      <c r="D531" t="s">
        <v>2300</v>
      </c>
      <c r="E531" t="s">
        <v>1509</v>
      </c>
      <c r="F531" t="s">
        <v>2304</v>
      </c>
      <c r="G531" t="s">
        <v>1510</v>
      </c>
      <c r="H531" t="s">
        <v>2304</v>
      </c>
      <c r="I531" t="s">
        <v>2584</v>
      </c>
      <c r="J531" t="s">
        <v>76</v>
      </c>
      <c r="K531" t="s">
        <v>115</v>
      </c>
      <c r="L531" t="s">
        <v>41</v>
      </c>
      <c r="M531" t="s">
        <v>37</v>
      </c>
      <c r="N531">
        <v>5</v>
      </c>
      <c r="O531">
        <v>80</v>
      </c>
      <c r="P531" t="s">
        <v>38</v>
      </c>
      <c r="Q531" t="s">
        <v>38</v>
      </c>
      <c r="R531" t="s">
        <v>38</v>
      </c>
      <c r="S531" t="s">
        <v>2315</v>
      </c>
      <c r="T531" t="s">
        <v>1511</v>
      </c>
      <c r="U531" t="s">
        <v>2332</v>
      </c>
      <c r="V531" t="s">
        <v>1524</v>
      </c>
      <c r="W531" t="s">
        <v>40</v>
      </c>
      <c r="X531" t="s">
        <v>131</v>
      </c>
      <c r="Y531" t="s">
        <v>36</v>
      </c>
      <c r="Z531" t="s">
        <v>37</v>
      </c>
      <c r="AA531">
        <v>1600</v>
      </c>
      <c r="AB531">
        <v>3600</v>
      </c>
      <c r="AC531" t="e">
        <v>#N/A</v>
      </c>
      <c r="AE531">
        <v>0</v>
      </c>
      <c r="AF531">
        <v>0</v>
      </c>
      <c r="AG531">
        <v>220</v>
      </c>
      <c r="AH531">
        <v>450</v>
      </c>
      <c r="AI531">
        <v>450</v>
      </c>
      <c r="AJ531">
        <v>450</v>
      </c>
      <c r="AK531">
        <v>450</v>
      </c>
      <c r="AL531">
        <v>450</v>
      </c>
      <c r="AM531">
        <v>450</v>
      </c>
      <c r="AN531">
        <v>450</v>
      </c>
      <c r="AO531" t="s">
        <v>60</v>
      </c>
      <c r="AP531" t="s">
        <v>60</v>
      </c>
      <c r="AQ531" t="s">
        <v>38</v>
      </c>
      <c r="AT531" t="str">
        <f t="shared" si="8"/>
        <v>01370115</v>
      </c>
    </row>
    <row r="532" spans="1:46" hidden="1">
      <c r="A532" t="s">
        <v>2582</v>
      </c>
      <c r="B532" t="s">
        <v>2576</v>
      </c>
      <c r="C532" t="s">
        <v>2583</v>
      </c>
      <c r="D532" t="s">
        <v>2300</v>
      </c>
      <c r="E532" t="s">
        <v>1509</v>
      </c>
      <c r="F532" t="s">
        <v>2304</v>
      </c>
      <c r="G532" t="s">
        <v>1510</v>
      </c>
      <c r="H532" t="s">
        <v>2304</v>
      </c>
      <c r="I532" t="s">
        <v>2584</v>
      </c>
      <c r="J532" t="s">
        <v>76</v>
      </c>
      <c r="K532" t="s">
        <v>115</v>
      </c>
      <c r="L532" t="s">
        <v>41</v>
      </c>
      <c r="M532" t="s">
        <v>37</v>
      </c>
      <c r="N532">
        <v>5</v>
      </c>
      <c r="O532">
        <v>80</v>
      </c>
      <c r="P532" t="s">
        <v>38</v>
      </c>
      <c r="Q532" t="s">
        <v>38</v>
      </c>
      <c r="R532" t="s">
        <v>38</v>
      </c>
      <c r="S532" t="s">
        <v>2315</v>
      </c>
      <c r="T532" t="s">
        <v>1511</v>
      </c>
      <c r="U532" t="s">
        <v>2333</v>
      </c>
      <c r="V532" t="s">
        <v>1525</v>
      </c>
      <c r="W532" t="s">
        <v>76</v>
      </c>
      <c r="X532" t="s">
        <v>95</v>
      </c>
      <c r="Y532" t="s">
        <v>36</v>
      </c>
      <c r="Z532" t="s">
        <v>37</v>
      </c>
      <c r="AA532">
        <v>6000</v>
      </c>
      <c r="AB532">
        <v>11000</v>
      </c>
      <c r="AC532" t="e">
        <v>#N/A</v>
      </c>
      <c r="AE532">
        <v>0</v>
      </c>
      <c r="AF532">
        <v>0</v>
      </c>
      <c r="AG532">
        <v>6000</v>
      </c>
      <c r="AH532">
        <v>7000</v>
      </c>
      <c r="AI532">
        <v>8000</v>
      </c>
      <c r="AJ532">
        <v>9000</v>
      </c>
      <c r="AK532">
        <v>9500</v>
      </c>
      <c r="AL532">
        <v>10000</v>
      </c>
      <c r="AM532">
        <v>10500</v>
      </c>
      <c r="AN532">
        <v>11000</v>
      </c>
      <c r="AO532" t="s">
        <v>60</v>
      </c>
      <c r="AP532" t="s">
        <v>60</v>
      </c>
      <c r="AQ532" t="s">
        <v>38</v>
      </c>
      <c r="AT532" t="str">
        <f t="shared" si="8"/>
        <v>01370116</v>
      </c>
    </row>
    <row r="533" spans="1:46" hidden="1">
      <c r="A533" t="s">
        <v>2582</v>
      </c>
      <c r="B533" t="s">
        <v>2576</v>
      </c>
      <c r="C533" t="s">
        <v>2583</v>
      </c>
      <c r="D533" t="s">
        <v>2300</v>
      </c>
      <c r="E533" t="s">
        <v>1509</v>
      </c>
      <c r="F533" t="s">
        <v>2304</v>
      </c>
      <c r="G533" t="s">
        <v>1510</v>
      </c>
      <c r="H533" t="s">
        <v>2304</v>
      </c>
      <c r="I533" t="s">
        <v>2584</v>
      </c>
      <c r="J533" t="s">
        <v>76</v>
      </c>
      <c r="K533" t="s">
        <v>115</v>
      </c>
      <c r="L533" t="s">
        <v>41</v>
      </c>
      <c r="M533" t="s">
        <v>37</v>
      </c>
      <c r="N533">
        <v>5</v>
      </c>
      <c r="O533">
        <v>80</v>
      </c>
      <c r="P533" t="s">
        <v>38</v>
      </c>
      <c r="Q533" t="s">
        <v>38</v>
      </c>
      <c r="R533" t="s">
        <v>38</v>
      </c>
      <c r="S533" t="s">
        <v>2315</v>
      </c>
      <c r="T533" t="s">
        <v>1511</v>
      </c>
      <c r="U533" t="s">
        <v>2303</v>
      </c>
      <c r="V533" t="s">
        <v>1526</v>
      </c>
      <c r="W533" t="s">
        <v>34</v>
      </c>
      <c r="X533" t="s">
        <v>131</v>
      </c>
      <c r="Y533" t="s">
        <v>36</v>
      </c>
      <c r="Z533" t="s">
        <v>37</v>
      </c>
      <c r="AA533">
        <v>450</v>
      </c>
      <c r="AB533">
        <v>500</v>
      </c>
      <c r="AC533" t="e">
        <v>#N/A</v>
      </c>
      <c r="AE533">
        <v>0</v>
      </c>
      <c r="AF533">
        <v>0</v>
      </c>
      <c r="AG533">
        <v>300</v>
      </c>
      <c r="AH533">
        <v>500</v>
      </c>
      <c r="AI533">
        <v>500</v>
      </c>
      <c r="AJ533">
        <v>500</v>
      </c>
      <c r="AK533">
        <v>500</v>
      </c>
      <c r="AL533">
        <v>500</v>
      </c>
      <c r="AM533">
        <v>500</v>
      </c>
      <c r="AN533">
        <v>500</v>
      </c>
      <c r="AO533" t="s">
        <v>60</v>
      </c>
      <c r="AP533" t="s">
        <v>60</v>
      </c>
      <c r="AQ533" t="s">
        <v>38</v>
      </c>
      <c r="AT533" t="str">
        <f t="shared" si="8"/>
        <v>01370117</v>
      </c>
    </row>
    <row r="534" spans="1:46" hidden="1">
      <c r="A534" t="s">
        <v>2582</v>
      </c>
      <c r="B534" t="s">
        <v>2576</v>
      </c>
      <c r="C534" t="s">
        <v>2583</v>
      </c>
      <c r="D534" t="s">
        <v>2585</v>
      </c>
      <c r="E534" t="s">
        <v>1509</v>
      </c>
      <c r="F534" t="s">
        <v>2304</v>
      </c>
      <c r="G534" t="s">
        <v>1510</v>
      </c>
      <c r="H534" t="s">
        <v>2304</v>
      </c>
      <c r="I534" t="s">
        <v>2584</v>
      </c>
      <c r="J534" t="s">
        <v>76</v>
      </c>
      <c r="K534" t="s">
        <v>115</v>
      </c>
      <c r="L534" t="s">
        <v>41</v>
      </c>
      <c r="M534" t="s">
        <v>37</v>
      </c>
      <c r="N534">
        <v>5</v>
      </c>
      <c r="O534">
        <v>80</v>
      </c>
      <c r="P534" t="s">
        <v>38</v>
      </c>
      <c r="Q534" t="s">
        <v>38</v>
      </c>
      <c r="R534" t="s">
        <v>38</v>
      </c>
      <c r="S534" t="s">
        <v>2315</v>
      </c>
      <c r="T534" t="s">
        <v>1511</v>
      </c>
      <c r="U534" t="s">
        <v>2305</v>
      </c>
      <c r="V534" t="s">
        <v>1572</v>
      </c>
      <c r="W534" t="s">
        <v>40</v>
      </c>
      <c r="X534" t="s">
        <v>131</v>
      </c>
      <c r="Y534" t="s">
        <v>36</v>
      </c>
      <c r="Z534" t="s">
        <v>37</v>
      </c>
      <c r="AA534">
        <v>300</v>
      </c>
      <c r="AB534">
        <v>2400</v>
      </c>
      <c r="AC534" t="e">
        <v>#N/A</v>
      </c>
      <c r="AE534">
        <v>0</v>
      </c>
      <c r="AF534">
        <v>0</v>
      </c>
      <c r="AG534">
        <v>300</v>
      </c>
      <c r="AH534">
        <v>300</v>
      </c>
      <c r="AI534">
        <v>300</v>
      </c>
      <c r="AJ534">
        <v>300</v>
      </c>
      <c r="AK534">
        <v>300</v>
      </c>
      <c r="AL534">
        <v>300</v>
      </c>
      <c r="AM534">
        <v>300</v>
      </c>
      <c r="AN534">
        <v>300</v>
      </c>
      <c r="AO534" t="s">
        <v>60</v>
      </c>
      <c r="AP534" t="s">
        <v>60</v>
      </c>
      <c r="AQ534" t="s">
        <v>38</v>
      </c>
      <c r="AT534" t="str">
        <f t="shared" si="8"/>
        <v>01370218</v>
      </c>
    </row>
    <row r="535" spans="1:46" hidden="1">
      <c r="A535" t="s">
        <v>2582</v>
      </c>
      <c r="B535" t="s">
        <v>2576</v>
      </c>
      <c r="C535" t="s">
        <v>2583</v>
      </c>
      <c r="D535" t="s">
        <v>2585</v>
      </c>
      <c r="E535" t="s">
        <v>1509</v>
      </c>
      <c r="F535" t="s">
        <v>2304</v>
      </c>
      <c r="G535" t="s">
        <v>1510</v>
      </c>
      <c r="H535" t="s">
        <v>2304</v>
      </c>
      <c r="I535" t="s">
        <v>2584</v>
      </c>
      <c r="J535" t="s">
        <v>76</v>
      </c>
      <c r="K535" t="s">
        <v>115</v>
      </c>
      <c r="L535" t="s">
        <v>41</v>
      </c>
      <c r="M535" t="s">
        <v>37</v>
      </c>
      <c r="N535">
        <v>5</v>
      </c>
      <c r="O535">
        <v>80</v>
      </c>
      <c r="P535" t="s">
        <v>38</v>
      </c>
      <c r="Q535" t="s">
        <v>38</v>
      </c>
      <c r="R535" t="s">
        <v>38</v>
      </c>
      <c r="S535" t="s">
        <v>2321</v>
      </c>
      <c r="T535" t="s">
        <v>1573</v>
      </c>
      <c r="U535" t="s">
        <v>2320</v>
      </c>
      <c r="V535" t="s">
        <v>1577</v>
      </c>
      <c r="W535" t="s">
        <v>100</v>
      </c>
      <c r="X535" t="s">
        <v>131</v>
      </c>
      <c r="Y535" t="s">
        <v>41</v>
      </c>
      <c r="Z535" t="s">
        <v>37</v>
      </c>
      <c r="AA535">
        <v>100</v>
      </c>
      <c r="AB535">
        <v>100</v>
      </c>
      <c r="AC535">
        <v>200</v>
      </c>
      <c r="AE535">
        <v>100</v>
      </c>
      <c r="AF535">
        <v>100</v>
      </c>
      <c r="AG535">
        <v>100</v>
      </c>
      <c r="AH535">
        <v>100</v>
      </c>
      <c r="AI535">
        <v>100</v>
      </c>
      <c r="AJ535">
        <v>100</v>
      </c>
      <c r="AK535">
        <v>100</v>
      </c>
      <c r="AL535">
        <v>100</v>
      </c>
      <c r="AM535">
        <v>100</v>
      </c>
      <c r="AN535">
        <v>100</v>
      </c>
      <c r="AO535" t="s">
        <v>38</v>
      </c>
      <c r="AP535" t="s">
        <v>38</v>
      </c>
      <c r="AQ535" t="s">
        <v>38</v>
      </c>
      <c r="AT535" t="str">
        <f t="shared" si="8"/>
        <v>01370210</v>
      </c>
    </row>
    <row r="536" spans="1:46" hidden="1">
      <c r="A536" t="s">
        <v>2582</v>
      </c>
      <c r="B536" t="s">
        <v>2576</v>
      </c>
      <c r="C536" t="s">
        <v>2583</v>
      </c>
      <c r="D536" t="s">
        <v>2585</v>
      </c>
      <c r="E536" t="s">
        <v>1509</v>
      </c>
      <c r="F536" t="s">
        <v>2304</v>
      </c>
      <c r="G536" t="s">
        <v>1510</v>
      </c>
      <c r="H536" t="s">
        <v>2304</v>
      </c>
      <c r="I536" t="s">
        <v>2584</v>
      </c>
      <c r="J536" t="s">
        <v>76</v>
      </c>
      <c r="K536" t="s">
        <v>115</v>
      </c>
      <c r="L536" t="s">
        <v>41</v>
      </c>
      <c r="M536" t="s">
        <v>37</v>
      </c>
      <c r="N536">
        <v>5</v>
      </c>
      <c r="O536">
        <v>80</v>
      </c>
      <c r="P536" t="s">
        <v>38</v>
      </c>
      <c r="Q536" t="s">
        <v>38</v>
      </c>
      <c r="R536" t="s">
        <v>38</v>
      </c>
      <c r="S536" t="s">
        <v>2321</v>
      </c>
      <c r="T536" t="s">
        <v>1573</v>
      </c>
      <c r="U536" t="s">
        <v>2319</v>
      </c>
      <c r="V536" t="s">
        <v>1578</v>
      </c>
      <c r="W536" t="s">
        <v>100</v>
      </c>
      <c r="X536" t="s">
        <v>131</v>
      </c>
      <c r="Y536" t="s">
        <v>41</v>
      </c>
      <c r="Z536" t="s">
        <v>58</v>
      </c>
      <c r="AA536">
        <v>100</v>
      </c>
      <c r="AB536">
        <v>100</v>
      </c>
      <c r="AC536" t="e">
        <v>#N/A</v>
      </c>
      <c r="AE536">
        <v>100</v>
      </c>
      <c r="AF536">
        <v>100</v>
      </c>
      <c r="AG536">
        <v>100</v>
      </c>
      <c r="AH536">
        <v>100</v>
      </c>
      <c r="AI536">
        <v>100</v>
      </c>
      <c r="AJ536">
        <v>100</v>
      </c>
      <c r="AK536">
        <v>100</v>
      </c>
      <c r="AL536">
        <v>100</v>
      </c>
      <c r="AM536">
        <v>100</v>
      </c>
      <c r="AN536">
        <v>100</v>
      </c>
      <c r="AO536" t="s">
        <v>43</v>
      </c>
      <c r="AP536" t="s">
        <v>38</v>
      </c>
      <c r="AQ536" t="s">
        <v>38</v>
      </c>
      <c r="AT536" t="str">
        <f t="shared" si="8"/>
        <v>0137029</v>
      </c>
    </row>
    <row r="537" spans="1:46" hidden="1">
      <c r="A537" t="s">
        <v>2582</v>
      </c>
      <c r="B537" t="s">
        <v>2576</v>
      </c>
      <c r="C537" t="s">
        <v>2583</v>
      </c>
      <c r="D537" t="s">
        <v>2300</v>
      </c>
      <c r="E537" t="s">
        <v>1509</v>
      </c>
      <c r="F537" t="s">
        <v>2307</v>
      </c>
      <c r="G537" t="s">
        <v>1527</v>
      </c>
      <c r="H537" t="s">
        <v>2310</v>
      </c>
      <c r="I537" t="s">
        <v>2586</v>
      </c>
      <c r="J537" t="s">
        <v>76</v>
      </c>
      <c r="K537" t="s">
        <v>115</v>
      </c>
      <c r="L537" t="s">
        <v>41</v>
      </c>
      <c r="M537" t="s">
        <v>37</v>
      </c>
      <c r="N537">
        <v>5</v>
      </c>
      <c r="O537">
        <v>80</v>
      </c>
      <c r="P537" t="s">
        <v>38</v>
      </c>
      <c r="Q537" t="s">
        <v>38</v>
      </c>
      <c r="R537" t="s">
        <v>38</v>
      </c>
      <c r="S537" t="s">
        <v>2316</v>
      </c>
      <c r="T537" t="s">
        <v>1528</v>
      </c>
      <c r="U537" t="s">
        <v>2314</v>
      </c>
      <c r="V537" t="s">
        <v>1532</v>
      </c>
      <c r="W537" t="s">
        <v>34</v>
      </c>
      <c r="X537" t="s">
        <v>131</v>
      </c>
      <c r="Y537" t="s">
        <v>36</v>
      </c>
      <c r="Z537" t="s">
        <v>58</v>
      </c>
      <c r="AA537">
        <v>1632</v>
      </c>
      <c r="AB537">
        <v>2700</v>
      </c>
      <c r="AC537">
        <v>124</v>
      </c>
      <c r="AE537" t="s">
        <v>2587</v>
      </c>
      <c r="AF537">
        <v>1700</v>
      </c>
      <c r="AG537">
        <v>1500</v>
      </c>
      <c r="AH537">
        <v>2700</v>
      </c>
      <c r="AI537">
        <v>2700</v>
      </c>
      <c r="AJ537">
        <v>2700</v>
      </c>
      <c r="AK537">
        <v>2700</v>
      </c>
      <c r="AL537">
        <v>2700</v>
      </c>
      <c r="AM537">
        <v>2700</v>
      </c>
      <c r="AN537">
        <v>2700</v>
      </c>
      <c r="AO537" t="s">
        <v>38</v>
      </c>
      <c r="AP537" t="s">
        <v>38</v>
      </c>
      <c r="AQ537" t="s">
        <v>38</v>
      </c>
      <c r="AT537" t="str">
        <f t="shared" si="8"/>
        <v>0137015</v>
      </c>
    </row>
    <row r="538" spans="1:46" hidden="1">
      <c r="A538" t="s">
        <v>2582</v>
      </c>
      <c r="B538" t="s">
        <v>2576</v>
      </c>
      <c r="C538" t="s">
        <v>2583</v>
      </c>
      <c r="D538" t="s">
        <v>2300</v>
      </c>
      <c r="E538" t="s">
        <v>1509</v>
      </c>
      <c r="F538" t="s">
        <v>2307</v>
      </c>
      <c r="G538" t="s">
        <v>1527</v>
      </c>
      <c r="H538" t="s">
        <v>2314</v>
      </c>
      <c r="I538" t="s">
        <v>2588</v>
      </c>
      <c r="J538" t="s">
        <v>76</v>
      </c>
      <c r="K538" t="s">
        <v>115</v>
      </c>
      <c r="L538" t="s">
        <v>41</v>
      </c>
      <c r="M538" t="s">
        <v>37</v>
      </c>
      <c r="N538">
        <v>5</v>
      </c>
      <c r="O538">
        <v>80</v>
      </c>
      <c r="P538" t="s">
        <v>38</v>
      </c>
      <c r="Q538" t="s">
        <v>38</v>
      </c>
      <c r="R538" t="s">
        <v>38</v>
      </c>
      <c r="S538" t="s">
        <v>2318</v>
      </c>
      <c r="T538" t="s">
        <v>1533</v>
      </c>
      <c r="U538" t="s">
        <v>2315</v>
      </c>
      <c r="V538" t="s">
        <v>1537</v>
      </c>
      <c r="W538" t="s">
        <v>40</v>
      </c>
      <c r="X538" t="s">
        <v>131</v>
      </c>
      <c r="Y538" t="s">
        <v>36</v>
      </c>
      <c r="Z538" t="s">
        <v>58</v>
      </c>
      <c r="AA538">
        <v>139843</v>
      </c>
      <c r="AB538">
        <v>1571681</v>
      </c>
      <c r="AC538">
        <v>158485</v>
      </c>
      <c r="AE538">
        <v>140542</v>
      </c>
      <c r="AF538">
        <v>141245</v>
      </c>
      <c r="AG538">
        <v>102249</v>
      </c>
      <c r="AH538">
        <v>151661</v>
      </c>
      <c r="AI538">
        <v>152374</v>
      </c>
      <c r="AJ538">
        <v>162091</v>
      </c>
      <c r="AK538">
        <v>162808</v>
      </c>
      <c r="AL538">
        <v>163525</v>
      </c>
      <c r="AM538">
        <v>173242</v>
      </c>
      <c r="AN538">
        <v>182242</v>
      </c>
      <c r="AO538" t="s">
        <v>38</v>
      </c>
      <c r="AP538" t="s">
        <v>38</v>
      </c>
      <c r="AQ538" t="s">
        <v>38</v>
      </c>
      <c r="AT538" t="str">
        <f t="shared" si="8"/>
        <v>0137016</v>
      </c>
    </row>
    <row r="539" spans="1:46" hidden="1">
      <c r="A539" t="s">
        <v>2582</v>
      </c>
      <c r="B539" t="s">
        <v>2576</v>
      </c>
      <c r="C539" t="s">
        <v>2583</v>
      </c>
      <c r="D539" t="s">
        <v>2300</v>
      </c>
      <c r="E539" t="s">
        <v>1509</v>
      </c>
      <c r="F539" t="s">
        <v>2307</v>
      </c>
      <c r="G539" t="s">
        <v>1527</v>
      </c>
      <c r="H539" t="s">
        <v>2315</v>
      </c>
      <c r="I539" t="s">
        <v>2589</v>
      </c>
      <c r="J539" t="s">
        <v>76</v>
      </c>
      <c r="K539" t="s">
        <v>115</v>
      </c>
      <c r="L539" t="s">
        <v>41</v>
      </c>
      <c r="M539" t="s">
        <v>37</v>
      </c>
      <c r="N539">
        <v>40</v>
      </c>
      <c r="O539">
        <v>100</v>
      </c>
      <c r="P539" t="s">
        <v>38</v>
      </c>
      <c r="Q539" t="s">
        <v>38</v>
      </c>
      <c r="R539" t="s">
        <v>38</v>
      </c>
      <c r="S539" t="s">
        <v>2318</v>
      </c>
      <c r="T539" t="s">
        <v>1533</v>
      </c>
      <c r="U539" t="s">
        <v>2306</v>
      </c>
      <c r="V539" t="s">
        <v>1538</v>
      </c>
      <c r="W539" t="s">
        <v>76</v>
      </c>
      <c r="X539" t="s">
        <v>95</v>
      </c>
      <c r="Y539" t="s">
        <v>36</v>
      </c>
      <c r="Z539" t="s">
        <v>58</v>
      </c>
      <c r="AB539">
        <v>20</v>
      </c>
      <c r="AC539" t="e">
        <v>#N/A</v>
      </c>
      <c r="AG539">
        <v>5</v>
      </c>
      <c r="AH539">
        <v>10</v>
      </c>
      <c r="AI539">
        <v>12</v>
      </c>
      <c r="AJ539">
        <v>14</v>
      </c>
      <c r="AK539">
        <v>16</v>
      </c>
      <c r="AL539">
        <v>18</v>
      </c>
      <c r="AM539">
        <v>20</v>
      </c>
      <c r="AN539">
        <v>20</v>
      </c>
      <c r="AO539" t="s">
        <v>60</v>
      </c>
      <c r="AP539" t="s">
        <v>60</v>
      </c>
      <c r="AQ539" t="s">
        <v>38</v>
      </c>
      <c r="AT539" t="str">
        <f t="shared" si="8"/>
        <v>01370119</v>
      </c>
    </row>
    <row r="540" spans="1:46" hidden="1">
      <c r="A540" t="s">
        <v>2582</v>
      </c>
      <c r="B540" t="s">
        <v>2576</v>
      </c>
      <c r="C540" t="s">
        <v>2583</v>
      </c>
      <c r="D540" t="s">
        <v>2300</v>
      </c>
      <c r="E540" t="s">
        <v>1509</v>
      </c>
      <c r="F540" t="s">
        <v>2307</v>
      </c>
      <c r="G540" t="s">
        <v>1527</v>
      </c>
      <c r="H540" t="s">
        <v>2320</v>
      </c>
      <c r="I540" t="s">
        <v>2590</v>
      </c>
      <c r="J540" t="s">
        <v>76</v>
      </c>
      <c r="K540" t="s">
        <v>115</v>
      </c>
      <c r="L540" t="s">
        <v>41</v>
      </c>
      <c r="M540" t="s">
        <v>37</v>
      </c>
      <c r="N540">
        <v>5</v>
      </c>
      <c r="O540">
        <v>80</v>
      </c>
      <c r="P540" t="s">
        <v>38</v>
      </c>
      <c r="Q540" t="s">
        <v>38</v>
      </c>
      <c r="R540" t="s">
        <v>38</v>
      </c>
      <c r="S540" t="s">
        <v>2319</v>
      </c>
      <c r="T540" t="s">
        <v>1539</v>
      </c>
      <c r="U540" t="s">
        <v>2316</v>
      </c>
      <c r="V540" t="s">
        <v>1543</v>
      </c>
      <c r="W540" t="s">
        <v>34</v>
      </c>
      <c r="X540" t="s">
        <v>131</v>
      </c>
      <c r="Y540" t="s">
        <v>36</v>
      </c>
      <c r="Z540" t="s">
        <v>37</v>
      </c>
      <c r="AA540">
        <v>1244</v>
      </c>
      <c r="AB540">
        <v>4294</v>
      </c>
      <c r="AC540">
        <v>5580</v>
      </c>
      <c r="AE540">
        <v>4294</v>
      </c>
      <c r="AF540">
        <v>4294</v>
      </c>
      <c r="AG540">
        <v>4294</v>
      </c>
      <c r="AH540">
        <v>4294</v>
      </c>
      <c r="AI540">
        <v>4294</v>
      </c>
      <c r="AJ540">
        <v>4294</v>
      </c>
      <c r="AK540">
        <v>4294</v>
      </c>
      <c r="AL540">
        <v>4294</v>
      </c>
      <c r="AM540">
        <v>4294</v>
      </c>
      <c r="AN540">
        <v>4294</v>
      </c>
      <c r="AO540" t="s">
        <v>38</v>
      </c>
      <c r="AP540" t="s">
        <v>38</v>
      </c>
      <c r="AQ540" t="s">
        <v>38</v>
      </c>
      <c r="AT540" t="str">
        <f t="shared" si="8"/>
        <v>0137017</v>
      </c>
    </row>
    <row r="541" spans="1:46" hidden="1">
      <c r="A541" t="s">
        <v>2582</v>
      </c>
      <c r="B541" t="s">
        <v>2576</v>
      </c>
      <c r="C541" t="s">
        <v>2583</v>
      </c>
      <c r="D541" t="s">
        <v>2300</v>
      </c>
      <c r="E541" t="s">
        <v>1509</v>
      </c>
      <c r="F541" t="s">
        <v>2307</v>
      </c>
      <c r="G541" t="s">
        <v>1527</v>
      </c>
      <c r="H541" t="s">
        <v>2320</v>
      </c>
      <c r="I541" t="s">
        <v>2590</v>
      </c>
      <c r="J541" t="s">
        <v>76</v>
      </c>
      <c r="K541" t="s">
        <v>115</v>
      </c>
      <c r="L541" t="s">
        <v>41</v>
      </c>
      <c r="M541" t="s">
        <v>37</v>
      </c>
      <c r="N541">
        <v>5</v>
      </c>
      <c r="O541">
        <v>80</v>
      </c>
      <c r="P541" t="s">
        <v>38</v>
      </c>
      <c r="Q541" t="s">
        <v>38</v>
      </c>
      <c r="R541" t="s">
        <v>38</v>
      </c>
      <c r="S541" t="s">
        <v>2319</v>
      </c>
      <c r="T541" t="s">
        <v>1539</v>
      </c>
      <c r="U541" t="s">
        <v>2311</v>
      </c>
      <c r="V541" t="s">
        <v>1544</v>
      </c>
      <c r="W541" t="s">
        <v>34</v>
      </c>
      <c r="X541" t="s">
        <v>131</v>
      </c>
      <c r="Y541" t="s">
        <v>36</v>
      </c>
      <c r="Z541" t="s">
        <v>58</v>
      </c>
      <c r="AA541">
        <v>700</v>
      </c>
      <c r="AB541">
        <v>3000</v>
      </c>
      <c r="AC541" t="e">
        <v>#N/A</v>
      </c>
      <c r="AE541">
        <v>0</v>
      </c>
      <c r="AF541">
        <v>0</v>
      </c>
      <c r="AG541">
        <v>1500</v>
      </c>
      <c r="AH541">
        <v>2600</v>
      </c>
      <c r="AI541">
        <v>2800</v>
      </c>
      <c r="AJ541">
        <v>3000</v>
      </c>
      <c r="AK541">
        <v>3000</v>
      </c>
      <c r="AL541">
        <v>3000</v>
      </c>
      <c r="AM541">
        <v>3000</v>
      </c>
      <c r="AN541">
        <v>3000</v>
      </c>
      <c r="AO541" t="s">
        <v>60</v>
      </c>
      <c r="AP541" t="s">
        <v>60</v>
      </c>
      <c r="AQ541" t="s">
        <v>38</v>
      </c>
      <c r="AT541" t="str">
        <f t="shared" si="8"/>
        <v>01370120</v>
      </c>
    </row>
    <row r="542" spans="1:46" hidden="1">
      <c r="A542" t="s">
        <v>2582</v>
      </c>
      <c r="B542" t="s">
        <v>2576</v>
      </c>
      <c r="C542" t="s">
        <v>2583</v>
      </c>
      <c r="D542" t="s">
        <v>2300</v>
      </c>
      <c r="E542" t="s">
        <v>1509</v>
      </c>
      <c r="F542" t="s">
        <v>2307</v>
      </c>
      <c r="G542" t="s">
        <v>1527</v>
      </c>
      <c r="H542" t="s">
        <v>2320</v>
      </c>
      <c r="I542" t="s">
        <v>2590</v>
      </c>
      <c r="J542" t="s">
        <v>76</v>
      </c>
      <c r="K542" t="s">
        <v>115</v>
      </c>
      <c r="L542" t="s">
        <v>41</v>
      </c>
      <c r="M542" t="s">
        <v>37</v>
      </c>
      <c r="N542">
        <v>5</v>
      </c>
      <c r="O542">
        <v>80</v>
      </c>
      <c r="P542" t="s">
        <v>38</v>
      </c>
      <c r="Q542" t="s">
        <v>38</v>
      </c>
      <c r="R542" t="s">
        <v>38</v>
      </c>
      <c r="S542" t="s">
        <v>2320</v>
      </c>
      <c r="T542" t="s">
        <v>1545</v>
      </c>
      <c r="U542" t="s">
        <v>2321</v>
      </c>
      <c r="V542" t="s">
        <v>1549</v>
      </c>
      <c r="W542" t="s">
        <v>100</v>
      </c>
      <c r="X542" t="s">
        <v>131</v>
      </c>
      <c r="Y542" t="s">
        <v>41</v>
      </c>
      <c r="Z542" t="s">
        <v>58</v>
      </c>
      <c r="AA542">
        <v>100</v>
      </c>
      <c r="AB542">
        <v>100</v>
      </c>
      <c r="AC542">
        <v>100</v>
      </c>
      <c r="AE542">
        <v>100</v>
      </c>
      <c r="AF542">
        <v>100</v>
      </c>
      <c r="AG542">
        <v>100</v>
      </c>
      <c r="AH542">
        <v>100</v>
      </c>
      <c r="AI542">
        <v>100</v>
      </c>
      <c r="AJ542">
        <v>100</v>
      </c>
      <c r="AK542">
        <v>100</v>
      </c>
      <c r="AL542">
        <v>100</v>
      </c>
      <c r="AM542">
        <v>100</v>
      </c>
      <c r="AN542">
        <v>100</v>
      </c>
      <c r="AO542" t="s">
        <v>38</v>
      </c>
      <c r="AP542" t="s">
        <v>38</v>
      </c>
      <c r="AQ542" t="s">
        <v>38</v>
      </c>
      <c r="AT542" t="str">
        <f t="shared" si="8"/>
        <v>01370111</v>
      </c>
    </row>
    <row r="543" spans="1:46" hidden="1">
      <c r="A543" t="s">
        <v>2582</v>
      </c>
      <c r="B543" t="s">
        <v>2576</v>
      </c>
      <c r="C543" t="s">
        <v>2583</v>
      </c>
      <c r="D543" t="s">
        <v>2300</v>
      </c>
      <c r="E543" t="s">
        <v>1509</v>
      </c>
      <c r="F543" t="s">
        <v>2307</v>
      </c>
      <c r="G543" t="s">
        <v>1527</v>
      </c>
      <c r="H543" t="s">
        <v>2320</v>
      </c>
      <c r="I543" t="s">
        <v>2590</v>
      </c>
      <c r="J543" t="s">
        <v>76</v>
      </c>
      <c r="K543" t="s">
        <v>115</v>
      </c>
      <c r="L543" t="s">
        <v>41</v>
      </c>
      <c r="M543" t="s">
        <v>37</v>
      </c>
      <c r="N543">
        <v>5</v>
      </c>
      <c r="O543">
        <v>80</v>
      </c>
      <c r="P543" t="s">
        <v>38</v>
      </c>
      <c r="Q543" t="s">
        <v>38</v>
      </c>
      <c r="R543" t="s">
        <v>38</v>
      </c>
      <c r="S543" t="s">
        <v>2320</v>
      </c>
      <c r="T543" t="s">
        <v>1545</v>
      </c>
      <c r="U543" t="s">
        <v>2324</v>
      </c>
      <c r="V543" t="s">
        <v>1550</v>
      </c>
      <c r="W543" t="s">
        <v>76</v>
      </c>
      <c r="X543" t="s">
        <v>95</v>
      </c>
      <c r="Y543" t="s">
        <v>41</v>
      </c>
      <c r="Z543" t="s">
        <v>58</v>
      </c>
      <c r="AB543">
        <v>100</v>
      </c>
      <c r="AC543" t="e">
        <v>#N/A</v>
      </c>
      <c r="AE543">
        <v>0</v>
      </c>
      <c r="AF543">
        <v>0</v>
      </c>
      <c r="AG543">
        <v>10</v>
      </c>
      <c r="AH543">
        <v>40</v>
      </c>
      <c r="AI543">
        <v>60</v>
      </c>
      <c r="AJ543">
        <v>80</v>
      </c>
      <c r="AK543">
        <v>100</v>
      </c>
      <c r="AL543">
        <v>100</v>
      </c>
      <c r="AO543" t="s">
        <v>60</v>
      </c>
      <c r="AP543" t="s">
        <v>60</v>
      </c>
      <c r="AQ543" t="s">
        <v>38</v>
      </c>
      <c r="AT543" t="str">
        <f t="shared" si="8"/>
        <v>01370121</v>
      </c>
    </row>
    <row r="544" spans="1:46" hidden="1">
      <c r="A544" t="s">
        <v>2582</v>
      </c>
      <c r="B544" t="s">
        <v>2576</v>
      </c>
      <c r="C544" t="s">
        <v>2583</v>
      </c>
      <c r="D544" t="s">
        <v>2300</v>
      </c>
      <c r="E544" t="s">
        <v>1509</v>
      </c>
      <c r="F544" t="s">
        <v>2307</v>
      </c>
      <c r="G544" t="s">
        <v>1527</v>
      </c>
      <c r="H544" t="s">
        <v>2320</v>
      </c>
      <c r="I544" t="s">
        <v>2590</v>
      </c>
      <c r="J544" t="s">
        <v>76</v>
      </c>
      <c r="K544" t="s">
        <v>115</v>
      </c>
      <c r="L544" t="s">
        <v>41</v>
      </c>
      <c r="M544" t="s">
        <v>37</v>
      </c>
      <c r="N544">
        <v>5</v>
      </c>
      <c r="O544">
        <v>80</v>
      </c>
      <c r="P544" t="s">
        <v>38</v>
      </c>
      <c r="Q544" t="s">
        <v>38</v>
      </c>
      <c r="R544" t="s">
        <v>38</v>
      </c>
      <c r="S544" t="s">
        <v>2320</v>
      </c>
      <c r="T544" t="s">
        <v>1545</v>
      </c>
      <c r="U544" t="s">
        <v>2308</v>
      </c>
      <c r="V544" t="s">
        <v>1551</v>
      </c>
      <c r="W544" t="s">
        <v>76</v>
      </c>
      <c r="X544" t="s">
        <v>95</v>
      </c>
      <c r="Y544" t="s">
        <v>41</v>
      </c>
      <c r="Z544" t="s">
        <v>37</v>
      </c>
      <c r="AA544">
        <v>10</v>
      </c>
      <c r="AB544">
        <v>100</v>
      </c>
      <c r="AC544" t="e">
        <v>#N/A</v>
      </c>
      <c r="AE544">
        <v>0</v>
      </c>
      <c r="AF544">
        <v>0</v>
      </c>
      <c r="AG544">
        <v>30</v>
      </c>
      <c r="AH544">
        <v>70</v>
      </c>
      <c r="AI544">
        <v>100</v>
      </c>
      <c r="AJ544">
        <v>100</v>
      </c>
      <c r="AO544" t="s">
        <v>60</v>
      </c>
      <c r="AP544" t="s">
        <v>60</v>
      </c>
      <c r="AQ544" t="s">
        <v>38</v>
      </c>
      <c r="AT544" t="str">
        <f t="shared" si="8"/>
        <v>01370122</v>
      </c>
    </row>
    <row r="545" spans="1:46" hidden="1">
      <c r="A545" t="s">
        <v>2582</v>
      </c>
      <c r="B545" t="s">
        <v>2576</v>
      </c>
      <c r="C545" t="s">
        <v>2583</v>
      </c>
      <c r="D545" t="s">
        <v>2300</v>
      </c>
      <c r="E545" t="s">
        <v>1509</v>
      </c>
      <c r="F545" t="s">
        <v>2307</v>
      </c>
      <c r="G545" t="s">
        <v>1527</v>
      </c>
      <c r="H545" t="s">
        <v>2320</v>
      </c>
      <c r="I545" t="s">
        <v>2590</v>
      </c>
      <c r="J545" t="s">
        <v>76</v>
      </c>
      <c r="K545" t="s">
        <v>115</v>
      </c>
      <c r="L545" t="s">
        <v>41</v>
      </c>
      <c r="M545" t="s">
        <v>37</v>
      </c>
      <c r="N545">
        <v>5</v>
      </c>
      <c r="O545">
        <v>80</v>
      </c>
      <c r="P545" t="s">
        <v>38</v>
      </c>
      <c r="Q545" t="s">
        <v>38</v>
      </c>
      <c r="R545" t="s">
        <v>38</v>
      </c>
      <c r="S545" t="s">
        <v>2320</v>
      </c>
      <c r="T545" t="s">
        <v>1545</v>
      </c>
      <c r="U545" t="s">
        <v>2312</v>
      </c>
      <c r="V545" t="s">
        <v>1552</v>
      </c>
      <c r="W545" t="s">
        <v>76</v>
      </c>
      <c r="X545" t="s">
        <v>95</v>
      </c>
      <c r="Y545" t="s">
        <v>41</v>
      </c>
      <c r="Z545" t="s">
        <v>37</v>
      </c>
      <c r="AB545">
        <v>100</v>
      </c>
      <c r="AC545" t="e">
        <v>#N/A</v>
      </c>
      <c r="AG545">
        <v>10</v>
      </c>
      <c r="AH545">
        <v>40</v>
      </c>
      <c r="AI545">
        <v>60</v>
      </c>
      <c r="AJ545">
        <v>80</v>
      </c>
      <c r="AK545">
        <v>100</v>
      </c>
      <c r="AL545">
        <v>100</v>
      </c>
      <c r="AO545" t="s">
        <v>60</v>
      </c>
      <c r="AP545" t="s">
        <v>60</v>
      </c>
      <c r="AQ545" t="s">
        <v>38</v>
      </c>
      <c r="AT545" t="str">
        <f t="shared" si="8"/>
        <v>01370123</v>
      </c>
    </row>
    <row r="546" spans="1:46" hidden="1">
      <c r="A546" t="s">
        <v>2582</v>
      </c>
      <c r="B546" t="s">
        <v>2576</v>
      </c>
      <c r="C546" t="s">
        <v>2583</v>
      </c>
      <c r="D546" t="s">
        <v>2585</v>
      </c>
      <c r="E546" t="s">
        <v>1509</v>
      </c>
      <c r="F546" t="s">
        <v>2310</v>
      </c>
      <c r="G546" t="s">
        <v>1553</v>
      </c>
      <c r="H546" t="s">
        <v>2321</v>
      </c>
      <c r="I546" t="s">
        <v>2591</v>
      </c>
      <c r="J546" t="s">
        <v>1078</v>
      </c>
      <c r="K546" t="s">
        <v>115</v>
      </c>
      <c r="L546" t="s">
        <v>41</v>
      </c>
      <c r="M546" t="s">
        <v>37</v>
      </c>
      <c r="N546">
        <v>100</v>
      </c>
      <c r="O546">
        <v>90</v>
      </c>
      <c r="P546" t="s">
        <v>38</v>
      </c>
      <c r="Q546" t="s">
        <v>38</v>
      </c>
      <c r="R546" t="s">
        <v>38</v>
      </c>
      <c r="S546" t="s">
        <v>2327</v>
      </c>
      <c r="T546" t="s">
        <v>1554</v>
      </c>
      <c r="U546" t="s">
        <v>2318</v>
      </c>
      <c r="V546" t="s">
        <v>1579</v>
      </c>
      <c r="W546" t="s">
        <v>76</v>
      </c>
      <c r="X546" t="s">
        <v>95</v>
      </c>
      <c r="Y546" t="s">
        <v>36</v>
      </c>
      <c r="Z546" t="s">
        <v>37</v>
      </c>
      <c r="AA546">
        <v>14</v>
      </c>
      <c r="AB546">
        <v>18</v>
      </c>
      <c r="AC546">
        <v>14</v>
      </c>
      <c r="AE546">
        <v>14</v>
      </c>
      <c r="AF546">
        <v>16</v>
      </c>
      <c r="AG546">
        <v>16</v>
      </c>
      <c r="AH546">
        <v>18</v>
      </c>
      <c r="AI546">
        <v>18</v>
      </c>
      <c r="AJ546">
        <v>18</v>
      </c>
      <c r="AK546">
        <v>18</v>
      </c>
      <c r="AL546">
        <v>18</v>
      </c>
      <c r="AM546">
        <v>18</v>
      </c>
      <c r="AN546">
        <v>18</v>
      </c>
      <c r="AO546" t="s">
        <v>38</v>
      </c>
      <c r="AP546" t="s">
        <v>38</v>
      </c>
      <c r="AQ546" t="s">
        <v>38</v>
      </c>
      <c r="AT546" t="str">
        <f t="shared" si="8"/>
        <v>0137028</v>
      </c>
    </row>
    <row r="547" spans="1:46" hidden="1">
      <c r="A547" t="s">
        <v>2582</v>
      </c>
      <c r="B547" t="s">
        <v>2576</v>
      </c>
      <c r="C547" t="s">
        <v>2583</v>
      </c>
      <c r="D547" t="s">
        <v>2300</v>
      </c>
      <c r="E547" t="s">
        <v>1509</v>
      </c>
      <c r="F547" t="s">
        <v>2310</v>
      </c>
      <c r="G547" t="s">
        <v>1553</v>
      </c>
      <c r="H547" t="s">
        <v>2321</v>
      </c>
      <c r="I547" t="s">
        <v>2591</v>
      </c>
      <c r="J547" t="s">
        <v>1078</v>
      </c>
      <c r="K547" t="s">
        <v>115</v>
      </c>
      <c r="L547" t="s">
        <v>41</v>
      </c>
      <c r="M547" t="s">
        <v>37</v>
      </c>
      <c r="N547">
        <v>100</v>
      </c>
      <c r="O547">
        <v>90</v>
      </c>
      <c r="P547" t="s">
        <v>38</v>
      </c>
      <c r="Q547" t="s">
        <v>38</v>
      </c>
      <c r="R547" t="s">
        <v>38</v>
      </c>
      <c r="S547" t="s">
        <v>2327</v>
      </c>
      <c r="T547" t="s">
        <v>1554</v>
      </c>
      <c r="U547" t="s">
        <v>2358</v>
      </c>
      <c r="V547" t="s">
        <v>1558</v>
      </c>
      <c r="W547" t="s">
        <v>76</v>
      </c>
      <c r="X547" t="s">
        <v>131</v>
      </c>
      <c r="Y547" t="s">
        <v>41</v>
      </c>
      <c r="Z547" t="s">
        <v>37</v>
      </c>
      <c r="AA547">
        <v>28</v>
      </c>
      <c r="AB547">
        <v>70</v>
      </c>
      <c r="AC547" t="e">
        <v>#N/A</v>
      </c>
      <c r="AG547">
        <v>36</v>
      </c>
      <c r="AH547">
        <v>50</v>
      </c>
      <c r="AI547">
        <v>55</v>
      </c>
      <c r="AJ547">
        <v>60</v>
      </c>
      <c r="AK547">
        <v>63</v>
      </c>
      <c r="AL547">
        <v>64</v>
      </c>
      <c r="AM547">
        <v>68</v>
      </c>
      <c r="AN547">
        <v>70</v>
      </c>
      <c r="AO547" t="s">
        <v>60</v>
      </c>
      <c r="AP547" t="s">
        <v>60</v>
      </c>
      <c r="AQ547" t="s">
        <v>38</v>
      </c>
      <c r="AR547" t="s">
        <v>2592</v>
      </c>
      <c r="AT547" t="str">
        <f t="shared" si="8"/>
        <v>01370134</v>
      </c>
    </row>
    <row r="548" spans="1:46" hidden="1">
      <c r="A548" t="s">
        <v>2582</v>
      </c>
      <c r="B548" t="s">
        <v>2576</v>
      </c>
      <c r="C548" t="s">
        <v>2583</v>
      </c>
      <c r="D548" t="s">
        <v>2300</v>
      </c>
      <c r="E548" t="s">
        <v>1509</v>
      </c>
      <c r="F548" t="s">
        <v>2310</v>
      </c>
      <c r="G548" t="s">
        <v>1553</v>
      </c>
      <c r="H548" t="s">
        <v>2321</v>
      </c>
      <c r="I548" t="s">
        <v>2591</v>
      </c>
      <c r="J548" t="s">
        <v>1078</v>
      </c>
      <c r="K548" t="s">
        <v>115</v>
      </c>
      <c r="L548" t="s">
        <v>41</v>
      </c>
      <c r="M548" t="s">
        <v>37</v>
      </c>
      <c r="N548">
        <v>100</v>
      </c>
      <c r="O548">
        <v>90</v>
      </c>
      <c r="P548" t="s">
        <v>38</v>
      </c>
      <c r="Q548" t="s">
        <v>38</v>
      </c>
      <c r="R548" t="s">
        <v>38</v>
      </c>
      <c r="S548" t="s">
        <v>2327</v>
      </c>
      <c r="T548" t="s">
        <v>1554</v>
      </c>
      <c r="U548" t="s">
        <v>2359</v>
      </c>
      <c r="V548" t="s">
        <v>1559</v>
      </c>
      <c r="W548" t="s">
        <v>100</v>
      </c>
      <c r="X548" t="s">
        <v>95</v>
      </c>
      <c r="Y548" t="s">
        <v>36</v>
      </c>
      <c r="Z548" t="s">
        <v>37</v>
      </c>
      <c r="AA548">
        <v>3</v>
      </c>
      <c r="AB548">
        <v>3</v>
      </c>
      <c r="AC548" t="e">
        <v>#N/A</v>
      </c>
      <c r="AE548">
        <v>0</v>
      </c>
      <c r="AF548">
        <v>0</v>
      </c>
      <c r="AG548">
        <v>3</v>
      </c>
      <c r="AH548">
        <v>3</v>
      </c>
      <c r="AI548">
        <v>3</v>
      </c>
      <c r="AJ548">
        <v>3</v>
      </c>
      <c r="AK548">
        <v>3</v>
      </c>
      <c r="AL548">
        <v>3</v>
      </c>
      <c r="AM548">
        <v>3</v>
      </c>
      <c r="AN548">
        <v>3</v>
      </c>
      <c r="AO548" t="s">
        <v>60</v>
      </c>
      <c r="AP548" t="s">
        <v>60</v>
      </c>
      <c r="AQ548" t="s">
        <v>38</v>
      </c>
      <c r="AR548" t="s">
        <v>2593</v>
      </c>
      <c r="AT548" t="str">
        <f t="shared" si="8"/>
        <v>01370135</v>
      </c>
    </row>
    <row r="549" spans="1:46" hidden="1">
      <c r="A549" t="s">
        <v>2582</v>
      </c>
      <c r="B549" t="s">
        <v>2576</v>
      </c>
      <c r="C549" t="s">
        <v>2583</v>
      </c>
      <c r="D549" t="s">
        <v>2300</v>
      </c>
      <c r="E549" t="s">
        <v>1509</v>
      </c>
      <c r="F549" t="s">
        <v>2314</v>
      </c>
      <c r="G549" t="s">
        <v>317</v>
      </c>
      <c r="H549" t="s">
        <v>2327</v>
      </c>
      <c r="I549" t="s">
        <v>2594</v>
      </c>
      <c r="J549" t="s">
        <v>76</v>
      </c>
      <c r="K549" t="s">
        <v>115</v>
      </c>
      <c r="L549" t="s">
        <v>41</v>
      </c>
      <c r="M549" t="s">
        <v>37</v>
      </c>
      <c r="O549">
        <v>100</v>
      </c>
      <c r="P549" t="s">
        <v>60</v>
      </c>
      <c r="Q549" t="s">
        <v>38</v>
      </c>
      <c r="R549" t="s">
        <v>38</v>
      </c>
      <c r="S549" t="s">
        <v>2329</v>
      </c>
      <c r="T549" t="s">
        <v>318</v>
      </c>
      <c r="U549" t="s">
        <v>2327</v>
      </c>
      <c r="V549" t="s">
        <v>1566</v>
      </c>
      <c r="W549" t="s">
        <v>100</v>
      </c>
      <c r="X549" t="s">
        <v>131</v>
      </c>
      <c r="Y549" t="s">
        <v>41</v>
      </c>
      <c r="Z549" t="s">
        <v>37</v>
      </c>
      <c r="AA549">
        <v>100</v>
      </c>
      <c r="AB549">
        <v>100</v>
      </c>
      <c r="AC549" t="e">
        <v>#N/A</v>
      </c>
      <c r="AE549">
        <v>0</v>
      </c>
      <c r="AF549">
        <v>100</v>
      </c>
      <c r="AG549">
        <v>100</v>
      </c>
      <c r="AH549">
        <v>100</v>
      </c>
      <c r="AI549">
        <v>100</v>
      </c>
      <c r="AJ549">
        <v>100</v>
      </c>
      <c r="AK549">
        <v>100</v>
      </c>
      <c r="AL549">
        <v>100</v>
      </c>
      <c r="AM549">
        <v>100</v>
      </c>
      <c r="AN549">
        <v>100</v>
      </c>
      <c r="AO549" t="s">
        <v>60</v>
      </c>
      <c r="AP549" t="s">
        <v>38</v>
      </c>
      <c r="AQ549" t="s">
        <v>38</v>
      </c>
      <c r="AT549" t="str">
        <f t="shared" si="8"/>
        <v>01370112</v>
      </c>
    </row>
    <row r="550" spans="1:46" hidden="1">
      <c r="A550" t="s">
        <v>2582</v>
      </c>
      <c r="B550" t="s">
        <v>2576</v>
      </c>
      <c r="C550" t="s">
        <v>2583</v>
      </c>
      <c r="D550" t="s">
        <v>2300</v>
      </c>
      <c r="E550" t="s">
        <v>1509</v>
      </c>
      <c r="F550" t="s">
        <v>2314</v>
      </c>
      <c r="G550" t="s">
        <v>317</v>
      </c>
      <c r="H550" t="s">
        <v>2327</v>
      </c>
      <c r="I550" t="s">
        <v>2594</v>
      </c>
      <c r="J550" t="s">
        <v>76</v>
      </c>
      <c r="K550" t="s">
        <v>115</v>
      </c>
      <c r="L550" t="s">
        <v>41</v>
      </c>
      <c r="M550" t="s">
        <v>37</v>
      </c>
      <c r="O550">
        <v>100</v>
      </c>
      <c r="P550" t="s">
        <v>60</v>
      </c>
      <c r="Q550" t="s">
        <v>38</v>
      </c>
      <c r="R550" t="s">
        <v>38</v>
      </c>
      <c r="S550" t="s">
        <v>2329</v>
      </c>
      <c r="T550" t="s">
        <v>318</v>
      </c>
      <c r="U550" t="s">
        <v>2361</v>
      </c>
      <c r="V550" t="s">
        <v>1567</v>
      </c>
      <c r="W550" t="s">
        <v>76</v>
      </c>
      <c r="X550" t="s">
        <v>131</v>
      </c>
      <c r="Y550" t="s">
        <v>41</v>
      </c>
      <c r="Z550" t="s">
        <v>37</v>
      </c>
      <c r="AA550">
        <v>20</v>
      </c>
      <c r="AB550">
        <v>100</v>
      </c>
      <c r="AC550" t="e">
        <v>#N/A</v>
      </c>
      <c r="AG550">
        <v>40</v>
      </c>
      <c r="AH550">
        <v>70</v>
      </c>
      <c r="AI550">
        <v>100</v>
      </c>
      <c r="AJ550">
        <v>100</v>
      </c>
      <c r="AK550">
        <v>100</v>
      </c>
      <c r="AL550">
        <v>100</v>
      </c>
      <c r="AM550">
        <v>100</v>
      </c>
      <c r="AN550">
        <v>100</v>
      </c>
      <c r="AO550" t="s">
        <v>60</v>
      </c>
      <c r="AP550" t="s">
        <v>60</v>
      </c>
      <c r="AQ550" t="s">
        <v>38</v>
      </c>
      <c r="AT550" t="str">
        <f t="shared" si="8"/>
        <v>01370136</v>
      </c>
    </row>
    <row r="551" spans="1:46" hidden="1">
      <c r="A551" t="s">
        <v>2595</v>
      </c>
      <c r="B551" t="s">
        <v>2596</v>
      </c>
      <c r="C551" t="s">
        <v>2597</v>
      </c>
      <c r="D551" t="s">
        <v>2300</v>
      </c>
      <c r="E551" t="s">
        <v>1580</v>
      </c>
      <c r="F551" t="s">
        <v>2301</v>
      </c>
      <c r="G551" t="s">
        <v>1581</v>
      </c>
      <c r="H551" t="s">
        <v>2301</v>
      </c>
      <c r="I551" t="s">
        <v>2598</v>
      </c>
      <c r="J551" t="s">
        <v>40</v>
      </c>
      <c r="K551" t="s">
        <v>35</v>
      </c>
      <c r="L551" t="s">
        <v>65</v>
      </c>
      <c r="M551" t="s">
        <v>58</v>
      </c>
      <c r="N551">
        <v>34096</v>
      </c>
      <c r="O551">
        <v>410938</v>
      </c>
      <c r="P551" t="s">
        <v>38</v>
      </c>
      <c r="Q551" t="s">
        <v>38</v>
      </c>
      <c r="R551" t="s">
        <v>38</v>
      </c>
      <c r="S551" t="s">
        <v>2301</v>
      </c>
      <c r="T551" t="s">
        <v>1582</v>
      </c>
      <c r="U551" t="s">
        <v>2301</v>
      </c>
      <c r="V551" t="s">
        <v>1586</v>
      </c>
      <c r="W551" t="s">
        <v>40</v>
      </c>
      <c r="X551" t="s">
        <v>35</v>
      </c>
      <c r="Y551" t="s">
        <v>36</v>
      </c>
      <c r="Z551" t="s">
        <v>58</v>
      </c>
      <c r="AA551">
        <v>27428</v>
      </c>
      <c r="AB551">
        <v>512996</v>
      </c>
      <c r="AO551" t="s">
        <v>38</v>
      </c>
      <c r="AP551" t="s">
        <v>38</v>
      </c>
      <c r="AQ551" t="s">
        <v>38</v>
      </c>
      <c r="AT551" t="str">
        <f t="shared" si="8"/>
        <v>0117011</v>
      </c>
    </row>
    <row r="552" spans="1:46" hidden="1">
      <c r="A552" t="s">
        <v>2595</v>
      </c>
      <c r="B552" t="s">
        <v>2596</v>
      </c>
      <c r="C552" t="s">
        <v>2597</v>
      </c>
      <c r="D552" t="s">
        <v>2300</v>
      </c>
      <c r="E552" t="s">
        <v>1580</v>
      </c>
      <c r="F552" t="s">
        <v>2301</v>
      </c>
      <c r="G552" t="s">
        <v>1581</v>
      </c>
      <c r="H552" t="s">
        <v>2301</v>
      </c>
      <c r="I552" t="s">
        <v>2598</v>
      </c>
      <c r="J552" t="s">
        <v>40</v>
      </c>
      <c r="K552" t="s">
        <v>35</v>
      </c>
      <c r="L552" t="s">
        <v>65</v>
      </c>
      <c r="M552" t="s">
        <v>58</v>
      </c>
      <c r="N552">
        <v>34096</v>
      </c>
      <c r="O552">
        <v>410938</v>
      </c>
      <c r="P552" t="s">
        <v>38</v>
      </c>
      <c r="Q552" t="s">
        <v>38</v>
      </c>
      <c r="R552" t="s">
        <v>38</v>
      </c>
      <c r="S552" t="s">
        <v>2301</v>
      </c>
      <c r="T552" t="s">
        <v>1582</v>
      </c>
      <c r="U552" t="s">
        <v>2304</v>
      </c>
      <c r="V552" t="s">
        <v>1587</v>
      </c>
      <c r="W552" t="s">
        <v>40</v>
      </c>
      <c r="X552" t="s">
        <v>35</v>
      </c>
      <c r="Y552" t="s">
        <v>36</v>
      </c>
      <c r="Z552" t="s">
        <v>58</v>
      </c>
      <c r="AA552">
        <v>15821</v>
      </c>
      <c r="AB552">
        <v>193136</v>
      </c>
      <c r="AO552" t="s">
        <v>38</v>
      </c>
      <c r="AP552" t="s">
        <v>38</v>
      </c>
      <c r="AQ552" t="s">
        <v>38</v>
      </c>
      <c r="AT552" t="str">
        <f t="shared" si="8"/>
        <v>0117012</v>
      </c>
    </row>
    <row r="553" spans="1:46" hidden="1">
      <c r="A553" t="s">
        <v>2595</v>
      </c>
      <c r="B553" t="s">
        <v>2596</v>
      </c>
      <c r="C553" t="s">
        <v>2597</v>
      </c>
      <c r="D553" t="s">
        <v>2300</v>
      </c>
      <c r="E553" t="s">
        <v>1580</v>
      </c>
      <c r="F553" t="s">
        <v>2301</v>
      </c>
      <c r="G553" t="s">
        <v>1581</v>
      </c>
      <c r="H553" t="s">
        <v>2304</v>
      </c>
      <c r="I553" t="s">
        <v>2599</v>
      </c>
      <c r="J553" t="s">
        <v>34</v>
      </c>
      <c r="K553" t="s">
        <v>115</v>
      </c>
      <c r="L553" t="s">
        <v>41</v>
      </c>
      <c r="M553" t="s">
        <v>58</v>
      </c>
      <c r="N553">
        <v>37</v>
      </c>
      <c r="O553">
        <v>46</v>
      </c>
      <c r="P553" t="s">
        <v>38</v>
      </c>
      <c r="Q553" t="s">
        <v>38</v>
      </c>
      <c r="R553" t="s">
        <v>38</v>
      </c>
      <c r="S553" t="s">
        <v>2301</v>
      </c>
      <c r="T553" t="s">
        <v>1582</v>
      </c>
      <c r="U553" t="s">
        <v>2307</v>
      </c>
      <c r="V553" t="s">
        <v>1588</v>
      </c>
      <c r="W553" t="s">
        <v>40</v>
      </c>
      <c r="X553" t="s">
        <v>35</v>
      </c>
      <c r="Y553" t="s">
        <v>36</v>
      </c>
      <c r="Z553" t="s">
        <v>58</v>
      </c>
      <c r="AA553">
        <v>54012</v>
      </c>
      <c r="AB553">
        <v>42388</v>
      </c>
      <c r="AO553" t="s">
        <v>38</v>
      </c>
      <c r="AP553" t="s">
        <v>38</v>
      </c>
      <c r="AQ553" t="s">
        <v>38</v>
      </c>
      <c r="AT553" t="str">
        <f t="shared" si="8"/>
        <v>0117013</v>
      </c>
    </row>
    <row r="554" spans="1:46" hidden="1">
      <c r="A554" t="s">
        <v>2595</v>
      </c>
      <c r="B554" t="s">
        <v>2596</v>
      </c>
      <c r="C554" t="s">
        <v>2597</v>
      </c>
      <c r="D554" t="s">
        <v>2300</v>
      </c>
      <c r="E554" t="s">
        <v>1580</v>
      </c>
      <c r="F554" t="s">
        <v>2304</v>
      </c>
      <c r="G554" t="s">
        <v>1589</v>
      </c>
      <c r="H554" t="s">
        <v>2310</v>
      </c>
      <c r="I554" t="s">
        <v>2600</v>
      </c>
      <c r="J554" t="s">
        <v>40</v>
      </c>
      <c r="K554" t="s">
        <v>115</v>
      </c>
      <c r="L554" t="s">
        <v>65</v>
      </c>
      <c r="M554" t="s">
        <v>37</v>
      </c>
      <c r="N554">
        <v>1489341500</v>
      </c>
      <c r="O554">
        <v>19914684112</v>
      </c>
      <c r="P554" t="s">
        <v>38</v>
      </c>
      <c r="Q554" t="s">
        <v>38</v>
      </c>
      <c r="R554" t="s">
        <v>38</v>
      </c>
      <c r="S554" t="s">
        <v>2304</v>
      </c>
      <c r="T554" t="s">
        <v>1590</v>
      </c>
      <c r="U554" t="s">
        <v>2310</v>
      </c>
      <c r="V554" t="s">
        <v>1603</v>
      </c>
      <c r="W554" t="s">
        <v>40</v>
      </c>
      <c r="X554" t="s">
        <v>35</v>
      </c>
      <c r="Y554" t="s">
        <v>36</v>
      </c>
      <c r="Z554" t="s">
        <v>58</v>
      </c>
      <c r="AA554">
        <v>8750</v>
      </c>
      <c r="AB554">
        <v>9319</v>
      </c>
      <c r="AO554" t="s">
        <v>38</v>
      </c>
      <c r="AP554" t="s">
        <v>38</v>
      </c>
      <c r="AQ554" t="s">
        <v>38</v>
      </c>
      <c r="AT554" t="str">
        <f t="shared" si="8"/>
        <v>0117014</v>
      </c>
    </row>
    <row r="555" spans="1:46" hidden="1">
      <c r="A555" t="s">
        <v>2595</v>
      </c>
      <c r="B555" t="s">
        <v>2596</v>
      </c>
      <c r="C555" t="s">
        <v>2597</v>
      </c>
      <c r="D555" t="s">
        <v>2300</v>
      </c>
      <c r="E555" t="s">
        <v>1580</v>
      </c>
      <c r="F555" t="s">
        <v>2304</v>
      </c>
      <c r="G555" t="s">
        <v>1589</v>
      </c>
      <c r="H555" t="s">
        <v>2314</v>
      </c>
      <c r="I555" t="s">
        <v>2601</v>
      </c>
      <c r="J555" t="s">
        <v>100</v>
      </c>
      <c r="K555" t="s">
        <v>115</v>
      </c>
      <c r="L555" t="s">
        <v>65</v>
      </c>
      <c r="M555" t="s">
        <v>37</v>
      </c>
      <c r="N555">
        <v>3.5</v>
      </c>
      <c r="O555">
        <v>5</v>
      </c>
      <c r="P555" t="s">
        <v>38</v>
      </c>
      <c r="Q555" t="s">
        <v>38</v>
      </c>
      <c r="R555" t="s">
        <v>43</v>
      </c>
      <c r="S555" t="s">
        <v>2307</v>
      </c>
      <c r="T555" t="s">
        <v>1604</v>
      </c>
      <c r="U555" t="s">
        <v>2314</v>
      </c>
      <c r="V555" t="s">
        <v>1608</v>
      </c>
      <c r="W555" t="s">
        <v>40</v>
      </c>
      <c r="X555" t="s">
        <v>35</v>
      </c>
      <c r="Y555" t="s">
        <v>36</v>
      </c>
      <c r="Z555" t="s">
        <v>58</v>
      </c>
      <c r="AA555">
        <v>70261</v>
      </c>
      <c r="AB555">
        <v>106920</v>
      </c>
      <c r="AO555" t="s">
        <v>38</v>
      </c>
      <c r="AP555" t="s">
        <v>38</v>
      </c>
      <c r="AQ555" t="s">
        <v>38</v>
      </c>
      <c r="AT555" t="str">
        <f t="shared" si="8"/>
        <v>0117015</v>
      </c>
    </row>
    <row r="556" spans="1:46" hidden="1">
      <c r="A556" t="s">
        <v>2595</v>
      </c>
      <c r="B556" t="s">
        <v>2596</v>
      </c>
      <c r="C556" t="s">
        <v>2597</v>
      </c>
      <c r="D556" t="s">
        <v>2300</v>
      </c>
      <c r="E556" t="s">
        <v>1580</v>
      </c>
      <c r="F556" t="s">
        <v>2304</v>
      </c>
      <c r="G556" t="s">
        <v>1589</v>
      </c>
      <c r="H556" t="s">
        <v>2319</v>
      </c>
      <c r="I556" t="s">
        <v>2602</v>
      </c>
      <c r="J556" t="s">
        <v>34</v>
      </c>
      <c r="K556" t="s">
        <v>115</v>
      </c>
      <c r="L556" t="s">
        <v>41</v>
      </c>
      <c r="M556" t="s">
        <v>37</v>
      </c>
      <c r="N556">
        <v>20</v>
      </c>
      <c r="O556">
        <v>100</v>
      </c>
      <c r="P556" t="s">
        <v>38</v>
      </c>
      <c r="Q556" t="s">
        <v>38</v>
      </c>
      <c r="R556" t="s">
        <v>38</v>
      </c>
      <c r="S556" t="s">
        <v>2307</v>
      </c>
      <c r="T556" t="s">
        <v>1604</v>
      </c>
      <c r="U556" t="s">
        <v>2315</v>
      </c>
      <c r="V556" t="s">
        <v>1609</v>
      </c>
      <c r="W556" t="s">
        <v>40</v>
      </c>
      <c r="X556" t="s">
        <v>35</v>
      </c>
      <c r="Y556" t="s">
        <v>36</v>
      </c>
      <c r="Z556" t="s">
        <v>37</v>
      </c>
      <c r="AA556">
        <v>29</v>
      </c>
      <c r="AB556">
        <v>14</v>
      </c>
      <c r="AO556" t="s">
        <v>38</v>
      </c>
      <c r="AP556" t="s">
        <v>38</v>
      </c>
      <c r="AQ556" t="s">
        <v>38</v>
      </c>
      <c r="AT556" t="str">
        <f t="shared" si="8"/>
        <v>0117016</v>
      </c>
    </row>
    <row r="557" spans="1:46" hidden="1">
      <c r="A557" t="s">
        <v>2595</v>
      </c>
      <c r="B557" t="s">
        <v>2596</v>
      </c>
      <c r="C557" t="s">
        <v>2597</v>
      </c>
      <c r="D557" t="s">
        <v>2300</v>
      </c>
      <c r="E557" t="s">
        <v>1580</v>
      </c>
      <c r="F557" t="s">
        <v>2304</v>
      </c>
      <c r="G557" t="s">
        <v>1589</v>
      </c>
      <c r="H557" t="s">
        <v>2318</v>
      </c>
      <c r="I557" t="s">
        <v>2603</v>
      </c>
      <c r="J557" t="s">
        <v>34</v>
      </c>
      <c r="K557" t="s">
        <v>115</v>
      </c>
      <c r="L557" t="s">
        <v>41</v>
      </c>
      <c r="M557" t="s">
        <v>37</v>
      </c>
      <c r="O557">
        <v>5</v>
      </c>
      <c r="P557" t="s">
        <v>38</v>
      </c>
      <c r="Q557" t="s">
        <v>38</v>
      </c>
      <c r="R557" t="s">
        <v>38</v>
      </c>
      <c r="S557" t="s">
        <v>2604</v>
      </c>
      <c r="U557" t="s">
        <v>2604</v>
      </c>
      <c r="AT557" t="str">
        <f t="shared" si="8"/>
        <v>0117010</v>
      </c>
    </row>
    <row r="558" spans="1:46" hidden="1">
      <c r="A558" t="s">
        <v>2595</v>
      </c>
      <c r="B558" t="s">
        <v>2596</v>
      </c>
      <c r="C558" t="s">
        <v>2597</v>
      </c>
      <c r="D558" t="s">
        <v>2300</v>
      </c>
      <c r="E558" t="s">
        <v>1580</v>
      </c>
      <c r="F558" t="s">
        <v>2304</v>
      </c>
      <c r="G558" t="s">
        <v>1589</v>
      </c>
      <c r="H558" t="s">
        <v>2307</v>
      </c>
      <c r="I558" t="s">
        <v>2605</v>
      </c>
      <c r="J558" t="s">
        <v>76</v>
      </c>
      <c r="K558" t="s">
        <v>115</v>
      </c>
      <c r="L558" t="s">
        <v>65</v>
      </c>
      <c r="M558" t="s">
        <v>37</v>
      </c>
      <c r="N558">
        <v>1971034</v>
      </c>
      <c r="O558">
        <v>2128717</v>
      </c>
      <c r="P558" t="s">
        <v>38</v>
      </c>
      <c r="Q558" t="s">
        <v>43</v>
      </c>
      <c r="R558" t="s">
        <v>43</v>
      </c>
      <c r="S558" t="s">
        <v>2604</v>
      </c>
      <c r="U558" t="s">
        <v>2604</v>
      </c>
      <c r="AT558" t="str">
        <f t="shared" si="8"/>
        <v>0117010</v>
      </c>
    </row>
    <row r="559" spans="1:46" hidden="1">
      <c r="A559" t="s">
        <v>2595</v>
      </c>
      <c r="B559" t="s">
        <v>2596</v>
      </c>
      <c r="C559" t="s">
        <v>2597</v>
      </c>
      <c r="D559" t="s">
        <v>2300</v>
      </c>
      <c r="E559" t="s">
        <v>1580</v>
      </c>
      <c r="F559" t="s">
        <v>2307</v>
      </c>
      <c r="G559" t="s">
        <v>1610</v>
      </c>
      <c r="H559" t="s">
        <v>2315</v>
      </c>
      <c r="I559" t="s">
        <v>2606</v>
      </c>
      <c r="J559" t="s">
        <v>40</v>
      </c>
      <c r="K559" t="s">
        <v>115</v>
      </c>
      <c r="L559" t="s">
        <v>65</v>
      </c>
      <c r="M559" t="s">
        <v>37</v>
      </c>
      <c r="N559">
        <v>10610540280</v>
      </c>
      <c r="O559">
        <v>102743656882</v>
      </c>
      <c r="P559" t="s">
        <v>38</v>
      </c>
      <c r="Q559" t="s">
        <v>38</v>
      </c>
      <c r="R559" t="s">
        <v>38</v>
      </c>
      <c r="S559" t="s">
        <v>2310</v>
      </c>
      <c r="T559" t="s">
        <v>1611</v>
      </c>
      <c r="U559" t="s">
        <v>2316</v>
      </c>
      <c r="V559" t="s">
        <v>1615</v>
      </c>
      <c r="W559" t="s">
        <v>40</v>
      </c>
      <c r="X559" t="s">
        <v>35</v>
      </c>
      <c r="Y559" t="s">
        <v>36</v>
      </c>
      <c r="Z559" t="s">
        <v>58</v>
      </c>
      <c r="AA559">
        <v>70</v>
      </c>
      <c r="AB559">
        <v>1310</v>
      </c>
      <c r="AO559" t="s">
        <v>38</v>
      </c>
      <c r="AP559" t="s">
        <v>38</v>
      </c>
      <c r="AQ559" t="s">
        <v>38</v>
      </c>
      <c r="AT559" t="str">
        <f t="shared" si="8"/>
        <v>0117017</v>
      </c>
    </row>
    <row r="560" spans="1:46" hidden="1">
      <c r="A560" t="s">
        <v>2595</v>
      </c>
      <c r="B560" t="s">
        <v>2596</v>
      </c>
      <c r="C560" t="s">
        <v>2597</v>
      </c>
      <c r="D560" t="s">
        <v>2300</v>
      </c>
      <c r="E560" t="s">
        <v>1580</v>
      </c>
      <c r="F560" t="s">
        <v>2307</v>
      </c>
      <c r="G560" t="s">
        <v>1610</v>
      </c>
      <c r="H560" t="s">
        <v>2315</v>
      </c>
      <c r="I560" t="s">
        <v>2606</v>
      </c>
      <c r="J560" t="s">
        <v>40</v>
      </c>
      <c r="K560" t="s">
        <v>115</v>
      </c>
      <c r="L560" t="s">
        <v>65</v>
      </c>
      <c r="M560" t="s">
        <v>37</v>
      </c>
      <c r="N560">
        <v>10610540280</v>
      </c>
      <c r="O560">
        <v>102743656882</v>
      </c>
      <c r="P560" t="s">
        <v>38</v>
      </c>
      <c r="Q560" t="s">
        <v>38</v>
      </c>
      <c r="R560" t="s">
        <v>38</v>
      </c>
      <c r="S560" t="s">
        <v>2314</v>
      </c>
      <c r="T560" t="s">
        <v>1616</v>
      </c>
      <c r="U560" t="s">
        <v>2318</v>
      </c>
      <c r="V560" t="s">
        <v>1620</v>
      </c>
      <c r="W560" t="s">
        <v>40</v>
      </c>
      <c r="X560" t="s">
        <v>35</v>
      </c>
      <c r="Y560" t="s">
        <v>36</v>
      </c>
      <c r="Z560" t="s">
        <v>37</v>
      </c>
      <c r="AA560">
        <v>300</v>
      </c>
      <c r="AB560">
        <v>11998</v>
      </c>
      <c r="AO560" t="s">
        <v>38</v>
      </c>
      <c r="AP560" t="s">
        <v>38</v>
      </c>
      <c r="AQ560" t="s">
        <v>38</v>
      </c>
      <c r="AT560" t="str">
        <f t="shared" si="8"/>
        <v>0117018</v>
      </c>
    </row>
    <row r="561" spans="1:46" hidden="1">
      <c r="A561" t="s">
        <v>2595</v>
      </c>
      <c r="B561" t="s">
        <v>2596</v>
      </c>
      <c r="C561" t="s">
        <v>2597</v>
      </c>
      <c r="D561" t="s">
        <v>2300</v>
      </c>
      <c r="E561" t="s">
        <v>1580</v>
      </c>
      <c r="F561" t="s">
        <v>2307</v>
      </c>
      <c r="G561" t="s">
        <v>1610</v>
      </c>
      <c r="H561" t="s">
        <v>2315</v>
      </c>
      <c r="I561" t="s">
        <v>2606</v>
      </c>
      <c r="J561" t="s">
        <v>40</v>
      </c>
      <c r="K561" t="s">
        <v>115</v>
      </c>
      <c r="L561" t="s">
        <v>65</v>
      </c>
      <c r="M561" t="s">
        <v>37</v>
      </c>
      <c r="N561">
        <v>10610540280</v>
      </c>
      <c r="O561">
        <v>102743656882</v>
      </c>
      <c r="P561" t="s">
        <v>38</v>
      </c>
      <c r="Q561" t="s">
        <v>38</v>
      </c>
      <c r="R561" t="s">
        <v>38</v>
      </c>
      <c r="S561" t="s">
        <v>2314</v>
      </c>
      <c r="T561" t="s">
        <v>1616</v>
      </c>
      <c r="U561" t="s">
        <v>2319</v>
      </c>
      <c r="V561" t="s">
        <v>1621</v>
      </c>
      <c r="W561" t="s">
        <v>40</v>
      </c>
      <c r="X561" t="s">
        <v>35</v>
      </c>
      <c r="Y561" t="s">
        <v>36</v>
      </c>
      <c r="Z561" t="s">
        <v>58</v>
      </c>
      <c r="AA561">
        <v>11985</v>
      </c>
      <c r="AB561">
        <v>98969</v>
      </c>
      <c r="AO561" t="s">
        <v>38</v>
      </c>
      <c r="AP561" t="s">
        <v>38</v>
      </c>
      <c r="AQ561" t="s">
        <v>38</v>
      </c>
      <c r="AT561" t="str">
        <f t="shared" si="8"/>
        <v>0117019</v>
      </c>
    </row>
    <row r="562" spans="1:46" hidden="1">
      <c r="A562" t="s">
        <v>2595</v>
      </c>
      <c r="B562" t="s">
        <v>2596</v>
      </c>
      <c r="C562" t="s">
        <v>2597</v>
      </c>
      <c r="D562" t="s">
        <v>2300</v>
      </c>
      <c r="E562" t="s">
        <v>1580</v>
      </c>
      <c r="F562" t="s">
        <v>2310</v>
      </c>
      <c r="G562" t="s">
        <v>1622</v>
      </c>
      <c r="H562" t="s">
        <v>2316</v>
      </c>
      <c r="I562" t="s">
        <v>2423</v>
      </c>
      <c r="J562" t="s">
        <v>100</v>
      </c>
      <c r="K562" t="s">
        <v>131</v>
      </c>
      <c r="L562" t="s">
        <v>41</v>
      </c>
      <c r="M562" t="s">
        <v>37</v>
      </c>
      <c r="N562">
        <v>100</v>
      </c>
      <c r="O562">
        <v>100</v>
      </c>
      <c r="P562" t="s">
        <v>38</v>
      </c>
      <c r="Q562" t="s">
        <v>38</v>
      </c>
      <c r="R562" t="s">
        <v>38</v>
      </c>
      <c r="S562" t="s">
        <v>2318</v>
      </c>
      <c r="T562" t="s">
        <v>552</v>
      </c>
      <c r="U562" t="s">
        <v>2320</v>
      </c>
      <c r="V562" t="s">
        <v>1626</v>
      </c>
      <c r="W562" t="s">
        <v>76</v>
      </c>
      <c r="X562" t="s">
        <v>95</v>
      </c>
      <c r="Y562" t="s">
        <v>41</v>
      </c>
      <c r="Z562" t="s">
        <v>58</v>
      </c>
      <c r="AA562">
        <v>0</v>
      </c>
      <c r="AB562">
        <v>100</v>
      </c>
      <c r="AO562" t="s">
        <v>38</v>
      </c>
      <c r="AP562" t="s">
        <v>38</v>
      </c>
      <c r="AQ562" t="s">
        <v>38</v>
      </c>
      <c r="AT562" t="str">
        <f t="shared" si="8"/>
        <v>01170110</v>
      </c>
    </row>
    <row r="563" spans="1:46" hidden="1">
      <c r="A563" t="s">
        <v>2595</v>
      </c>
      <c r="B563" t="s">
        <v>2596</v>
      </c>
      <c r="C563" t="s">
        <v>2597</v>
      </c>
      <c r="D563" t="s">
        <v>2300</v>
      </c>
      <c r="E563" t="s">
        <v>1580</v>
      </c>
      <c r="F563" t="s">
        <v>2310</v>
      </c>
      <c r="G563" t="s">
        <v>1622</v>
      </c>
      <c r="H563" t="s">
        <v>2316</v>
      </c>
      <c r="I563" t="s">
        <v>2423</v>
      </c>
      <c r="J563" t="s">
        <v>100</v>
      </c>
      <c r="K563" t="s">
        <v>131</v>
      </c>
      <c r="L563" t="s">
        <v>41</v>
      </c>
      <c r="M563" t="s">
        <v>37</v>
      </c>
      <c r="N563">
        <v>100</v>
      </c>
      <c r="O563">
        <v>100</v>
      </c>
      <c r="P563" t="s">
        <v>38</v>
      </c>
      <c r="Q563" t="s">
        <v>38</v>
      </c>
      <c r="R563" t="s">
        <v>38</v>
      </c>
      <c r="S563" t="s">
        <v>2318</v>
      </c>
      <c r="T563" t="s">
        <v>552</v>
      </c>
      <c r="U563" t="s">
        <v>2332</v>
      </c>
      <c r="V563" t="s">
        <v>1627</v>
      </c>
      <c r="W563" t="s">
        <v>76</v>
      </c>
      <c r="X563" t="s">
        <v>95</v>
      </c>
      <c r="Y563" t="s">
        <v>41</v>
      </c>
      <c r="Z563" t="s">
        <v>37</v>
      </c>
      <c r="AA563">
        <v>28</v>
      </c>
      <c r="AB563">
        <v>100</v>
      </c>
      <c r="AO563" t="s">
        <v>60</v>
      </c>
      <c r="AP563" t="s">
        <v>60</v>
      </c>
      <c r="AQ563" t="s">
        <v>38</v>
      </c>
      <c r="AR563" t="s">
        <v>2607</v>
      </c>
      <c r="AT563" t="str">
        <f t="shared" si="8"/>
        <v>01170115</v>
      </c>
    </row>
    <row r="564" spans="1:46" hidden="1">
      <c r="A564" t="s">
        <v>2595</v>
      </c>
      <c r="B564" t="s">
        <v>2596</v>
      </c>
      <c r="C564" t="s">
        <v>2597</v>
      </c>
      <c r="D564" t="s">
        <v>2300</v>
      </c>
      <c r="E564" t="s">
        <v>1580</v>
      </c>
      <c r="F564" t="s">
        <v>2310</v>
      </c>
      <c r="G564" t="s">
        <v>1622</v>
      </c>
      <c r="H564" t="s">
        <v>2316</v>
      </c>
      <c r="I564" t="s">
        <v>2423</v>
      </c>
      <c r="J564" t="s">
        <v>100</v>
      </c>
      <c r="K564" t="s">
        <v>131</v>
      </c>
      <c r="L564" t="s">
        <v>41</v>
      </c>
      <c r="M564" t="s">
        <v>37</v>
      </c>
      <c r="N564">
        <v>100</v>
      </c>
      <c r="O564">
        <v>100</v>
      </c>
      <c r="P564" t="s">
        <v>38</v>
      </c>
      <c r="Q564" t="s">
        <v>38</v>
      </c>
      <c r="R564" t="s">
        <v>38</v>
      </c>
      <c r="S564" t="s">
        <v>2319</v>
      </c>
      <c r="T564" t="s">
        <v>118</v>
      </c>
      <c r="U564" t="s">
        <v>2327</v>
      </c>
      <c r="V564" t="s">
        <v>320</v>
      </c>
      <c r="W564" t="s">
        <v>100</v>
      </c>
      <c r="X564" t="s">
        <v>35</v>
      </c>
      <c r="Y564" t="s">
        <v>41</v>
      </c>
      <c r="Z564" t="s">
        <v>37</v>
      </c>
      <c r="AA564">
        <v>100</v>
      </c>
      <c r="AB564">
        <v>100</v>
      </c>
      <c r="AO564" t="s">
        <v>38</v>
      </c>
      <c r="AP564" t="s">
        <v>38</v>
      </c>
      <c r="AQ564" t="s">
        <v>38</v>
      </c>
      <c r="AT564" t="str">
        <f t="shared" si="8"/>
        <v>01170112</v>
      </c>
    </row>
    <row r="565" spans="1:46" hidden="1">
      <c r="A565" t="s">
        <v>2595</v>
      </c>
      <c r="B565" t="s">
        <v>2596</v>
      </c>
      <c r="C565" t="s">
        <v>2597</v>
      </c>
      <c r="D565" t="s">
        <v>2300</v>
      </c>
      <c r="E565" t="s">
        <v>1580</v>
      </c>
      <c r="F565" t="s">
        <v>2310</v>
      </c>
      <c r="G565" t="s">
        <v>1622</v>
      </c>
      <c r="H565" t="s">
        <v>2316</v>
      </c>
      <c r="I565" t="s">
        <v>2423</v>
      </c>
      <c r="J565" t="s">
        <v>100</v>
      </c>
      <c r="K565" t="s">
        <v>131</v>
      </c>
      <c r="L565" t="s">
        <v>41</v>
      </c>
      <c r="M565" t="s">
        <v>37</v>
      </c>
      <c r="N565">
        <v>100</v>
      </c>
      <c r="O565">
        <v>100</v>
      </c>
      <c r="P565" t="s">
        <v>38</v>
      </c>
      <c r="Q565" t="s">
        <v>38</v>
      </c>
      <c r="R565" t="s">
        <v>38</v>
      </c>
      <c r="S565" t="s">
        <v>2320</v>
      </c>
      <c r="T565" t="s">
        <v>402</v>
      </c>
      <c r="U565" t="s">
        <v>2331</v>
      </c>
      <c r="V565" t="s">
        <v>1631</v>
      </c>
      <c r="W565" t="s">
        <v>34</v>
      </c>
      <c r="X565" t="s">
        <v>35</v>
      </c>
      <c r="Y565" t="s">
        <v>36</v>
      </c>
      <c r="Z565" t="s">
        <v>37</v>
      </c>
      <c r="AA565">
        <v>125</v>
      </c>
      <c r="AB565">
        <v>220</v>
      </c>
      <c r="AO565" t="s">
        <v>38</v>
      </c>
      <c r="AP565" t="s">
        <v>38</v>
      </c>
      <c r="AQ565" t="s">
        <v>38</v>
      </c>
      <c r="AT565" t="str">
        <f t="shared" si="8"/>
        <v>01170114</v>
      </c>
    </row>
    <row r="566" spans="1:46" hidden="1">
      <c r="A566" t="s">
        <v>2595</v>
      </c>
      <c r="B566" t="s">
        <v>2596</v>
      </c>
      <c r="C566" t="s">
        <v>2597</v>
      </c>
      <c r="D566" t="s">
        <v>2300</v>
      </c>
      <c r="E566" t="s">
        <v>1580</v>
      </c>
      <c r="F566" t="s">
        <v>2314</v>
      </c>
      <c r="G566" t="s">
        <v>1632</v>
      </c>
      <c r="H566" t="s">
        <v>2306</v>
      </c>
      <c r="I566" t="s">
        <v>2608</v>
      </c>
      <c r="J566" t="s">
        <v>34</v>
      </c>
      <c r="K566" t="s">
        <v>131</v>
      </c>
      <c r="L566" t="s">
        <v>65</v>
      </c>
      <c r="M566" t="s">
        <v>37</v>
      </c>
      <c r="N566">
        <v>3000</v>
      </c>
      <c r="O566">
        <v>9600</v>
      </c>
      <c r="P566" t="s">
        <v>60</v>
      </c>
      <c r="Q566" t="s">
        <v>60</v>
      </c>
      <c r="R566" t="s">
        <v>38</v>
      </c>
      <c r="S566" t="s">
        <v>2331</v>
      </c>
      <c r="T566" t="s">
        <v>1633</v>
      </c>
      <c r="U566" t="s">
        <v>2333</v>
      </c>
      <c r="V566" t="s">
        <v>1634</v>
      </c>
      <c r="W566" t="s">
        <v>34</v>
      </c>
      <c r="X566" t="s">
        <v>131</v>
      </c>
      <c r="Y566" t="s">
        <v>36</v>
      </c>
      <c r="Z566" t="s">
        <v>37</v>
      </c>
      <c r="AA566">
        <v>16</v>
      </c>
      <c r="AB566">
        <v>50</v>
      </c>
      <c r="AO566" t="s">
        <v>60</v>
      </c>
      <c r="AP566" t="s">
        <v>60</v>
      </c>
      <c r="AQ566" t="s">
        <v>38</v>
      </c>
      <c r="AR566" t="s">
        <v>2609</v>
      </c>
      <c r="AT566" t="str">
        <f t="shared" si="8"/>
        <v>01170116</v>
      </c>
    </row>
    <row r="567" spans="1:46" hidden="1">
      <c r="A567" t="s">
        <v>2610</v>
      </c>
      <c r="B567" t="s">
        <v>2596</v>
      </c>
      <c r="C567" t="s">
        <v>2611</v>
      </c>
      <c r="D567" t="s">
        <v>2300</v>
      </c>
      <c r="E567" t="s">
        <v>1635</v>
      </c>
      <c r="F567" t="s">
        <v>2301</v>
      </c>
      <c r="G567" t="s">
        <v>1636</v>
      </c>
      <c r="H567" t="s">
        <v>2301</v>
      </c>
      <c r="I567" t="s">
        <v>2612</v>
      </c>
      <c r="J567" t="s">
        <v>76</v>
      </c>
      <c r="K567" t="s">
        <v>131</v>
      </c>
      <c r="L567" t="s">
        <v>36</v>
      </c>
      <c r="M567" t="s">
        <v>37</v>
      </c>
      <c r="N567">
        <v>1938</v>
      </c>
      <c r="O567">
        <v>2549</v>
      </c>
      <c r="P567" t="s">
        <v>38</v>
      </c>
      <c r="Q567" t="s">
        <v>38</v>
      </c>
      <c r="R567" t="s">
        <v>38</v>
      </c>
      <c r="S567" t="s">
        <v>2301</v>
      </c>
      <c r="T567" t="s">
        <v>1637</v>
      </c>
      <c r="U567" t="s">
        <v>2301</v>
      </c>
      <c r="V567" t="s">
        <v>1641</v>
      </c>
      <c r="W567" t="s">
        <v>34</v>
      </c>
      <c r="X567" t="s">
        <v>35</v>
      </c>
      <c r="Y567" t="s">
        <v>36</v>
      </c>
      <c r="Z567" t="s">
        <v>58</v>
      </c>
      <c r="AA567">
        <v>570</v>
      </c>
      <c r="AB567">
        <v>660</v>
      </c>
      <c r="AC567" t="e">
        <v>#N/A</v>
      </c>
      <c r="AE567">
        <v>300</v>
      </c>
      <c r="AF567">
        <v>700</v>
      </c>
      <c r="AG567">
        <v>500</v>
      </c>
      <c r="AH567">
        <v>500</v>
      </c>
      <c r="AI567">
        <v>600</v>
      </c>
      <c r="AJ567">
        <v>600</v>
      </c>
      <c r="AK567">
        <v>600</v>
      </c>
      <c r="AL567">
        <v>600</v>
      </c>
      <c r="AM567">
        <v>600</v>
      </c>
      <c r="AN567">
        <v>600</v>
      </c>
      <c r="AO567" t="s">
        <v>38</v>
      </c>
      <c r="AP567" t="s">
        <v>38</v>
      </c>
      <c r="AQ567" t="s">
        <v>38</v>
      </c>
      <c r="AT567" t="str">
        <f t="shared" si="8"/>
        <v>0200011</v>
      </c>
    </row>
    <row r="568" spans="1:46" hidden="1">
      <c r="A568" t="s">
        <v>2610</v>
      </c>
      <c r="B568" t="s">
        <v>2596</v>
      </c>
      <c r="C568" t="s">
        <v>2611</v>
      </c>
      <c r="D568" t="s">
        <v>2300</v>
      </c>
      <c r="E568" t="s">
        <v>1635</v>
      </c>
      <c r="F568" t="s">
        <v>2301</v>
      </c>
      <c r="G568" t="s">
        <v>1636</v>
      </c>
      <c r="H568" t="s">
        <v>2301</v>
      </c>
      <c r="I568" t="s">
        <v>2612</v>
      </c>
      <c r="J568" t="s">
        <v>76</v>
      </c>
      <c r="K568" t="s">
        <v>131</v>
      </c>
      <c r="L568" t="s">
        <v>36</v>
      </c>
      <c r="M568" t="s">
        <v>37</v>
      </c>
      <c r="N568">
        <v>1938</v>
      </c>
      <c r="O568">
        <v>2549</v>
      </c>
      <c r="P568" t="s">
        <v>38</v>
      </c>
      <c r="Q568" t="s">
        <v>38</v>
      </c>
      <c r="R568" t="s">
        <v>38</v>
      </c>
      <c r="S568" t="s">
        <v>2301</v>
      </c>
      <c r="T568" t="s">
        <v>1637</v>
      </c>
      <c r="U568" t="s">
        <v>2306</v>
      </c>
      <c r="V568" t="s">
        <v>1642</v>
      </c>
      <c r="W568" t="s">
        <v>40</v>
      </c>
      <c r="X568" t="s">
        <v>131</v>
      </c>
      <c r="Y568" t="s">
        <v>36</v>
      </c>
      <c r="Z568" t="s">
        <v>37</v>
      </c>
      <c r="AA568">
        <v>2</v>
      </c>
      <c r="AB568">
        <v>8</v>
      </c>
      <c r="AC568" t="e">
        <v>#N/A</v>
      </c>
      <c r="AO568" t="s">
        <v>60</v>
      </c>
      <c r="AP568" t="s">
        <v>60</v>
      </c>
      <c r="AQ568" t="s">
        <v>38</v>
      </c>
      <c r="AT568" t="str">
        <f t="shared" si="8"/>
        <v>02000119</v>
      </c>
    </row>
    <row r="569" spans="1:46" hidden="1">
      <c r="A569" t="s">
        <v>2610</v>
      </c>
      <c r="B569" t="s">
        <v>2596</v>
      </c>
      <c r="C569" t="s">
        <v>2611</v>
      </c>
      <c r="D569" t="s">
        <v>2300</v>
      </c>
      <c r="E569" t="s">
        <v>1635</v>
      </c>
      <c r="F569" t="s">
        <v>2301</v>
      </c>
      <c r="G569" t="s">
        <v>1636</v>
      </c>
      <c r="H569" t="s">
        <v>2304</v>
      </c>
      <c r="I569" t="s">
        <v>2613</v>
      </c>
      <c r="J569" t="s">
        <v>40</v>
      </c>
      <c r="K569" t="s">
        <v>131</v>
      </c>
      <c r="L569" t="s">
        <v>41</v>
      </c>
      <c r="M569" t="s">
        <v>58</v>
      </c>
      <c r="N569">
        <v>24</v>
      </c>
      <c r="O569">
        <v>44</v>
      </c>
      <c r="P569" t="s">
        <v>38</v>
      </c>
      <c r="Q569" t="s">
        <v>38</v>
      </c>
      <c r="R569" t="s">
        <v>38</v>
      </c>
      <c r="S569" t="s">
        <v>2304</v>
      </c>
      <c r="T569" t="s">
        <v>1643</v>
      </c>
      <c r="U569" t="s">
        <v>2304</v>
      </c>
      <c r="V569" t="s">
        <v>1644</v>
      </c>
      <c r="W569" t="s">
        <v>100</v>
      </c>
      <c r="X569" t="s">
        <v>131</v>
      </c>
      <c r="Y569" t="s">
        <v>41</v>
      </c>
      <c r="Z569" t="s">
        <v>58</v>
      </c>
      <c r="AA569">
        <v>90</v>
      </c>
      <c r="AB569">
        <v>90</v>
      </c>
      <c r="AC569">
        <v>105</v>
      </c>
      <c r="AE569">
        <v>1</v>
      </c>
      <c r="AF569">
        <v>1</v>
      </c>
      <c r="AG569">
        <v>1</v>
      </c>
      <c r="AH569">
        <v>1</v>
      </c>
      <c r="AI569">
        <v>1</v>
      </c>
      <c r="AJ569">
        <v>1</v>
      </c>
      <c r="AK569">
        <v>1</v>
      </c>
      <c r="AL569">
        <v>1</v>
      </c>
      <c r="AM569">
        <v>1</v>
      </c>
      <c r="AN569">
        <v>1</v>
      </c>
      <c r="AO569" t="s">
        <v>38</v>
      </c>
      <c r="AP569" t="s">
        <v>38</v>
      </c>
      <c r="AQ569" t="s">
        <v>38</v>
      </c>
      <c r="AT569" t="str">
        <f t="shared" si="8"/>
        <v>0200012</v>
      </c>
    </row>
    <row r="570" spans="1:46" hidden="1">
      <c r="A570" t="s">
        <v>2610</v>
      </c>
      <c r="B570" t="s">
        <v>2596</v>
      </c>
      <c r="C570" t="s">
        <v>2611</v>
      </c>
      <c r="D570" t="s">
        <v>2300</v>
      </c>
      <c r="E570" t="s">
        <v>1635</v>
      </c>
      <c r="F570" t="s">
        <v>2301</v>
      </c>
      <c r="G570" t="s">
        <v>1636</v>
      </c>
      <c r="H570" t="s">
        <v>2304</v>
      </c>
      <c r="I570" t="s">
        <v>2613</v>
      </c>
      <c r="J570" t="s">
        <v>40</v>
      </c>
      <c r="K570" t="s">
        <v>131</v>
      </c>
      <c r="L570" t="s">
        <v>41</v>
      </c>
      <c r="M570" t="s">
        <v>58</v>
      </c>
      <c r="N570">
        <v>24</v>
      </c>
      <c r="O570">
        <v>44</v>
      </c>
      <c r="P570" t="s">
        <v>38</v>
      </c>
      <c r="Q570" t="s">
        <v>38</v>
      </c>
      <c r="R570" t="s">
        <v>38</v>
      </c>
      <c r="S570" t="s">
        <v>2307</v>
      </c>
      <c r="T570" t="s">
        <v>1645</v>
      </c>
      <c r="U570" t="s">
        <v>2307</v>
      </c>
      <c r="V570" t="s">
        <v>1649</v>
      </c>
      <c r="W570" t="s">
        <v>40</v>
      </c>
      <c r="X570" t="s">
        <v>131</v>
      </c>
      <c r="Y570" t="s">
        <v>36</v>
      </c>
      <c r="Z570" t="s">
        <v>58</v>
      </c>
      <c r="AA570">
        <v>248</v>
      </c>
      <c r="AB570">
        <v>475</v>
      </c>
      <c r="AC570">
        <v>48</v>
      </c>
      <c r="AE570">
        <v>43</v>
      </c>
      <c r="AF570">
        <v>44</v>
      </c>
      <c r="AG570">
        <v>45</v>
      </c>
      <c r="AH570">
        <v>46</v>
      </c>
      <c r="AI570">
        <v>47</v>
      </c>
      <c r="AJ570">
        <v>48</v>
      </c>
      <c r="AK570">
        <v>49</v>
      </c>
      <c r="AL570">
        <v>50</v>
      </c>
      <c r="AM570">
        <v>51</v>
      </c>
      <c r="AN570">
        <v>52</v>
      </c>
      <c r="AO570" t="s">
        <v>38</v>
      </c>
      <c r="AP570" t="s">
        <v>38</v>
      </c>
      <c r="AQ570" t="s">
        <v>38</v>
      </c>
      <c r="AT570" t="str">
        <f t="shared" si="8"/>
        <v>0200013</v>
      </c>
    </row>
    <row r="571" spans="1:46" hidden="1">
      <c r="A571" t="s">
        <v>2610</v>
      </c>
      <c r="B571" t="s">
        <v>2596</v>
      </c>
      <c r="C571" t="s">
        <v>2611</v>
      </c>
      <c r="D571" t="s">
        <v>2300</v>
      </c>
      <c r="E571" t="s">
        <v>1635</v>
      </c>
      <c r="F571" t="s">
        <v>2301</v>
      </c>
      <c r="G571" t="s">
        <v>1636</v>
      </c>
      <c r="H571" t="s">
        <v>2304</v>
      </c>
      <c r="I571" t="s">
        <v>2613</v>
      </c>
      <c r="J571" t="s">
        <v>40</v>
      </c>
      <c r="K571" t="s">
        <v>131</v>
      </c>
      <c r="L571" t="s">
        <v>41</v>
      </c>
      <c r="M571" t="s">
        <v>58</v>
      </c>
      <c r="N571">
        <v>24</v>
      </c>
      <c r="O571">
        <v>44</v>
      </c>
      <c r="P571" t="s">
        <v>38</v>
      </c>
      <c r="Q571" t="s">
        <v>38</v>
      </c>
      <c r="R571" t="s">
        <v>38</v>
      </c>
      <c r="S571" t="s">
        <v>2307</v>
      </c>
      <c r="T571" t="s">
        <v>1645</v>
      </c>
      <c r="U571" t="s">
        <v>2310</v>
      </c>
      <c r="V571" t="s">
        <v>1650</v>
      </c>
      <c r="W571" t="s">
        <v>40</v>
      </c>
      <c r="X571" t="s">
        <v>35</v>
      </c>
      <c r="Y571" t="s">
        <v>36</v>
      </c>
      <c r="Z571" t="s">
        <v>58</v>
      </c>
      <c r="AA571">
        <v>14298</v>
      </c>
      <c r="AB571">
        <v>26905</v>
      </c>
      <c r="AC571">
        <v>2550</v>
      </c>
      <c r="AE571">
        <v>1505</v>
      </c>
      <c r="AF571">
        <v>3200</v>
      </c>
      <c r="AG571">
        <v>3200</v>
      </c>
      <c r="AH571">
        <v>3200</v>
      </c>
      <c r="AI571">
        <v>1500</v>
      </c>
      <c r="AJ571">
        <v>3200</v>
      </c>
      <c r="AK571">
        <v>3200</v>
      </c>
      <c r="AL571">
        <v>3200</v>
      </c>
      <c r="AM571">
        <v>1500</v>
      </c>
      <c r="AN571">
        <v>3200</v>
      </c>
      <c r="AO571" t="s">
        <v>38</v>
      </c>
      <c r="AP571" t="s">
        <v>38</v>
      </c>
      <c r="AQ571" t="s">
        <v>38</v>
      </c>
      <c r="AT571" t="str">
        <f t="shared" si="8"/>
        <v>0200014</v>
      </c>
    </row>
    <row r="572" spans="1:46" hidden="1">
      <c r="A572" t="s">
        <v>2610</v>
      </c>
      <c r="B572" t="s">
        <v>2596</v>
      </c>
      <c r="C572" t="s">
        <v>2611</v>
      </c>
      <c r="D572" t="s">
        <v>2300</v>
      </c>
      <c r="E572" t="s">
        <v>1635</v>
      </c>
      <c r="F572" t="s">
        <v>2301</v>
      </c>
      <c r="G572" t="s">
        <v>1636</v>
      </c>
      <c r="H572" t="s">
        <v>2304</v>
      </c>
      <c r="I572" t="s">
        <v>2613</v>
      </c>
      <c r="J572" t="s">
        <v>40</v>
      </c>
      <c r="K572" t="s">
        <v>131</v>
      </c>
      <c r="L572" t="s">
        <v>41</v>
      </c>
      <c r="M572" t="s">
        <v>58</v>
      </c>
      <c r="N572">
        <v>24</v>
      </c>
      <c r="O572">
        <v>44</v>
      </c>
      <c r="P572" t="s">
        <v>38</v>
      </c>
      <c r="Q572" t="s">
        <v>38</v>
      </c>
      <c r="R572" t="s">
        <v>38</v>
      </c>
      <c r="S572" t="s">
        <v>2307</v>
      </c>
      <c r="T572" t="s">
        <v>1645</v>
      </c>
      <c r="U572" t="s">
        <v>2314</v>
      </c>
      <c r="V572" t="s">
        <v>1651</v>
      </c>
      <c r="W572" t="s">
        <v>40</v>
      </c>
      <c r="X572" t="s">
        <v>131</v>
      </c>
      <c r="Y572" t="s">
        <v>36</v>
      </c>
      <c r="Z572" t="s">
        <v>58</v>
      </c>
      <c r="AA572">
        <v>1123</v>
      </c>
      <c r="AB572">
        <v>2820</v>
      </c>
      <c r="AC572">
        <v>237</v>
      </c>
      <c r="AE572">
        <v>237</v>
      </c>
      <c r="AF572">
        <v>349.25</v>
      </c>
      <c r="AG572">
        <v>400.95</v>
      </c>
      <c r="AH572">
        <v>432.85</v>
      </c>
      <c r="AI572">
        <v>200</v>
      </c>
      <c r="AJ572">
        <v>250</v>
      </c>
      <c r="AK572">
        <v>250</v>
      </c>
      <c r="AL572">
        <v>250</v>
      </c>
      <c r="AM572">
        <v>200</v>
      </c>
      <c r="AN572">
        <v>250</v>
      </c>
      <c r="AO572" t="s">
        <v>38</v>
      </c>
      <c r="AP572" t="s">
        <v>38</v>
      </c>
      <c r="AQ572" t="s">
        <v>38</v>
      </c>
      <c r="AT572" t="str">
        <f t="shared" si="8"/>
        <v>0200015</v>
      </c>
    </row>
    <row r="573" spans="1:46" hidden="1">
      <c r="A573" t="s">
        <v>2610</v>
      </c>
      <c r="B573" t="s">
        <v>2596</v>
      </c>
      <c r="C573" t="s">
        <v>2611</v>
      </c>
      <c r="D573" t="s">
        <v>2300</v>
      </c>
      <c r="E573" t="s">
        <v>1635</v>
      </c>
      <c r="F573" t="s">
        <v>2301</v>
      </c>
      <c r="G573" t="s">
        <v>1636</v>
      </c>
      <c r="H573" t="s">
        <v>2304</v>
      </c>
      <c r="I573" t="s">
        <v>2613</v>
      </c>
      <c r="J573" t="s">
        <v>40</v>
      </c>
      <c r="K573" t="s">
        <v>131</v>
      </c>
      <c r="L573" t="s">
        <v>41</v>
      </c>
      <c r="M573" t="s">
        <v>58</v>
      </c>
      <c r="N573">
        <v>24</v>
      </c>
      <c r="O573">
        <v>44</v>
      </c>
      <c r="P573" t="s">
        <v>38</v>
      </c>
      <c r="Q573" t="s">
        <v>38</v>
      </c>
      <c r="R573" t="s">
        <v>38</v>
      </c>
      <c r="S573" t="s">
        <v>2310</v>
      </c>
      <c r="T573" t="s">
        <v>1652</v>
      </c>
      <c r="U573" t="s">
        <v>2315</v>
      </c>
      <c r="V573" t="s">
        <v>1653</v>
      </c>
      <c r="W573" t="s">
        <v>40</v>
      </c>
      <c r="X573" t="s">
        <v>35</v>
      </c>
      <c r="Y573" t="s">
        <v>36</v>
      </c>
      <c r="Z573" t="s">
        <v>58</v>
      </c>
      <c r="AA573">
        <v>2245</v>
      </c>
      <c r="AB573">
        <v>3299</v>
      </c>
      <c r="AC573">
        <v>226</v>
      </c>
      <c r="AE573">
        <v>334</v>
      </c>
      <c r="AF573">
        <v>385.00000000000011</v>
      </c>
      <c r="AG573">
        <v>300</v>
      </c>
      <c r="AH573">
        <v>300</v>
      </c>
      <c r="AI573">
        <v>330</v>
      </c>
      <c r="AJ573">
        <v>330</v>
      </c>
      <c r="AK573">
        <v>330</v>
      </c>
      <c r="AL573">
        <v>330</v>
      </c>
      <c r="AM573">
        <v>330</v>
      </c>
      <c r="AN573">
        <v>330</v>
      </c>
      <c r="AO573" t="s">
        <v>38</v>
      </c>
      <c r="AP573" t="s">
        <v>38</v>
      </c>
      <c r="AQ573" t="s">
        <v>38</v>
      </c>
      <c r="AT573" t="str">
        <f t="shared" si="8"/>
        <v>0200016</v>
      </c>
    </row>
    <row r="574" spans="1:46" hidden="1">
      <c r="A574" t="s">
        <v>2610</v>
      </c>
      <c r="B574" t="s">
        <v>2596</v>
      </c>
      <c r="C574" t="s">
        <v>2611</v>
      </c>
      <c r="D574" t="s">
        <v>2300</v>
      </c>
      <c r="E574" t="s">
        <v>1635</v>
      </c>
      <c r="F574" t="s">
        <v>2301</v>
      </c>
      <c r="G574" t="s">
        <v>1636</v>
      </c>
      <c r="H574" t="s">
        <v>2304</v>
      </c>
      <c r="I574" t="s">
        <v>2613</v>
      </c>
      <c r="J574" t="s">
        <v>40</v>
      </c>
      <c r="K574" t="s">
        <v>131</v>
      </c>
      <c r="L574" t="s">
        <v>41</v>
      </c>
      <c r="M574" t="s">
        <v>58</v>
      </c>
      <c r="N574">
        <v>24</v>
      </c>
      <c r="O574">
        <v>44</v>
      </c>
      <c r="P574" t="s">
        <v>38</v>
      </c>
      <c r="Q574" t="s">
        <v>38</v>
      </c>
      <c r="R574" t="s">
        <v>38</v>
      </c>
      <c r="S574" t="s">
        <v>2310</v>
      </c>
      <c r="T574" t="s">
        <v>1652</v>
      </c>
      <c r="U574" t="s">
        <v>2316</v>
      </c>
      <c r="V574" t="s">
        <v>1654</v>
      </c>
      <c r="W574" t="s">
        <v>40</v>
      </c>
      <c r="X574" t="s">
        <v>131</v>
      </c>
      <c r="Y574" t="s">
        <v>36</v>
      </c>
      <c r="Z574" t="s">
        <v>58</v>
      </c>
      <c r="AA574">
        <v>303</v>
      </c>
      <c r="AB574">
        <v>747</v>
      </c>
      <c r="AC574">
        <v>42</v>
      </c>
      <c r="AE574">
        <v>47</v>
      </c>
      <c r="AF574">
        <v>80</v>
      </c>
      <c r="AG574">
        <v>80</v>
      </c>
      <c r="AH574">
        <v>80</v>
      </c>
      <c r="AI574">
        <v>70</v>
      </c>
      <c r="AJ574">
        <v>80</v>
      </c>
      <c r="AK574">
        <v>80</v>
      </c>
      <c r="AL574">
        <v>80</v>
      </c>
      <c r="AM574">
        <v>70</v>
      </c>
      <c r="AN574">
        <v>80</v>
      </c>
      <c r="AO574" t="s">
        <v>38</v>
      </c>
      <c r="AP574" t="s">
        <v>38</v>
      </c>
      <c r="AQ574" t="s">
        <v>38</v>
      </c>
      <c r="AT574" t="str">
        <f t="shared" si="8"/>
        <v>0200017</v>
      </c>
    </row>
    <row r="575" spans="1:46" hidden="1">
      <c r="A575" t="s">
        <v>2610</v>
      </c>
      <c r="B575" t="s">
        <v>2596</v>
      </c>
      <c r="C575" t="s">
        <v>2611</v>
      </c>
      <c r="D575" t="s">
        <v>2300</v>
      </c>
      <c r="E575" t="s">
        <v>1635</v>
      </c>
      <c r="F575" t="s">
        <v>2301</v>
      </c>
      <c r="G575" t="s">
        <v>1636</v>
      </c>
      <c r="H575" t="s">
        <v>2304</v>
      </c>
      <c r="I575" t="s">
        <v>2613</v>
      </c>
      <c r="J575" t="s">
        <v>40</v>
      </c>
      <c r="K575" t="s">
        <v>131</v>
      </c>
      <c r="L575" t="s">
        <v>41</v>
      </c>
      <c r="M575" t="s">
        <v>58</v>
      </c>
      <c r="N575">
        <v>24</v>
      </c>
      <c r="O575">
        <v>44</v>
      </c>
      <c r="P575" t="s">
        <v>38</v>
      </c>
      <c r="Q575" t="s">
        <v>38</v>
      </c>
      <c r="R575" t="s">
        <v>38</v>
      </c>
      <c r="S575" t="s">
        <v>2314</v>
      </c>
      <c r="T575" t="s">
        <v>1655</v>
      </c>
      <c r="U575" t="s">
        <v>2318</v>
      </c>
      <c r="V575" t="s">
        <v>1659</v>
      </c>
      <c r="W575" t="s">
        <v>100</v>
      </c>
      <c r="X575" t="s">
        <v>131</v>
      </c>
      <c r="Y575" t="s">
        <v>41</v>
      </c>
      <c r="Z575" t="s">
        <v>58</v>
      </c>
      <c r="AA575">
        <v>100</v>
      </c>
      <c r="AB575">
        <v>100</v>
      </c>
      <c r="AC575">
        <v>100</v>
      </c>
      <c r="AE575">
        <v>1</v>
      </c>
      <c r="AF575">
        <v>1</v>
      </c>
      <c r="AG575">
        <v>1</v>
      </c>
      <c r="AH575">
        <v>1</v>
      </c>
      <c r="AI575">
        <v>1</v>
      </c>
      <c r="AJ575">
        <v>1</v>
      </c>
      <c r="AK575">
        <v>1</v>
      </c>
      <c r="AL575">
        <v>1</v>
      </c>
      <c r="AM575">
        <v>1</v>
      </c>
      <c r="AN575">
        <v>1</v>
      </c>
      <c r="AO575" t="s">
        <v>38</v>
      </c>
      <c r="AP575" t="s">
        <v>38</v>
      </c>
      <c r="AQ575" t="s">
        <v>38</v>
      </c>
      <c r="AT575" t="str">
        <f t="shared" si="8"/>
        <v>0200018</v>
      </c>
    </row>
    <row r="576" spans="1:46" hidden="1">
      <c r="A576" t="s">
        <v>2610</v>
      </c>
      <c r="B576" t="s">
        <v>2596</v>
      </c>
      <c r="C576" t="s">
        <v>2611</v>
      </c>
      <c r="D576" t="s">
        <v>2300</v>
      </c>
      <c r="E576" t="s">
        <v>1635</v>
      </c>
      <c r="F576" t="s">
        <v>2301</v>
      </c>
      <c r="G576" t="s">
        <v>1636</v>
      </c>
      <c r="H576" t="s">
        <v>2304</v>
      </c>
      <c r="I576" t="s">
        <v>2613</v>
      </c>
      <c r="J576" t="s">
        <v>40</v>
      </c>
      <c r="K576" t="s">
        <v>131</v>
      </c>
      <c r="L576" t="s">
        <v>41</v>
      </c>
      <c r="M576" t="s">
        <v>58</v>
      </c>
      <c r="N576">
        <v>24</v>
      </c>
      <c r="O576">
        <v>44</v>
      </c>
      <c r="P576" t="s">
        <v>38</v>
      </c>
      <c r="Q576" t="s">
        <v>38</v>
      </c>
      <c r="R576" t="s">
        <v>38</v>
      </c>
      <c r="S576" t="s">
        <v>2315</v>
      </c>
      <c r="T576" t="s">
        <v>1660</v>
      </c>
      <c r="U576" t="s">
        <v>2319</v>
      </c>
      <c r="V576" t="s">
        <v>1664</v>
      </c>
      <c r="W576" t="s">
        <v>40</v>
      </c>
      <c r="X576" t="s">
        <v>131</v>
      </c>
      <c r="Y576" t="s">
        <v>36</v>
      </c>
      <c r="Z576" t="s">
        <v>58</v>
      </c>
      <c r="AA576">
        <v>186</v>
      </c>
      <c r="AB576">
        <v>499</v>
      </c>
      <c r="AC576">
        <v>22</v>
      </c>
      <c r="AE576">
        <v>34</v>
      </c>
      <c r="AF576">
        <v>55</v>
      </c>
      <c r="AG576">
        <v>55</v>
      </c>
      <c r="AH576">
        <v>55</v>
      </c>
      <c r="AI576">
        <v>40</v>
      </c>
      <c r="AJ576">
        <v>55</v>
      </c>
      <c r="AK576">
        <v>55</v>
      </c>
      <c r="AL576">
        <v>55</v>
      </c>
      <c r="AM576">
        <v>40</v>
      </c>
      <c r="AN576">
        <v>55</v>
      </c>
      <c r="AO576" t="s">
        <v>38</v>
      </c>
      <c r="AP576" t="s">
        <v>38</v>
      </c>
      <c r="AQ576" t="s">
        <v>38</v>
      </c>
      <c r="AT576" t="str">
        <f t="shared" si="8"/>
        <v>0200019</v>
      </c>
    </row>
    <row r="577" spans="1:46" hidden="1">
      <c r="A577" t="s">
        <v>2610</v>
      </c>
      <c r="B577" t="s">
        <v>2596</v>
      </c>
      <c r="C577" t="s">
        <v>2611</v>
      </c>
      <c r="D577" t="s">
        <v>2300</v>
      </c>
      <c r="E577" t="s">
        <v>1635</v>
      </c>
      <c r="F577" t="s">
        <v>2301</v>
      </c>
      <c r="G577" t="s">
        <v>1636</v>
      </c>
      <c r="H577" t="s">
        <v>2304</v>
      </c>
      <c r="I577" t="s">
        <v>2613</v>
      </c>
      <c r="J577" t="s">
        <v>40</v>
      </c>
      <c r="K577" t="s">
        <v>131</v>
      </c>
      <c r="L577" t="s">
        <v>41</v>
      </c>
      <c r="M577" t="s">
        <v>58</v>
      </c>
      <c r="N577">
        <v>24</v>
      </c>
      <c r="O577">
        <v>44</v>
      </c>
      <c r="P577" t="s">
        <v>38</v>
      </c>
      <c r="Q577" t="s">
        <v>38</v>
      </c>
      <c r="R577" t="s">
        <v>38</v>
      </c>
      <c r="S577" t="s">
        <v>2315</v>
      </c>
      <c r="T577" t="s">
        <v>1660</v>
      </c>
      <c r="U577" t="s">
        <v>2320</v>
      </c>
      <c r="V577" t="s">
        <v>1665</v>
      </c>
      <c r="W577" t="s">
        <v>40</v>
      </c>
      <c r="X577" t="s">
        <v>35</v>
      </c>
      <c r="Y577" t="s">
        <v>36</v>
      </c>
      <c r="Z577" t="s">
        <v>58</v>
      </c>
      <c r="AA577">
        <v>1483</v>
      </c>
      <c r="AB577">
        <v>2116</v>
      </c>
      <c r="AC577">
        <v>255</v>
      </c>
      <c r="AE577">
        <v>287</v>
      </c>
      <c r="AF577">
        <v>168</v>
      </c>
      <c r="AG577">
        <v>188</v>
      </c>
      <c r="AH577">
        <v>236</v>
      </c>
      <c r="AI577">
        <v>192</v>
      </c>
      <c r="AJ577">
        <v>220</v>
      </c>
      <c r="AK577">
        <v>220</v>
      </c>
      <c r="AL577">
        <v>220</v>
      </c>
      <c r="AM577">
        <v>165</v>
      </c>
      <c r="AN577">
        <v>220</v>
      </c>
      <c r="AO577" t="s">
        <v>38</v>
      </c>
      <c r="AP577" t="s">
        <v>38</v>
      </c>
      <c r="AQ577" t="s">
        <v>38</v>
      </c>
      <c r="AT577" t="str">
        <f t="shared" si="8"/>
        <v>02000110</v>
      </c>
    </row>
    <row r="578" spans="1:46" hidden="1">
      <c r="A578" t="s">
        <v>2610</v>
      </c>
      <c r="B578" t="s">
        <v>2596</v>
      </c>
      <c r="C578" t="s">
        <v>2611</v>
      </c>
      <c r="D578" t="s">
        <v>2300</v>
      </c>
      <c r="E578" t="s">
        <v>1635</v>
      </c>
      <c r="F578" t="s">
        <v>2301</v>
      </c>
      <c r="G578" t="s">
        <v>1636</v>
      </c>
      <c r="H578" t="s">
        <v>2304</v>
      </c>
      <c r="I578" t="s">
        <v>2613</v>
      </c>
      <c r="J578" t="s">
        <v>40</v>
      </c>
      <c r="K578" t="s">
        <v>131</v>
      </c>
      <c r="L578" t="s">
        <v>41</v>
      </c>
      <c r="M578" t="s">
        <v>58</v>
      </c>
      <c r="N578">
        <v>24</v>
      </c>
      <c r="O578">
        <v>44</v>
      </c>
      <c r="P578" t="s">
        <v>38</v>
      </c>
      <c r="Q578" t="s">
        <v>38</v>
      </c>
      <c r="R578" t="s">
        <v>38</v>
      </c>
      <c r="S578" t="s">
        <v>2315</v>
      </c>
      <c r="T578" t="s">
        <v>1660</v>
      </c>
      <c r="U578" t="s">
        <v>2321</v>
      </c>
      <c r="V578" t="s">
        <v>1666</v>
      </c>
      <c r="W578" t="s">
        <v>40</v>
      </c>
      <c r="X578" t="s">
        <v>35</v>
      </c>
      <c r="Y578" t="s">
        <v>36</v>
      </c>
      <c r="Z578" t="s">
        <v>58</v>
      </c>
      <c r="AA578">
        <v>336</v>
      </c>
      <c r="AB578">
        <v>498</v>
      </c>
      <c r="AC578">
        <v>29</v>
      </c>
      <c r="AE578">
        <v>32</v>
      </c>
      <c r="AF578">
        <v>42.7</v>
      </c>
      <c r="AG578">
        <v>47.74</v>
      </c>
      <c r="AH578">
        <v>60.06</v>
      </c>
      <c r="AI578">
        <v>49.000000000000007</v>
      </c>
      <c r="AJ578">
        <v>56.000000000000007</v>
      </c>
      <c r="AK578">
        <v>56.000000000000007</v>
      </c>
      <c r="AL578">
        <v>56.000000000000007</v>
      </c>
      <c r="AM578">
        <v>42.000000000000007</v>
      </c>
      <c r="AN578">
        <v>56.000000000000007</v>
      </c>
      <c r="AO578" t="s">
        <v>38</v>
      </c>
      <c r="AP578" t="s">
        <v>38</v>
      </c>
      <c r="AQ578" t="s">
        <v>38</v>
      </c>
      <c r="AT578" t="str">
        <f t="shared" si="8"/>
        <v>02000111</v>
      </c>
    </row>
    <row r="579" spans="1:46" hidden="1">
      <c r="A579" t="s">
        <v>2610</v>
      </c>
      <c r="B579" t="s">
        <v>2596</v>
      </c>
      <c r="C579" t="s">
        <v>2611</v>
      </c>
      <c r="D579" t="s">
        <v>2300</v>
      </c>
      <c r="E579" t="s">
        <v>1635</v>
      </c>
      <c r="F579" t="s">
        <v>2301</v>
      </c>
      <c r="G579" t="s">
        <v>1636</v>
      </c>
      <c r="H579" t="s">
        <v>2304</v>
      </c>
      <c r="I579" t="s">
        <v>2613</v>
      </c>
      <c r="J579" t="s">
        <v>40</v>
      </c>
      <c r="K579" t="s">
        <v>131</v>
      </c>
      <c r="L579" t="s">
        <v>41</v>
      </c>
      <c r="M579" t="s">
        <v>58</v>
      </c>
      <c r="N579">
        <v>24</v>
      </c>
      <c r="O579">
        <v>44</v>
      </c>
      <c r="P579" t="s">
        <v>38</v>
      </c>
      <c r="Q579" t="s">
        <v>38</v>
      </c>
      <c r="R579" t="s">
        <v>38</v>
      </c>
      <c r="S579" t="s">
        <v>2315</v>
      </c>
      <c r="T579" t="s">
        <v>1660</v>
      </c>
      <c r="U579" t="s">
        <v>2327</v>
      </c>
      <c r="V579" t="s">
        <v>1667</v>
      </c>
      <c r="W579" t="s">
        <v>40</v>
      </c>
      <c r="X579" t="s">
        <v>35</v>
      </c>
      <c r="Y579" t="s">
        <v>36</v>
      </c>
      <c r="Z579" t="s">
        <v>58</v>
      </c>
      <c r="AA579">
        <v>2230</v>
      </c>
      <c r="AB579">
        <v>4068</v>
      </c>
      <c r="AC579">
        <v>343</v>
      </c>
      <c r="AE579">
        <v>343</v>
      </c>
      <c r="AF579">
        <v>305</v>
      </c>
      <c r="AG579">
        <v>341</v>
      </c>
      <c r="AH579">
        <v>429</v>
      </c>
      <c r="AI579">
        <v>350</v>
      </c>
      <c r="AJ579">
        <v>400</v>
      </c>
      <c r="AK579">
        <v>800</v>
      </c>
      <c r="AL579">
        <v>400</v>
      </c>
      <c r="AM579">
        <v>300</v>
      </c>
      <c r="AN579">
        <v>400</v>
      </c>
      <c r="AO579" t="s">
        <v>38</v>
      </c>
      <c r="AP579" t="s">
        <v>38</v>
      </c>
      <c r="AQ579" t="s">
        <v>38</v>
      </c>
      <c r="AT579" t="str">
        <f t="shared" ref="AT579:AT642" si="9">C579&amp;D579&amp;U579</f>
        <v>02000112</v>
      </c>
    </row>
    <row r="580" spans="1:46" hidden="1">
      <c r="A580" t="s">
        <v>2610</v>
      </c>
      <c r="B580" t="s">
        <v>2596</v>
      </c>
      <c r="C580" t="s">
        <v>2611</v>
      </c>
      <c r="D580" t="s">
        <v>2300</v>
      </c>
      <c r="E580" t="s">
        <v>1635</v>
      </c>
      <c r="F580" t="s">
        <v>2304</v>
      </c>
      <c r="G580" t="s">
        <v>1668</v>
      </c>
      <c r="H580" t="s">
        <v>2307</v>
      </c>
      <c r="I580" t="s">
        <v>2614</v>
      </c>
      <c r="J580" t="s">
        <v>34</v>
      </c>
      <c r="K580" t="s">
        <v>95</v>
      </c>
      <c r="L580" t="s">
        <v>41</v>
      </c>
      <c r="M580" t="s">
        <v>58</v>
      </c>
      <c r="N580">
        <v>5</v>
      </c>
      <c r="O580">
        <v>7</v>
      </c>
      <c r="P580" t="s">
        <v>38</v>
      </c>
      <c r="Q580" t="s">
        <v>38</v>
      </c>
      <c r="R580" t="s">
        <v>38</v>
      </c>
      <c r="S580" t="s">
        <v>2316</v>
      </c>
      <c r="T580" t="s">
        <v>1669</v>
      </c>
      <c r="U580" t="s">
        <v>2329</v>
      </c>
      <c r="V580" t="s">
        <v>1673</v>
      </c>
      <c r="W580" t="s">
        <v>34</v>
      </c>
      <c r="X580" t="s">
        <v>131</v>
      </c>
      <c r="Y580" t="s">
        <v>41</v>
      </c>
      <c r="Z580" t="s">
        <v>58</v>
      </c>
      <c r="AA580">
        <v>0</v>
      </c>
      <c r="AB580">
        <v>100</v>
      </c>
      <c r="AC580">
        <v>100</v>
      </c>
      <c r="AE580">
        <v>1</v>
      </c>
      <c r="AF580">
        <v>1</v>
      </c>
      <c r="AG580">
        <v>1</v>
      </c>
      <c r="AH580">
        <v>1</v>
      </c>
      <c r="AI580">
        <v>1</v>
      </c>
      <c r="AJ580">
        <v>1</v>
      </c>
      <c r="AK580">
        <v>1</v>
      </c>
      <c r="AL580">
        <v>1</v>
      </c>
      <c r="AM580">
        <v>1</v>
      </c>
      <c r="AN580">
        <v>1</v>
      </c>
      <c r="AO580" t="s">
        <v>38</v>
      </c>
      <c r="AP580" t="s">
        <v>38</v>
      </c>
      <c r="AQ580" t="s">
        <v>38</v>
      </c>
      <c r="AT580" t="str">
        <f t="shared" si="9"/>
        <v>02000113</v>
      </c>
    </row>
    <row r="581" spans="1:46" hidden="1">
      <c r="A581" t="s">
        <v>2610</v>
      </c>
      <c r="B581" t="s">
        <v>2596</v>
      </c>
      <c r="C581" t="s">
        <v>2611</v>
      </c>
      <c r="D581" t="s">
        <v>2300</v>
      </c>
      <c r="E581" t="s">
        <v>1635</v>
      </c>
      <c r="F581" t="s">
        <v>2304</v>
      </c>
      <c r="G581" t="s">
        <v>1668</v>
      </c>
      <c r="H581" t="s">
        <v>2307</v>
      </c>
      <c r="I581" t="s">
        <v>2614</v>
      </c>
      <c r="J581" t="s">
        <v>34</v>
      </c>
      <c r="K581" t="s">
        <v>95</v>
      </c>
      <c r="L581" t="s">
        <v>41</v>
      </c>
      <c r="M581" t="s">
        <v>58</v>
      </c>
      <c r="N581">
        <v>5</v>
      </c>
      <c r="O581">
        <v>7</v>
      </c>
      <c r="P581" t="s">
        <v>38</v>
      </c>
      <c r="Q581" t="s">
        <v>38</v>
      </c>
      <c r="R581" t="s">
        <v>38</v>
      </c>
      <c r="S581" t="s">
        <v>2316</v>
      </c>
      <c r="T581" t="s">
        <v>1669</v>
      </c>
      <c r="U581" t="s">
        <v>2303</v>
      </c>
      <c r="V581" t="s">
        <v>1674</v>
      </c>
      <c r="W581" t="s">
        <v>40</v>
      </c>
      <c r="X581" t="s">
        <v>131</v>
      </c>
      <c r="Y581" t="s">
        <v>36</v>
      </c>
      <c r="Z581" t="s">
        <v>58</v>
      </c>
      <c r="AA581">
        <v>92</v>
      </c>
      <c r="AB581">
        <v>1287</v>
      </c>
      <c r="AC581">
        <v>84</v>
      </c>
      <c r="AO581" t="s">
        <v>38</v>
      </c>
      <c r="AP581" t="s">
        <v>38</v>
      </c>
      <c r="AQ581" t="s">
        <v>38</v>
      </c>
      <c r="AT581" t="str">
        <f t="shared" si="9"/>
        <v>02000117</v>
      </c>
    </row>
    <row r="582" spans="1:46" hidden="1">
      <c r="A582" t="s">
        <v>2610</v>
      </c>
      <c r="B582" t="s">
        <v>2596</v>
      </c>
      <c r="C582" t="s">
        <v>2611</v>
      </c>
      <c r="D582" t="s">
        <v>2300</v>
      </c>
      <c r="E582" t="s">
        <v>1635</v>
      </c>
      <c r="F582" t="s">
        <v>2304</v>
      </c>
      <c r="G582" t="s">
        <v>1668</v>
      </c>
      <c r="H582" t="s">
        <v>2307</v>
      </c>
      <c r="I582" t="s">
        <v>2614</v>
      </c>
      <c r="J582" t="s">
        <v>34</v>
      </c>
      <c r="K582" t="s">
        <v>95</v>
      </c>
      <c r="L582" t="s">
        <v>41</v>
      </c>
      <c r="M582" t="s">
        <v>58</v>
      </c>
      <c r="N582">
        <v>5</v>
      </c>
      <c r="O582">
        <v>7</v>
      </c>
      <c r="P582" t="s">
        <v>38</v>
      </c>
      <c r="Q582" t="s">
        <v>38</v>
      </c>
      <c r="R582" t="s">
        <v>38</v>
      </c>
      <c r="S582" t="s">
        <v>2318</v>
      </c>
      <c r="T582" t="s">
        <v>1675</v>
      </c>
      <c r="U582" t="s">
        <v>2305</v>
      </c>
      <c r="V582" t="s">
        <v>1679</v>
      </c>
      <c r="W582" t="s">
        <v>100</v>
      </c>
      <c r="X582" t="s">
        <v>131</v>
      </c>
      <c r="Y582" t="s">
        <v>41</v>
      </c>
      <c r="Z582" t="s">
        <v>58</v>
      </c>
      <c r="AA582">
        <v>100</v>
      </c>
      <c r="AB582">
        <v>100</v>
      </c>
      <c r="AC582">
        <v>100</v>
      </c>
      <c r="AO582" t="s">
        <v>38</v>
      </c>
      <c r="AP582" t="s">
        <v>38</v>
      </c>
      <c r="AQ582" t="s">
        <v>38</v>
      </c>
      <c r="AT582" t="str">
        <f t="shared" si="9"/>
        <v>02000118</v>
      </c>
    </row>
    <row r="583" spans="1:46" hidden="1">
      <c r="A583" t="s">
        <v>2610</v>
      </c>
      <c r="B583" t="s">
        <v>2596</v>
      </c>
      <c r="C583" t="s">
        <v>2611</v>
      </c>
      <c r="D583" t="s">
        <v>2300</v>
      </c>
      <c r="E583" t="s">
        <v>1635</v>
      </c>
      <c r="F583" t="s">
        <v>2307</v>
      </c>
      <c r="G583" t="s">
        <v>317</v>
      </c>
      <c r="H583" t="s">
        <v>2310</v>
      </c>
      <c r="I583" t="s">
        <v>2423</v>
      </c>
      <c r="J583" t="s">
        <v>100</v>
      </c>
      <c r="K583" t="s">
        <v>131</v>
      </c>
      <c r="L583" t="s">
        <v>41</v>
      </c>
      <c r="M583" t="s">
        <v>37</v>
      </c>
      <c r="N583">
        <v>100</v>
      </c>
      <c r="O583">
        <v>100</v>
      </c>
      <c r="P583" t="s">
        <v>38</v>
      </c>
      <c r="Q583" t="s">
        <v>38</v>
      </c>
      <c r="R583" t="s">
        <v>38</v>
      </c>
      <c r="S583" t="s">
        <v>2319</v>
      </c>
      <c r="T583" t="s">
        <v>318</v>
      </c>
      <c r="U583" t="s">
        <v>2333</v>
      </c>
      <c r="V583" t="s">
        <v>319</v>
      </c>
      <c r="W583" t="s">
        <v>100</v>
      </c>
      <c r="X583" t="s">
        <v>131</v>
      </c>
      <c r="Y583" t="s">
        <v>41</v>
      </c>
      <c r="Z583" t="s">
        <v>37</v>
      </c>
      <c r="AA583">
        <v>100</v>
      </c>
      <c r="AB583">
        <v>100</v>
      </c>
      <c r="AC583">
        <v>100</v>
      </c>
      <c r="AE583">
        <v>1</v>
      </c>
      <c r="AF583">
        <v>1</v>
      </c>
      <c r="AG583">
        <v>1</v>
      </c>
      <c r="AH583">
        <v>1</v>
      </c>
      <c r="AI583">
        <v>1</v>
      </c>
      <c r="AJ583">
        <v>1</v>
      </c>
      <c r="AK583">
        <v>1</v>
      </c>
      <c r="AL583">
        <v>1</v>
      </c>
      <c r="AM583">
        <v>1</v>
      </c>
      <c r="AN583">
        <v>1</v>
      </c>
      <c r="AO583" t="s">
        <v>38</v>
      </c>
      <c r="AP583" t="s">
        <v>38</v>
      </c>
      <c r="AQ583" t="s">
        <v>38</v>
      </c>
      <c r="AT583" t="str">
        <f t="shared" si="9"/>
        <v>02000116</v>
      </c>
    </row>
    <row r="584" spans="1:46" hidden="1">
      <c r="A584" t="s">
        <v>2610</v>
      </c>
      <c r="B584" t="s">
        <v>2596</v>
      </c>
      <c r="C584" t="s">
        <v>2611</v>
      </c>
      <c r="D584" t="s">
        <v>2300</v>
      </c>
      <c r="E584" t="s">
        <v>1635</v>
      </c>
      <c r="F584" t="s">
        <v>2307</v>
      </c>
      <c r="G584" t="s">
        <v>317</v>
      </c>
      <c r="H584" t="s">
        <v>2310</v>
      </c>
      <c r="I584" t="s">
        <v>2423</v>
      </c>
      <c r="J584" t="s">
        <v>100</v>
      </c>
      <c r="K584" t="s">
        <v>131</v>
      </c>
      <c r="L584" t="s">
        <v>41</v>
      </c>
      <c r="M584" t="s">
        <v>37</v>
      </c>
      <c r="N584">
        <v>100</v>
      </c>
      <c r="O584">
        <v>100</v>
      </c>
      <c r="P584" t="s">
        <v>38</v>
      </c>
      <c r="Q584" t="s">
        <v>38</v>
      </c>
      <c r="R584" t="s">
        <v>38</v>
      </c>
      <c r="S584" t="s">
        <v>2311</v>
      </c>
      <c r="T584" t="s">
        <v>118</v>
      </c>
      <c r="U584" t="s">
        <v>2311</v>
      </c>
      <c r="V584" t="s">
        <v>1686</v>
      </c>
      <c r="W584" t="s">
        <v>34</v>
      </c>
      <c r="X584" t="s">
        <v>131</v>
      </c>
      <c r="Y584" t="s">
        <v>36</v>
      </c>
      <c r="Z584" t="s">
        <v>37</v>
      </c>
      <c r="AA584">
        <v>14</v>
      </c>
      <c r="AB584">
        <v>17</v>
      </c>
      <c r="AC584" t="e">
        <v>#N/A</v>
      </c>
      <c r="AO584" t="s">
        <v>60</v>
      </c>
      <c r="AP584" t="s">
        <v>60</v>
      </c>
      <c r="AQ584" t="s">
        <v>38</v>
      </c>
      <c r="AT584" t="str">
        <f t="shared" si="9"/>
        <v>02000120</v>
      </c>
    </row>
    <row r="585" spans="1:46" hidden="1">
      <c r="A585" t="s">
        <v>2615</v>
      </c>
      <c r="B585" t="s">
        <v>2596</v>
      </c>
      <c r="C585" t="s">
        <v>2616</v>
      </c>
      <c r="D585" t="s">
        <v>2300</v>
      </c>
      <c r="E585" t="s">
        <v>1687</v>
      </c>
      <c r="F585" t="s">
        <v>2301</v>
      </c>
      <c r="G585" t="s">
        <v>1688</v>
      </c>
      <c r="H585" t="s">
        <v>2308</v>
      </c>
      <c r="I585" t="s">
        <v>2617</v>
      </c>
      <c r="J585" t="s">
        <v>40</v>
      </c>
      <c r="K585" t="s">
        <v>131</v>
      </c>
      <c r="L585" t="s">
        <v>65</v>
      </c>
      <c r="M585" t="s">
        <v>58</v>
      </c>
      <c r="N585">
        <v>0</v>
      </c>
      <c r="O585">
        <v>11</v>
      </c>
      <c r="P585" t="s">
        <v>38</v>
      </c>
      <c r="Q585" t="s">
        <v>38</v>
      </c>
      <c r="R585" t="s">
        <v>38</v>
      </c>
      <c r="S585" t="s">
        <v>2301</v>
      </c>
      <c r="T585" t="s">
        <v>1689</v>
      </c>
      <c r="U585" t="s">
        <v>2301</v>
      </c>
      <c r="V585" t="s">
        <v>1699</v>
      </c>
      <c r="W585" t="s">
        <v>40</v>
      </c>
      <c r="X585" t="s">
        <v>95</v>
      </c>
      <c r="Y585" t="s">
        <v>36</v>
      </c>
      <c r="Z585" t="s">
        <v>37</v>
      </c>
      <c r="AA585">
        <v>0</v>
      </c>
      <c r="AB585">
        <v>1244</v>
      </c>
      <c r="AC585">
        <v>127</v>
      </c>
      <c r="AE585">
        <v>127</v>
      </c>
      <c r="AF585">
        <v>138</v>
      </c>
      <c r="AG585">
        <v>140</v>
      </c>
      <c r="AH585">
        <v>140</v>
      </c>
      <c r="AI585">
        <v>80</v>
      </c>
      <c r="AJ585">
        <v>0</v>
      </c>
      <c r="AK585">
        <v>0</v>
      </c>
      <c r="AL585">
        <v>0</v>
      </c>
      <c r="AM585">
        <v>0</v>
      </c>
      <c r="AN585">
        <v>0</v>
      </c>
      <c r="AO585" t="s">
        <v>38</v>
      </c>
      <c r="AP585" t="s">
        <v>38</v>
      </c>
      <c r="AQ585" t="s">
        <v>38</v>
      </c>
      <c r="AT585" t="str">
        <f t="shared" si="9"/>
        <v>0221011</v>
      </c>
    </row>
    <row r="586" spans="1:46" hidden="1">
      <c r="A586" t="s">
        <v>2615</v>
      </c>
      <c r="B586" t="s">
        <v>2596</v>
      </c>
      <c r="C586" t="s">
        <v>2616</v>
      </c>
      <c r="D586" t="s">
        <v>2300</v>
      </c>
      <c r="E586" t="s">
        <v>1687</v>
      </c>
      <c r="F586" t="s">
        <v>2301</v>
      </c>
      <c r="G586" t="s">
        <v>1688</v>
      </c>
      <c r="H586" t="s">
        <v>2308</v>
      </c>
      <c r="I586" t="s">
        <v>2617</v>
      </c>
      <c r="J586" t="s">
        <v>40</v>
      </c>
      <c r="K586" t="s">
        <v>131</v>
      </c>
      <c r="L586" t="s">
        <v>65</v>
      </c>
      <c r="M586" t="s">
        <v>58</v>
      </c>
      <c r="N586">
        <v>0</v>
      </c>
      <c r="O586">
        <v>11</v>
      </c>
      <c r="P586" t="s">
        <v>38</v>
      </c>
      <c r="Q586" t="s">
        <v>38</v>
      </c>
      <c r="R586" t="s">
        <v>38</v>
      </c>
      <c r="S586" t="s">
        <v>2301</v>
      </c>
      <c r="T586" t="s">
        <v>1689</v>
      </c>
      <c r="U586" t="s">
        <v>2304</v>
      </c>
      <c r="V586" t="s">
        <v>1700</v>
      </c>
      <c r="W586" t="s">
        <v>76</v>
      </c>
      <c r="X586" t="s">
        <v>95</v>
      </c>
      <c r="Y586" t="s">
        <v>36</v>
      </c>
      <c r="Z586" t="s">
        <v>37</v>
      </c>
      <c r="AA586">
        <v>2.0499999999999998</v>
      </c>
      <c r="AB586">
        <v>3</v>
      </c>
      <c r="AO586" t="s">
        <v>38</v>
      </c>
      <c r="AP586" t="s">
        <v>43</v>
      </c>
      <c r="AQ586" t="s">
        <v>43</v>
      </c>
      <c r="AT586" t="str">
        <f t="shared" si="9"/>
        <v>0221012</v>
      </c>
    </row>
    <row r="587" spans="1:46" hidden="1">
      <c r="A587" t="s">
        <v>2615</v>
      </c>
      <c r="B587" t="s">
        <v>2596</v>
      </c>
      <c r="C587" t="s">
        <v>2616</v>
      </c>
      <c r="D587" t="s">
        <v>2300</v>
      </c>
      <c r="E587" t="s">
        <v>1687</v>
      </c>
      <c r="F587" t="s">
        <v>2301</v>
      </c>
      <c r="G587" t="s">
        <v>1688</v>
      </c>
      <c r="H587" t="s">
        <v>2316</v>
      </c>
      <c r="I587" t="s">
        <v>2618</v>
      </c>
      <c r="J587" t="s">
        <v>40</v>
      </c>
      <c r="K587" t="s">
        <v>95</v>
      </c>
      <c r="L587" t="s">
        <v>65</v>
      </c>
      <c r="M587" t="s">
        <v>37</v>
      </c>
      <c r="N587">
        <v>45</v>
      </c>
      <c r="O587">
        <v>158</v>
      </c>
      <c r="P587" t="s">
        <v>38</v>
      </c>
      <c r="Q587" t="s">
        <v>38</v>
      </c>
      <c r="R587" t="s">
        <v>38</v>
      </c>
      <c r="S587" t="s">
        <v>2301</v>
      </c>
      <c r="T587" t="s">
        <v>1689</v>
      </c>
      <c r="U587" t="s">
        <v>2307</v>
      </c>
      <c r="V587" t="s">
        <v>1701</v>
      </c>
      <c r="W587" t="s">
        <v>40</v>
      </c>
      <c r="X587" t="s">
        <v>131</v>
      </c>
      <c r="Y587" t="s">
        <v>36</v>
      </c>
      <c r="Z587" t="s">
        <v>37</v>
      </c>
      <c r="AA587">
        <v>0</v>
      </c>
      <c r="AB587">
        <v>959</v>
      </c>
      <c r="AC587">
        <v>61</v>
      </c>
      <c r="AE587">
        <v>64</v>
      </c>
      <c r="AF587">
        <v>168</v>
      </c>
      <c r="AG587">
        <v>120</v>
      </c>
      <c r="AH587">
        <v>110</v>
      </c>
      <c r="AI587">
        <v>50</v>
      </c>
      <c r="AJ587">
        <v>0</v>
      </c>
      <c r="AK587">
        <v>0</v>
      </c>
      <c r="AL587">
        <v>0</v>
      </c>
      <c r="AM587">
        <v>0</v>
      </c>
      <c r="AN587">
        <v>0</v>
      </c>
      <c r="AO587" t="s">
        <v>38</v>
      </c>
      <c r="AP587" t="s">
        <v>38</v>
      </c>
      <c r="AQ587" t="s">
        <v>43</v>
      </c>
      <c r="AT587" t="str">
        <f t="shared" si="9"/>
        <v>0221013</v>
      </c>
    </row>
    <row r="588" spans="1:46" hidden="1">
      <c r="A588" t="s">
        <v>2615</v>
      </c>
      <c r="B588" t="s">
        <v>2596</v>
      </c>
      <c r="C588" t="s">
        <v>2616</v>
      </c>
      <c r="D588" t="s">
        <v>2300</v>
      </c>
      <c r="E588" t="s">
        <v>1687</v>
      </c>
      <c r="F588" t="s">
        <v>2301</v>
      </c>
      <c r="G588" t="s">
        <v>1688</v>
      </c>
      <c r="H588" t="s">
        <v>2301</v>
      </c>
      <c r="I588" t="s">
        <v>2619</v>
      </c>
      <c r="J588" t="s">
        <v>76</v>
      </c>
      <c r="K588" t="s">
        <v>95</v>
      </c>
      <c r="L588" t="s">
        <v>65</v>
      </c>
      <c r="M588" t="s">
        <v>37</v>
      </c>
      <c r="N588">
        <v>11773</v>
      </c>
      <c r="O588">
        <v>16773</v>
      </c>
      <c r="P588" t="s">
        <v>38</v>
      </c>
      <c r="Q588" t="s">
        <v>38</v>
      </c>
      <c r="R588" t="s">
        <v>38</v>
      </c>
      <c r="S588" t="s">
        <v>2301</v>
      </c>
      <c r="T588" t="s">
        <v>1689</v>
      </c>
      <c r="U588" t="s">
        <v>2310</v>
      </c>
      <c r="V588" t="s">
        <v>1702</v>
      </c>
      <c r="W588" t="s">
        <v>40</v>
      </c>
      <c r="X588" t="s">
        <v>131</v>
      </c>
      <c r="Y588" t="s">
        <v>36</v>
      </c>
      <c r="Z588" t="s">
        <v>37</v>
      </c>
      <c r="AA588">
        <v>0</v>
      </c>
      <c r="AB588">
        <v>7415</v>
      </c>
      <c r="AC588">
        <v>515</v>
      </c>
      <c r="AE588">
        <v>515</v>
      </c>
      <c r="AF588">
        <v>966</v>
      </c>
      <c r="AG588">
        <v>900</v>
      </c>
      <c r="AH588">
        <v>900</v>
      </c>
      <c r="AI588">
        <v>300</v>
      </c>
      <c r="AJ588">
        <v>0</v>
      </c>
      <c r="AK588">
        <v>0</v>
      </c>
      <c r="AL588">
        <v>0</v>
      </c>
      <c r="AM588">
        <v>0</v>
      </c>
      <c r="AN588">
        <v>0</v>
      </c>
      <c r="AO588" t="s">
        <v>38</v>
      </c>
      <c r="AP588" t="s">
        <v>38</v>
      </c>
      <c r="AQ588" t="s">
        <v>38</v>
      </c>
      <c r="AT588" t="str">
        <f t="shared" si="9"/>
        <v>0221014</v>
      </c>
    </row>
    <row r="589" spans="1:46" hidden="1">
      <c r="A589" t="s">
        <v>2615</v>
      </c>
      <c r="B589" t="s">
        <v>2596</v>
      </c>
      <c r="C589" t="s">
        <v>2616</v>
      </c>
      <c r="D589" t="s">
        <v>2300</v>
      </c>
      <c r="E589" t="s">
        <v>1687</v>
      </c>
      <c r="F589" t="s">
        <v>2301</v>
      </c>
      <c r="G589" t="s">
        <v>1688</v>
      </c>
      <c r="H589" t="s">
        <v>2304</v>
      </c>
      <c r="I589" t="s">
        <v>2620</v>
      </c>
      <c r="J589" t="s">
        <v>76</v>
      </c>
      <c r="K589" t="s">
        <v>35</v>
      </c>
      <c r="L589" t="s">
        <v>41</v>
      </c>
      <c r="M589" t="s">
        <v>37</v>
      </c>
      <c r="N589">
        <v>92</v>
      </c>
      <c r="O589">
        <v>100</v>
      </c>
      <c r="P589" t="s">
        <v>38</v>
      </c>
      <c r="Q589" t="s">
        <v>43</v>
      </c>
      <c r="R589" t="s">
        <v>43</v>
      </c>
      <c r="S589" t="s">
        <v>2301</v>
      </c>
      <c r="T589" t="s">
        <v>1689</v>
      </c>
      <c r="U589" t="s">
        <v>2314</v>
      </c>
      <c r="V589" t="s">
        <v>1703</v>
      </c>
      <c r="W589" t="s">
        <v>40</v>
      </c>
      <c r="X589" t="s">
        <v>95</v>
      </c>
      <c r="Y589" t="s">
        <v>36</v>
      </c>
      <c r="Z589" t="s">
        <v>37</v>
      </c>
      <c r="AA589">
        <v>0</v>
      </c>
      <c r="AB589">
        <v>511</v>
      </c>
      <c r="AC589">
        <v>515</v>
      </c>
      <c r="AE589">
        <v>118</v>
      </c>
      <c r="AF589">
        <v>50</v>
      </c>
      <c r="AG589">
        <v>50</v>
      </c>
      <c r="AH589">
        <v>50</v>
      </c>
      <c r="AI589">
        <v>50</v>
      </c>
      <c r="AJ589">
        <v>0</v>
      </c>
      <c r="AK589">
        <v>0</v>
      </c>
      <c r="AL589">
        <v>0</v>
      </c>
      <c r="AM589">
        <v>0</v>
      </c>
      <c r="AN589">
        <v>0</v>
      </c>
      <c r="AO589" t="s">
        <v>38</v>
      </c>
      <c r="AP589" t="s">
        <v>38</v>
      </c>
      <c r="AQ589" t="s">
        <v>38</v>
      </c>
      <c r="AT589" t="str">
        <f t="shared" si="9"/>
        <v>0221015</v>
      </c>
    </row>
    <row r="590" spans="1:46" hidden="1">
      <c r="A590" t="s">
        <v>2615</v>
      </c>
      <c r="B590" t="s">
        <v>2596</v>
      </c>
      <c r="C590" t="s">
        <v>2616</v>
      </c>
      <c r="D590" t="s">
        <v>2300</v>
      </c>
      <c r="E590" t="s">
        <v>1687</v>
      </c>
      <c r="F590" t="s">
        <v>2301</v>
      </c>
      <c r="G590" t="s">
        <v>1688</v>
      </c>
      <c r="H590" t="s">
        <v>2304</v>
      </c>
      <c r="I590" t="s">
        <v>2620</v>
      </c>
      <c r="J590" t="s">
        <v>76</v>
      </c>
      <c r="K590" t="s">
        <v>35</v>
      </c>
      <c r="L590" t="s">
        <v>41</v>
      </c>
      <c r="M590" t="s">
        <v>37</v>
      </c>
      <c r="N590">
        <v>92</v>
      </c>
      <c r="O590">
        <v>100</v>
      </c>
      <c r="P590" t="s">
        <v>38</v>
      </c>
      <c r="Q590" t="s">
        <v>43</v>
      </c>
      <c r="R590" t="s">
        <v>43</v>
      </c>
      <c r="S590" t="s">
        <v>2301</v>
      </c>
      <c r="T590" t="s">
        <v>1689</v>
      </c>
      <c r="U590" t="s">
        <v>2315</v>
      </c>
      <c r="V590" t="s">
        <v>1704</v>
      </c>
      <c r="W590" t="s">
        <v>40</v>
      </c>
      <c r="X590" t="s">
        <v>95</v>
      </c>
      <c r="Y590" t="s">
        <v>36</v>
      </c>
      <c r="Z590" t="s">
        <v>37</v>
      </c>
      <c r="AA590">
        <v>97</v>
      </c>
      <c r="AB590">
        <v>24</v>
      </c>
      <c r="AO590" t="s">
        <v>38</v>
      </c>
      <c r="AP590" t="s">
        <v>43</v>
      </c>
      <c r="AQ590" t="s">
        <v>43</v>
      </c>
      <c r="AT590" t="str">
        <f t="shared" si="9"/>
        <v>0221016</v>
      </c>
    </row>
    <row r="591" spans="1:46" hidden="1">
      <c r="A591" t="s">
        <v>2615</v>
      </c>
      <c r="B591" t="s">
        <v>2596</v>
      </c>
      <c r="C591" t="s">
        <v>2616</v>
      </c>
      <c r="D591" t="s">
        <v>2300</v>
      </c>
      <c r="E591" t="s">
        <v>1687</v>
      </c>
      <c r="F591" t="s">
        <v>2301</v>
      </c>
      <c r="G591" t="s">
        <v>1688</v>
      </c>
      <c r="H591" t="s">
        <v>2304</v>
      </c>
      <c r="I591" t="s">
        <v>2620</v>
      </c>
      <c r="J591" t="s">
        <v>76</v>
      </c>
      <c r="K591" t="s">
        <v>35</v>
      </c>
      <c r="L591" t="s">
        <v>41</v>
      </c>
      <c r="M591" t="s">
        <v>37</v>
      </c>
      <c r="N591">
        <v>92</v>
      </c>
      <c r="O591">
        <v>100</v>
      </c>
      <c r="P591" t="s">
        <v>38</v>
      </c>
      <c r="Q591" t="s">
        <v>43</v>
      </c>
      <c r="R591" t="s">
        <v>43</v>
      </c>
      <c r="S591" t="s">
        <v>2301</v>
      </c>
      <c r="T591" t="s">
        <v>1689</v>
      </c>
      <c r="U591" t="s">
        <v>2316</v>
      </c>
      <c r="V591" t="s">
        <v>1705</v>
      </c>
      <c r="W591" t="s">
        <v>40</v>
      </c>
      <c r="X591" t="s">
        <v>95</v>
      </c>
      <c r="Y591" t="s">
        <v>36</v>
      </c>
      <c r="Z591" t="s">
        <v>58</v>
      </c>
      <c r="AA591">
        <v>3</v>
      </c>
      <c r="AB591">
        <v>0</v>
      </c>
      <c r="AO591" t="s">
        <v>38</v>
      </c>
      <c r="AP591" t="s">
        <v>43</v>
      </c>
      <c r="AQ591" t="s">
        <v>43</v>
      </c>
      <c r="AT591" t="str">
        <f t="shared" si="9"/>
        <v>0221017</v>
      </c>
    </row>
    <row r="592" spans="1:46" hidden="1">
      <c r="A592" t="s">
        <v>2615</v>
      </c>
      <c r="B592" t="s">
        <v>2596</v>
      </c>
      <c r="C592" t="s">
        <v>2616</v>
      </c>
      <c r="D592" t="s">
        <v>2300</v>
      </c>
      <c r="E592" t="s">
        <v>1687</v>
      </c>
      <c r="F592" t="s">
        <v>2301</v>
      </c>
      <c r="G592" t="s">
        <v>1688</v>
      </c>
      <c r="H592" t="s">
        <v>2304</v>
      </c>
      <c r="I592" t="s">
        <v>2620</v>
      </c>
      <c r="J592" t="s">
        <v>76</v>
      </c>
      <c r="K592" t="s">
        <v>35</v>
      </c>
      <c r="L592" t="s">
        <v>41</v>
      </c>
      <c r="M592" t="s">
        <v>37</v>
      </c>
      <c r="N592">
        <v>92</v>
      </c>
      <c r="O592">
        <v>100</v>
      </c>
      <c r="P592" t="s">
        <v>38</v>
      </c>
      <c r="Q592" t="s">
        <v>43</v>
      </c>
      <c r="R592" t="s">
        <v>43</v>
      </c>
      <c r="S592" t="s">
        <v>2301</v>
      </c>
      <c r="T592" t="s">
        <v>1689</v>
      </c>
      <c r="U592" t="s">
        <v>2318</v>
      </c>
      <c r="V592" t="s">
        <v>1706</v>
      </c>
      <c r="W592" t="s">
        <v>40</v>
      </c>
      <c r="X592" t="s">
        <v>131</v>
      </c>
      <c r="Y592" t="s">
        <v>36</v>
      </c>
      <c r="Z592" t="s">
        <v>58</v>
      </c>
      <c r="AA592">
        <v>291</v>
      </c>
      <c r="AB592">
        <v>11</v>
      </c>
      <c r="AO592" t="s">
        <v>38</v>
      </c>
      <c r="AP592" t="s">
        <v>43</v>
      </c>
      <c r="AQ592" t="s">
        <v>43</v>
      </c>
      <c r="AT592" t="str">
        <f t="shared" si="9"/>
        <v>0221018</v>
      </c>
    </row>
    <row r="593" spans="1:46" hidden="1">
      <c r="A593" t="s">
        <v>2615</v>
      </c>
      <c r="B593" t="s">
        <v>2596</v>
      </c>
      <c r="C593" t="s">
        <v>2616</v>
      </c>
      <c r="D593" t="s">
        <v>2300</v>
      </c>
      <c r="E593" t="s">
        <v>1687</v>
      </c>
      <c r="F593" t="s">
        <v>2301</v>
      </c>
      <c r="G593" t="s">
        <v>1688</v>
      </c>
      <c r="H593" t="s">
        <v>2310</v>
      </c>
      <c r="I593" t="s">
        <v>2621</v>
      </c>
      <c r="J593" t="s">
        <v>40</v>
      </c>
      <c r="K593" t="s">
        <v>95</v>
      </c>
      <c r="L593" t="s">
        <v>41</v>
      </c>
      <c r="M593" t="s">
        <v>37</v>
      </c>
      <c r="N593">
        <v>80</v>
      </c>
      <c r="O593">
        <v>18</v>
      </c>
      <c r="P593" t="s">
        <v>38</v>
      </c>
      <c r="Q593" t="s">
        <v>43</v>
      </c>
      <c r="R593" t="s">
        <v>43</v>
      </c>
      <c r="S593" t="s">
        <v>2301</v>
      </c>
      <c r="T593" t="s">
        <v>1689</v>
      </c>
      <c r="U593" t="s">
        <v>2319</v>
      </c>
      <c r="V593" t="s">
        <v>1707</v>
      </c>
      <c r="W593" t="s">
        <v>40</v>
      </c>
      <c r="X593" t="s">
        <v>95</v>
      </c>
      <c r="Y593" t="s">
        <v>41</v>
      </c>
      <c r="Z593" t="s">
        <v>37</v>
      </c>
      <c r="AA593">
        <v>0</v>
      </c>
      <c r="AB593">
        <v>100</v>
      </c>
      <c r="AO593" t="s">
        <v>38</v>
      </c>
      <c r="AP593" t="s">
        <v>43</v>
      </c>
      <c r="AQ593" t="s">
        <v>43</v>
      </c>
      <c r="AT593" t="str">
        <f t="shared" si="9"/>
        <v>0221019</v>
      </c>
    </row>
    <row r="594" spans="1:46" hidden="1">
      <c r="A594" t="s">
        <v>2615</v>
      </c>
      <c r="B594" t="s">
        <v>2596</v>
      </c>
      <c r="C594" t="s">
        <v>2616</v>
      </c>
      <c r="D594" t="s">
        <v>2300</v>
      </c>
      <c r="E594" t="s">
        <v>1687</v>
      </c>
      <c r="F594" t="s">
        <v>2301</v>
      </c>
      <c r="G594" t="s">
        <v>1688</v>
      </c>
      <c r="H594" t="s">
        <v>2307</v>
      </c>
      <c r="I594" t="s">
        <v>2622</v>
      </c>
      <c r="J594" t="s">
        <v>76</v>
      </c>
      <c r="K594" t="s">
        <v>95</v>
      </c>
      <c r="L594" t="s">
        <v>41</v>
      </c>
      <c r="M594" t="s">
        <v>37</v>
      </c>
      <c r="N594">
        <v>88</v>
      </c>
      <c r="O594">
        <v>100</v>
      </c>
      <c r="P594" t="s">
        <v>38</v>
      </c>
      <c r="Q594" t="s">
        <v>43</v>
      </c>
      <c r="R594" t="s">
        <v>43</v>
      </c>
      <c r="S594" t="s">
        <v>2301</v>
      </c>
      <c r="T594" t="s">
        <v>1689</v>
      </c>
      <c r="U594" t="s">
        <v>2320</v>
      </c>
      <c r="V594" t="s">
        <v>1708</v>
      </c>
      <c r="W594" t="s">
        <v>40</v>
      </c>
      <c r="X594" t="s">
        <v>95</v>
      </c>
      <c r="Y594" t="s">
        <v>36</v>
      </c>
      <c r="Z594" t="s">
        <v>37</v>
      </c>
      <c r="AA594">
        <v>45</v>
      </c>
      <c r="AB594">
        <v>158</v>
      </c>
      <c r="AC594">
        <v>21</v>
      </c>
      <c r="AE594">
        <v>23</v>
      </c>
      <c r="AF594">
        <v>17</v>
      </c>
      <c r="AG594">
        <v>17</v>
      </c>
      <c r="AH594">
        <v>17</v>
      </c>
      <c r="AI594">
        <v>9</v>
      </c>
      <c r="AJ594">
        <v>0</v>
      </c>
      <c r="AK594">
        <v>0</v>
      </c>
      <c r="AL594">
        <v>0</v>
      </c>
      <c r="AM594">
        <v>0</v>
      </c>
      <c r="AN594">
        <v>0</v>
      </c>
      <c r="AO594" t="s">
        <v>38</v>
      </c>
      <c r="AP594" t="s">
        <v>38</v>
      </c>
      <c r="AQ594" t="s">
        <v>38</v>
      </c>
      <c r="AT594" t="str">
        <f t="shared" si="9"/>
        <v>02210110</v>
      </c>
    </row>
    <row r="595" spans="1:46" hidden="1">
      <c r="A595" t="s">
        <v>2615</v>
      </c>
      <c r="B595" t="s">
        <v>2596</v>
      </c>
      <c r="C595" t="s">
        <v>2616</v>
      </c>
      <c r="D595" t="s">
        <v>2300</v>
      </c>
      <c r="E595" t="s">
        <v>1687</v>
      </c>
      <c r="F595" t="s">
        <v>2301</v>
      </c>
      <c r="G595" t="s">
        <v>1688</v>
      </c>
      <c r="H595" t="s">
        <v>2307</v>
      </c>
      <c r="I595" t="s">
        <v>2622</v>
      </c>
      <c r="J595" t="s">
        <v>76</v>
      </c>
      <c r="K595" t="s">
        <v>95</v>
      </c>
      <c r="L595" t="s">
        <v>41</v>
      </c>
      <c r="M595" t="s">
        <v>37</v>
      </c>
      <c r="N595">
        <v>88</v>
      </c>
      <c r="O595">
        <v>100</v>
      </c>
      <c r="P595" t="s">
        <v>38</v>
      </c>
      <c r="Q595" t="s">
        <v>43</v>
      </c>
      <c r="R595" t="s">
        <v>43</v>
      </c>
      <c r="S595" t="s">
        <v>2304</v>
      </c>
      <c r="T595" t="s">
        <v>1709</v>
      </c>
      <c r="U595" t="s">
        <v>2321</v>
      </c>
      <c r="V595" t="s">
        <v>1713</v>
      </c>
      <c r="W595" t="s">
        <v>40</v>
      </c>
      <c r="X595" t="s">
        <v>95</v>
      </c>
      <c r="Y595" t="s">
        <v>36</v>
      </c>
      <c r="Z595" t="s">
        <v>37</v>
      </c>
      <c r="AA595">
        <v>81</v>
      </c>
      <c r="AB595">
        <v>791</v>
      </c>
      <c r="AC595">
        <v>66</v>
      </c>
      <c r="AE595">
        <v>66</v>
      </c>
      <c r="AF595">
        <v>80</v>
      </c>
      <c r="AG595">
        <v>100</v>
      </c>
      <c r="AH595">
        <v>100</v>
      </c>
      <c r="AI595">
        <v>20</v>
      </c>
      <c r="AJ595">
        <v>0</v>
      </c>
      <c r="AK595">
        <v>0</v>
      </c>
      <c r="AL595">
        <v>0</v>
      </c>
      <c r="AM595">
        <v>0</v>
      </c>
      <c r="AN595">
        <v>0</v>
      </c>
      <c r="AO595" t="s">
        <v>38</v>
      </c>
      <c r="AP595" t="s">
        <v>38</v>
      </c>
      <c r="AQ595" t="s">
        <v>38</v>
      </c>
      <c r="AT595" t="str">
        <f t="shared" si="9"/>
        <v>02210111</v>
      </c>
    </row>
    <row r="596" spans="1:46" hidden="1">
      <c r="A596" t="s">
        <v>2615</v>
      </c>
      <c r="B596" t="s">
        <v>2596</v>
      </c>
      <c r="C596" t="s">
        <v>2616</v>
      </c>
      <c r="D596" t="s">
        <v>2300</v>
      </c>
      <c r="E596" t="s">
        <v>1687</v>
      </c>
      <c r="F596" t="s">
        <v>2301</v>
      </c>
      <c r="G596" t="s">
        <v>1688</v>
      </c>
      <c r="H596" t="s">
        <v>2307</v>
      </c>
      <c r="I596" t="s">
        <v>2622</v>
      </c>
      <c r="J596" t="s">
        <v>76</v>
      </c>
      <c r="K596" t="s">
        <v>95</v>
      </c>
      <c r="L596" t="s">
        <v>41</v>
      </c>
      <c r="M596" t="s">
        <v>37</v>
      </c>
      <c r="N596">
        <v>88</v>
      </c>
      <c r="O596">
        <v>100</v>
      </c>
      <c r="P596" t="s">
        <v>38</v>
      </c>
      <c r="Q596" t="s">
        <v>43</v>
      </c>
      <c r="R596" t="s">
        <v>43</v>
      </c>
      <c r="S596" t="s">
        <v>2304</v>
      </c>
      <c r="T596" t="s">
        <v>1709</v>
      </c>
      <c r="U596" t="s">
        <v>2327</v>
      </c>
      <c r="V596" t="s">
        <v>1714</v>
      </c>
      <c r="W596" t="s">
        <v>40</v>
      </c>
      <c r="X596" t="s">
        <v>95</v>
      </c>
      <c r="Y596" t="s">
        <v>36</v>
      </c>
      <c r="Z596" t="s">
        <v>37</v>
      </c>
      <c r="AA596">
        <v>900</v>
      </c>
      <c r="AB596">
        <v>150</v>
      </c>
      <c r="AO596" t="s">
        <v>38</v>
      </c>
      <c r="AP596" t="s">
        <v>43</v>
      </c>
      <c r="AQ596" t="s">
        <v>43</v>
      </c>
      <c r="AT596" t="str">
        <f t="shared" si="9"/>
        <v>02210112</v>
      </c>
    </row>
    <row r="597" spans="1:46" hidden="1">
      <c r="A597" t="s">
        <v>2615</v>
      </c>
      <c r="B597" t="s">
        <v>2596</v>
      </c>
      <c r="C597" t="s">
        <v>2616</v>
      </c>
      <c r="D597" t="s">
        <v>2300</v>
      </c>
      <c r="E597" t="s">
        <v>1687</v>
      </c>
      <c r="F597" t="s">
        <v>2301</v>
      </c>
      <c r="G597" t="s">
        <v>1688</v>
      </c>
      <c r="H597" t="s">
        <v>2307</v>
      </c>
      <c r="I597" t="s">
        <v>2622</v>
      </c>
      <c r="J597" t="s">
        <v>76</v>
      </c>
      <c r="K597" t="s">
        <v>95</v>
      </c>
      <c r="L597" t="s">
        <v>41</v>
      </c>
      <c r="M597" t="s">
        <v>37</v>
      </c>
      <c r="N597">
        <v>88</v>
      </c>
      <c r="O597">
        <v>100</v>
      </c>
      <c r="P597" t="s">
        <v>38</v>
      </c>
      <c r="Q597" t="s">
        <v>43</v>
      </c>
      <c r="R597" t="s">
        <v>43</v>
      </c>
      <c r="S597" t="s">
        <v>2304</v>
      </c>
      <c r="T597" t="s">
        <v>1709</v>
      </c>
      <c r="U597" t="s">
        <v>2329</v>
      </c>
      <c r="V597" t="s">
        <v>1715</v>
      </c>
      <c r="W597" t="s">
        <v>40</v>
      </c>
      <c r="X597" t="s">
        <v>95</v>
      </c>
      <c r="Y597" t="s">
        <v>36</v>
      </c>
      <c r="Z597" t="s">
        <v>37</v>
      </c>
      <c r="AA597">
        <v>2</v>
      </c>
      <c r="AB597">
        <v>1</v>
      </c>
      <c r="AO597" t="s">
        <v>38</v>
      </c>
      <c r="AP597" t="s">
        <v>43</v>
      </c>
      <c r="AQ597" t="s">
        <v>43</v>
      </c>
      <c r="AT597" t="str">
        <f t="shared" si="9"/>
        <v>02210113</v>
      </c>
    </row>
    <row r="598" spans="1:46" hidden="1">
      <c r="A598" t="s">
        <v>2615</v>
      </c>
      <c r="B598" t="s">
        <v>2596</v>
      </c>
      <c r="C598" t="s">
        <v>2616</v>
      </c>
      <c r="D598" t="s">
        <v>2300</v>
      </c>
      <c r="E598" t="s">
        <v>1687</v>
      </c>
      <c r="F598" t="s">
        <v>2301</v>
      </c>
      <c r="G598" t="s">
        <v>1688</v>
      </c>
      <c r="H598" t="s">
        <v>2307</v>
      </c>
      <c r="I598" t="s">
        <v>2622</v>
      </c>
      <c r="J598" t="s">
        <v>76</v>
      </c>
      <c r="K598" t="s">
        <v>95</v>
      </c>
      <c r="L598" t="s">
        <v>41</v>
      </c>
      <c r="M598" t="s">
        <v>37</v>
      </c>
      <c r="N598">
        <v>88</v>
      </c>
      <c r="O598">
        <v>100</v>
      </c>
      <c r="P598" t="s">
        <v>38</v>
      </c>
      <c r="Q598" t="s">
        <v>43</v>
      </c>
      <c r="R598" t="s">
        <v>43</v>
      </c>
      <c r="S598" t="s">
        <v>2327</v>
      </c>
      <c r="T598" t="s">
        <v>1716</v>
      </c>
      <c r="U598" t="s">
        <v>2324</v>
      </c>
      <c r="V598" t="s">
        <v>1720</v>
      </c>
      <c r="W598" t="s">
        <v>1721</v>
      </c>
      <c r="X598" t="s">
        <v>95</v>
      </c>
      <c r="Y598" t="s">
        <v>41</v>
      </c>
      <c r="Z598" t="s">
        <v>37</v>
      </c>
      <c r="AB598">
        <v>100</v>
      </c>
      <c r="AO598" t="s">
        <v>60</v>
      </c>
      <c r="AP598" t="s">
        <v>60</v>
      </c>
      <c r="AQ598" t="s">
        <v>38</v>
      </c>
      <c r="AT598" t="str">
        <f t="shared" si="9"/>
        <v>02210121</v>
      </c>
    </row>
    <row r="599" spans="1:46" hidden="1">
      <c r="A599" t="s">
        <v>2615</v>
      </c>
      <c r="B599" t="s">
        <v>2596</v>
      </c>
      <c r="C599" t="s">
        <v>2616</v>
      </c>
      <c r="D599" t="s">
        <v>2300</v>
      </c>
      <c r="E599" t="s">
        <v>1687</v>
      </c>
      <c r="F599" t="s">
        <v>2304</v>
      </c>
      <c r="G599" t="s">
        <v>1722</v>
      </c>
      <c r="H599" t="s">
        <v>2307</v>
      </c>
      <c r="I599" t="s">
        <v>2622</v>
      </c>
      <c r="J599" t="s">
        <v>76</v>
      </c>
      <c r="K599" t="s">
        <v>95</v>
      </c>
      <c r="L599" t="s">
        <v>41</v>
      </c>
      <c r="M599" t="s">
        <v>37</v>
      </c>
      <c r="N599">
        <v>88</v>
      </c>
      <c r="O599">
        <v>100</v>
      </c>
      <c r="P599" t="s">
        <v>38</v>
      </c>
      <c r="Q599" t="s">
        <v>43</v>
      </c>
      <c r="R599" t="s">
        <v>43</v>
      </c>
      <c r="S599" t="s">
        <v>2315</v>
      </c>
      <c r="T599" t="s">
        <v>1723</v>
      </c>
      <c r="U599" t="s">
        <v>2332</v>
      </c>
      <c r="V599" t="s">
        <v>1724</v>
      </c>
      <c r="W599" t="s">
        <v>40</v>
      </c>
      <c r="X599" t="s">
        <v>95</v>
      </c>
      <c r="Y599" t="s">
        <v>36</v>
      </c>
      <c r="Z599" t="s">
        <v>37</v>
      </c>
      <c r="AA599">
        <v>0</v>
      </c>
      <c r="AB599">
        <v>17</v>
      </c>
      <c r="AC599">
        <v>2</v>
      </c>
      <c r="AE599">
        <v>2</v>
      </c>
      <c r="AF599">
        <v>1</v>
      </c>
      <c r="AG599">
        <v>2</v>
      </c>
      <c r="AH599">
        <v>2</v>
      </c>
      <c r="AI599">
        <v>1</v>
      </c>
      <c r="AJ599">
        <v>0</v>
      </c>
      <c r="AK599">
        <v>0</v>
      </c>
      <c r="AL599">
        <v>0</v>
      </c>
      <c r="AM599">
        <v>0</v>
      </c>
      <c r="AN599">
        <v>0</v>
      </c>
      <c r="AO599" t="s">
        <v>38</v>
      </c>
      <c r="AP599" t="s">
        <v>38</v>
      </c>
      <c r="AQ599" t="s">
        <v>43</v>
      </c>
      <c r="AT599" t="str">
        <f t="shared" si="9"/>
        <v>02210115</v>
      </c>
    </row>
    <row r="600" spans="1:46" hidden="1">
      <c r="A600" t="s">
        <v>2615</v>
      </c>
      <c r="B600" t="s">
        <v>2596</v>
      </c>
      <c r="C600" t="s">
        <v>2616</v>
      </c>
      <c r="D600" t="s">
        <v>2300</v>
      </c>
      <c r="E600" t="s">
        <v>1687</v>
      </c>
      <c r="F600" t="s">
        <v>2304</v>
      </c>
      <c r="G600" t="s">
        <v>1722</v>
      </c>
      <c r="H600" t="s">
        <v>2307</v>
      </c>
      <c r="I600" t="s">
        <v>2622</v>
      </c>
      <c r="J600" t="s">
        <v>76</v>
      </c>
      <c r="K600" t="s">
        <v>95</v>
      </c>
      <c r="L600" t="s">
        <v>41</v>
      </c>
      <c r="M600" t="s">
        <v>37</v>
      </c>
      <c r="N600">
        <v>88</v>
      </c>
      <c r="O600">
        <v>100</v>
      </c>
      <c r="P600" t="s">
        <v>38</v>
      </c>
      <c r="Q600" t="s">
        <v>43</v>
      </c>
      <c r="R600" t="s">
        <v>43</v>
      </c>
      <c r="S600" t="s">
        <v>2316</v>
      </c>
      <c r="T600" t="s">
        <v>1725</v>
      </c>
      <c r="U600" t="s">
        <v>2333</v>
      </c>
      <c r="V600" t="s">
        <v>1726</v>
      </c>
      <c r="W600" t="s">
        <v>40</v>
      </c>
      <c r="X600" t="s">
        <v>35</v>
      </c>
      <c r="Y600" t="s">
        <v>36</v>
      </c>
      <c r="Z600" t="s">
        <v>58</v>
      </c>
      <c r="AA600">
        <v>748204</v>
      </c>
      <c r="AB600">
        <v>443979</v>
      </c>
      <c r="AC600">
        <v>324169</v>
      </c>
      <c r="AE600">
        <v>324169</v>
      </c>
      <c r="AF600">
        <v>63215</v>
      </c>
      <c r="AG600">
        <v>70500</v>
      </c>
      <c r="AH600">
        <v>40000</v>
      </c>
      <c r="AI600">
        <v>0</v>
      </c>
      <c r="AJ600">
        <v>0</v>
      </c>
      <c r="AK600">
        <v>0</v>
      </c>
      <c r="AL600">
        <v>0</v>
      </c>
      <c r="AM600">
        <v>0</v>
      </c>
      <c r="AN600">
        <v>0</v>
      </c>
      <c r="AO600" t="s">
        <v>38</v>
      </c>
      <c r="AP600" t="s">
        <v>38</v>
      </c>
      <c r="AQ600" t="s">
        <v>38</v>
      </c>
      <c r="AT600" t="str">
        <f t="shared" si="9"/>
        <v>02210116</v>
      </c>
    </row>
    <row r="601" spans="1:46" hidden="1">
      <c r="A601" t="s">
        <v>2615</v>
      </c>
      <c r="B601" t="s">
        <v>2596</v>
      </c>
      <c r="C601" t="s">
        <v>2616</v>
      </c>
      <c r="D601" t="s">
        <v>2300</v>
      </c>
      <c r="E601" t="s">
        <v>1687</v>
      </c>
      <c r="F601" t="s">
        <v>2304</v>
      </c>
      <c r="G601" t="s">
        <v>1722</v>
      </c>
      <c r="H601" t="s">
        <v>2307</v>
      </c>
      <c r="I601" t="s">
        <v>2622</v>
      </c>
      <c r="J601" t="s">
        <v>76</v>
      </c>
      <c r="K601" t="s">
        <v>95</v>
      </c>
      <c r="L601" t="s">
        <v>41</v>
      </c>
      <c r="M601" t="s">
        <v>37</v>
      </c>
      <c r="N601">
        <v>88</v>
      </c>
      <c r="O601">
        <v>100</v>
      </c>
      <c r="P601" t="s">
        <v>38</v>
      </c>
      <c r="Q601" t="s">
        <v>43</v>
      </c>
      <c r="R601" t="s">
        <v>43</v>
      </c>
      <c r="S601" t="s">
        <v>2316</v>
      </c>
      <c r="T601" t="s">
        <v>1725</v>
      </c>
      <c r="U601" t="s">
        <v>2308</v>
      </c>
      <c r="V601" t="s">
        <v>1727</v>
      </c>
      <c r="W601" t="s">
        <v>40</v>
      </c>
      <c r="X601" t="s">
        <v>95</v>
      </c>
      <c r="Y601" t="s">
        <v>36</v>
      </c>
      <c r="Z601" t="s">
        <v>37</v>
      </c>
      <c r="AB601">
        <v>8</v>
      </c>
      <c r="AO601" t="s">
        <v>60</v>
      </c>
      <c r="AP601" t="s">
        <v>60</v>
      </c>
      <c r="AQ601" t="s">
        <v>38</v>
      </c>
      <c r="AT601" t="str">
        <f t="shared" si="9"/>
        <v>02210122</v>
      </c>
    </row>
    <row r="602" spans="1:46" hidden="1">
      <c r="A602" t="s">
        <v>2615</v>
      </c>
      <c r="B602" t="s">
        <v>2596</v>
      </c>
      <c r="C602" t="s">
        <v>2616</v>
      </c>
      <c r="D602" t="s">
        <v>2300</v>
      </c>
      <c r="E602" t="s">
        <v>1687</v>
      </c>
      <c r="F602" t="s">
        <v>2304</v>
      </c>
      <c r="G602" t="s">
        <v>1722</v>
      </c>
      <c r="H602" t="s">
        <v>2307</v>
      </c>
      <c r="I602" t="s">
        <v>2622</v>
      </c>
      <c r="J602" t="s">
        <v>76</v>
      </c>
      <c r="K602" t="s">
        <v>95</v>
      </c>
      <c r="L602" t="s">
        <v>41</v>
      </c>
      <c r="M602" t="s">
        <v>37</v>
      </c>
      <c r="N602">
        <v>88</v>
      </c>
      <c r="O602">
        <v>100</v>
      </c>
      <c r="P602" t="s">
        <v>38</v>
      </c>
      <c r="Q602" t="s">
        <v>43</v>
      </c>
      <c r="R602" t="s">
        <v>43</v>
      </c>
      <c r="S602" t="s">
        <v>2318</v>
      </c>
      <c r="T602" t="s">
        <v>1728</v>
      </c>
      <c r="U602" t="s">
        <v>2303</v>
      </c>
      <c r="V602" t="s">
        <v>1732</v>
      </c>
      <c r="W602" t="s">
        <v>40</v>
      </c>
      <c r="X602" t="s">
        <v>131</v>
      </c>
      <c r="Y602" t="s">
        <v>36</v>
      </c>
      <c r="Z602" t="s">
        <v>37</v>
      </c>
      <c r="AA602">
        <v>1874876</v>
      </c>
      <c r="AB602">
        <v>1213434</v>
      </c>
      <c r="AC602">
        <v>386622</v>
      </c>
      <c r="AO602" t="s">
        <v>38</v>
      </c>
      <c r="AP602" t="s">
        <v>38</v>
      </c>
      <c r="AQ602" t="s">
        <v>38</v>
      </c>
      <c r="AT602" t="str">
        <f t="shared" si="9"/>
        <v>02210117</v>
      </c>
    </row>
    <row r="603" spans="1:46" hidden="1">
      <c r="A603" t="s">
        <v>2615</v>
      </c>
      <c r="B603" t="s">
        <v>2596</v>
      </c>
      <c r="C603" t="s">
        <v>2616</v>
      </c>
      <c r="D603" t="s">
        <v>2300</v>
      </c>
      <c r="E603" t="s">
        <v>1687</v>
      </c>
      <c r="F603" t="s">
        <v>2304</v>
      </c>
      <c r="G603" t="s">
        <v>1722</v>
      </c>
      <c r="H603" t="s">
        <v>2307</v>
      </c>
      <c r="I603" t="s">
        <v>2622</v>
      </c>
      <c r="J603" t="s">
        <v>76</v>
      </c>
      <c r="K603" t="s">
        <v>95</v>
      </c>
      <c r="L603" t="s">
        <v>41</v>
      </c>
      <c r="M603" t="s">
        <v>37</v>
      </c>
      <c r="N603">
        <v>88</v>
      </c>
      <c r="O603">
        <v>100</v>
      </c>
      <c r="P603" t="s">
        <v>38</v>
      </c>
      <c r="Q603" t="s">
        <v>43</v>
      </c>
      <c r="R603" t="s">
        <v>43</v>
      </c>
      <c r="S603" t="s">
        <v>2319</v>
      </c>
      <c r="T603" t="s">
        <v>1733</v>
      </c>
      <c r="U603" t="s">
        <v>2305</v>
      </c>
      <c r="V603" t="s">
        <v>1734</v>
      </c>
      <c r="W603" t="s">
        <v>40</v>
      </c>
      <c r="X603" t="s">
        <v>131</v>
      </c>
      <c r="Y603" t="s">
        <v>36</v>
      </c>
      <c r="Z603" t="s">
        <v>37</v>
      </c>
      <c r="AA603">
        <v>12643</v>
      </c>
      <c r="AB603">
        <v>4902</v>
      </c>
      <c r="AC603">
        <v>4773</v>
      </c>
      <c r="AE603">
        <v>4773</v>
      </c>
      <c r="AF603">
        <v>4197</v>
      </c>
      <c r="AG603">
        <v>500</v>
      </c>
      <c r="AH603">
        <v>500</v>
      </c>
      <c r="AI603">
        <v>50</v>
      </c>
      <c r="AJ603">
        <v>0</v>
      </c>
      <c r="AK603">
        <v>0</v>
      </c>
      <c r="AL603">
        <v>0</v>
      </c>
      <c r="AM603">
        <v>0</v>
      </c>
      <c r="AN603">
        <v>0</v>
      </c>
      <c r="AO603" t="s">
        <v>38</v>
      </c>
      <c r="AP603" t="s">
        <v>38</v>
      </c>
      <c r="AQ603" t="s">
        <v>43</v>
      </c>
      <c r="AT603" t="str">
        <f t="shared" si="9"/>
        <v>02210118</v>
      </c>
    </row>
    <row r="604" spans="1:46" hidden="1">
      <c r="A604" t="s">
        <v>2615</v>
      </c>
      <c r="B604" t="s">
        <v>2596</v>
      </c>
      <c r="C604" t="s">
        <v>2616</v>
      </c>
      <c r="D604" t="s">
        <v>2300</v>
      </c>
      <c r="E604" t="s">
        <v>1687</v>
      </c>
      <c r="F604" t="s">
        <v>2304</v>
      </c>
      <c r="G604" t="s">
        <v>1722</v>
      </c>
      <c r="H604" t="s">
        <v>2320</v>
      </c>
      <c r="I604" t="s">
        <v>2623</v>
      </c>
      <c r="J604" t="s">
        <v>34</v>
      </c>
      <c r="K604" t="s">
        <v>35</v>
      </c>
      <c r="L604" t="s">
        <v>41</v>
      </c>
      <c r="M604" t="s">
        <v>37</v>
      </c>
      <c r="O604">
        <v>28</v>
      </c>
      <c r="P604" t="s">
        <v>38</v>
      </c>
      <c r="Q604" t="s">
        <v>38</v>
      </c>
      <c r="R604" t="s">
        <v>38</v>
      </c>
      <c r="S604" t="s">
        <v>2320</v>
      </c>
      <c r="T604" t="s">
        <v>1735</v>
      </c>
      <c r="U604" t="s">
        <v>2306</v>
      </c>
      <c r="V604" t="s">
        <v>1736</v>
      </c>
      <c r="W604" t="s">
        <v>40</v>
      </c>
      <c r="X604" t="s">
        <v>131</v>
      </c>
      <c r="Y604" t="s">
        <v>36</v>
      </c>
      <c r="Z604" t="s">
        <v>37</v>
      </c>
      <c r="AA604">
        <v>0</v>
      </c>
      <c r="AB604">
        <v>7294209</v>
      </c>
      <c r="AC604">
        <v>388911</v>
      </c>
      <c r="AE604">
        <v>388911</v>
      </c>
      <c r="AF604">
        <v>477613</v>
      </c>
      <c r="AG604">
        <v>427557</v>
      </c>
      <c r="AH604">
        <v>50000</v>
      </c>
      <c r="AI604">
        <v>5000</v>
      </c>
      <c r="AJ604">
        <v>0</v>
      </c>
      <c r="AK604">
        <v>0</v>
      </c>
      <c r="AL604">
        <v>0</v>
      </c>
      <c r="AM604">
        <v>0</v>
      </c>
      <c r="AN604">
        <v>0</v>
      </c>
      <c r="AO604" t="s">
        <v>38</v>
      </c>
      <c r="AP604" t="s">
        <v>38</v>
      </c>
      <c r="AQ604" t="s">
        <v>38</v>
      </c>
      <c r="AT604" t="str">
        <f t="shared" si="9"/>
        <v>02210119</v>
      </c>
    </row>
    <row r="605" spans="1:46" hidden="1">
      <c r="A605" t="s">
        <v>2615</v>
      </c>
      <c r="B605" t="s">
        <v>2596</v>
      </c>
      <c r="C605" t="s">
        <v>2616</v>
      </c>
      <c r="D605" t="s">
        <v>2300</v>
      </c>
      <c r="E605" t="s">
        <v>1687</v>
      </c>
      <c r="F605" t="s">
        <v>2307</v>
      </c>
      <c r="G605" t="s">
        <v>317</v>
      </c>
      <c r="H605" t="s">
        <v>2312</v>
      </c>
      <c r="I605" t="s">
        <v>2624</v>
      </c>
      <c r="J605" t="s">
        <v>100</v>
      </c>
      <c r="K605" t="s">
        <v>131</v>
      </c>
      <c r="L605" t="s">
        <v>41</v>
      </c>
      <c r="M605" t="s">
        <v>37</v>
      </c>
      <c r="N605">
        <v>100</v>
      </c>
      <c r="O605">
        <v>100</v>
      </c>
      <c r="Q605" t="s">
        <v>38</v>
      </c>
      <c r="R605" t="s">
        <v>38</v>
      </c>
      <c r="S605" t="s">
        <v>2321</v>
      </c>
      <c r="T605" t="s">
        <v>1737</v>
      </c>
      <c r="U605" t="s">
        <v>2311</v>
      </c>
      <c r="V605" t="s">
        <v>1741</v>
      </c>
      <c r="W605" t="s">
        <v>1078</v>
      </c>
      <c r="X605" t="s">
        <v>95</v>
      </c>
      <c r="Y605" t="s">
        <v>36</v>
      </c>
      <c r="Z605" t="s">
        <v>37</v>
      </c>
      <c r="AA605">
        <v>272</v>
      </c>
      <c r="AB605">
        <v>220</v>
      </c>
      <c r="AC605" t="e">
        <v>#N/A</v>
      </c>
      <c r="AE605">
        <v>60</v>
      </c>
      <c r="AF605">
        <v>69</v>
      </c>
      <c r="AG605">
        <v>0</v>
      </c>
      <c r="AH605">
        <v>0</v>
      </c>
      <c r="AI605">
        <v>0</v>
      </c>
      <c r="AJ605">
        <v>0</v>
      </c>
      <c r="AK605">
        <v>0</v>
      </c>
      <c r="AL605">
        <v>0</v>
      </c>
      <c r="AM605">
        <v>0</v>
      </c>
      <c r="AN605">
        <v>0</v>
      </c>
      <c r="AO605" t="s">
        <v>43</v>
      </c>
      <c r="AP605" t="s">
        <v>38</v>
      </c>
      <c r="AQ605" t="s">
        <v>38</v>
      </c>
      <c r="AT605" t="str">
        <f t="shared" si="9"/>
        <v>02210120</v>
      </c>
    </row>
    <row r="606" spans="1:46" hidden="1">
      <c r="A606" t="s">
        <v>2615</v>
      </c>
      <c r="B606" t="s">
        <v>2596</v>
      </c>
      <c r="C606" t="s">
        <v>2616</v>
      </c>
      <c r="D606" t="s">
        <v>2300</v>
      </c>
      <c r="E606" t="s">
        <v>1687</v>
      </c>
      <c r="F606" t="s">
        <v>2307</v>
      </c>
      <c r="G606" t="s">
        <v>317</v>
      </c>
      <c r="H606" t="s">
        <v>2312</v>
      </c>
      <c r="I606" t="s">
        <v>2624</v>
      </c>
      <c r="J606" t="s">
        <v>100</v>
      </c>
      <c r="K606" t="s">
        <v>131</v>
      </c>
      <c r="L606" t="s">
        <v>41</v>
      </c>
      <c r="M606" t="s">
        <v>37</v>
      </c>
      <c r="N606">
        <v>100</v>
      </c>
      <c r="O606">
        <v>100</v>
      </c>
      <c r="P606" t="s">
        <v>38</v>
      </c>
      <c r="Q606" t="s">
        <v>38</v>
      </c>
      <c r="R606" t="s">
        <v>38</v>
      </c>
      <c r="S606" t="s">
        <v>2329</v>
      </c>
      <c r="T606" t="s">
        <v>118</v>
      </c>
      <c r="U606" t="s">
        <v>2312</v>
      </c>
      <c r="V606" t="s">
        <v>1742</v>
      </c>
      <c r="W606" t="s">
        <v>1743</v>
      </c>
      <c r="X606" t="s">
        <v>131</v>
      </c>
      <c r="Y606" t="s">
        <v>41</v>
      </c>
      <c r="Z606" t="s">
        <v>37</v>
      </c>
      <c r="AB606">
        <v>100</v>
      </c>
      <c r="AO606" t="s">
        <v>60</v>
      </c>
      <c r="AP606" t="s">
        <v>60</v>
      </c>
      <c r="AQ606" t="s">
        <v>38</v>
      </c>
      <c r="AT606" t="str">
        <f t="shared" si="9"/>
        <v>02210123</v>
      </c>
    </row>
    <row r="607" spans="1:46" hidden="1">
      <c r="A607" t="s">
        <v>2615</v>
      </c>
      <c r="B607" t="s">
        <v>2596</v>
      </c>
      <c r="C607" t="s">
        <v>2616</v>
      </c>
      <c r="D607" t="s">
        <v>2300</v>
      </c>
      <c r="E607" t="s">
        <v>1687</v>
      </c>
      <c r="F607" t="s">
        <v>2307</v>
      </c>
      <c r="G607" t="s">
        <v>317</v>
      </c>
      <c r="H607" t="s">
        <v>2312</v>
      </c>
      <c r="I607" t="s">
        <v>2624</v>
      </c>
      <c r="J607" t="s">
        <v>100</v>
      </c>
      <c r="K607" t="s">
        <v>131</v>
      </c>
      <c r="L607" t="s">
        <v>41</v>
      </c>
      <c r="M607" t="s">
        <v>37</v>
      </c>
      <c r="N607">
        <v>100</v>
      </c>
      <c r="O607">
        <v>100</v>
      </c>
      <c r="P607" t="s">
        <v>38</v>
      </c>
      <c r="Q607" t="s">
        <v>38</v>
      </c>
      <c r="R607" t="s">
        <v>38</v>
      </c>
      <c r="S607" t="s">
        <v>2331</v>
      </c>
      <c r="T607" t="s">
        <v>1744</v>
      </c>
      <c r="U607" t="s">
        <v>2322</v>
      </c>
      <c r="V607" t="s">
        <v>1745</v>
      </c>
      <c r="W607" t="s">
        <v>1743</v>
      </c>
      <c r="X607" t="s">
        <v>131</v>
      </c>
      <c r="Y607" t="s">
        <v>41</v>
      </c>
      <c r="Z607" t="s">
        <v>37</v>
      </c>
      <c r="AB607">
        <v>100</v>
      </c>
      <c r="AO607" t="s">
        <v>60</v>
      </c>
      <c r="AP607" t="s">
        <v>60</v>
      </c>
      <c r="AQ607" t="s">
        <v>38</v>
      </c>
      <c r="AT607" t="str">
        <f t="shared" si="9"/>
        <v>02210124</v>
      </c>
    </row>
    <row r="608" spans="1:46" hidden="1">
      <c r="A608" t="s">
        <v>2625</v>
      </c>
      <c r="B608" t="s">
        <v>2626</v>
      </c>
      <c r="C608" t="s">
        <v>2627</v>
      </c>
      <c r="D608" t="s">
        <v>2585</v>
      </c>
      <c r="E608" t="s">
        <v>1746</v>
      </c>
      <c r="F608" t="s">
        <v>2314</v>
      </c>
      <c r="G608" t="s">
        <v>1747</v>
      </c>
      <c r="H608" t="s">
        <v>2301</v>
      </c>
      <c r="I608" t="s">
        <v>2628</v>
      </c>
      <c r="J608" t="s">
        <v>1078</v>
      </c>
      <c r="K608" t="s">
        <v>115</v>
      </c>
      <c r="L608" t="s">
        <v>65</v>
      </c>
      <c r="M608" t="s">
        <v>37</v>
      </c>
      <c r="N608">
        <v>540</v>
      </c>
      <c r="O608">
        <v>371</v>
      </c>
      <c r="P608" t="s">
        <v>38</v>
      </c>
      <c r="Q608" t="s">
        <v>38</v>
      </c>
      <c r="R608" t="s">
        <v>38</v>
      </c>
      <c r="S608" t="s">
        <v>2310</v>
      </c>
      <c r="T608" t="s">
        <v>1748</v>
      </c>
      <c r="U608" t="s">
        <v>2301</v>
      </c>
      <c r="V608" t="s">
        <v>1758</v>
      </c>
      <c r="W608" t="s">
        <v>40</v>
      </c>
      <c r="X608" t="s">
        <v>131</v>
      </c>
      <c r="Y608" t="s">
        <v>36</v>
      </c>
      <c r="Z608" t="s">
        <v>37</v>
      </c>
      <c r="AA608">
        <v>92975</v>
      </c>
      <c r="AB608">
        <v>169714</v>
      </c>
      <c r="AC608">
        <v>18518</v>
      </c>
      <c r="AE608">
        <v>16714</v>
      </c>
      <c r="AF608">
        <v>17000</v>
      </c>
      <c r="AG608">
        <v>21875</v>
      </c>
      <c r="AH608">
        <v>17000</v>
      </c>
      <c r="AI608">
        <v>17000</v>
      </c>
      <c r="AJ608">
        <v>17000</v>
      </c>
      <c r="AK608">
        <v>17000</v>
      </c>
      <c r="AL608">
        <v>17000</v>
      </c>
      <c r="AM608">
        <v>17000</v>
      </c>
      <c r="AN608">
        <v>17000</v>
      </c>
      <c r="AO608" t="s">
        <v>38</v>
      </c>
      <c r="AP608" t="s">
        <v>38</v>
      </c>
      <c r="AQ608" t="s">
        <v>38</v>
      </c>
      <c r="AT608" t="str">
        <f t="shared" si="9"/>
        <v>0113021</v>
      </c>
    </row>
    <row r="609" spans="1:46" hidden="1">
      <c r="A609" t="s">
        <v>2625</v>
      </c>
      <c r="B609" t="s">
        <v>2626</v>
      </c>
      <c r="C609" t="s">
        <v>2627</v>
      </c>
      <c r="D609" t="s">
        <v>2585</v>
      </c>
      <c r="E609" t="s">
        <v>1746</v>
      </c>
      <c r="F609" t="s">
        <v>2314</v>
      </c>
      <c r="G609" t="s">
        <v>1747</v>
      </c>
      <c r="H609" t="s">
        <v>2301</v>
      </c>
      <c r="I609" t="s">
        <v>2628</v>
      </c>
      <c r="J609" t="s">
        <v>1078</v>
      </c>
      <c r="K609" t="s">
        <v>115</v>
      </c>
      <c r="L609" t="s">
        <v>65</v>
      </c>
      <c r="M609" t="s">
        <v>37</v>
      </c>
      <c r="N609">
        <v>540</v>
      </c>
      <c r="O609">
        <v>371</v>
      </c>
      <c r="P609" t="s">
        <v>38</v>
      </c>
      <c r="Q609" t="s">
        <v>38</v>
      </c>
      <c r="R609" t="s">
        <v>38</v>
      </c>
      <c r="S609" t="s">
        <v>2314</v>
      </c>
      <c r="T609" t="s">
        <v>1759</v>
      </c>
      <c r="U609" t="s">
        <v>2304</v>
      </c>
      <c r="V609" t="s">
        <v>1772</v>
      </c>
      <c r="W609" t="s">
        <v>40</v>
      </c>
      <c r="X609" t="s">
        <v>131</v>
      </c>
      <c r="Y609" t="s">
        <v>36</v>
      </c>
      <c r="Z609" t="s">
        <v>58</v>
      </c>
      <c r="AA609">
        <v>11019</v>
      </c>
      <c r="AB609">
        <v>30600</v>
      </c>
      <c r="AC609">
        <v>1214</v>
      </c>
      <c r="AE609">
        <v>900</v>
      </c>
      <c r="AF609">
        <v>3300</v>
      </c>
      <c r="AG609">
        <v>3300</v>
      </c>
      <c r="AH609">
        <v>3300</v>
      </c>
      <c r="AI609">
        <v>3300</v>
      </c>
      <c r="AJ609">
        <v>3300</v>
      </c>
      <c r="AK609">
        <v>3300</v>
      </c>
      <c r="AL609">
        <v>3300</v>
      </c>
      <c r="AM609">
        <v>3300</v>
      </c>
      <c r="AN609">
        <v>3300</v>
      </c>
      <c r="AO609" t="s">
        <v>38</v>
      </c>
      <c r="AP609" t="s">
        <v>38</v>
      </c>
      <c r="AQ609" t="s">
        <v>38</v>
      </c>
      <c r="AT609" t="str">
        <f t="shared" si="9"/>
        <v>0113022</v>
      </c>
    </row>
    <row r="610" spans="1:46" hidden="1">
      <c r="A610" t="s">
        <v>2625</v>
      </c>
      <c r="B610" t="s">
        <v>2626</v>
      </c>
      <c r="C610" t="s">
        <v>2627</v>
      </c>
      <c r="D610" t="s">
        <v>2585</v>
      </c>
      <c r="E610" t="s">
        <v>1746</v>
      </c>
      <c r="F610" t="s">
        <v>2314</v>
      </c>
      <c r="G610" t="s">
        <v>1747</v>
      </c>
      <c r="H610" t="s">
        <v>2301</v>
      </c>
      <c r="I610" t="s">
        <v>2628</v>
      </c>
      <c r="J610" t="s">
        <v>1078</v>
      </c>
      <c r="K610" t="s">
        <v>115</v>
      </c>
      <c r="L610" t="s">
        <v>65</v>
      </c>
      <c r="M610" t="s">
        <v>37</v>
      </c>
      <c r="N610">
        <v>540</v>
      </c>
      <c r="O610">
        <v>371</v>
      </c>
      <c r="P610" t="s">
        <v>38</v>
      </c>
      <c r="Q610" t="s">
        <v>38</v>
      </c>
      <c r="R610" t="s">
        <v>38</v>
      </c>
      <c r="S610" t="s">
        <v>2314</v>
      </c>
      <c r="T610" t="s">
        <v>1759</v>
      </c>
      <c r="U610" t="s">
        <v>2307</v>
      </c>
      <c r="V610" t="s">
        <v>1773</v>
      </c>
      <c r="W610" t="s">
        <v>40</v>
      </c>
      <c r="X610" t="s">
        <v>131</v>
      </c>
      <c r="Y610" t="s">
        <v>36</v>
      </c>
      <c r="Z610" t="s">
        <v>58</v>
      </c>
      <c r="AA610">
        <v>63136</v>
      </c>
      <c r="AB610">
        <v>166550</v>
      </c>
      <c r="AC610">
        <v>6136</v>
      </c>
      <c r="AE610">
        <v>4550</v>
      </c>
      <c r="AF610">
        <v>18000</v>
      </c>
      <c r="AG610">
        <v>18000</v>
      </c>
      <c r="AH610">
        <v>18000</v>
      </c>
      <c r="AI610">
        <v>18000</v>
      </c>
      <c r="AJ610">
        <v>18000</v>
      </c>
      <c r="AK610">
        <v>18000</v>
      </c>
      <c r="AL610">
        <v>18000</v>
      </c>
      <c r="AM610">
        <v>18000</v>
      </c>
      <c r="AN610">
        <v>18000</v>
      </c>
      <c r="AO610" t="s">
        <v>38</v>
      </c>
      <c r="AP610" t="s">
        <v>38</v>
      </c>
      <c r="AQ610" t="s">
        <v>38</v>
      </c>
      <c r="AT610" t="str">
        <f t="shared" si="9"/>
        <v>0113023</v>
      </c>
    </row>
    <row r="611" spans="1:46" hidden="1">
      <c r="A611" t="s">
        <v>2625</v>
      </c>
      <c r="B611" t="s">
        <v>2626</v>
      </c>
      <c r="C611" t="s">
        <v>2627</v>
      </c>
      <c r="D611" t="s">
        <v>2585</v>
      </c>
      <c r="E611" t="s">
        <v>1746</v>
      </c>
      <c r="F611" t="s">
        <v>2314</v>
      </c>
      <c r="G611" t="s">
        <v>1747</v>
      </c>
      <c r="H611" t="s">
        <v>2304</v>
      </c>
      <c r="I611" t="s">
        <v>2629</v>
      </c>
      <c r="J611" t="s">
        <v>76</v>
      </c>
      <c r="K611" t="s">
        <v>115</v>
      </c>
      <c r="L611" t="s">
        <v>65</v>
      </c>
      <c r="M611" t="s">
        <v>37</v>
      </c>
      <c r="N611">
        <v>10</v>
      </c>
      <c r="O611">
        <v>19</v>
      </c>
      <c r="P611" t="s">
        <v>38</v>
      </c>
      <c r="Q611" t="s">
        <v>38</v>
      </c>
      <c r="R611" t="s">
        <v>38</v>
      </c>
      <c r="S611" t="s">
        <v>2314</v>
      </c>
      <c r="T611" t="s">
        <v>1759</v>
      </c>
      <c r="U611" t="s">
        <v>2310</v>
      </c>
      <c r="V611" t="s">
        <v>1774</v>
      </c>
      <c r="W611" t="s">
        <v>40</v>
      </c>
      <c r="X611" t="s">
        <v>131</v>
      </c>
      <c r="Y611" t="s">
        <v>36</v>
      </c>
      <c r="Z611" t="s">
        <v>58</v>
      </c>
      <c r="AA611">
        <v>374</v>
      </c>
      <c r="AB611">
        <v>946</v>
      </c>
      <c r="AC611">
        <v>26</v>
      </c>
      <c r="AE611">
        <v>46</v>
      </c>
      <c r="AF611">
        <v>100</v>
      </c>
      <c r="AG611">
        <v>100</v>
      </c>
      <c r="AH611">
        <v>100</v>
      </c>
      <c r="AI611">
        <v>100</v>
      </c>
      <c r="AJ611">
        <v>100</v>
      </c>
      <c r="AK611">
        <v>100</v>
      </c>
      <c r="AL611">
        <v>100</v>
      </c>
      <c r="AM611">
        <v>100</v>
      </c>
      <c r="AN611">
        <v>100</v>
      </c>
      <c r="AO611" t="s">
        <v>38</v>
      </c>
      <c r="AP611" t="s">
        <v>38</v>
      </c>
      <c r="AQ611" t="s">
        <v>38</v>
      </c>
      <c r="AT611" t="str">
        <f t="shared" si="9"/>
        <v>0113024</v>
      </c>
    </row>
    <row r="612" spans="1:46" hidden="1">
      <c r="A612" t="s">
        <v>2625</v>
      </c>
      <c r="B612" t="s">
        <v>2626</v>
      </c>
      <c r="C612" t="s">
        <v>2627</v>
      </c>
      <c r="D612" t="s">
        <v>2585</v>
      </c>
      <c r="E612" t="s">
        <v>1746</v>
      </c>
      <c r="F612" t="s">
        <v>2314</v>
      </c>
      <c r="G612" t="s">
        <v>1747</v>
      </c>
      <c r="H612" t="s">
        <v>2304</v>
      </c>
      <c r="I612" t="s">
        <v>2629</v>
      </c>
      <c r="J612" t="s">
        <v>76</v>
      </c>
      <c r="K612" t="s">
        <v>115</v>
      </c>
      <c r="L612" t="s">
        <v>65</v>
      </c>
      <c r="M612" t="s">
        <v>37</v>
      </c>
      <c r="N612">
        <v>10</v>
      </c>
      <c r="O612">
        <v>19</v>
      </c>
      <c r="P612" t="s">
        <v>38</v>
      </c>
      <c r="Q612" t="s">
        <v>38</v>
      </c>
      <c r="R612" t="s">
        <v>38</v>
      </c>
      <c r="S612" t="s">
        <v>2314</v>
      </c>
      <c r="T612" t="s">
        <v>1759</v>
      </c>
      <c r="U612" t="s">
        <v>2314</v>
      </c>
      <c r="V612" t="s">
        <v>1775</v>
      </c>
      <c r="W612" t="s">
        <v>100</v>
      </c>
      <c r="X612" t="s">
        <v>131</v>
      </c>
      <c r="Y612" t="s">
        <v>41</v>
      </c>
      <c r="Z612" t="s">
        <v>37</v>
      </c>
      <c r="AA612">
        <v>100</v>
      </c>
      <c r="AB612">
        <v>100</v>
      </c>
      <c r="AC612" t="e">
        <v>#N/A</v>
      </c>
      <c r="AE612">
        <v>100</v>
      </c>
      <c r="AF612">
        <v>100</v>
      </c>
      <c r="AG612">
        <v>100</v>
      </c>
      <c r="AH612">
        <v>100</v>
      </c>
      <c r="AI612">
        <v>100</v>
      </c>
      <c r="AJ612">
        <v>100</v>
      </c>
      <c r="AK612">
        <v>100</v>
      </c>
      <c r="AL612">
        <v>100</v>
      </c>
      <c r="AM612">
        <v>100</v>
      </c>
      <c r="AN612">
        <v>100</v>
      </c>
      <c r="AO612" t="s">
        <v>38</v>
      </c>
      <c r="AP612" t="s">
        <v>38</v>
      </c>
      <c r="AQ612" t="s">
        <v>38</v>
      </c>
      <c r="AT612" t="str">
        <f t="shared" si="9"/>
        <v>0113025</v>
      </c>
    </row>
    <row r="613" spans="1:46" hidden="1">
      <c r="A613" t="s">
        <v>2625</v>
      </c>
      <c r="B613" t="s">
        <v>2626</v>
      </c>
      <c r="C613" t="s">
        <v>2627</v>
      </c>
      <c r="D613" t="s">
        <v>2585</v>
      </c>
      <c r="E613" t="s">
        <v>1746</v>
      </c>
      <c r="F613" t="s">
        <v>2314</v>
      </c>
      <c r="G613" t="s">
        <v>1747</v>
      </c>
      <c r="H613" t="s">
        <v>2304</v>
      </c>
      <c r="I613" t="s">
        <v>2629</v>
      </c>
      <c r="J613" t="s">
        <v>76</v>
      </c>
      <c r="K613" t="s">
        <v>115</v>
      </c>
      <c r="L613" t="s">
        <v>65</v>
      </c>
      <c r="M613" t="s">
        <v>37</v>
      </c>
      <c r="N613">
        <v>10</v>
      </c>
      <c r="O613">
        <v>19</v>
      </c>
      <c r="P613" t="s">
        <v>38</v>
      </c>
      <c r="Q613" t="s">
        <v>38</v>
      </c>
      <c r="R613" t="s">
        <v>38</v>
      </c>
      <c r="S613" t="s">
        <v>2314</v>
      </c>
      <c r="T613" t="s">
        <v>1759</v>
      </c>
      <c r="U613" t="s">
        <v>2315</v>
      </c>
      <c r="V613" t="s">
        <v>1776</v>
      </c>
      <c r="W613" t="s">
        <v>1078</v>
      </c>
      <c r="X613" t="s">
        <v>115</v>
      </c>
      <c r="Y613" t="s">
        <v>36</v>
      </c>
      <c r="Z613" t="s">
        <v>37</v>
      </c>
      <c r="AA613">
        <v>184</v>
      </c>
      <c r="AB613">
        <v>122</v>
      </c>
      <c r="AC613" t="e">
        <v>#N/A</v>
      </c>
      <c r="AE613">
        <v>172</v>
      </c>
      <c r="AF613">
        <v>166</v>
      </c>
      <c r="AG613">
        <v>160</v>
      </c>
      <c r="AH613">
        <v>154</v>
      </c>
      <c r="AI613">
        <v>148</v>
      </c>
      <c r="AJ613">
        <v>142</v>
      </c>
      <c r="AK613">
        <v>137</v>
      </c>
      <c r="AL613">
        <v>132</v>
      </c>
      <c r="AM613">
        <v>127</v>
      </c>
      <c r="AN613">
        <v>122</v>
      </c>
      <c r="AO613" t="s">
        <v>38</v>
      </c>
      <c r="AP613" t="s">
        <v>38</v>
      </c>
      <c r="AQ613" t="s">
        <v>38</v>
      </c>
      <c r="AT613" t="str">
        <f t="shared" si="9"/>
        <v>0113026</v>
      </c>
    </row>
    <row r="614" spans="1:46" hidden="1">
      <c r="A614" t="s">
        <v>2625</v>
      </c>
      <c r="B614" t="s">
        <v>2626</v>
      </c>
      <c r="C614" t="s">
        <v>2627</v>
      </c>
      <c r="D614" t="s">
        <v>2585</v>
      </c>
      <c r="E614" t="s">
        <v>1746</v>
      </c>
      <c r="F614" t="s">
        <v>2314</v>
      </c>
      <c r="G614" t="s">
        <v>1747</v>
      </c>
      <c r="H614" t="s">
        <v>2304</v>
      </c>
      <c r="I614" t="s">
        <v>2629</v>
      </c>
      <c r="J614" t="s">
        <v>76</v>
      </c>
      <c r="K614" t="s">
        <v>115</v>
      </c>
      <c r="L614" t="s">
        <v>65</v>
      </c>
      <c r="M614" t="s">
        <v>37</v>
      </c>
      <c r="N614">
        <v>10</v>
      </c>
      <c r="O614">
        <v>19</v>
      </c>
      <c r="P614" t="s">
        <v>38</v>
      </c>
      <c r="Q614" t="s">
        <v>38</v>
      </c>
      <c r="R614" t="s">
        <v>38</v>
      </c>
      <c r="S614" t="s">
        <v>2315</v>
      </c>
      <c r="T614" t="s">
        <v>1777</v>
      </c>
      <c r="U614" t="s">
        <v>2316</v>
      </c>
      <c r="V614" t="s">
        <v>1781</v>
      </c>
      <c r="W614" t="s">
        <v>100</v>
      </c>
      <c r="X614" t="s">
        <v>131</v>
      </c>
      <c r="Y614" t="s">
        <v>41</v>
      </c>
      <c r="Z614" t="s">
        <v>37</v>
      </c>
      <c r="AA614">
        <v>100</v>
      </c>
      <c r="AB614">
        <v>100</v>
      </c>
      <c r="AC614">
        <v>100</v>
      </c>
      <c r="AE614">
        <v>100</v>
      </c>
      <c r="AF614">
        <v>100</v>
      </c>
      <c r="AG614">
        <v>100</v>
      </c>
      <c r="AH614">
        <v>100</v>
      </c>
      <c r="AI614">
        <v>100</v>
      </c>
      <c r="AJ614">
        <v>100</v>
      </c>
      <c r="AK614">
        <v>100</v>
      </c>
      <c r="AL614">
        <v>100</v>
      </c>
      <c r="AM614">
        <v>100</v>
      </c>
      <c r="AN614">
        <v>100</v>
      </c>
      <c r="AO614" t="s">
        <v>38</v>
      </c>
      <c r="AP614" t="s">
        <v>38</v>
      </c>
      <c r="AQ614" t="s">
        <v>38</v>
      </c>
      <c r="AT614" t="str">
        <f t="shared" si="9"/>
        <v>0113027</v>
      </c>
    </row>
    <row r="615" spans="1:46" hidden="1">
      <c r="A615" t="s">
        <v>2625</v>
      </c>
      <c r="B615" t="s">
        <v>2626</v>
      </c>
      <c r="C615" t="s">
        <v>2627</v>
      </c>
      <c r="D615" t="s">
        <v>2585</v>
      </c>
      <c r="E615" t="s">
        <v>1746</v>
      </c>
      <c r="F615" t="s">
        <v>2316</v>
      </c>
      <c r="G615" t="s">
        <v>1782</v>
      </c>
      <c r="H615" t="s">
        <v>2315</v>
      </c>
      <c r="I615" t="s">
        <v>2630</v>
      </c>
      <c r="J615" t="s">
        <v>34</v>
      </c>
      <c r="K615" t="s">
        <v>115</v>
      </c>
      <c r="L615" t="s">
        <v>65</v>
      </c>
      <c r="M615" t="s">
        <v>37</v>
      </c>
      <c r="N615">
        <v>53.9</v>
      </c>
      <c r="O615">
        <v>60</v>
      </c>
      <c r="P615" t="s">
        <v>38</v>
      </c>
      <c r="Q615" t="s">
        <v>38</v>
      </c>
      <c r="R615" t="s">
        <v>38</v>
      </c>
      <c r="S615" t="s">
        <v>2318</v>
      </c>
      <c r="T615" t="s">
        <v>1783</v>
      </c>
      <c r="U615" t="s">
        <v>2318</v>
      </c>
      <c r="V615" t="s">
        <v>1790</v>
      </c>
      <c r="W615" t="s">
        <v>1078</v>
      </c>
      <c r="X615" t="s">
        <v>131</v>
      </c>
      <c r="Y615" t="s">
        <v>41</v>
      </c>
      <c r="Z615" t="s">
        <v>37</v>
      </c>
      <c r="AA615">
        <v>30</v>
      </c>
      <c r="AB615">
        <v>29</v>
      </c>
      <c r="AC615">
        <v>29</v>
      </c>
      <c r="AE615">
        <v>29</v>
      </c>
      <c r="AF615">
        <v>0</v>
      </c>
      <c r="AG615">
        <v>0</v>
      </c>
      <c r="AH615">
        <v>0</v>
      </c>
      <c r="AI615">
        <v>0</v>
      </c>
      <c r="AJ615">
        <v>0</v>
      </c>
      <c r="AK615">
        <v>0</v>
      </c>
      <c r="AL615">
        <v>0</v>
      </c>
      <c r="AM615">
        <v>0</v>
      </c>
      <c r="AN615">
        <v>0</v>
      </c>
      <c r="AO615" t="s">
        <v>38</v>
      </c>
      <c r="AP615" t="s">
        <v>43</v>
      </c>
      <c r="AQ615" t="s">
        <v>43</v>
      </c>
      <c r="AT615" t="str">
        <f t="shared" si="9"/>
        <v>0113028</v>
      </c>
    </row>
    <row r="616" spans="1:46" hidden="1">
      <c r="A616" t="s">
        <v>2625</v>
      </c>
      <c r="B616" t="s">
        <v>2626</v>
      </c>
      <c r="C616" t="s">
        <v>2627</v>
      </c>
      <c r="D616" t="s">
        <v>2585</v>
      </c>
      <c r="E616" t="s">
        <v>1746</v>
      </c>
      <c r="F616" t="s">
        <v>2316</v>
      </c>
      <c r="G616" t="s">
        <v>1782</v>
      </c>
      <c r="H616" t="s">
        <v>2315</v>
      </c>
      <c r="I616" t="s">
        <v>2630</v>
      </c>
      <c r="J616" t="s">
        <v>34</v>
      </c>
      <c r="K616" t="s">
        <v>115</v>
      </c>
      <c r="L616" t="s">
        <v>65</v>
      </c>
      <c r="M616" t="s">
        <v>37</v>
      </c>
      <c r="N616">
        <v>53.9</v>
      </c>
      <c r="O616">
        <v>60</v>
      </c>
      <c r="P616" t="s">
        <v>38</v>
      </c>
      <c r="Q616" t="s">
        <v>38</v>
      </c>
      <c r="R616" t="s">
        <v>38</v>
      </c>
      <c r="S616" t="s">
        <v>2318</v>
      </c>
      <c r="T616" t="s">
        <v>1783</v>
      </c>
      <c r="U616" t="s">
        <v>2319</v>
      </c>
      <c r="V616" t="s">
        <v>1791</v>
      </c>
      <c r="W616" t="s">
        <v>40</v>
      </c>
      <c r="X616" t="s">
        <v>131</v>
      </c>
      <c r="Y616" t="s">
        <v>36</v>
      </c>
      <c r="Z616" t="s">
        <v>37</v>
      </c>
      <c r="AA616">
        <v>83</v>
      </c>
      <c r="AB616">
        <v>240</v>
      </c>
      <c r="AC616">
        <v>15</v>
      </c>
      <c r="AE616">
        <v>15</v>
      </c>
      <c r="AF616">
        <v>25</v>
      </c>
      <c r="AG616">
        <v>25</v>
      </c>
      <c r="AH616">
        <v>25</v>
      </c>
      <c r="AI616">
        <v>25</v>
      </c>
      <c r="AJ616">
        <v>25</v>
      </c>
      <c r="AK616">
        <v>25</v>
      </c>
      <c r="AL616">
        <v>25</v>
      </c>
      <c r="AM616">
        <v>25</v>
      </c>
      <c r="AN616">
        <v>25</v>
      </c>
      <c r="AO616" t="s">
        <v>38</v>
      </c>
      <c r="AP616" t="s">
        <v>38</v>
      </c>
      <c r="AQ616" t="s">
        <v>38</v>
      </c>
      <c r="AT616" t="str">
        <f t="shared" si="9"/>
        <v>0113029</v>
      </c>
    </row>
    <row r="617" spans="1:46" hidden="1">
      <c r="A617" t="s">
        <v>2625</v>
      </c>
      <c r="B617" t="s">
        <v>2626</v>
      </c>
      <c r="C617" t="s">
        <v>2627</v>
      </c>
      <c r="D617" t="s">
        <v>2585</v>
      </c>
      <c r="E617" t="s">
        <v>1746</v>
      </c>
      <c r="F617" t="s">
        <v>2316</v>
      </c>
      <c r="G617" t="s">
        <v>1782</v>
      </c>
      <c r="H617" t="s">
        <v>2315</v>
      </c>
      <c r="I617" t="s">
        <v>2630</v>
      </c>
      <c r="J617" t="s">
        <v>34</v>
      </c>
      <c r="K617" t="s">
        <v>115</v>
      </c>
      <c r="L617" t="s">
        <v>65</v>
      </c>
      <c r="M617" t="s">
        <v>37</v>
      </c>
      <c r="N617">
        <v>53.9</v>
      </c>
      <c r="O617">
        <v>60</v>
      </c>
      <c r="P617" t="s">
        <v>38</v>
      </c>
      <c r="Q617" t="s">
        <v>38</v>
      </c>
      <c r="R617" t="s">
        <v>38</v>
      </c>
      <c r="S617" t="s">
        <v>2318</v>
      </c>
      <c r="T617" t="s">
        <v>1783</v>
      </c>
      <c r="U617" t="s">
        <v>2320</v>
      </c>
      <c r="V617" t="s">
        <v>1792</v>
      </c>
      <c r="W617" t="s">
        <v>40</v>
      </c>
      <c r="X617" t="s">
        <v>131</v>
      </c>
      <c r="Y617" t="s">
        <v>41</v>
      </c>
      <c r="Z617" t="s">
        <v>37</v>
      </c>
      <c r="AA617">
        <v>95</v>
      </c>
      <c r="AB617">
        <v>100</v>
      </c>
      <c r="AC617" t="e">
        <v>#N/A</v>
      </c>
      <c r="AE617">
        <v>5</v>
      </c>
      <c r="AF617">
        <v>30</v>
      </c>
      <c r="AG617">
        <v>35</v>
      </c>
      <c r="AH617">
        <v>30</v>
      </c>
      <c r="AI617">
        <v>0</v>
      </c>
      <c r="AJ617">
        <v>0</v>
      </c>
      <c r="AK617">
        <v>0</v>
      </c>
      <c r="AL617">
        <v>0</v>
      </c>
      <c r="AM617">
        <v>0</v>
      </c>
      <c r="AN617">
        <v>0</v>
      </c>
      <c r="AO617" t="s">
        <v>38</v>
      </c>
      <c r="AP617" t="s">
        <v>38</v>
      </c>
      <c r="AQ617" t="s">
        <v>38</v>
      </c>
      <c r="AT617" t="str">
        <f t="shared" si="9"/>
        <v>01130210</v>
      </c>
    </row>
    <row r="618" spans="1:46" hidden="1">
      <c r="A618" t="s">
        <v>2625</v>
      </c>
      <c r="B618" t="s">
        <v>2626</v>
      </c>
      <c r="C618" t="s">
        <v>2627</v>
      </c>
      <c r="D618" t="s">
        <v>2585</v>
      </c>
      <c r="E618" t="s">
        <v>1746</v>
      </c>
      <c r="F618" t="s">
        <v>2316</v>
      </c>
      <c r="G618" t="s">
        <v>1782</v>
      </c>
      <c r="H618" t="s">
        <v>2315</v>
      </c>
      <c r="I618" t="s">
        <v>2630</v>
      </c>
      <c r="J618" t="s">
        <v>34</v>
      </c>
      <c r="K618" t="s">
        <v>115</v>
      </c>
      <c r="L618" t="s">
        <v>65</v>
      </c>
      <c r="M618" t="s">
        <v>37</v>
      </c>
      <c r="N618">
        <v>53.9</v>
      </c>
      <c r="O618">
        <v>60</v>
      </c>
      <c r="P618" t="s">
        <v>38</v>
      </c>
      <c r="Q618" t="s">
        <v>38</v>
      </c>
      <c r="R618" t="s">
        <v>38</v>
      </c>
      <c r="S618" t="s">
        <v>2318</v>
      </c>
      <c r="T618" t="s">
        <v>1783</v>
      </c>
      <c r="U618" t="s">
        <v>2321</v>
      </c>
      <c r="V618" t="s">
        <v>1793</v>
      </c>
      <c r="W618" t="s">
        <v>76</v>
      </c>
      <c r="X618" t="s">
        <v>131</v>
      </c>
      <c r="Y618" t="s">
        <v>36</v>
      </c>
      <c r="Z618" t="s">
        <v>37</v>
      </c>
      <c r="AA618">
        <v>54</v>
      </c>
      <c r="AB618">
        <v>59</v>
      </c>
      <c r="AC618" t="e">
        <v>#N/A</v>
      </c>
      <c r="AO618" t="s">
        <v>43</v>
      </c>
      <c r="AP618" t="s">
        <v>43</v>
      </c>
      <c r="AQ618" t="s">
        <v>43</v>
      </c>
      <c r="AT618" t="str">
        <f t="shared" si="9"/>
        <v>01130211</v>
      </c>
    </row>
    <row r="619" spans="1:46" hidden="1">
      <c r="A619" t="s">
        <v>2625</v>
      </c>
      <c r="B619" t="s">
        <v>2626</v>
      </c>
      <c r="C619" t="s">
        <v>2627</v>
      </c>
      <c r="D619" t="s">
        <v>2585</v>
      </c>
      <c r="E619" t="s">
        <v>1746</v>
      </c>
      <c r="F619" t="s">
        <v>2318</v>
      </c>
      <c r="G619" t="s">
        <v>1794</v>
      </c>
      <c r="H619" t="s">
        <v>2316</v>
      </c>
      <c r="I619" t="s">
        <v>2631</v>
      </c>
      <c r="J619" t="s">
        <v>76</v>
      </c>
      <c r="K619" t="s">
        <v>115</v>
      </c>
      <c r="L619" t="s">
        <v>41</v>
      </c>
      <c r="M619" t="s">
        <v>37</v>
      </c>
      <c r="N619">
        <v>29</v>
      </c>
      <c r="O619">
        <v>82</v>
      </c>
      <c r="P619" t="s">
        <v>38</v>
      </c>
      <c r="Q619" t="s">
        <v>38</v>
      </c>
      <c r="R619" t="s">
        <v>38</v>
      </c>
      <c r="S619" t="s">
        <v>2319</v>
      </c>
      <c r="T619" t="s">
        <v>1795</v>
      </c>
      <c r="U619" t="s">
        <v>2329</v>
      </c>
      <c r="V619" t="s">
        <v>1796</v>
      </c>
      <c r="W619" t="s">
        <v>40</v>
      </c>
      <c r="X619" t="s">
        <v>131</v>
      </c>
      <c r="Y619" t="s">
        <v>36</v>
      </c>
      <c r="Z619" t="s">
        <v>37</v>
      </c>
      <c r="AA619">
        <v>6.6980000000000004</v>
      </c>
      <c r="AC619" t="e">
        <v>#N/A</v>
      </c>
      <c r="AO619" t="s">
        <v>43</v>
      </c>
      <c r="AP619" t="s">
        <v>43</v>
      </c>
      <c r="AQ619" t="s">
        <v>43</v>
      </c>
      <c r="AT619" t="str">
        <f t="shared" si="9"/>
        <v>01130213</v>
      </c>
    </row>
    <row r="620" spans="1:46" hidden="1">
      <c r="A620" t="s">
        <v>2625</v>
      </c>
      <c r="B620" t="s">
        <v>2626</v>
      </c>
      <c r="C620" t="s">
        <v>2627</v>
      </c>
      <c r="D620" t="s">
        <v>2585</v>
      </c>
      <c r="E620" t="s">
        <v>1746</v>
      </c>
      <c r="F620" t="s">
        <v>2318</v>
      </c>
      <c r="G620" t="s">
        <v>1794</v>
      </c>
      <c r="H620" t="s">
        <v>2316</v>
      </c>
      <c r="I620" t="s">
        <v>2631</v>
      </c>
      <c r="J620" t="s">
        <v>76</v>
      </c>
      <c r="K620" t="s">
        <v>115</v>
      </c>
      <c r="L620" t="s">
        <v>41</v>
      </c>
      <c r="M620" t="s">
        <v>37</v>
      </c>
      <c r="N620">
        <v>29</v>
      </c>
      <c r="O620">
        <v>82</v>
      </c>
      <c r="P620" t="s">
        <v>38</v>
      </c>
      <c r="Q620" t="s">
        <v>38</v>
      </c>
      <c r="R620" t="s">
        <v>38</v>
      </c>
      <c r="S620" t="s">
        <v>2319</v>
      </c>
      <c r="T620" t="s">
        <v>1795</v>
      </c>
      <c r="U620" t="s">
        <v>2331</v>
      </c>
      <c r="V620" t="s">
        <v>1797</v>
      </c>
      <c r="W620" t="s">
        <v>40</v>
      </c>
      <c r="X620" t="s">
        <v>131</v>
      </c>
      <c r="Y620" t="s">
        <v>36</v>
      </c>
      <c r="Z620" t="s">
        <v>37</v>
      </c>
      <c r="AA620">
        <v>8708</v>
      </c>
      <c r="AB620">
        <v>900</v>
      </c>
      <c r="AC620">
        <v>987</v>
      </c>
      <c r="AO620" t="s">
        <v>38</v>
      </c>
      <c r="AP620" t="s">
        <v>43</v>
      </c>
      <c r="AQ620" t="s">
        <v>43</v>
      </c>
      <c r="AT620" t="str">
        <f t="shared" si="9"/>
        <v>01130214</v>
      </c>
    </row>
    <row r="621" spans="1:46" hidden="1">
      <c r="A621" t="s">
        <v>2625</v>
      </c>
      <c r="B621" t="s">
        <v>2626</v>
      </c>
      <c r="C621" t="s">
        <v>2627</v>
      </c>
      <c r="D621" t="s">
        <v>2585</v>
      </c>
      <c r="E621" t="s">
        <v>1746</v>
      </c>
      <c r="F621" t="s">
        <v>2319</v>
      </c>
      <c r="G621" t="s">
        <v>1802</v>
      </c>
      <c r="H621" t="s">
        <v>2314</v>
      </c>
      <c r="I621" t="s">
        <v>2632</v>
      </c>
      <c r="J621" t="s">
        <v>34</v>
      </c>
      <c r="K621" t="s">
        <v>115</v>
      </c>
      <c r="L621" t="s">
        <v>41</v>
      </c>
      <c r="M621" t="s">
        <v>37</v>
      </c>
      <c r="N621">
        <v>96.16</v>
      </c>
      <c r="O621">
        <v>96.17</v>
      </c>
      <c r="P621" t="s">
        <v>38</v>
      </c>
      <c r="Q621" t="s">
        <v>38</v>
      </c>
      <c r="R621" t="s">
        <v>38</v>
      </c>
      <c r="S621" t="s">
        <v>2327</v>
      </c>
      <c r="T621" t="s">
        <v>1803</v>
      </c>
      <c r="U621" t="s">
        <v>2332</v>
      </c>
      <c r="V621" t="s">
        <v>1807</v>
      </c>
      <c r="W621" t="s">
        <v>100</v>
      </c>
      <c r="X621" t="s">
        <v>115</v>
      </c>
      <c r="Y621" t="s">
        <v>41</v>
      </c>
      <c r="Z621" t="s">
        <v>37</v>
      </c>
      <c r="AA621">
        <v>100</v>
      </c>
      <c r="AB621">
        <v>100</v>
      </c>
      <c r="AC621">
        <v>100</v>
      </c>
      <c r="AE621">
        <v>100</v>
      </c>
      <c r="AF621">
        <v>100</v>
      </c>
      <c r="AG621">
        <v>100</v>
      </c>
      <c r="AH621">
        <v>100</v>
      </c>
      <c r="AI621">
        <v>100</v>
      </c>
      <c r="AJ621">
        <v>100</v>
      </c>
      <c r="AK621">
        <v>100</v>
      </c>
      <c r="AL621">
        <v>100</v>
      </c>
      <c r="AM621">
        <v>100</v>
      </c>
      <c r="AN621">
        <v>100</v>
      </c>
      <c r="AO621" t="s">
        <v>38</v>
      </c>
      <c r="AP621" t="s">
        <v>38</v>
      </c>
      <c r="AQ621" t="s">
        <v>43</v>
      </c>
      <c r="AT621" t="str">
        <f t="shared" si="9"/>
        <v>01130215</v>
      </c>
    </row>
    <row r="622" spans="1:46" hidden="1">
      <c r="A622" t="s">
        <v>2625</v>
      </c>
      <c r="B622" t="s">
        <v>2626</v>
      </c>
      <c r="C622" t="s">
        <v>2627</v>
      </c>
      <c r="D622" t="s">
        <v>2585</v>
      </c>
      <c r="E622" t="s">
        <v>1746</v>
      </c>
      <c r="F622" t="s">
        <v>2319</v>
      </c>
      <c r="G622" t="s">
        <v>1802</v>
      </c>
      <c r="H622" t="s">
        <v>2314</v>
      </c>
      <c r="I622" t="s">
        <v>2632</v>
      </c>
      <c r="J622" t="s">
        <v>34</v>
      </c>
      <c r="K622" t="s">
        <v>115</v>
      </c>
      <c r="L622" t="s">
        <v>41</v>
      </c>
      <c r="M622" t="s">
        <v>37</v>
      </c>
      <c r="N622">
        <v>96.16</v>
      </c>
      <c r="O622">
        <v>96.17</v>
      </c>
      <c r="P622" t="s">
        <v>38</v>
      </c>
      <c r="Q622" t="s">
        <v>38</v>
      </c>
      <c r="R622" t="s">
        <v>38</v>
      </c>
      <c r="S622" t="s">
        <v>2327</v>
      </c>
      <c r="T622" t="s">
        <v>1803</v>
      </c>
      <c r="U622" t="s">
        <v>2312</v>
      </c>
      <c r="V622" t="s">
        <v>1808</v>
      </c>
      <c r="W622" t="s">
        <v>40</v>
      </c>
      <c r="X622" t="s">
        <v>131</v>
      </c>
      <c r="Y622" t="s">
        <v>36</v>
      </c>
      <c r="Z622" t="s">
        <v>37</v>
      </c>
      <c r="AA622">
        <v>10787</v>
      </c>
      <c r="AB622">
        <v>95000</v>
      </c>
      <c r="AC622" t="e">
        <v>#N/A</v>
      </c>
      <c r="AO622" t="s">
        <v>60</v>
      </c>
      <c r="AP622" t="s">
        <v>60</v>
      </c>
      <c r="AQ622" t="s">
        <v>38</v>
      </c>
      <c r="AT622" t="str">
        <f t="shared" si="9"/>
        <v>01130223</v>
      </c>
    </row>
    <row r="623" spans="1:46" hidden="1">
      <c r="A623" t="s">
        <v>2625</v>
      </c>
      <c r="B623" t="s">
        <v>2626</v>
      </c>
      <c r="C623" t="s">
        <v>2627</v>
      </c>
      <c r="D623" t="s">
        <v>2300</v>
      </c>
      <c r="E623" t="s">
        <v>1746</v>
      </c>
      <c r="F623" t="s">
        <v>2319</v>
      </c>
      <c r="G623" t="s">
        <v>1802</v>
      </c>
      <c r="H623" t="s">
        <v>2314</v>
      </c>
      <c r="I623" t="s">
        <v>2632</v>
      </c>
      <c r="J623" t="s">
        <v>34</v>
      </c>
      <c r="K623" t="s">
        <v>115</v>
      </c>
      <c r="L623" t="s">
        <v>41</v>
      </c>
      <c r="M623" t="s">
        <v>37</v>
      </c>
      <c r="N623">
        <v>96.16</v>
      </c>
      <c r="O623">
        <v>96.17</v>
      </c>
      <c r="P623" t="s">
        <v>38</v>
      </c>
      <c r="Q623" t="s">
        <v>38</v>
      </c>
      <c r="R623" t="s">
        <v>38</v>
      </c>
      <c r="S623" t="s">
        <v>2327</v>
      </c>
      <c r="T623" t="s">
        <v>1803</v>
      </c>
      <c r="U623" t="s">
        <v>2333</v>
      </c>
      <c r="V623" t="s">
        <v>1823</v>
      </c>
      <c r="W623" t="s">
        <v>100</v>
      </c>
      <c r="X623" t="s">
        <v>131</v>
      </c>
      <c r="Y623" t="s">
        <v>41</v>
      </c>
      <c r="Z623" t="s">
        <v>37</v>
      </c>
      <c r="AA623">
        <v>100</v>
      </c>
      <c r="AB623">
        <v>100</v>
      </c>
      <c r="AC623" t="e">
        <v>#N/A</v>
      </c>
      <c r="AE623">
        <v>100</v>
      </c>
      <c r="AF623">
        <v>100</v>
      </c>
      <c r="AG623">
        <v>100</v>
      </c>
      <c r="AH623">
        <v>100</v>
      </c>
      <c r="AI623">
        <v>100</v>
      </c>
      <c r="AJ623">
        <v>100</v>
      </c>
      <c r="AK623">
        <v>100</v>
      </c>
      <c r="AL623">
        <v>100</v>
      </c>
      <c r="AM623">
        <v>100</v>
      </c>
      <c r="AN623">
        <v>100</v>
      </c>
      <c r="AO623" t="s">
        <v>38</v>
      </c>
      <c r="AP623" t="s">
        <v>38</v>
      </c>
      <c r="AQ623" t="s">
        <v>38</v>
      </c>
      <c r="AT623" t="str">
        <f t="shared" si="9"/>
        <v>01130116</v>
      </c>
    </row>
    <row r="624" spans="1:46" hidden="1">
      <c r="A624" t="s">
        <v>2625</v>
      </c>
      <c r="B624" t="s">
        <v>2626</v>
      </c>
      <c r="C624" t="s">
        <v>2627</v>
      </c>
      <c r="D624" t="s">
        <v>2585</v>
      </c>
      <c r="E624" t="s">
        <v>1746</v>
      </c>
      <c r="F624" t="s">
        <v>2319</v>
      </c>
      <c r="G624" t="s">
        <v>1802</v>
      </c>
      <c r="H624" t="s">
        <v>2314</v>
      </c>
      <c r="I624" t="s">
        <v>2632</v>
      </c>
      <c r="J624" t="s">
        <v>34</v>
      </c>
      <c r="K624" t="s">
        <v>115</v>
      </c>
      <c r="L624" t="s">
        <v>41</v>
      </c>
      <c r="M624" t="s">
        <v>37</v>
      </c>
      <c r="N624">
        <v>96.16</v>
      </c>
      <c r="O624">
        <v>96.17</v>
      </c>
      <c r="P624" t="s">
        <v>38</v>
      </c>
      <c r="Q624" t="s">
        <v>38</v>
      </c>
      <c r="R624" t="s">
        <v>38</v>
      </c>
      <c r="S624" t="s">
        <v>2327</v>
      </c>
      <c r="T624" t="s">
        <v>1803</v>
      </c>
      <c r="U624" t="s">
        <v>2303</v>
      </c>
      <c r="V624" t="s">
        <v>1809</v>
      </c>
      <c r="W624" t="s">
        <v>34</v>
      </c>
      <c r="X624" t="s">
        <v>131</v>
      </c>
      <c r="Y624" t="s">
        <v>41</v>
      </c>
      <c r="Z624" t="s">
        <v>37</v>
      </c>
      <c r="AA624">
        <v>95</v>
      </c>
      <c r="AB624">
        <v>98</v>
      </c>
      <c r="AC624" t="e">
        <v>#N/A</v>
      </c>
      <c r="AE624">
        <v>98</v>
      </c>
      <c r="AF624">
        <v>98</v>
      </c>
      <c r="AG624">
        <v>98</v>
      </c>
      <c r="AH624">
        <v>98</v>
      </c>
      <c r="AI624">
        <v>98</v>
      </c>
      <c r="AJ624">
        <v>98</v>
      </c>
      <c r="AK624">
        <v>98</v>
      </c>
      <c r="AL624">
        <v>98</v>
      </c>
      <c r="AM624">
        <v>98</v>
      </c>
      <c r="AN624">
        <v>98</v>
      </c>
      <c r="AO624" t="s">
        <v>38</v>
      </c>
      <c r="AP624" t="s">
        <v>38</v>
      </c>
      <c r="AQ624" t="s">
        <v>38</v>
      </c>
      <c r="AT624" t="str">
        <f t="shared" si="9"/>
        <v>01130217</v>
      </c>
    </row>
    <row r="625" spans="1:46" hidden="1">
      <c r="A625" t="s">
        <v>2625</v>
      </c>
      <c r="B625" t="s">
        <v>2626</v>
      </c>
      <c r="C625" t="s">
        <v>2627</v>
      </c>
      <c r="D625" t="s">
        <v>2585</v>
      </c>
      <c r="E625" t="s">
        <v>1746</v>
      </c>
      <c r="F625" t="s">
        <v>2319</v>
      </c>
      <c r="G625" t="s">
        <v>1802</v>
      </c>
      <c r="H625" t="s">
        <v>2314</v>
      </c>
      <c r="I625" t="s">
        <v>2632</v>
      </c>
      <c r="J625" t="s">
        <v>34</v>
      </c>
      <c r="K625" t="s">
        <v>115</v>
      </c>
      <c r="L625" t="s">
        <v>41</v>
      </c>
      <c r="M625" t="s">
        <v>37</v>
      </c>
      <c r="N625">
        <v>96.16</v>
      </c>
      <c r="O625">
        <v>96.17</v>
      </c>
      <c r="P625" t="s">
        <v>38</v>
      </c>
      <c r="Q625" t="s">
        <v>38</v>
      </c>
      <c r="R625" t="s">
        <v>38</v>
      </c>
      <c r="S625" t="s">
        <v>2327</v>
      </c>
      <c r="T625" t="s">
        <v>1803</v>
      </c>
      <c r="U625" t="s">
        <v>2305</v>
      </c>
      <c r="V625" t="s">
        <v>1810</v>
      </c>
      <c r="W625" t="s">
        <v>76</v>
      </c>
      <c r="X625" t="s">
        <v>115</v>
      </c>
      <c r="Y625" t="s">
        <v>36</v>
      </c>
      <c r="Z625" t="s">
        <v>37</v>
      </c>
      <c r="AA625">
        <v>7</v>
      </c>
      <c r="AB625">
        <v>17</v>
      </c>
      <c r="AC625">
        <v>9</v>
      </c>
      <c r="AE625">
        <v>9</v>
      </c>
      <c r="AF625">
        <v>10</v>
      </c>
      <c r="AG625">
        <v>11</v>
      </c>
      <c r="AH625">
        <v>12</v>
      </c>
      <c r="AI625">
        <v>13</v>
      </c>
      <c r="AJ625">
        <v>14</v>
      </c>
      <c r="AK625">
        <v>15</v>
      </c>
      <c r="AL625">
        <v>16</v>
      </c>
      <c r="AM625">
        <v>17</v>
      </c>
      <c r="AN625">
        <v>18</v>
      </c>
      <c r="AO625" t="s">
        <v>38</v>
      </c>
      <c r="AP625" t="s">
        <v>38</v>
      </c>
      <c r="AQ625" t="s">
        <v>38</v>
      </c>
      <c r="AT625" t="str">
        <f t="shared" si="9"/>
        <v>01130218</v>
      </c>
    </row>
    <row r="626" spans="1:46" hidden="1">
      <c r="A626" t="s">
        <v>2625</v>
      </c>
      <c r="B626" t="s">
        <v>2626</v>
      </c>
      <c r="C626" t="s">
        <v>2627</v>
      </c>
      <c r="D626" t="s">
        <v>2585</v>
      </c>
      <c r="E626" t="s">
        <v>1746</v>
      </c>
      <c r="F626" t="s">
        <v>2318</v>
      </c>
      <c r="G626" t="s">
        <v>1794</v>
      </c>
      <c r="H626" t="s">
        <v>2316</v>
      </c>
      <c r="I626" t="s">
        <v>2631</v>
      </c>
      <c r="J626" t="s">
        <v>76</v>
      </c>
      <c r="K626" t="s">
        <v>115</v>
      </c>
      <c r="L626" t="s">
        <v>41</v>
      </c>
      <c r="M626" t="s">
        <v>37</v>
      </c>
      <c r="N626">
        <v>29</v>
      </c>
      <c r="O626">
        <v>82</v>
      </c>
      <c r="P626" t="s">
        <v>38</v>
      </c>
      <c r="Q626" t="s">
        <v>38</v>
      </c>
      <c r="R626" t="s">
        <v>38</v>
      </c>
      <c r="S626" t="s">
        <v>2319</v>
      </c>
      <c r="T626" t="s">
        <v>1795</v>
      </c>
      <c r="U626" t="s">
        <v>2306</v>
      </c>
      <c r="V626" t="s">
        <v>1798</v>
      </c>
      <c r="W626" t="s">
        <v>76</v>
      </c>
      <c r="X626" t="s">
        <v>131</v>
      </c>
      <c r="Y626" t="s">
        <v>41</v>
      </c>
      <c r="Z626" t="s">
        <v>37</v>
      </c>
      <c r="AA626" t="s">
        <v>1799</v>
      </c>
      <c r="AB626" t="s">
        <v>1800</v>
      </c>
      <c r="AC626" t="e">
        <v>#N/A</v>
      </c>
      <c r="AO626" t="s">
        <v>38</v>
      </c>
      <c r="AP626" t="s">
        <v>43</v>
      </c>
      <c r="AQ626" t="s">
        <v>43</v>
      </c>
      <c r="AT626" t="str">
        <f t="shared" si="9"/>
        <v>01130219</v>
      </c>
    </row>
    <row r="627" spans="1:46" hidden="1">
      <c r="A627" t="s">
        <v>2625</v>
      </c>
      <c r="B627" t="s">
        <v>2626</v>
      </c>
      <c r="C627" t="s">
        <v>2627</v>
      </c>
      <c r="D627" t="s">
        <v>2585</v>
      </c>
      <c r="E627" t="s">
        <v>1746</v>
      </c>
      <c r="F627" t="s">
        <v>2318</v>
      </c>
      <c r="G627" t="s">
        <v>1794</v>
      </c>
      <c r="H627" t="s">
        <v>2316</v>
      </c>
      <c r="I627" t="s">
        <v>2631</v>
      </c>
      <c r="J627" t="s">
        <v>76</v>
      </c>
      <c r="K627" t="s">
        <v>115</v>
      </c>
      <c r="L627" t="s">
        <v>41</v>
      </c>
      <c r="M627" t="s">
        <v>37</v>
      </c>
      <c r="N627">
        <v>29</v>
      </c>
      <c r="O627">
        <v>82</v>
      </c>
      <c r="P627" t="s">
        <v>38</v>
      </c>
      <c r="Q627" t="s">
        <v>38</v>
      </c>
      <c r="R627" t="s">
        <v>38</v>
      </c>
      <c r="S627" t="s">
        <v>2319</v>
      </c>
      <c r="T627" t="s">
        <v>1795</v>
      </c>
      <c r="U627" t="s">
        <v>2311</v>
      </c>
      <c r="V627" t="s">
        <v>1801</v>
      </c>
      <c r="W627" t="s">
        <v>40</v>
      </c>
      <c r="X627" t="s">
        <v>131</v>
      </c>
      <c r="Y627" t="s">
        <v>36</v>
      </c>
      <c r="Z627" t="s">
        <v>37</v>
      </c>
      <c r="AA627">
        <v>69130</v>
      </c>
      <c r="AB627">
        <v>43746</v>
      </c>
      <c r="AC627">
        <v>11645</v>
      </c>
      <c r="AE627">
        <v>5000</v>
      </c>
      <c r="AF627">
        <v>2956</v>
      </c>
      <c r="AG627">
        <v>2956</v>
      </c>
      <c r="AH627">
        <v>2958</v>
      </c>
      <c r="AI627">
        <v>812</v>
      </c>
      <c r="AJ627">
        <v>812</v>
      </c>
      <c r="AK627">
        <v>813</v>
      </c>
      <c r="AL627">
        <v>813</v>
      </c>
      <c r="AM627">
        <v>13313</v>
      </c>
      <c r="AN627">
        <v>13313</v>
      </c>
      <c r="AO627" t="s">
        <v>38</v>
      </c>
      <c r="AP627" t="s">
        <v>38</v>
      </c>
      <c r="AQ627" t="s">
        <v>38</v>
      </c>
      <c r="AT627" t="str">
        <f t="shared" si="9"/>
        <v>01130220</v>
      </c>
    </row>
    <row r="628" spans="1:46" hidden="1">
      <c r="A628" t="s">
        <v>2625</v>
      </c>
      <c r="B628" t="s">
        <v>2626</v>
      </c>
      <c r="C628" t="s">
        <v>2627</v>
      </c>
      <c r="D628" t="s">
        <v>2300</v>
      </c>
      <c r="E628" t="s">
        <v>1746</v>
      </c>
      <c r="F628" t="s">
        <v>2320</v>
      </c>
      <c r="G628" t="s">
        <v>1622</v>
      </c>
      <c r="H628" t="s">
        <v>2318</v>
      </c>
      <c r="I628" t="s">
        <v>2633</v>
      </c>
      <c r="J628" t="s">
        <v>100</v>
      </c>
      <c r="K628" t="s">
        <v>115</v>
      </c>
      <c r="L628" t="s">
        <v>41</v>
      </c>
      <c r="M628" t="s">
        <v>37</v>
      </c>
      <c r="O628">
        <v>100</v>
      </c>
      <c r="P628" t="s">
        <v>60</v>
      </c>
      <c r="Q628" t="s">
        <v>38</v>
      </c>
      <c r="R628" t="s">
        <v>38</v>
      </c>
      <c r="S628" t="s">
        <v>2329</v>
      </c>
      <c r="T628" t="s">
        <v>1824</v>
      </c>
      <c r="U628" t="s">
        <v>2324</v>
      </c>
      <c r="V628" t="s">
        <v>1825</v>
      </c>
      <c r="W628" t="s">
        <v>100</v>
      </c>
      <c r="X628" t="s">
        <v>95</v>
      </c>
      <c r="Y628" t="s">
        <v>41</v>
      </c>
      <c r="Z628" t="s">
        <v>37</v>
      </c>
      <c r="AB628">
        <v>100</v>
      </c>
      <c r="AC628" t="e">
        <v>#N/A</v>
      </c>
      <c r="AE628" t="s">
        <v>2634</v>
      </c>
      <c r="AF628">
        <v>100</v>
      </c>
      <c r="AG628">
        <v>100</v>
      </c>
      <c r="AH628">
        <v>100</v>
      </c>
      <c r="AI628">
        <v>100</v>
      </c>
      <c r="AJ628">
        <v>100</v>
      </c>
      <c r="AK628">
        <v>100</v>
      </c>
      <c r="AL628">
        <v>100</v>
      </c>
      <c r="AM628">
        <v>100</v>
      </c>
      <c r="AN628">
        <v>100</v>
      </c>
      <c r="AO628" t="s">
        <v>60</v>
      </c>
      <c r="AP628" t="s">
        <v>38</v>
      </c>
      <c r="AQ628" t="s">
        <v>38</v>
      </c>
      <c r="AT628" t="str">
        <f t="shared" si="9"/>
        <v>01130121</v>
      </c>
    </row>
    <row r="629" spans="1:46" hidden="1">
      <c r="A629" t="s">
        <v>2625</v>
      </c>
      <c r="B629" t="s">
        <v>2626</v>
      </c>
      <c r="C629" t="s">
        <v>2627</v>
      </c>
      <c r="D629" t="s">
        <v>2300</v>
      </c>
      <c r="E629" t="s">
        <v>1746</v>
      </c>
      <c r="F629" t="s">
        <v>2320</v>
      </c>
      <c r="G629" t="s">
        <v>1622</v>
      </c>
      <c r="H629" t="s">
        <v>2318</v>
      </c>
      <c r="I629" t="s">
        <v>2633</v>
      </c>
      <c r="J629" t="s">
        <v>100</v>
      </c>
      <c r="K629" t="s">
        <v>115</v>
      </c>
      <c r="L629" t="s">
        <v>41</v>
      </c>
      <c r="M629" t="s">
        <v>37</v>
      </c>
      <c r="O629">
        <v>100</v>
      </c>
      <c r="P629" t="s">
        <v>60</v>
      </c>
      <c r="Q629" t="s">
        <v>38</v>
      </c>
      <c r="R629" t="s">
        <v>38</v>
      </c>
      <c r="S629" t="s">
        <v>2331</v>
      </c>
      <c r="T629" t="s">
        <v>1826</v>
      </c>
      <c r="U629" t="s">
        <v>2308</v>
      </c>
      <c r="V629" t="s">
        <v>1827</v>
      </c>
      <c r="W629" t="s">
        <v>100</v>
      </c>
      <c r="X629" t="s">
        <v>115</v>
      </c>
      <c r="Y629" t="s">
        <v>41</v>
      </c>
      <c r="Z629" t="s">
        <v>37</v>
      </c>
      <c r="AB629">
        <v>100</v>
      </c>
      <c r="AC629" t="e">
        <v>#N/A</v>
      </c>
      <c r="AE629" t="s">
        <v>2634</v>
      </c>
      <c r="AF629">
        <v>100</v>
      </c>
      <c r="AG629">
        <v>100</v>
      </c>
      <c r="AH629">
        <v>100</v>
      </c>
      <c r="AI629">
        <v>100</v>
      </c>
      <c r="AJ629">
        <v>100</v>
      </c>
      <c r="AK629">
        <v>100</v>
      </c>
      <c r="AL629">
        <v>100</v>
      </c>
      <c r="AM629">
        <v>100</v>
      </c>
      <c r="AN629">
        <v>100</v>
      </c>
      <c r="AO629" t="s">
        <v>60</v>
      </c>
      <c r="AP629" t="s">
        <v>38</v>
      </c>
      <c r="AQ629" t="s">
        <v>38</v>
      </c>
      <c r="AT629" t="str">
        <f t="shared" si="9"/>
        <v>01130122</v>
      </c>
    </row>
    <row r="630" spans="1:46" hidden="1">
      <c r="A630" t="s">
        <v>2635</v>
      </c>
      <c r="B630" t="s">
        <v>2626</v>
      </c>
      <c r="C630" t="s">
        <v>2636</v>
      </c>
      <c r="D630" t="s">
        <v>2300</v>
      </c>
      <c r="E630" t="s">
        <v>1828</v>
      </c>
      <c r="F630" t="s">
        <v>2301</v>
      </c>
      <c r="G630" t="s">
        <v>1829</v>
      </c>
      <c r="H630" t="s">
        <v>2310</v>
      </c>
      <c r="I630" t="s">
        <v>2637</v>
      </c>
      <c r="J630" t="s">
        <v>100</v>
      </c>
      <c r="K630" t="s">
        <v>115</v>
      </c>
      <c r="L630" t="s">
        <v>41</v>
      </c>
      <c r="M630" t="s">
        <v>58</v>
      </c>
      <c r="N630">
        <v>74.33</v>
      </c>
      <c r="O630">
        <v>74.33</v>
      </c>
      <c r="P630" t="s">
        <v>38</v>
      </c>
      <c r="Q630" t="s">
        <v>38</v>
      </c>
      <c r="R630" t="s">
        <v>38</v>
      </c>
      <c r="S630" t="s">
        <v>2310</v>
      </c>
      <c r="T630" t="s">
        <v>1830</v>
      </c>
      <c r="U630" t="s">
        <v>2304</v>
      </c>
      <c r="V630" t="s">
        <v>1837</v>
      </c>
      <c r="W630" t="s">
        <v>40</v>
      </c>
      <c r="X630" t="s">
        <v>131</v>
      </c>
      <c r="Y630" t="s">
        <v>36</v>
      </c>
      <c r="Z630" t="s">
        <v>58</v>
      </c>
      <c r="AA630">
        <v>170.62</v>
      </c>
      <c r="AB630">
        <v>256.87</v>
      </c>
      <c r="AC630">
        <v>52.45</v>
      </c>
      <c r="AE630">
        <v>128.75810905893641</v>
      </c>
      <c r="AF630">
        <v>179.02799999999999</v>
      </c>
      <c r="AG630">
        <v>289.60000000000002</v>
      </c>
      <c r="AH630">
        <v>222.316</v>
      </c>
      <c r="AI630">
        <v>109.3275</v>
      </c>
      <c r="AJ630">
        <v>109.3275</v>
      </c>
      <c r="AK630">
        <v>109.3275</v>
      </c>
      <c r="AL630">
        <v>109.3275</v>
      </c>
      <c r="AM630">
        <v>109.3275</v>
      </c>
      <c r="AN630">
        <v>109.3275</v>
      </c>
      <c r="AO630" t="s">
        <v>38</v>
      </c>
      <c r="AP630" t="s">
        <v>38</v>
      </c>
      <c r="AQ630" t="s">
        <v>38</v>
      </c>
      <c r="AT630" t="str">
        <f t="shared" si="9"/>
        <v>0204012</v>
      </c>
    </row>
    <row r="631" spans="1:46" hidden="1">
      <c r="A631" t="s">
        <v>2635</v>
      </c>
      <c r="B631" t="s">
        <v>2626</v>
      </c>
      <c r="C631" t="s">
        <v>2636</v>
      </c>
      <c r="D631" t="s">
        <v>2300</v>
      </c>
      <c r="E631" t="s">
        <v>1828</v>
      </c>
      <c r="F631" t="s">
        <v>2301</v>
      </c>
      <c r="G631" t="s">
        <v>1829</v>
      </c>
      <c r="H631" t="s">
        <v>2307</v>
      </c>
      <c r="I631" t="s">
        <v>2638</v>
      </c>
      <c r="J631" t="s">
        <v>100</v>
      </c>
      <c r="K631" t="s">
        <v>115</v>
      </c>
      <c r="L631" t="s">
        <v>41</v>
      </c>
      <c r="M631" t="s">
        <v>58</v>
      </c>
      <c r="N631">
        <v>40.28</v>
      </c>
      <c r="O631">
        <v>40.28</v>
      </c>
      <c r="P631" t="s">
        <v>38</v>
      </c>
      <c r="Q631" t="s">
        <v>38</v>
      </c>
      <c r="R631" t="s">
        <v>38</v>
      </c>
      <c r="S631" t="s">
        <v>2310</v>
      </c>
      <c r="T631" t="s">
        <v>1830</v>
      </c>
      <c r="U631" t="s">
        <v>2314</v>
      </c>
      <c r="V631" t="s">
        <v>1838</v>
      </c>
      <c r="W631" t="s">
        <v>40</v>
      </c>
      <c r="X631" t="s">
        <v>131</v>
      </c>
      <c r="Y631" t="s">
        <v>36</v>
      </c>
      <c r="Z631" t="s">
        <v>37</v>
      </c>
      <c r="AA631">
        <v>437.31</v>
      </c>
      <c r="AB631">
        <v>1382.21</v>
      </c>
      <c r="AC631">
        <v>154.30000000000001</v>
      </c>
      <c r="AE631">
        <v>128.75810905893641</v>
      </c>
      <c r="AF631">
        <v>179.02799999999999</v>
      </c>
      <c r="AG631">
        <v>289.60000000000002</v>
      </c>
      <c r="AH631">
        <v>222.316</v>
      </c>
      <c r="AI631">
        <v>109.3275</v>
      </c>
      <c r="AJ631">
        <v>109.3275</v>
      </c>
      <c r="AK631">
        <v>109.3275</v>
      </c>
      <c r="AL631">
        <v>109.3275</v>
      </c>
      <c r="AM631">
        <v>109.3275</v>
      </c>
      <c r="AN631">
        <v>109.3275</v>
      </c>
      <c r="AO631" t="s">
        <v>38</v>
      </c>
      <c r="AP631" t="s">
        <v>38</v>
      </c>
      <c r="AQ631" t="s">
        <v>38</v>
      </c>
      <c r="AT631" t="str">
        <f t="shared" si="9"/>
        <v>0204015</v>
      </c>
    </row>
    <row r="632" spans="1:46" hidden="1">
      <c r="A632" t="s">
        <v>2635</v>
      </c>
      <c r="B632" t="s">
        <v>2626</v>
      </c>
      <c r="C632" t="s">
        <v>2636</v>
      </c>
      <c r="D632" t="s">
        <v>2300</v>
      </c>
      <c r="E632" t="s">
        <v>1828</v>
      </c>
      <c r="F632" t="s">
        <v>2301</v>
      </c>
      <c r="G632" t="s">
        <v>1829</v>
      </c>
      <c r="H632" t="s">
        <v>2307</v>
      </c>
      <c r="I632" t="s">
        <v>2638</v>
      </c>
      <c r="J632" t="s">
        <v>100</v>
      </c>
      <c r="K632" t="s">
        <v>115</v>
      </c>
      <c r="L632" t="s">
        <v>41</v>
      </c>
      <c r="M632" t="s">
        <v>58</v>
      </c>
      <c r="N632">
        <v>40.28</v>
      </c>
      <c r="O632">
        <v>40.28</v>
      </c>
      <c r="P632" t="s">
        <v>38</v>
      </c>
      <c r="Q632" t="s">
        <v>38</v>
      </c>
      <c r="R632" t="s">
        <v>38</v>
      </c>
      <c r="S632" t="s">
        <v>2314</v>
      </c>
      <c r="T632" t="s">
        <v>1839</v>
      </c>
      <c r="U632" t="s">
        <v>2316</v>
      </c>
      <c r="V632" t="s">
        <v>1840</v>
      </c>
      <c r="W632" t="s">
        <v>40</v>
      </c>
      <c r="X632" t="s">
        <v>131</v>
      </c>
      <c r="Y632" t="s">
        <v>36</v>
      </c>
      <c r="Z632" t="s">
        <v>37</v>
      </c>
      <c r="AA632">
        <v>260.74</v>
      </c>
      <c r="AB632">
        <v>698.19</v>
      </c>
      <c r="AC632">
        <v>33.24</v>
      </c>
      <c r="AE632">
        <v>22.39</v>
      </c>
      <c r="AF632">
        <v>89.51400000000001</v>
      </c>
      <c r="AG632">
        <v>84.018000000000001</v>
      </c>
      <c r="AH632">
        <v>111.158</v>
      </c>
      <c r="AI632">
        <v>65.185000000000002</v>
      </c>
      <c r="AJ632">
        <v>65.185000000000002</v>
      </c>
      <c r="AK632">
        <v>65.185000000000002</v>
      </c>
      <c r="AL632">
        <v>65.185000000000002</v>
      </c>
      <c r="AM632">
        <v>65.185000000000002</v>
      </c>
      <c r="AN632">
        <v>65.185000000000002</v>
      </c>
      <c r="AO632" t="s">
        <v>38</v>
      </c>
      <c r="AP632" t="s">
        <v>38</v>
      </c>
      <c r="AQ632" t="s">
        <v>38</v>
      </c>
      <c r="AT632" t="str">
        <f t="shared" si="9"/>
        <v>0204017</v>
      </c>
    </row>
    <row r="633" spans="1:46" hidden="1">
      <c r="A633" t="s">
        <v>2635</v>
      </c>
      <c r="B633" t="s">
        <v>2626</v>
      </c>
      <c r="C633" t="s">
        <v>2636</v>
      </c>
      <c r="D633" t="s">
        <v>2300</v>
      </c>
      <c r="E633" t="s">
        <v>1828</v>
      </c>
      <c r="F633" t="s">
        <v>2301</v>
      </c>
      <c r="G633" t="s">
        <v>1829</v>
      </c>
      <c r="H633" t="s">
        <v>2307</v>
      </c>
      <c r="I633" t="s">
        <v>2638</v>
      </c>
      <c r="J633" t="s">
        <v>100</v>
      </c>
      <c r="K633" t="s">
        <v>115</v>
      </c>
      <c r="L633" t="s">
        <v>41</v>
      </c>
      <c r="M633" t="s">
        <v>58</v>
      </c>
      <c r="N633">
        <v>40.28</v>
      </c>
      <c r="O633">
        <v>40.28</v>
      </c>
      <c r="P633" t="s">
        <v>38</v>
      </c>
      <c r="Q633" t="s">
        <v>38</v>
      </c>
      <c r="R633" t="s">
        <v>38</v>
      </c>
      <c r="S633" t="s">
        <v>2315</v>
      </c>
      <c r="T633" t="s">
        <v>1841</v>
      </c>
      <c r="U633" t="s">
        <v>2318</v>
      </c>
      <c r="V633" t="s">
        <v>1845</v>
      </c>
      <c r="W633" t="s">
        <v>40</v>
      </c>
      <c r="X633" t="s">
        <v>131</v>
      </c>
      <c r="Y633" t="s">
        <v>36</v>
      </c>
      <c r="Z633" t="s">
        <v>58</v>
      </c>
      <c r="AA633">
        <v>4</v>
      </c>
      <c r="AB633">
        <v>25</v>
      </c>
      <c r="AC633" t="e">
        <v>#N/A</v>
      </c>
      <c r="AE633">
        <v>5</v>
      </c>
      <c r="AF633">
        <v>1</v>
      </c>
      <c r="AG633">
        <v>7</v>
      </c>
      <c r="AH633">
        <v>3</v>
      </c>
      <c r="AI633">
        <v>2</v>
      </c>
      <c r="AJ633">
        <v>1</v>
      </c>
      <c r="AK633">
        <v>1</v>
      </c>
      <c r="AL633">
        <v>2</v>
      </c>
      <c r="AM633">
        <v>2</v>
      </c>
      <c r="AN633">
        <v>1</v>
      </c>
      <c r="AO633" t="s">
        <v>38</v>
      </c>
      <c r="AP633" t="s">
        <v>38</v>
      </c>
      <c r="AQ633" t="s">
        <v>38</v>
      </c>
      <c r="AT633" t="str">
        <f t="shared" si="9"/>
        <v>0204018</v>
      </c>
    </row>
    <row r="634" spans="1:46" hidden="1">
      <c r="A634" t="s">
        <v>2635</v>
      </c>
      <c r="B634" t="s">
        <v>2626</v>
      </c>
      <c r="C634" t="s">
        <v>2636</v>
      </c>
      <c r="D634" t="s">
        <v>2300</v>
      </c>
      <c r="E634" t="s">
        <v>1828</v>
      </c>
      <c r="F634" t="s">
        <v>2301</v>
      </c>
      <c r="G634" t="s">
        <v>1829</v>
      </c>
      <c r="H634" t="s">
        <v>2307</v>
      </c>
      <c r="I634" t="s">
        <v>2638</v>
      </c>
      <c r="J634" t="s">
        <v>100</v>
      </c>
      <c r="K634" t="s">
        <v>115</v>
      </c>
      <c r="L634" t="s">
        <v>41</v>
      </c>
      <c r="M634" t="s">
        <v>58</v>
      </c>
      <c r="N634">
        <v>40.28</v>
      </c>
      <c r="O634">
        <v>40.28</v>
      </c>
      <c r="P634" t="s">
        <v>38</v>
      </c>
      <c r="Q634" t="s">
        <v>38</v>
      </c>
      <c r="R634" t="s">
        <v>38</v>
      </c>
      <c r="S634" t="s">
        <v>2315</v>
      </c>
      <c r="T634" t="s">
        <v>1841</v>
      </c>
      <c r="U634" t="s">
        <v>2327</v>
      </c>
      <c r="V634" t="s">
        <v>1846</v>
      </c>
      <c r="W634" t="s">
        <v>40</v>
      </c>
      <c r="X634" t="s">
        <v>131</v>
      </c>
      <c r="Y634" t="s">
        <v>36</v>
      </c>
      <c r="Z634" t="s">
        <v>37</v>
      </c>
      <c r="AA634">
        <v>31</v>
      </c>
      <c r="AB634">
        <v>78</v>
      </c>
      <c r="AC634" t="e">
        <v>#N/A</v>
      </c>
      <c r="AE634">
        <v>10</v>
      </c>
      <c r="AF634">
        <v>6</v>
      </c>
      <c r="AG634">
        <v>7</v>
      </c>
      <c r="AH634">
        <v>7</v>
      </c>
      <c r="AI634">
        <v>8</v>
      </c>
      <c r="AJ634">
        <v>8</v>
      </c>
      <c r="AK634">
        <v>8</v>
      </c>
      <c r="AL634">
        <v>8</v>
      </c>
      <c r="AM634">
        <v>8</v>
      </c>
      <c r="AN634">
        <v>8</v>
      </c>
      <c r="AO634" t="s">
        <v>38</v>
      </c>
      <c r="AP634" t="s">
        <v>38</v>
      </c>
      <c r="AQ634" t="s">
        <v>38</v>
      </c>
      <c r="AT634" t="str">
        <f t="shared" si="9"/>
        <v>02040112</v>
      </c>
    </row>
    <row r="635" spans="1:46" hidden="1">
      <c r="A635" t="s">
        <v>2635</v>
      </c>
      <c r="B635" t="s">
        <v>2626</v>
      </c>
      <c r="C635" t="s">
        <v>2636</v>
      </c>
      <c r="D635" t="s">
        <v>2300</v>
      </c>
      <c r="E635" t="s">
        <v>1828</v>
      </c>
      <c r="F635" t="s">
        <v>2301</v>
      </c>
      <c r="G635" t="s">
        <v>1829</v>
      </c>
      <c r="H635" t="s">
        <v>2307</v>
      </c>
      <c r="I635" t="s">
        <v>2638</v>
      </c>
      <c r="J635" t="s">
        <v>100</v>
      </c>
      <c r="K635" t="s">
        <v>115</v>
      </c>
      <c r="L635" t="s">
        <v>41</v>
      </c>
      <c r="M635" t="s">
        <v>58</v>
      </c>
      <c r="N635">
        <v>40.28</v>
      </c>
      <c r="O635">
        <v>40.28</v>
      </c>
      <c r="P635" t="s">
        <v>38</v>
      </c>
      <c r="Q635" t="s">
        <v>38</v>
      </c>
      <c r="R635" t="s">
        <v>38</v>
      </c>
      <c r="S635" t="s">
        <v>2316</v>
      </c>
      <c r="T635" t="s">
        <v>1847</v>
      </c>
      <c r="U635" t="s">
        <v>2305</v>
      </c>
      <c r="V635" t="s">
        <v>1848</v>
      </c>
      <c r="W635" t="s">
        <v>40</v>
      </c>
      <c r="X635" t="s">
        <v>131</v>
      </c>
      <c r="Y635" t="s">
        <v>36</v>
      </c>
      <c r="Z635" t="s">
        <v>37</v>
      </c>
      <c r="AA635">
        <v>142.72999999999999</v>
      </c>
      <c r="AB635">
        <v>403.22</v>
      </c>
      <c r="AC635">
        <v>37.869999999999997</v>
      </c>
      <c r="AE635">
        <v>46.78</v>
      </c>
      <c r="AF635">
        <v>44.757000000000012</v>
      </c>
      <c r="AG635">
        <v>42.009</v>
      </c>
      <c r="AH635">
        <v>55.579000000000001</v>
      </c>
      <c r="AI635">
        <v>35.682499999999997</v>
      </c>
      <c r="AJ635">
        <v>35.682499999999997</v>
      </c>
      <c r="AK635">
        <v>35.682499999999997</v>
      </c>
      <c r="AL635">
        <v>35.682499999999997</v>
      </c>
      <c r="AM635">
        <v>35.682499999999997</v>
      </c>
      <c r="AN635">
        <v>35.682499999999997</v>
      </c>
      <c r="AO635" t="s">
        <v>38</v>
      </c>
      <c r="AP635" t="s">
        <v>38</v>
      </c>
      <c r="AQ635" t="s">
        <v>38</v>
      </c>
      <c r="AT635" t="str">
        <f t="shared" si="9"/>
        <v>02040118</v>
      </c>
    </row>
    <row r="636" spans="1:46" hidden="1">
      <c r="A636" t="s">
        <v>2635</v>
      </c>
      <c r="B636" t="s">
        <v>2626</v>
      </c>
      <c r="C636" t="s">
        <v>2636</v>
      </c>
      <c r="D636" t="s">
        <v>2300</v>
      </c>
      <c r="E636" t="s">
        <v>1828</v>
      </c>
      <c r="F636" t="s">
        <v>2301</v>
      </c>
      <c r="G636" t="s">
        <v>1829</v>
      </c>
      <c r="H636" t="s">
        <v>2307</v>
      </c>
      <c r="I636" t="s">
        <v>2638</v>
      </c>
      <c r="J636" t="s">
        <v>100</v>
      </c>
      <c r="K636" t="s">
        <v>115</v>
      </c>
      <c r="L636" t="s">
        <v>41</v>
      </c>
      <c r="M636" t="s">
        <v>58</v>
      </c>
      <c r="N636">
        <v>40.28</v>
      </c>
      <c r="O636">
        <v>40.28</v>
      </c>
      <c r="P636" t="s">
        <v>38</v>
      </c>
      <c r="Q636" t="s">
        <v>38</v>
      </c>
      <c r="R636" t="s">
        <v>38</v>
      </c>
      <c r="S636" t="s">
        <v>2318</v>
      </c>
      <c r="T636" t="s">
        <v>1849</v>
      </c>
      <c r="U636" t="s">
        <v>2324</v>
      </c>
      <c r="V636" t="s">
        <v>1856</v>
      </c>
      <c r="W636" t="s">
        <v>40</v>
      </c>
      <c r="X636" t="s">
        <v>131</v>
      </c>
      <c r="Y636" t="s">
        <v>36</v>
      </c>
      <c r="Z636" t="s">
        <v>37</v>
      </c>
      <c r="AA636">
        <v>1492644.31</v>
      </c>
      <c r="AB636">
        <v>3390724.49</v>
      </c>
      <c r="AC636">
        <v>419795.05</v>
      </c>
      <c r="AE636">
        <v>253032.1</v>
      </c>
      <c r="AF636">
        <v>273122.92</v>
      </c>
      <c r="AG636">
        <v>449690</v>
      </c>
      <c r="AH636">
        <v>317387</v>
      </c>
      <c r="AI636">
        <v>373161.07750000001</v>
      </c>
      <c r="AJ636">
        <v>373161.07750000001</v>
      </c>
      <c r="AK636">
        <v>373161.07750000001</v>
      </c>
      <c r="AL636">
        <v>373161.07750000001</v>
      </c>
      <c r="AM636">
        <v>373161.07750000001</v>
      </c>
      <c r="AN636">
        <v>373161.07750000001</v>
      </c>
      <c r="AO636" t="s">
        <v>38</v>
      </c>
      <c r="AP636" t="s">
        <v>38</v>
      </c>
      <c r="AQ636" t="s">
        <v>38</v>
      </c>
      <c r="AT636" t="str">
        <f t="shared" si="9"/>
        <v>02040121</v>
      </c>
    </row>
    <row r="637" spans="1:46" hidden="1">
      <c r="A637" t="s">
        <v>2635</v>
      </c>
      <c r="B637" t="s">
        <v>2626</v>
      </c>
      <c r="C637" t="s">
        <v>2636</v>
      </c>
      <c r="D637" t="s">
        <v>2300</v>
      </c>
      <c r="E637" t="s">
        <v>1828</v>
      </c>
      <c r="F637" t="s">
        <v>2301</v>
      </c>
      <c r="G637" t="s">
        <v>1829</v>
      </c>
      <c r="H637" t="s">
        <v>2307</v>
      </c>
      <c r="I637" t="s">
        <v>2638</v>
      </c>
      <c r="J637" t="s">
        <v>100</v>
      </c>
      <c r="K637" t="s">
        <v>115</v>
      </c>
      <c r="L637" t="s">
        <v>41</v>
      </c>
      <c r="M637" t="s">
        <v>58</v>
      </c>
      <c r="N637">
        <v>40.28</v>
      </c>
      <c r="O637">
        <v>40.28</v>
      </c>
      <c r="P637" t="s">
        <v>38</v>
      </c>
      <c r="Q637" t="s">
        <v>38</v>
      </c>
      <c r="R637" t="s">
        <v>38</v>
      </c>
      <c r="S637" t="s">
        <v>2318</v>
      </c>
      <c r="T637" t="s">
        <v>1849</v>
      </c>
      <c r="U637" t="s">
        <v>2308</v>
      </c>
      <c r="V637" t="s">
        <v>1857</v>
      </c>
      <c r="W637" t="s">
        <v>40</v>
      </c>
      <c r="X637" t="s">
        <v>131</v>
      </c>
      <c r="Y637" t="s">
        <v>36</v>
      </c>
      <c r="Z637" t="s">
        <v>58</v>
      </c>
      <c r="AA637">
        <v>777659.73</v>
      </c>
      <c r="AB637">
        <v>1546615.54</v>
      </c>
      <c r="AC637">
        <v>194370.28</v>
      </c>
      <c r="AE637">
        <v>146267</v>
      </c>
      <c r="AF637">
        <v>213087</v>
      </c>
      <c r="AG637">
        <v>22090</v>
      </c>
      <c r="AH637">
        <v>36016</v>
      </c>
      <c r="AI637">
        <v>172023.2</v>
      </c>
      <c r="AJ637">
        <v>192127.8</v>
      </c>
      <c r="AK637">
        <v>134770.9</v>
      </c>
      <c r="AL637">
        <v>130222</v>
      </c>
      <c r="AM637">
        <v>172023.2</v>
      </c>
      <c r="AN637">
        <v>192127.8</v>
      </c>
      <c r="AO637" t="s">
        <v>38</v>
      </c>
      <c r="AP637" t="s">
        <v>38</v>
      </c>
      <c r="AQ637" t="s">
        <v>38</v>
      </c>
      <c r="AT637" t="str">
        <f t="shared" si="9"/>
        <v>02040122</v>
      </c>
    </row>
    <row r="638" spans="1:46" hidden="1">
      <c r="A638" t="s">
        <v>2635</v>
      </c>
      <c r="B638" t="s">
        <v>2626</v>
      </c>
      <c r="C638" t="s">
        <v>2636</v>
      </c>
      <c r="D638" t="s">
        <v>2300</v>
      </c>
      <c r="E638" t="s">
        <v>1828</v>
      </c>
      <c r="F638" t="s">
        <v>2301</v>
      </c>
      <c r="G638" t="s">
        <v>1829</v>
      </c>
      <c r="H638" t="s">
        <v>2307</v>
      </c>
      <c r="I638" t="s">
        <v>2638</v>
      </c>
      <c r="J638" t="s">
        <v>100</v>
      </c>
      <c r="K638" t="s">
        <v>115</v>
      </c>
      <c r="L638" t="s">
        <v>41</v>
      </c>
      <c r="M638" t="s">
        <v>58</v>
      </c>
      <c r="N638">
        <v>40.28</v>
      </c>
      <c r="O638">
        <v>40.28</v>
      </c>
      <c r="P638" t="s">
        <v>38</v>
      </c>
      <c r="Q638" t="s">
        <v>38</v>
      </c>
      <c r="R638" t="s">
        <v>38</v>
      </c>
      <c r="S638" t="s">
        <v>2319</v>
      </c>
      <c r="T638" t="s">
        <v>1858</v>
      </c>
      <c r="U638" t="s">
        <v>2322</v>
      </c>
      <c r="V638" t="s">
        <v>1859</v>
      </c>
      <c r="W638" t="s">
        <v>40</v>
      </c>
      <c r="X638" t="s">
        <v>131</v>
      </c>
      <c r="Y638" t="s">
        <v>36</v>
      </c>
      <c r="Z638" t="s">
        <v>37</v>
      </c>
      <c r="AA638">
        <v>122</v>
      </c>
      <c r="AB638">
        <v>322</v>
      </c>
      <c r="AC638">
        <v>32</v>
      </c>
      <c r="AE638">
        <v>20</v>
      </c>
      <c r="AF638">
        <v>28</v>
      </c>
      <c r="AG638">
        <v>42</v>
      </c>
      <c r="AH638">
        <v>46</v>
      </c>
      <c r="AI638">
        <v>31</v>
      </c>
      <c r="AJ638">
        <v>31</v>
      </c>
      <c r="AK638">
        <v>31</v>
      </c>
      <c r="AL638">
        <v>31</v>
      </c>
      <c r="AM638">
        <v>31</v>
      </c>
      <c r="AN638">
        <v>31</v>
      </c>
      <c r="AO638" t="s">
        <v>38</v>
      </c>
      <c r="AP638" t="s">
        <v>38</v>
      </c>
      <c r="AQ638" t="s">
        <v>38</v>
      </c>
      <c r="AT638" t="str">
        <f t="shared" si="9"/>
        <v>02040124</v>
      </c>
    </row>
    <row r="639" spans="1:46" hidden="1">
      <c r="A639" t="s">
        <v>2635</v>
      </c>
      <c r="B639" t="s">
        <v>2626</v>
      </c>
      <c r="C639" t="s">
        <v>2636</v>
      </c>
      <c r="D639" t="s">
        <v>2300</v>
      </c>
      <c r="E639" t="s">
        <v>1828</v>
      </c>
      <c r="F639" t="s">
        <v>2301</v>
      </c>
      <c r="G639" t="s">
        <v>1829</v>
      </c>
      <c r="H639" t="s">
        <v>2307</v>
      </c>
      <c r="I639" t="s">
        <v>2638</v>
      </c>
      <c r="J639" t="s">
        <v>100</v>
      </c>
      <c r="K639" t="s">
        <v>115</v>
      </c>
      <c r="L639" t="s">
        <v>41</v>
      </c>
      <c r="M639" t="s">
        <v>58</v>
      </c>
      <c r="N639">
        <v>40.28</v>
      </c>
      <c r="O639">
        <v>40.28</v>
      </c>
      <c r="P639" t="s">
        <v>38</v>
      </c>
      <c r="Q639" t="s">
        <v>38</v>
      </c>
      <c r="R639" t="s">
        <v>38</v>
      </c>
      <c r="S639" t="s">
        <v>2319</v>
      </c>
      <c r="T639" t="s">
        <v>1858</v>
      </c>
      <c r="U639" t="s">
        <v>2312</v>
      </c>
      <c r="V639" t="s">
        <v>1860</v>
      </c>
      <c r="W639" t="s">
        <v>40</v>
      </c>
      <c r="X639" t="s">
        <v>131</v>
      </c>
      <c r="Y639" t="s">
        <v>36</v>
      </c>
      <c r="Z639" t="s">
        <v>58</v>
      </c>
      <c r="AA639">
        <v>8</v>
      </c>
      <c r="AB639">
        <v>49</v>
      </c>
      <c r="AC639" t="e">
        <v>#N/A</v>
      </c>
      <c r="AO639" t="s">
        <v>43</v>
      </c>
      <c r="AP639" t="s">
        <v>43</v>
      </c>
      <c r="AQ639" t="s">
        <v>38</v>
      </c>
      <c r="AT639" t="str">
        <f t="shared" si="9"/>
        <v>02040123</v>
      </c>
    </row>
    <row r="640" spans="1:46" hidden="1">
      <c r="A640" t="s">
        <v>2635</v>
      </c>
      <c r="B640" t="s">
        <v>2626</v>
      </c>
      <c r="C640" t="s">
        <v>2636</v>
      </c>
      <c r="D640" t="s">
        <v>2300</v>
      </c>
      <c r="E640" t="s">
        <v>1828</v>
      </c>
      <c r="F640" t="s">
        <v>2301</v>
      </c>
      <c r="G640" t="s">
        <v>1829</v>
      </c>
      <c r="H640" t="s">
        <v>2307</v>
      </c>
      <c r="I640" t="s">
        <v>2638</v>
      </c>
      <c r="J640" t="s">
        <v>100</v>
      </c>
      <c r="K640" t="s">
        <v>115</v>
      </c>
      <c r="L640" t="s">
        <v>41</v>
      </c>
      <c r="M640" t="s">
        <v>58</v>
      </c>
      <c r="N640">
        <v>40.28</v>
      </c>
      <c r="O640">
        <v>40.28</v>
      </c>
      <c r="P640" t="s">
        <v>38</v>
      </c>
      <c r="Q640" t="s">
        <v>38</v>
      </c>
      <c r="R640" t="s">
        <v>38</v>
      </c>
      <c r="S640" t="s">
        <v>2320</v>
      </c>
      <c r="T640" t="s">
        <v>1861</v>
      </c>
      <c r="U640" t="s">
        <v>2335</v>
      </c>
      <c r="V640" t="s">
        <v>1862</v>
      </c>
      <c r="W640" t="s">
        <v>40</v>
      </c>
      <c r="X640" t="s">
        <v>131</v>
      </c>
      <c r="Y640" t="s">
        <v>36</v>
      </c>
      <c r="Z640" t="s">
        <v>58</v>
      </c>
      <c r="AA640">
        <v>41.31</v>
      </c>
      <c r="AB640">
        <v>100.83</v>
      </c>
      <c r="AC640">
        <v>8.23</v>
      </c>
      <c r="AE640">
        <v>0</v>
      </c>
      <c r="AF640">
        <v>1.7</v>
      </c>
      <c r="AG640">
        <v>26.98</v>
      </c>
      <c r="AH640">
        <v>2.72</v>
      </c>
      <c r="AI640">
        <v>8.6303635428961485</v>
      </c>
      <c r="AJ640">
        <v>8.8078757295227401</v>
      </c>
      <c r="AK640">
        <v>11.69328355282334</v>
      </c>
      <c r="AL640">
        <v>16.938477174757779</v>
      </c>
      <c r="AM640">
        <v>8.6303635428961485</v>
      </c>
      <c r="AN640">
        <v>8.6303635428961485</v>
      </c>
      <c r="AO640" t="s">
        <v>38</v>
      </c>
      <c r="AP640" t="s">
        <v>38</v>
      </c>
      <c r="AQ640" t="s">
        <v>38</v>
      </c>
      <c r="AT640" t="str">
        <f t="shared" si="9"/>
        <v>02040125</v>
      </c>
    </row>
    <row r="641" spans="1:46" hidden="1">
      <c r="A641" t="s">
        <v>2635</v>
      </c>
      <c r="B641" t="s">
        <v>2626</v>
      </c>
      <c r="C641" t="s">
        <v>2636</v>
      </c>
      <c r="D641" t="s">
        <v>2300</v>
      </c>
      <c r="E641" t="s">
        <v>1828</v>
      </c>
      <c r="F641" t="s">
        <v>2301</v>
      </c>
      <c r="G641" t="s">
        <v>1829</v>
      </c>
      <c r="H641" t="s">
        <v>2307</v>
      </c>
      <c r="I641" t="s">
        <v>2638</v>
      </c>
      <c r="J641" t="s">
        <v>100</v>
      </c>
      <c r="K641" t="s">
        <v>115</v>
      </c>
      <c r="L641" t="s">
        <v>41</v>
      </c>
      <c r="M641" t="s">
        <v>58</v>
      </c>
      <c r="N641">
        <v>40.28</v>
      </c>
      <c r="O641">
        <v>40.28</v>
      </c>
      <c r="P641" t="s">
        <v>38</v>
      </c>
      <c r="Q641" t="s">
        <v>38</v>
      </c>
      <c r="R641" t="s">
        <v>38</v>
      </c>
      <c r="S641" t="s">
        <v>2320</v>
      </c>
      <c r="T641" t="s">
        <v>1861</v>
      </c>
      <c r="U641" t="s">
        <v>2337</v>
      </c>
      <c r="V641" t="s">
        <v>1863</v>
      </c>
      <c r="W641" t="s">
        <v>40</v>
      </c>
      <c r="X641" t="s">
        <v>131</v>
      </c>
      <c r="Y641" t="s">
        <v>36</v>
      </c>
      <c r="Z641" t="s">
        <v>37</v>
      </c>
      <c r="AA641">
        <v>69.510000000000005</v>
      </c>
      <c r="AB641">
        <v>209.1</v>
      </c>
      <c r="AC641">
        <v>19.54</v>
      </c>
      <c r="AE641">
        <v>13.73</v>
      </c>
      <c r="AF641">
        <v>32</v>
      </c>
      <c r="AG641">
        <v>26</v>
      </c>
      <c r="AH641">
        <v>33.1</v>
      </c>
      <c r="AI641">
        <v>17.377500000000001</v>
      </c>
      <c r="AJ641">
        <v>17.377500000000001</v>
      </c>
      <c r="AK641">
        <v>17.377500000000001</v>
      </c>
      <c r="AL641">
        <v>17.377500000000001</v>
      </c>
      <c r="AM641">
        <v>17.377500000000001</v>
      </c>
      <c r="AN641">
        <v>17.377500000000001</v>
      </c>
      <c r="AO641" t="s">
        <v>38</v>
      </c>
      <c r="AP641" t="s">
        <v>38</v>
      </c>
      <c r="AQ641" t="s">
        <v>38</v>
      </c>
      <c r="AT641" t="str">
        <f t="shared" si="9"/>
        <v>02040126</v>
      </c>
    </row>
    <row r="642" spans="1:46" hidden="1">
      <c r="A642" t="s">
        <v>2635</v>
      </c>
      <c r="B642" t="s">
        <v>2626</v>
      </c>
      <c r="C642" t="s">
        <v>2636</v>
      </c>
      <c r="D642" t="s">
        <v>2300</v>
      </c>
      <c r="E642" t="s">
        <v>1828</v>
      </c>
      <c r="F642" t="s">
        <v>2301</v>
      </c>
      <c r="G642" t="s">
        <v>1829</v>
      </c>
      <c r="H642" t="s">
        <v>2307</v>
      </c>
      <c r="I642" t="s">
        <v>2638</v>
      </c>
      <c r="J642" t="s">
        <v>100</v>
      </c>
      <c r="K642" t="s">
        <v>115</v>
      </c>
      <c r="L642" t="s">
        <v>41</v>
      </c>
      <c r="M642" t="s">
        <v>58</v>
      </c>
      <c r="N642">
        <v>40.28</v>
      </c>
      <c r="O642">
        <v>40.28</v>
      </c>
      <c r="P642" t="s">
        <v>38</v>
      </c>
      <c r="Q642" t="s">
        <v>38</v>
      </c>
      <c r="R642" t="s">
        <v>38</v>
      </c>
      <c r="S642" t="s">
        <v>2321</v>
      </c>
      <c r="T642" t="s">
        <v>1864</v>
      </c>
      <c r="U642" t="s">
        <v>2385</v>
      </c>
      <c r="V642" t="s">
        <v>1865</v>
      </c>
      <c r="W642" t="s">
        <v>40</v>
      </c>
      <c r="X642" t="s">
        <v>131</v>
      </c>
      <c r="Y642" t="s">
        <v>36</v>
      </c>
      <c r="Z642" t="s">
        <v>37</v>
      </c>
      <c r="AA642">
        <v>415.84</v>
      </c>
      <c r="AB642">
        <v>1081.5899999999999</v>
      </c>
      <c r="AC642">
        <v>25.81</v>
      </c>
      <c r="AE642">
        <v>30.79</v>
      </c>
      <c r="AF642">
        <v>134.27099999999999</v>
      </c>
      <c r="AG642">
        <v>126.027</v>
      </c>
      <c r="AH642">
        <v>166.73699999999999</v>
      </c>
      <c r="AI642">
        <v>103.96</v>
      </c>
      <c r="AJ642">
        <v>103.96</v>
      </c>
      <c r="AK642">
        <v>103.96</v>
      </c>
      <c r="AL642">
        <v>103.96</v>
      </c>
      <c r="AM642">
        <v>103.96</v>
      </c>
      <c r="AN642">
        <v>103.96</v>
      </c>
      <c r="AO642" t="s">
        <v>38</v>
      </c>
      <c r="AP642" t="s">
        <v>38</v>
      </c>
      <c r="AQ642" t="s">
        <v>38</v>
      </c>
      <c r="AT642" t="str">
        <f t="shared" si="9"/>
        <v>02040127</v>
      </c>
    </row>
    <row r="643" spans="1:46" hidden="1">
      <c r="A643" t="s">
        <v>2635</v>
      </c>
      <c r="B643" t="s">
        <v>2626</v>
      </c>
      <c r="C643" t="s">
        <v>2636</v>
      </c>
      <c r="D643" t="s">
        <v>2300</v>
      </c>
      <c r="E643" t="s">
        <v>1828</v>
      </c>
      <c r="F643" t="s">
        <v>2301</v>
      </c>
      <c r="G643" t="s">
        <v>1829</v>
      </c>
      <c r="H643" t="s">
        <v>2307</v>
      </c>
      <c r="I643" t="s">
        <v>2638</v>
      </c>
      <c r="J643" t="s">
        <v>100</v>
      </c>
      <c r="K643" t="s">
        <v>115</v>
      </c>
      <c r="L643" t="s">
        <v>41</v>
      </c>
      <c r="M643" t="s">
        <v>58</v>
      </c>
      <c r="N643">
        <v>40.28</v>
      </c>
      <c r="O643">
        <v>40.28</v>
      </c>
      <c r="P643" t="s">
        <v>38</v>
      </c>
      <c r="Q643" t="s">
        <v>38</v>
      </c>
      <c r="R643" t="s">
        <v>38</v>
      </c>
      <c r="S643" t="s">
        <v>2327</v>
      </c>
      <c r="T643" t="s">
        <v>1866</v>
      </c>
      <c r="U643" t="s">
        <v>2460</v>
      </c>
      <c r="V643" t="s">
        <v>1867</v>
      </c>
      <c r="W643" t="s">
        <v>40</v>
      </c>
      <c r="X643" t="s">
        <v>131</v>
      </c>
      <c r="Y643" t="s">
        <v>36</v>
      </c>
      <c r="Z643" t="s">
        <v>37</v>
      </c>
      <c r="AA643">
        <v>1950</v>
      </c>
      <c r="AB643">
        <v>8000</v>
      </c>
      <c r="AC643">
        <v>650</v>
      </c>
      <c r="AE643">
        <v>500</v>
      </c>
      <c r="AF643">
        <v>1800</v>
      </c>
      <c r="AG643">
        <v>1800</v>
      </c>
      <c r="AH643">
        <v>900</v>
      </c>
      <c r="AI643">
        <v>400</v>
      </c>
      <c r="AJ643">
        <v>500</v>
      </c>
      <c r="AK643">
        <v>500</v>
      </c>
      <c r="AL643">
        <v>800</v>
      </c>
      <c r="AM643">
        <v>400</v>
      </c>
      <c r="AN643">
        <v>400</v>
      </c>
      <c r="AO643" t="s">
        <v>38</v>
      </c>
      <c r="AP643" t="s">
        <v>38</v>
      </c>
      <c r="AQ643" t="s">
        <v>38</v>
      </c>
      <c r="AT643" t="str">
        <f t="shared" ref="AT643:AT706" si="10">C643&amp;D643&amp;U643</f>
        <v>02040128</v>
      </c>
    </row>
    <row r="644" spans="1:46" hidden="1">
      <c r="A644" t="s">
        <v>2635</v>
      </c>
      <c r="B644" t="s">
        <v>2626</v>
      </c>
      <c r="C644" t="s">
        <v>2636</v>
      </c>
      <c r="D644" t="s">
        <v>2300</v>
      </c>
      <c r="E644" t="s">
        <v>1828</v>
      </c>
      <c r="F644" t="s">
        <v>2301</v>
      </c>
      <c r="G644" t="s">
        <v>1829</v>
      </c>
      <c r="H644" t="s">
        <v>2307</v>
      </c>
      <c r="I644" t="s">
        <v>2638</v>
      </c>
      <c r="J644" t="s">
        <v>100</v>
      </c>
      <c r="K644" t="s">
        <v>115</v>
      </c>
      <c r="L644" t="s">
        <v>41</v>
      </c>
      <c r="M644" t="s">
        <v>58</v>
      </c>
      <c r="N644">
        <v>40.28</v>
      </c>
      <c r="O644">
        <v>40.28</v>
      </c>
      <c r="P644" t="s">
        <v>38</v>
      </c>
      <c r="Q644" t="s">
        <v>38</v>
      </c>
      <c r="R644" t="s">
        <v>38</v>
      </c>
      <c r="S644" t="s">
        <v>2329</v>
      </c>
      <c r="T644" t="s">
        <v>1868</v>
      </c>
      <c r="U644" t="s">
        <v>2461</v>
      </c>
      <c r="V644" t="s">
        <v>1869</v>
      </c>
      <c r="W644" t="s">
        <v>76</v>
      </c>
      <c r="X644" t="s">
        <v>115</v>
      </c>
      <c r="Y644" t="s">
        <v>41</v>
      </c>
      <c r="Z644" t="s">
        <v>58</v>
      </c>
      <c r="AA644">
        <v>11</v>
      </c>
      <c r="AB644">
        <v>100</v>
      </c>
      <c r="AC644" t="e">
        <v>#N/A</v>
      </c>
      <c r="AE644">
        <v>0.09</v>
      </c>
      <c r="AF644">
        <v>0.2</v>
      </c>
      <c r="AG644">
        <v>0.53</v>
      </c>
      <c r="AH644">
        <v>7.0000000000000007E-2</v>
      </c>
      <c r="AI644">
        <v>0</v>
      </c>
      <c r="AJ644">
        <v>0</v>
      </c>
      <c r="AK644">
        <v>0</v>
      </c>
      <c r="AL644">
        <v>0</v>
      </c>
      <c r="AM644">
        <v>0</v>
      </c>
      <c r="AN644">
        <v>0</v>
      </c>
      <c r="AO644" t="s">
        <v>38</v>
      </c>
      <c r="AP644" t="s">
        <v>38</v>
      </c>
      <c r="AQ644" t="s">
        <v>38</v>
      </c>
      <c r="AT644" t="str">
        <f t="shared" si="10"/>
        <v>02040129</v>
      </c>
    </row>
    <row r="645" spans="1:46" hidden="1">
      <c r="A645" t="s">
        <v>2635</v>
      </c>
      <c r="B645" t="s">
        <v>2626</v>
      </c>
      <c r="C645" t="s">
        <v>2636</v>
      </c>
      <c r="D645" t="s">
        <v>2300</v>
      </c>
      <c r="E645" t="s">
        <v>1828</v>
      </c>
      <c r="F645" t="s">
        <v>2301</v>
      </c>
      <c r="G645" t="s">
        <v>1829</v>
      </c>
      <c r="H645" t="s">
        <v>2307</v>
      </c>
      <c r="I645" t="s">
        <v>2638</v>
      </c>
      <c r="J645" t="s">
        <v>100</v>
      </c>
      <c r="K645" t="s">
        <v>115</v>
      </c>
      <c r="L645" t="s">
        <v>41</v>
      </c>
      <c r="M645" t="s">
        <v>58</v>
      </c>
      <c r="N645">
        <v>40.28</v>
      </c>
      <c r="O645">
        <v>40.28</v>
      </c>
      <c r="P645" t="s">
        <v>38</v>
      </c>
      <c r="Q645" t="s">
        <v>38</v>
      </c>
      <c r="R645" t="s">
        <v>38</v>
      </c>
      <c r="S645" t="s">
        <v>2329</v>
      </c>
      <c r="T645" t="s">
        <v>1868</v>
      </c>
      <c r="U645" t="s">
        <v>2462</v>
      </c>
      <c r="V645" t="s">
        <v>1870</v>
      </c>
      <c r="W645" t="s">
        <v>76</v>
      </c>
      <c r="X645" t="s">
        <v>115</v>
      </c>
      <c r="Y645" t="s">
        <v>41</v>
      </c>
      <c r="Z645" t="s">
        <v>58</v>
      </c>
      <c r="AA645">
        <v>35.159999999999997</v>
      </c>
      <c r="AB645">
        <v>100</v>
      </c>
      <c r="AC645">
        <v>60.45</v>
      </c>
      <c r="AE645">
        <v>0.38843</v>
      </c>
      <c r="AF645">
        <v>0.26</v>
      </c>
      <c r="AG645">
        <v>0</v>
      </c>
      <c r="AH645">
        <v>0</v>
      </c>
      <c r="AI645">
        <v>0</v>
      </c>
      <c r="AJ645">
        <v>0</v>
      </c>
      <c r="AK645">
        <v>0</v>
      </c>
      <c r="AL645">
        <v>0</v>
      </c>
      <c r="AM645">
        <v>0</v>
      </c>
      <c r="AN645">
        <v>0</v>
      </c>
      <c r="AO645" t="s">
        <v>38</v>
      </c>
      <c r="AP645" t="s">
        <v>38</v>
      </c>
      <c r="AQ645" t="s">
        <v>38</v>
      </c>
      <c r="AT645" t="str">
        <f t="shared" si="10"/>
        <v>02040130</v>
      </c>
    </row>
    <row r="646" spans="1:46" hidden="1">
      <c r="A646" t="s">
        <v>2635</v>
      </c>
      <c r="B646" t="s">
        <v>2626</v>
      </c>
      <c r="C646" t="s">
        <v>2636</v>
      </c>
      <c r="D646" t="s">
        <v>2300</v>
      </c>
      <c r="E646" t="s">
        <v>1828</v>
      </c>
      <c r="F646" t="s">
        <v>2301</v>
      </c>
      <c r="G646" t="s">
        <v>1829</v>
      </c>
      <c r="H646" t="s">
        <v>2307</v>
      </c>
      <c r="I646" t="s">
        <v>2638</v>
      </c>
      <c r="J646" t="s">
        <v>100</v>
      </c>
      <c r="K646" t="s">
        <v>115</v>
      </c>
      <c r="L646" t="s">
        <v>41</v>
      </c>
      <c r="M646" t="s">
        <v>58</v>
      </c>
      <c r="N646">
        <v>40.28</v>
      </c>
      <c r="O646">
        <v>40.28</v>
      </c>
      <c r="P646" t="s">
        <v>38</v>
      </c>
      <c r="Q646" t="s">
        <v>38</v>
      </c>
      <c r="R646" t="s">
        <v>38</v>
      </c>
      <c r="S646" t="s">
        <v>2329</v>
      </c>
      <c r="T646" t="s">
        <v>1868</v>
      </c>
      <c r="U646" t="s">
        <v>2536</v>
      </c>
      <c r="V646" t="s">
        <v>1871</v>
      </c>
      <c r="W646" t="s">
        <v>76</v>
      </c>
      <c r="X646" t="s">
        <v>115</v>
      </c>
      <c r="Y646" t="s">
        <v>41</v>
      </c>
      <c r="Z646" t="s">
        <v>58</v>
      </c>
      <c r="AA646">
        <v>0</v>
      </c>
      <c r="AB646">
        <v>100</v>
      </c>
      <c r="AC646" t="e">
        <v>#N/A</v>
      </c>
      <c r="AE646">
        <v>0</v>
      </c>
      <c r="AF646">
        <v>0</v>
      </c>
      <c r="AG646">
        <v>0.25</v>
      </c>
      <c r="AH646">
        <v>0.75</v>
      </c>
      <c r="AI646">
        <v>0</v>
      </c>
      <c r="AJ646">
        <v>0</v>
      </c>
      <c r="AK646">
        <v>0</v>
      </c>
      <c r="AL646">
        <v>0</v>
      </c>
      <c r="AM646">
        <v>0</v>
      </c>
      <c r="AN646">
        <v>0</v>
      </c>
      <c r="AO646" t="s">
        <v>43</v>
      </c>
      <c r="AP646" t="s">
        <v>38</v>
      </c>
      <c r="AQ646" t="s">
        <v>38</v>
      </c>
      <c r="AT646" t="str">
        <f t="shared" si="10"/>
        <v>02040132</v>
      </c>
    </row>
    <row r="647" spans="1:46" hidden="1">
      <c r="A647" t="s">
        <v>2635</v>
      </c>
      <c r="B647" t="s">
        <v>2626</v>
      </c>
      <c r="C647" t="s">
        <v>2636</v>
      </c>
      <c r="D647" t="s">
        <v>2300</v>
      </c>
      <c r="E647" t="s">
        <v>1828</v>
      </c>
      <c r="F647" t="s">
        <v>2304</v>
      </c>
      <c r="G647" t="s">
        <v>1872</v>
      </c>
      <c r="H647" t="s">
        <v>2314</v>
      </c>
      <c r="I647" t="s">
        <v>2423</v>
      </c>
      <c r="J647" t="s">
        <v>100</v>
      </c>
      <c r="K647" t="s">
        <v>115</v>
      </c>
      <c r="L647" t="s">
        <v>41</v>
      </c>
      <c r="M647" t="s">
        <v>37</v>
      </c>
      <c r="N647">
        <v>100</v>
      </c>
      <c r="O647">
        <v>100</v>
      </c>
      <c r="P647" t="s">
        <v>60</v>
      </c>
      <c r="Q647" t="s">
        <v>60</v>
      </c>
      <c r="R647" t="s">
        <v>38</v>
      </c>
      <c r="S647" t="s">
        <v>2331</v>
      </c>
      <c r="T647" t="s">
        <v>1873</v>
      </c>
      <c r="U647" t="s">
        <v>2545</v>
      </c>
      <c r="V647" t="s">
        <v>1874</v>
      </c>
      <c r="W647" t="s">
        <v>100</v>
      </c>
      <c r="X647" t="s">
        <v>95</v>
      </c>
      <c r="Y647" t="s">
        <v>36</v>
      </c>
      <c r="Z647" t="s">
        <v>37</v>
      </c>
      <c r="AA647">
        <v>8</v>
      </c>
      <c r="AB647">
        <v>8</v>
      </c>
      <c r="AC647" t="e">
        <v>#N/A</v>
      </c>
      <c r="AO647" t="s">
        <v>60</v>
      </c>
      <c r="AP647" t="s">
        <v>60</v>
      </c>
      <c r="AQ647" t="s">
        <v>38</v>
      </c>
      <c r="AT647" t="str">
        <f t="shared" si="10"/>
        <v>02040133</v>
      </c>
    </row>
    <row r="648" spans="1:46" hidden="1">
      <c r="A648" t="s">
        <v>2635</v>
      </c>
      <c r="B648" t="s">
        <v>2626</v>
      </c>
      <c r="C648" t="s">
        <v>2636</v>
      </c>
      <c r="D648" t="s">
        <v>2300</v>
      </c>
      <c r="E648" t="s">
        <v>1828</v>
      </c>
      <c r="F648" t="s">
        <v>2304</v>
      </c>
      <c r="G648" t="s">
        <v>1872</v>
      </c>
      <c r="H648" t="s">
        <v>2314</v>
      </c>
      <c r="I648" t="s">
        <v>2423</v>
      </c>
      <c r="J648" t="s">
        <v>100</v>
      </c>
      <c r="K648" t="s">
        <v>115</v>
      </c>
      <c r="L648" t="s">
        <v>41</v>
      </c>
      <c r="M648" t="s">
        <v>37</v>
      </c>
      <c r="N648">
        <v>100</v>
      </c>
      <c r="O648">
        <v>100</v>
      </c>
      <c r="P648" t="s">
        <v>60</v>
      </c>
      <c r="Q648" t="s">
        <v>60</v>
      </c>
      <c r="R648" t="s">
        <v>38</v>
      </c>
      <c r="S648" t="s">
        <v>2332</v>
      </c>
      <c r="T648" t="s">
        <v>923</v>
      </c>
      <c r="U648" t="s">
        <v>2358</v>
      </c>
      <c r="V648" t="s">
        <v>1875</v>
      </c>
      <c r="W648" t="s">
        <v>100</v>
      </c>
      <c r="X648" t="s">
        <v>95</v>
      </c>
      <c r="Y648" t="s">
        <v>36</v>
      </c>
      <c r="Z648" t="s">
        <v>37</v>
      </c>
      <c r="AA648">
        <v>5</v>
      </c>
      <c r="AB648">
        <v>5</v>
      </c>
      <c r="AC648" t="e">
        <v>#N/A</v>
      </c>
      <c r="AO648" t="s">
        <v>60</v>
      </c>
      <c r="AP648" t="s">
        <v>60</v>
      </c>
      <c r="AQ648" t="s">
        <v>38</v>
      </c>
      <c r="AT648" t="str">
        <f t="shared" si="10"/>
        <v>02040134</v>
      </c>
    </row>
    <row r="649" spans="1:46" hidden="1">
      <c r="A649" t="s">
        <v>2635</v>
      </c>
      <c r="B649" t="s">
        <v>2626</v>
      </c>
      <c r="C649" t="s">
        <v>2636</v>
      </c>
      <c r="D649" t="s">
        <v>2300</v>
      </c>
      <c r="E649" t="s">
        <v>1828</v>
      </c>
      <c r="F649" t="s">
        <v>2304</v>
      </c>
      <c r="G649" t="s">
        <v>1872</v>
      </c>
      <c r="H649" t="s">
        <v>2314</v>
      </c>
      <c r="I649" t="s">
        <v>2423</v>
      </c>
      <c r="J649" t="s">
        <v>100</v>
      </c>
      <c r="K649" t="s">
        <v>115</v>
      </c>
      <c r="L649" t="s">
        <v>41</v>
      </c>
      <c r="M649" t="s">
        <v>37</v>
      </c>
      <c r="N649">
        <v>100</v>
      </c>
      <c r="O649">
        <v>100</v>
      </c>
      <c r="P649" t="s">
        <v>60</v>
      </c>
      <c r="Q649" t="s">
        <v>60</v>
      </c>
      <c r="R649" t="s">
        <v>38</v>
      </c>
      <c r="S649" t="s">
        <v>2333</v>
      </c>
      <c r="T649" t="s">
        <v>1876</v>
      </c>
      <c r="U649" t="s">
        <v>2359</v>
      </c>
      <c r="V649" t="s">
        <v>1877</v>
      </c>
      <c r="W649" t="s">
        <v>40</v>
      </c>
      <c r="X649" t="s">
        <v>95</v>
      </c>
      <c r="Y649" t="s">
        <v>36</v>
      </c>
      <c r="Z649" t="s">
        <v>37</v>
      </c>
      <c r="AA649">
        <v>400</v>
      </c>
      <c r="AB649">
        <v>3243</v>
      </c>
      <c r="AC649" t="e">
        <v>#N/A</v>
      </c>
      <c r="AO649" t="s">
        <v>60</v>
      </c>
      <c r="AP649" t="s">
        <v>60</v>
      </c>
      <c r="AQ649" t="s">
        <v>38</v>
      </c>
      <c r="AT649" t="str">
        <f t="shared" si="10"/>
        <v>02040135</v>
      </c>
    </row>
    <row r="650" spans="1:46" hidden="1">
      <c r="A650" t="s">
        <v>2639</v>
      </c>
      <c r="B650" t="s">
        <v>2626</v>
      </c>
      <c r="C650" t="s">
        <v>2640</v>
      </c>
      <c r="D650" t="s">
        <v>2300</v>
      </c>
      <c r="E650" t="s">
        <v>1878</v>
      </c>
      <c r="F650" t="s">
        <v>2301</v>
      </c>
      <c r="G650" t="s">
        <v>1879</v>
      </c>
      <c r="H650" t="s">
        <v>2301</v>
      </c>
      <c r="I650" t="s">
        <v>2641</v>
      </c>
      <c r="J650" t="s">
        <v>34</v>
      </c>
      <c r="K650" t="s">
        <v>35</v>
      </c>
      <c r="L650" t="s">
        <v>65</v>
      </c>
      <c r="M650" t="s">
        <v>58</v>
      </c>
      <c r="N650">
        <v>4836625</v>
      </c>
      <c r="O650">
        <v>3004342</v>
      </c>
      <c r="P650" t="s">
        <v>38</v>
      </c>
      <c r="Q650" t="s">
        <v>38</v>
      </c>
      <c r="R650" t="s">
        <v>38</v>
      </c>
      <c r="S650" t="s">
        <v>2301</v>
      </c>
      <c r="T650" t="s">
        <v>1880</v>
      </c>
      <c r="U650" t="s">
        <v>2301</v>
      </c>
      <c r="V650" t="s">
        <v>1887</v>
      </c>
      <c r="W650" t="s">
        <v>40</v>
      </c>
      <c r="X650" t="s">
        <v>35</v>
      </c>
      <c r="Y650" t="s">
        <v>36</v>
      </c>
      <c r="Z650" t="s">
        <v>58</v>
      </c>
      <c r="AA650">
        <v>1580.16</v>
      </c>
      <c r="AB650">
        <v>4080.77</v>
      </c>
      <c r="AC650">
        <v>315.75</v>
      </c>
      <c r="AE650">
        <v>349.77</v>
      </c>
      <c r="AF650">
        <v>310</v>
      </c>
      <c r="AG650">
        <v>425</v>
      </c>
      <c r="AH650">
        <v>428</v>
      </c>
      <c r="AI650">
        <v>428</v>
      </c>
      <c r="AJ650">
        <v>428</v>
      </c>
      <c r="AK650">
        <v>428</v>
      </c>
      <c r="AL650">
        <v>428</v>
      </c>
      <c r="AM650">
        <v>428</v>
      </c>
      <c r="AN650">
        <v>428</v>
      </c>
      <c r="AO650" t="s">
        <v>38</v>
      </c>
      <c r="AP650" t="s">
        <v>38</v>
      </c>
      <c r="AQ650" t="s">
        <v>38</v>
      </c>
      <c r="AT650" t="str">
        <f t="shared" si="10"/>
        <v>0227011</v>
      </c>
    </row>
    <row r="651" spans="1:46" hidden="1">
      <c r="A651" t="s">
        <v>2639</v>
      </c>
      <c r="B651" t="s">
        <v>2626</v>
      </c>
      <c r="C651" t="s">
        <v>2640</v>
      </c>
      <c r="D651" t="s">
        <v>2300</v>
      </c>
      <c r="E651" t="s">
        <v>1878</v>
      </c>
      <c r="F651" t="s">
        <v>2301</v>
      </c>
      <c r="G651" t="s">
        <v>1879</v>
      </c>
      <c r="H651" t="s">
        <v>2301</v>
      </c>
      <c r="I651" t="s">
        <v>2641</v>
      </c>
      <c r="J651" t="s">
        <v>34</v>
      </c>
      <c r="K651" t="s">
        <v>35</v>
      </c>
      <c r="L651" t="s">
        <v>65</v>
      </c>
      <c r="M651" t="s">
        <v>58</v>
      </c>
      <c r="N651">
        <v>4836625</v>
      </c>
      <c r="O651">
        <v>3004342</v>
      </c>
      <c r="P651" t="s">
        <v>38</v>
      </c>
      <c r="Q651" t="s">
        <v>38</v>
      </c>
      <c r="R651" t="s">
        <v>38</v>
      </c>
      <c r="S651" t="s">
        <v>2304</v>
      </c>
      <c r="T651" t="s">
        <v>1888</v>
      </c>
      <c r="U651" t="s">
        <v>2304</v>
      </c>
      <c r="V651" t="s">
        <v>1889</v>
      </c>
      <c r="W651" t="s">
        <v>40</v>
      </c>
      <c r="X651" t="s">
        <v>35</v>
      </c>
      <c r="Y651" t="s">
        <v>36</v>
      </c>
      <c r="Z651" t="s">
        <v>58</v>
      </c>
      <c r="AA651">
        <v>30.31</v>
      </c>
      <c r="AB651">
        <v>55.4</v>
      </c>
      <c r="AC651">
        <v>13.71</v>
      </c>
      <c r="AE651">
        <v>13.4</v>
      </c>
      <c r="AF651">
        <v>5</v>
      </c>
      <c r="AG651">
        <v>5</v>
      </c>
      <c r="AH651">
        <v>2</v>
      </c>
      <c r="AI651">
        <v>5</v>
      </c>
      <c r="AJ651">
        <v>5</v>
      </c>
      <c r="AK651">
        <v>5</v>
      </c>
      <c r="AL651">
        <v>5</v>
      </c>
      <c r="AM651">
        <v>5</v>
      </c>
      <c r="AN651">
        <v>5</v>
      </c>
      <c r="AO651" t="s">
        <v>38</v>
      </c>
      <c r="AP651" t="s">
        <v>38</v>
      </c>
      <c r="AQ651" t="s">
        <v>38</v>
      </c>
      <c r="AT651" t="str">
        <f t="shared" si="10"/>
        <v>0227012</v>
      </c>
    </row>
    <row r="652" spans="1:46" hidden="1">
      <c r="A652" t="s">
        <v>2639</v>
      </c>
      <c r="B652" t="s">
        <v>2626</v>
      </c>
      <c r="C652" t="s">
        <v>2640</v>
      </c>
      <c r="D652" t="s">
        <v>2300</v>
      </c>
      <c r="E652" t="s">
        <v>1878</v>
      </c>
      <c r="F652" t="s">
        <v>2301</v>
      </c>
      <c r="G652" t="s">
        <v>1879</v>
      </c>
      <c r="H652" t="s">
        <v>2301</v>
      </c>
      <c r="I652" t="s">
        <v>2641</v>
      </c>
      <c r="J652" t="s">
        <v>34</v>
      </c>
      <c r="K652" t="s">
        <v>35</v>
      </c>
      <c r="L652" t="s">
        <v>65</v>
      </c>
      <c r="M652" t="s">
        <v>58</v>
      </c>
      <c r="N652">
        <v>4836625</v>
      </c>
      <c r="O652">
        <v>3004342</v>
      </c>
      <c r="P652" t="s">
        <v>38</v>
      </c>
      <c r="Q652" t="s">
        <v>38</v>
      </c>
      <c r="R652" t="s">
        <v>38</v>
      </c>
      <c r="S652" t="s">
        <v>2307</v>
      </c>
      <c r="T652" t="s">
        <v>1890</v>
      </c>
      <c r="U652" t="s">
        <v>2307</v>
      </c>
      <c r="V652" t="s">
        <v>1891</v>
      </c>
      <c r="W652" t="s">
        <v>40</v>
      </c>
      <c r="X652" t="s">
        <v>35</v>
      </c>
      <c r="Y652" t="s">
        <v>36</v>
      </c>
      <c r="Z652" t="s">
        <v>58</v>
      </c>
      <c r="AA652">
        <v>85.47</v>
      </c>
      <c r="AB652">
        <v>138.31</v>
      </c>
      <c r="AC652">
        <v>13.31</v>
      </c>
      <c r="AE652">
        <v>12.31</v>
      </c>
      <c r="AF652">
        <v>14</v>
      </c>
      <c r="AG652">
        <v>14</v>
      </c>
      <c r="AH652">
        <v>14</v>
      </c>
      <c r="AI652">
        <v>14</v>
      </c>
      <c r="AJ652">
        <v>14</v>
      </c>
      <c r="AK652">
        <v>14</v>
      </c>
      <c r="AL652">
        <v>14</v>
      </c>
      <c r="AM652">
        <v>14</v>
      </c>
      <c r="AN652">
        <v>14</v>
      </c>
      <c r="AO652" t="s">
        <v>38</v>
      </c>
      <c r="AP652" t="s">
        <v>38</v>
      </c>
      <c r="AQ652" t="s">
        <v>38</v>
      </c>
      <c r="AT652" t="str">
        <f t="shared" si="10"/>
        <v>0227013</v>
      </c>
    </row>
    <row r="653" spans="1:46" hidden="1">
      <c r="A653" t="s">
        <v>2639</v>
      </c>
      <c r="B653" t="s">
        <v>2626</v>
      </c>
      <c r="C653" t="s">
        <v>2640</v>
      </c>
      <c r="D653" t="s">
        <v>2300</v>
      </c>
      <c r="E653" t="s">
        <v>1878</v>
      </c>
      <c r="F653" t="s">
        <v>2301</v>
      </c>
      <c r="G653" t="s">
        <v>1879</v>
      </c>
      <c r="H653" t="s">
        <v>2301</v>
      </c>
      <c r="I653" t="s">
        <v>2641</v>
      </c>
      <c r="J653" t="s">
        <v>34</v>
      </c>
      <c r="K653" t="s">
        <v>35</v>
      </c>
      <c r="L653" t="s">
        <v>65</v>
      </c>
      <c r="M653" t="s">
        <v>58</v>
      </c>
      <c r="N653">
        <v>4836625</v>
      </c>
      <c r="O653">
        <v>3004342</v>
      </c>
      <c r="P653" t="s">
        <v>38</v>
      </c>
      <c r="Q653" t="s">
        <v>38</v>
      </c>
      <c r="R653" t="s">
        <v>38</v>
      </c>
      <c r="S653" t="s">
        <v>2310</v>
      </c>
      <c r="T653" t="s">
        <v>1892</v>
      </c>
      <c r="U653" t="s">
        <v>2310</v>
      </c>
      <c r="V653" t="s">
        <v>1893</v>
      </c>
      <c r="W653" t="s">
        <v>40</v>
      </c>
      <c r="X653" t="s">
        <v>35</v>
      </c>
      <c r="Y653" t="s">
        <v>36</v>
      </c>
      <c r="Z653" t="s">
        <v>37</v>
      </c>
      <c r="AA653" t="s">
        <v>1799</v>
      </c>
      <c r="AB653" t="s">
        <v>1894</v>
      </c>
      <c r="AC653">
        <v>16</v>
      </c>
      <c r="AO653" t="s">
        <v>38</v>
      </c>
      <c r="AP653" t="s">
        <v>43</v>
      </c>
      <c r="AQ653" t="s">
        <v>43</v>
      </c>
      <c r="AT653" t="str">
        <f t="shared" si="10"/>
        <v>0227014</v>
      </c>
    </row>
    <row r="654" spans="1:46" hidden="1">
      <c r="A654" t="s">
        <v>2639</v>
      </c>
      <c r="B654" t="s">
        <v>2626</v>
      </c>
      <c r="C654" t="s">
        <v>2640</v>
      </c>
      <c r="D654" t="s">
        <v>2300</v>
      </c>
      <c r="E654" t="s">
        <v>1878</v>
      </c>
      <c r="F654" t="s">
        <v>2301</v>
      </c>
      <c r="G654" t="s">
        <v>1879</v>
      </c>
      <c r="H654" t="s">
        <v>2301</v>
      </c>
      <c r="I654" t="s">
        <v>2641</v>
      </c>
      <c r="J654" t="s">
        <v>34</v>
      </c>
      <c r="K654" t="s">
        <v>35</v>
      </c>
      <c r="L654" t="s">
        <v>65</v>
      </c>
      <c r="M654" t="s">
        <v>58</v>
      </c>
      <c r="N654">
        <v>4836625</v>
      </c>
      <c r="O654">
        <v>3004342</v>
      </c>
      <c r="P654" t="s">
        <v>38</v>
      </c>
      <c r="Q654" t="s">
        <v>38</v>
      </c>
      <c r="R654" t="s">
        <v>38</v>
      </c>
      <c r="S654" t="s">
        <v>2315</v>
      </c>
      <c r="T654" t="s">
        <v>1895</v>
      </c>
      <c r="U654" t="s">
        <v>2314</v>
      </c>
      <c r="V654" t="s">
        <v>1899</v>
      </c>
      <c r="W654" t="s">
        <v>40</v>
      </c>
      <c r="X654" t="s">
        <v>35</v>
      </c>
      <c r="Y654" t="s">
        <v>36</v>
      </c>
      <c r="Z654" t="s">
        <v>58</v>
      </c>
      <c r="AA654">
        <v>127491</v>
      </c>
      <c r="AB654">
        <v>208184.34</v>
      </c>
      <c r="AC654">
        <v>28713.15</v>
      </c>
      <c r="AE654">
        <v>28184.34</v>
      </c>
      <c r="AF654">
        <v>20000</v>
      </c>
      <c r="AG654">
        <v>20000</v>
      </c>
      <c r="AH654">
        <v>20000</v>
      </c>
      <c r="AI654">
        <v>20000</v>
      </c>
      <c r="AJ654">
        <v>20000</v>
      </c>
      <c r="AK654">
        <v>20000</v>
      </c>
      <c r="AL654">
        <v>20000</v>
      </c>
      <c r="AM654">
        <v>20000</v>
      </c>
      <c r="AN654">
        <v>20000</v>
      </c>
      <c r="AO654" t="s">
        <v>38</v>
      </c>
      <c r="AP654" t="s">
        <v>38</v>
      </c>
      <c r="AQ654" t="s">
        <v>38</v>
      </c>
      <c r="AT654" t="str">
        <f t="shared" si="10"/>
        <v>0227015</v>
      </c>
    </row>
    <row r="655" spans="1:46" hidden="1">
      <c r="A655" t="s">
        <v>2639</v>
      </c>
      <c r="B655" t="s">
        <v>2626</v>
      </c>
      <c r="C655" t="s">
        <v>2640</v>
      </c>
      <c r="D655" t="s">
        <v>2300</v>
      </c>
      <c r="E655" t="s">
        <v>1878</v>
      </c>
      <c r="F655" t="s">
        <v>2301</v>
      </c>
      <c r="G655" t="s">
        <v>1879</v>
      </c>
      <c r="H655" t="s">
        <v>2301</v>
      </c>
      <c r="I655" t="s">
        <v>2641</v>
      </c>
      <c r="J655" t="s">
        <v>34</v>
      </c>
      <c r="K655" t="s">
        <v>35</v>
      </c>
      <c r="L655" t="s">
        <v>65</v>
      </c>
      <c r="M655" t="s">
        <v>58</v>
      </c>
      <c r="N655">
        <v>4836625</v>
      </c>
      <c r="O655">
        <v>3004342</v>
      </c>
      <c r="P655" t="s">
        <v>38</v>
      </c>
      <c r="Q655" t="s">
        <v>38</v>
      </c>
      <c r="R655" t="s">
        <v>38</v>
      </c>
      <c r="S655" t="s">
        <v>2318</v>
      </c>
      <c r="T655" t="s">
        <v>1900</v>
      </c>
      <c r="U655" t="s">
        <v>2316</v>
      </c>
      <c r="V655" t="s">
        <v>1900</v>
      </c>
      <c r="W655" t="s">
        <v>100</v>
      </c>
      <c r="X655" t="s">
        <v>131</v>
      </c>
      <c r="Y655" t="s">
        <v>41</v>
      </c>
      <c r="Z655" t="s">
        <v>58</v>
      </c>
      <c r="AA655">
        <v>9.9999999999989E-5</v>
      </c>
      <c r="AB655">
        <v>100</v>
      </c>
      <c r="AC655" t="e">
        <v>#N/A</v>
      </c>
      <c r="AE655">
        <v>0</v>
      </c>
      <c r="AF655">
        <v>100</v>
      </c>
      <c r="AG655">
        <v>100</v>
      </c>
      <c r="AH655">
        <v>100</v>
      </c>
      <c r="AI655">
        <v>100</v>
      </c>
      <c r="AJ655">
        <v>100</v>
      </c>
      <c r="AK655">
        <v>100</v>
      </c>
      <c r="AL655">
        <v>100</v>
      </c>
      <c r="AM655">
        <v>100</v>
      </c>
      <c r="AN655">
        <v>100</v>
      </c>
      <c r="AO655" t="s">
        <v>60</v>
      </c>
      <c r="AP655" t="s">
        <v>38</v>
      </c>
      <c r="AQ655" t="s">
        <v>38</v>
      </c>
      <c r="AT655" t="str">
        <f t="shared" si="10"/>
        <v>0227017</v>
      </c>
    </row>
    <row r="656" spans="1:46" hidden="1">
      <c r="A656" t="s">
        <v>2639</v>
      </c>
      <c r="B656" t="s">
        <v>2626</v>
      </c>
      <c r="C656" t="s">
        <v>2640</v>
      </c>
      <c r="D656" t="s">
        <v>2300</v>
      </c>
      <c r="E656" t="s">
        <v>1878</v>
      </c>
      <c r="F656" t="s">
        <v>2301</v>
      </c>
      <c r="G656" t="s">
        <v>1879</v>
      </c>
      <c r="H656" t="s">
        <v>2301</v>
      </c>
      <c r="I656" t="s">
        <v>2641</v>
      </c>
      <c r="J656" t="s">
        <v>34</v>
      </c>
      <c r="K656" t="s">
        <v>35</v>
      </c>
      <c r="L656" t="s">
        <v>65</v>
      </c>
      <c r="M656" t="s">
        <v>58</v>
      </c>
      <c r="N656">
        <v>4836625</v>
      </c>
      <c r="O656">
        <v>3004342</v>
      </c>
      <c r="P656" t="s">
        <v>38</v>
      </c>
      <c r="Q656" t="s">
        <v>38</v>
      </c>
      <c r="R656" t="s">
        <v>38</v>
      </c>
      <c r="S656" t="s">
        <v>2319</v>
      </c>
      <c r="T656" t="s">
        <v>1904</v>
      </c>
      <c r="U656" t="s">
        <v>2318</v>
      </c>
      <c r="V656" t="s">
        <v>1908</v>
      </c>
      <c r="W656" t="s">
        <v>40</v>
      </c>
      <c r="X656" t="s">
        <v>131</v>
      </c>
      <c r="Y656" t="s">
        <v>36</v>
      </c>
      <c r="Z656" t="s">
        <v>37</v>
      </c>
      <c r="AB656">
        <v>28</v>
      </c>
      <c r="AC656" t="e">
        <v>#N/A</v>
      </c>
      <c r="AE656">
        <v>0</v>
      </c>
      <c r="AF656">
        <v>3</v>
      </c>
      <c r="AG656">
        <v>4</v>
      </c>
      <c r="AH656">
        <v>3</v>
      </c>
      <c r="AI656">
        <v>3</v>
      </c>
      <c r="AJ656">
        <v>3</v>
      </c>
      <c r="AK656">
        <v>3</v>
      </c>
      <c r="AL656">
        <v>3</v>
      </c>
      <c r="AM656">
        <v>3</v>
      </c>
      <c r="AN656">
        <v>3</v>
      </c>
      <c r="AO656" t="s">
        <v>60</v>
      </c>
      <c r="AP656" t="s">
        <v>38</v>
      </c>
      <c r="AQ656" t="s">
        <v>38</v>
      </c>
      <c r="AT656" t="str">
        <f t="shared" si="10"/>
        <v>0227018</v>
      </c>
    </row>
    <row r="657" spans="1:46" hidden="1">
      <c r="A657" t="s">
        <v>2639</v>
      </c>
      <c r="B657" t="s">
        <v>2626</v>
      </c>
      <c r="C657" t="s">
        <v>2640</v>
      </c>
      <c r="D657" t="s">
        <v>2300</v>
      </c>
      <c r="E657" t="s">
        <v>1878</v>
      </c>
      <c r="F657" t="s">
        <v>2304</v>
      </c>
      <c r="G657" t="s">
        <v>317</v>
      </c>
      <c r="H657" t="s">
        <v>2307</v>
      </c>
      <c r="I657" t="s">
        <v>2642</v>
      </c>
      <c r="J657" t="s">
        <v>34</v>
      </c>
      <c r="K657" t="s">
        <v>115</v>
      </c>
      <c r="L657" t="s">
        <v>41</v>
      </c>
      <c r="M657" t="s">
        <v>37</v>
      </c>
      <c r="N657">
        <v>87.2</v>
      </c>
      <c r="O657">
        <v>88.1</v>
      </c>
      <c r="P657" t="s">
        <v>60</v>
      </c>
      <c r="Q657" t="s">
        <v>38</v>
      </c>
      <c r="R657" t="s">
        <v>38</v>
      </c>
      <c r="S657" t="s">
        <v>2316</v>
      </c>
      <c r="T657" t="s">
        <v>318</v>
      </c>
      <c r="U657" t="s">
        <v>2315</v>
      </c>
      <c r="V657" t="s">
        <v>1909</v>
      </c>
      <c r="W657" t="s">
        <v>76</v>
      </c>
      <c r="X657" t="s">
        <v>131</v>
      </c>
      <c r="Y657" t="s">
        <v>41</v>
      </c>
      <c r="Z657" t="s">
        <v>37</v>
      </c>
      <c r="AA657">
        <v>91.28</v>
      </c>
      <c r="AB657">
        <v>91.57</v>
      </c>
      <c r="AC657" t="e">
        <v>#N/A</v>
      </c>
      <c r="AE657">
        <v>0</v>
      </c>
      <c r="AF657">
        <v>0.91310000000000002</v>
      </c>
      <c r="AG657">
        <v>0.91339999999999999</v>
      </c>
      <c r="AH657">
        <v>0.91369999999999996</v>
      </c>
      <c r="AI657">
        <v>0.91400000000000003</v>
      </c>
      <c r="AJ657">
        <v>0.9143</v>
      </c>
      <c r="AK657">
        <v>0.91469999999999996</v>
      </c>
      <c r="AL657">
        <v>0.91500000000000004</v>
      </c>
      <c r="AM657">
        <v>0.9153</v>
      </c>
      <c r="AN657">
        <v>0.91569999999999996</v>
      </c>
      <c r="AO657" t="s">
        <v>60</v>
      </c>
      <c r="AP657" t="s">
        <v>38</v>
      </c>
      <c r="AQ657" t="s">
        <v>43</v>
      </c>
      <c r="AT657" t="str">
        <f t="shared" si="10"/>
        <v>0227016</v>
      </c>
    </row>
    <row r="658" spans="1:46" hidden="1">
      <c r="A658" t="s">
        <v>2639</v>
      </c>
      <c r="B658" t="s">
        <v>2626</v>
      </c>
      <c r="C658" t="s">
        <v>2640</v>
      </c>
      <c r="D658" t="s">
        <v>2300</v>
      </c>
      <c r="E658" t="s">
        <v>1878</v>
      </c>
      <c r="F658" t="s">
        <v>2304</v>
      </c>
      <c r="G658" t="s">
        <v>317</v>
      </c>
      <c r="H658" t="s">
        <v>2307</v>
      </c>
      <c r="I658" t="s">
        <v>2642</v>
      </c>
      <c r="J658" t="s">
        <v>34</v>
      </c>
      <c r="K658" t="s">
        <v>115</v>
      </c>
      <c r="L658" t="s">
        <v>41</v>
      </c>
      <c r="M658" t="s">
        <v>37</v>
      </c>
      <c r="N658">
        <v>87.2</v>
      </c>
      <c r="O658">
        <v>88.1</v>
      </c>
      <c r="P658" t="s">
        <v>60</v>
      </c>
      <c r="Q658" t="s">
        <v>38</v>
      </c>
      <c r="R658" t="s">
        <v>38</v>
      </c>
      <c r="S658" t="s">
        <v>2316</v>
      </c>
      <c r="T658" t="s">
        <v>318</v>
      </c>
      <c r="U658" t="s">
        <v>2329</v>
      </c>
      <c r="V658" t="s">
        <v>1910</v>
      </c>
      <c r="W658" t="s">
        <v>34</v>
      </c>
      <c r="X658" t="s">
        <v>131</v>
      </c>
      <c r="Y658" t="s">
        <v>41</v>
      </c>
      <c r="Z658" t="s">
        <v>37</v>
      </c>
      <c r="AB658">
        <v>97.1</v>
      </c>
      <c r="AC658" t="e">
        <v>#N/A</v>
      </c>
      <c r="AO658" t="s">
        <v>60</v>
      </c>
      <c r="AP658" t="s">
        <v>60</v>
      </c>
      <c r="AQ658" t="s">
        <v>38</v>
      </c>
      <c r="AT658" t="str">
        <f t="shared" si="10"/>
        <v>02270113</v>
      </c>
    </row>
    <row r="659" spans="1:46" hidden="1">
      <c r="A659" t="s">
        <v>2643</v>
      </c>
      <c r="B659" t="s">
        <v>2644</v>
      </c>
      <c r="C659" t="s">
        <v>2645</v>
      </c>
      <c r="D659" t="s">
        <v>2300</v>
      </c>
      <c r="E659" t="s">
        <v>1911</v>
      </c>
      <c r="F659" t="s">
        <v>2301</v>
      </c>
      <c r="G659" t="s">
        <v>1912</v>
      </c>
      <c r="H659" t="s">
        <v>2301</v>
      </c>
      <c r="I659" t="s">
        <v>2646</v>
      </c>
      <c r="J659" t="s">
        <v>34</v>
      </c>
      <c r="K659" t="s">
        <v>2647</v>
      </c>
      <c r="L659" t="s">
        <v>41</v>
      </c>
      <c r="M659" t="s">
        <v>374</v>
      </c>
      <c r="N659">
        <v>11</v>
      </c>
      <c r="O659">
        <v>19</v>
      </c>
      <c r="P659" t="s">
        <v>38</v>
      </c>
      <c r="Q659" t="s">
        <v>38</v>
      </c>
      <c r="R659" t="s">
        <v>38</v>
      </c>
      <c r="S659" t="s">
        <v>2301</v>
      </c>
      <c r="T659" t="s">
        <v>1913</v>
      </c>
      <c r="U659" t="s">
        <v>2301</v>
      </c>
      <c r="V659" t="s">
        <v>1917</v>
      </c>
      <c r="W659" t="s">
        <v>40</v>
      </c>
      <c r="X659" t="s">
        <v>131</v>
      </c>
      <c r="Y659" t="s">
        <v>36</v>
      </c>
      <c r="Z659" t="s">
        <v>374</v>
      </c>
      <c r="AA659">
        <v>2110</v>
      </c>
      <c r="AB659">
        <v>5745</v>
      </c>
      <c r="AC659">
        <v>271</v>
      </c>
      <c r="AE659">
        <v>221</v>
      </c>
      <c r="AF659">
        <v>438</v>
      </c>
      <c r="AG659">
        <v>487</v>
      </c>
      <c r="AH659">
        <v>537</v>
      </c>
      <c r="AI659">
        <v>577</v>
      </c>
      <c r="AJ659">
        <v>617</v>
      </c>
      <c r="AK659">
        <v>657</v>
      </c>
      <c r="AL659">
        <v>697</v>
      </c>
      <c r="AM659">
        <v>737</v>
      </c>
      <c r="AN659">
        <v>777</v>
      </c>
      <c r="AO659" t="s">
        <v>38</v>
      </c>
      <c r="AP659" t="s">
        <v>38</v>
      </c>
      <c r="AQ659" t="s">
        <v>38</v>
      </c>
      <c r="AT659" t="str">
        <f t="shared" si="10"/>
        <v>0119011</v>
      </c>
    </row>
    <row r="660" spans="1:46" hidden="1">
      <c r="A660" t="s">
        <v>2643</v>
      </c>
      <c r="B660" t="s">
        <v>2644</v>
      </c>
      <c r="C660" t="s">
        <v>2645</v>
      </c>
      <c r="D660" t="s">
        <v>2300</v>
      </c>
      <c r="E660" t="s">
        <v>1911</v>
      </c>
      <c r="F660" t="s">
        <v>2301</v>
      </c>
      <c r="G660" t="s">
        <v>1912</v>
      </c>
      <c r="H660" t="s">
        <v>2301</v>
      </c>
      <c r="I660" t="s">
        <v>2646</v>
      </c>
      <c r="J660" t="s">
        <v>34</v>
      </c>
      <c r="K660" t="s">
        <v>2647</v>
      </c>
      <c r="L660" t="s">
        <v>41</v>
      </c>
      <c r="M660" t="s">
        <v>374</v>
      </c>
      <c r="N660">
        <v>11</v>
      </c>
      <c r="O660">
        <v>19</v>
      </c>
      <c r="P660" t="s">
        <v>38</v>
      </c>
      <c r="Q660" t="s">
        <v>38</v>
      </c>
      <c r="R660" t="s">
        <v>38</v>
      </c>
      <c r="S660" t="s">
        <v>2307</v>
      </c>
      <c r="T660" t="s">
        <v>1918</v>
      </c>
      <c r="U660" t="s">
        <v>2307</v>
      </c>
      <c r="V660" t="s">
        <v>1922</v>
      </c>
      <c r="W660" t="s">
        <v>40</v>
      </c>
      <c r="X660" t="s">
        <v>131</v>
      </c>
      <c r="Y660" t="s">
        <v>36</v>
      </c>
      <c r="Z660" t="s">
        <v>374</v>
      </c>
      <c r="AA660">
        <v>170</v>
      </c>
      <c r="AB660">
        <v>2700</v>
      </c>
      <c r="AC660">
        <v>45</v>
      </c>
      <c r="AE660">
        <v>45</v>
      </c>
      <c r="AF660">
        <v>295</v>
      </c>
      <c r="AG660">
        <v>295</v>
      </c>
      <c r="AH660">
        <v>340</v>
      </c>
      <c r="AI660">
        <v>250</v>
      </c>
      <c r="AJ660">
        <v>295</v>
      </c>
      <c r="AK660">
        <v>295</v>
      </c>
      <c r="AL660">
        <v>295</v>
      </c>
      <c r="AM660">
        <v>295</v>
      </c>
      <c r="AN660">
        <v>295</v>
      </c>
      <c r="AO660" t="s">
        <v>38</v>
      </c>
      <c r="AP660" t="s">
        <v>38</v>
      </c>
      <c r="AQ660" t="s">
        <v>38</v>
      </c>
      <c r="AT660" t="str">
        <f t="shared" si="10"/>
        <v>0119013</v>
      </c>
    </row>
    <row r="661" spans="1:46" hidden="1">
      <c r="A661" t="s">
        <v>2643</v>
      </c>
      <c r="B661" t="s">
        <v>2644</v>
      </c>
      <c r="C661" t="s">
        <v>2645</v>
      </c>
      <c r="D661" t="s">
        <v>2300</v>
      </c>
      <c r="E661" t="s">
        <v>1911</v>
      </c>
      <c r="F661" t="s">
        <v>2301</v>
      </c>
      <c r="G661" t="s">
        <v>1912</v>
      </c>
      <c r="H661" t="s">
        <v>2301</v>
      </c>
      <c r="I661" t="s">
        <v>2646</v>
      </c>
      <c r="J661" t="s">
        <v>34</v>
      </c>
      <c r="K661" t="s">
        <v>2647</v>
      </c>
      <c r="L661" t="s">
        <v>41</v>
      </c>
      <c r="M661" t="s">
        <v>374</v>
      </c>
      <c r="N661">
        <v>11</v>
      </c>
      <c r="O661">
        <v>19</v>
      </c>
      <c r="P661" t="s">
        <v>38</v>
      </c>
      <c r="Q661" t="s">
        <v>38</v>
      </c>
      <c r="R661" t="s">
        <v>38</v>
      </c>
      <c r="S661" t="s">
        <v>2310</v>
      </c>
      <c r="T661" t="s">
        <v>1923</v>
      </c>
      <c r="U661" t="s">
        <v>2310</v>
      </c>
      <c r="V661" t="s">
        <v>1927</v>
      </c>
      <c r="W661" t="s">
        <v>40</v>
      </c>
      <c r="X661" t="s">
        <v>131</v>
      </c>
      <c r="Y661" t="s">
        <v>36</v>
      </c>
      <c r="Z661" t="s">
        <v>374</v>
      </c>
      <c r="AA661">
        <v>859</v>
      </c>
      <c r="AB661">
        <v>1000</v>
      </c>
      <c r="AC661">
        <v>137</v>
      </c>
      <c r="AE661">
        <v>100</v>
      </c>
      <c r="AF661">
        <v>100</v>
      </c>
      <c r="AG661">
        <v>100</v>
      </c>
      <c r="AH661">
        <v>100</v>
      </c>
      <c r="AI661">
        <v>100</v>
      </c>
      <c r="AJ661">
        <v>100</v>
      </c>
      <c r="AK661">
        <v>100</v>
      </c>
      <c r="AL661">
        <v>100</v>
      </c>
      <c r="AM661">
        <v>100</v>
      </c>
      <c r="AN661">
        <v>100</v>
      </c>
      <c r="AO661" t="s">
        <v>38</v>
      </c>
      <c r="AP661" t="s">
        <v>38</v>
      </c>
      <c r="AQ661" t="s">
        <v>38</v>
      </c>
      <c r="AT661" t="str">
        <f t="shared" si="10"/>
        <v>0119014</v>
      </c>
    </row>
    <row r="662" spans="1:46" hidden="1">
      <c r="A662" t="s">
        <v>2643</v>
      </c>
      <c r="B662" t="s">
        <v>2644</v>
      </c>
      <c r="C662" t="s">
        <v>2645</v>
      </c>
      <c r="D662" t="s">
        <v>2300</v>
      </c>
      <c r="E662" t="s">
        <v>1911</v>
      </c>
      <c r="F662" t="s">
        <v>2304</v>
      </c>
      <c r="G662" t="s">
        <v>1928</v>
      </c>
      <c r="H662" t="s">
        <v>2307</v>
      </c>
      <c r="I662" t="s">
        <v>2648</v>
      </c>
      <c r="J662" t="s">
        <v>40</v>
      </c>
      <c r="K662" t="s">
        <v>131</v>
      </c>
      <c r="L662" t="s">
        <v>41</v>
      </c>
      <c r="M662" t="s">
        <v>374</v>
      </c>
      <c r="N662">
        <v>76.92</v>
      </c>
      <c r="O662">
        <v>100</v>
      </c>
      <c r="P662" t="s">
        <v>38</v>
      </c>
      <c r="Q662" t="s">
        <v>38</v>
      </c>
      <c r="R662" t="s">
        <v>38</v>
      </c>
      <c r="S662" t="s">
        <v>2315</v>
      </c>
      <c r="T662" t="s">
        <v>1929</v>
      </c>
      <c r="U662" t="s">
        <v>2315</v>
      </c>
      <c r="V662" t="s">
        <v>1933</v>
      </c>
      <c r="W662" t="s">
        <v>40</v>
      </c>
      <c r="X662" t="s">
        <v>131</v>
      </c>
      <c r="Y662" t="s">
        <v>41</v>
      </c>
      <c r="Z662" t="s">
        <v>374</v>
      </c>
      <c r="AA662">
        <v>76.92</v>
      </c>
      <c r="AB662">
        <v>100</v>
      </c>
      <c r="AC662">
        <v>2.6</v>
      </c>
      <c r="AE662">
        <v>2.6</v>
      </c>
      <c r="AF662">
        <v>10.38</v>
      </c>
      <c r="AG662">
        <v>12.99</v>
      </c>
      <c r="AH662">
        <v>12.99</v>
      </c>
      <c r="AI662">
        <v>5.2</v>
      </c>
      <c r="AJ662">
        <v>10.39</v>
      </c>
      <c r="AK662">
        <v>12.98</v>
      </c>
      <c r="AL662">
        <v>12.99</v>
      </c>
      <c r="AM662">
        <v>6.49</v>
      </c>
      <c r="AN662">
        <v>12.99</v>
      </c>
      <c r="AO662" t="s">
        <v>38</v>
      </c>
      <c r="AP662" t="s">
        <v>38</v>
      </c>
      <c r="AQ662" t="s">
        <v>38</v>
      </c>
      <c r="AT662" t="str">
        <f t="shared" si="10"/>
        <v>0119016</v>
      </c>
    </row>
    <row r="663" spans="1:46" hidden="1">
      <c r="A663" t="s">
        <v>2643</v>
      </c>
      <c r="B663" t="s">
        <v>2644</v>
      </c>
      <c r="C663" t="s">
        <v>2645</v>
      </c>
      <c r="D663" t="s">
        <v>2300</v>
      </c>
      <c r="E663" t="s">
        <v>1911</v>
      </c>
      <c r="F663" t="s">
        <v>2307</v>
      </c>
      <c r="G663" t="s">
        <v>1934</v>
      </c>
      <c r="H663" t="s">
        <v>2310</v>
      </c>
      <c r="I663" t="s">
        <v>2649</v>
      </c>
      <c r="J663" t="s">
        <v>34</v>
      </c>
      <c r="K663" t="s">
        <v>2647</v>
      </c>
      <c r="L663" t="s">
        <v>65</v>
      </c>
      <c r="M663" t="s">
        <v>374</v>
      </c>
      <c r="N663">
        <v>2.9</v>
      </c>
      <c r="O663">
        <v>4.05</v>
      </c>
      <c r="P663" t="s">
        <v>38</v>
      </c>
      <c r="Q663" t="s">
        <v>38</v>
      </c>
      <c r="R663" t="s">
        <v>38</v>
      </c>
      <c r="S663" t="s">
        <v>2316</v>
      </c>
      <c r="T663" t="s">
        <v>1935</v>
      </c>
      <c r="U663" t="s">
        <v>2316</v>
      </c>
      <c r="V663" t="s">
        <v>1939</v>
      </c>
      <c r="W663" t="s">
        <v>76</v>
      </c>
      <c r="X663" t="s">
        <v>131</v>
      </c>
      <c r="Y663" t="s">
        <v>36</v>
      </c>
      <c r="Z663" t="s">
        <v>1038</v>
      </c>
      <c r="AA663">
        <v>148</v>
      </c>
      <c r="AB663">
        <v>162</v>
      </c>
      <c r="AC663">
        <v>150</v>
      </c>
      <c r="AE663">
        <v>151</v>
      </c>
      <c r="AF663">
        <v>153</v>
      </c>
      <c r="AG663">
        <v>155</v>
      </c>
      <c r="AH663">
        <v>156</v>
      </c>
      <c r="AI663">
        <v>157</v>
      </c>
      <c r="AJ663">
        <v>158</v>
      </c>
      <c r="AK663">
        <v>159</v>
      </c>
      <c r="AL663">
        <v>160</v>
      </c>
      <c r="AM663">
        <v>161</v>
      </c>
      <c r="AN663">
        <v>162</v>
      </c>
      <c r="AO663" t="s">
        <v>38</v>
      </c>
      <c r="AP663" t="s">
        <v>38</v>
      </c>
      <c r="AQ663" t="s">
        <v>38</v>
      </c>
      <c r="AT663" t="str">
        <f t="shared" si="10"/>
        <v>0119017</v>
      </c>
    </row>
    <row r="664" spans="1:46" hidden="1">
      <c r="A664" t="s">
        <v>2643</v>
      </c>
      <c r="B664" t="s">
        <v>2644</v>
      </c>
      <c r="C664" t="s">
        <v>2645</v>
      </c>
      <c r="D664" t="s">
        <v>2300</v>
      </c>
      <c r="E664" t="s">
        <v>1911</v>
      </c>
      <c r="F664" t="s">
        <v>2314</v>
      </c>
      <c r="G664" t="s">
        <v>1940</v>
      </c>
      <c r="H664" t="s">
        <v>2315</v>
      </c>
      <c r="I664" t="s">
        <v>2650</v>
      </c>
      <c r="J664" t="s">
        <v>40</v>
      </c>
      <c r="K664" t="s">
        <v>131</v>
      </c>
      <c r="L664" t="s">
        <v>41</v>
      </c>
      <c r="M664" t="s">
        <v>374</v>
      </c>
      <c r="N664">
        <v>92</v>
      </c>
      <c r="O664">
        <v>100</v>
      </c>
      <c r="P664" t="s">
        <v>38</v>
      </c>
      <c r="Q664" t="s">
        <v>38</v>
      </c>
      <c r="R664" t="s">
        <v>38</v>
      </c>
      <c r="S664" t="s">
        <v>2319</v>
      </c>
      <c r="T664" t="s">
        <v>1941</v>
      </c>
      <c r="U664" t="s">
        <v>2319</v>
      </c>
      <c r="V664" t="s">
        <v>1948</v>
      </c>
      <c r="W664" t="s">
        <v>40</v>
      </c>
      <c r="X664" t="s">
        <v>131</v>
      </c>
      <c r="Y664" t="s">
        <v>36</v>
      </c>
      <c r="Z664" t="s">
        <v>1038</v>
      </c>
      <c r="AA664">
        <v>205</v>
      </c>
      <c r="AB664">
        <v>585</v>
      </c>
      <c r="AC664">
        <v>48</v>
      </c>
      <c r="AE664">
        <v>48</v>
      </c>
      <c r="AF664">
        <v>64</v>
      </c>
      <c r="AG664">
        <v>64</v>
      </c>
      <c r="AH664">
        <v>59</v>
      </c>
      <c r="AI664">
        <v>48</v>
      </c>
      <c r="AJ664">
        <v>64</v>
      </c>
      <c r="AK664">
        <v>64</v>
      </c>
      <c r="AL664">
        <v>62</v>
      </c>
      <c r="AM664">
        <v>48</v>
      </c>
      <c r="AN664">
        <v>64</v>
      </c>
      <c r="AO664" t="s">
        <v>38</v>
      </c>
      <c r="AP664" t="s">
        <v>38</v>
      </c>
      <c r="AQ664" t="s">
        <v>38</v>
      </c>
      <c r="AT664" t="str">
        <f t="shared" si="10"/>
        <v>0119019</v>
      </c>
    </row>
    <row r="665" spans="1:46" hidden="1">
      <c r="A665" t="s">
        <v>2643</v>
      </c>
      <c r="B665" t="s">
        <v>2644</v>
      </c>
      <c r="C665" t="s">
        <v>2645</v>
      </c>
      <c r="D665" t="s">
        <v>2300</v>
      </c>
      <c r="E665" t="s">
        <v>1911</v>
      </c>
      <c r="F665" t="s">
        <v>2310</v>
      </c>
      <c r="G665" t="s">
        <v>1949</v>
      </c>
      <c r="H665" t="s">
        <v>2318</v>
      </c>
      <c r="I665" t="s">
        <v>2651</v>
      </c>
      <c r="J665" t="s">
        <v>34</v>
      </c>
      <c r="K665" t="s">
        <v>131</v>
      </c>
      <c r="L665" t="s">
        <v>65</v>
      </c>
      <c r="M665" t="s">
        <v>374</v>
      </c>
      <c r="N665">
        <v>26</v>
      </c>
      <c r="O665">
        <v>43</v>
      </c>
      <c r="P665" t="s">
        <v>38</v>
      </c>
      <c r="Q665" t="s">
        <v>38</v>
      </c>
      <c r="R665" t="s">
        <v>38</v>
      </c>
      <c r="S665" t="s">
        <v>2318</v>
      </c>
      <c r="T665" t="s">
        <v>1950</v>
      </c>
      <c r="U665" t="s">
        <v>2332</v>
      </c>
      <c r="V665" t="s">
        <v>1951</v>
      </c>
      <c r="W665" t="s">
        <v>34</v>
      </c>
      <c r="X665" t="s">
        <v>131</v>
      </c>
      <c r="Y665" t="s">
        <v>36</v>
      </c>
      <c r="Z665" t="s">
        <v>1038</v>
      </c>
      <c r="AA665">
        <v>26</v>
      </c>
      <c r="AB665">
        <v>43</v>
      </c>
      <c r="AC665">
        <v>43</v>
      </c>
      <c r="AE665">
        <v>43</v>
      </c>
      <c r="AF665">
        <v>43</v>
      </c>
      <c r="AG665">
        <v>43</v>
      </c>
      <c r="AH665">
        <v>43</v>
      </c>
      <c r="AI665">
        <v>43</v>
      </c>
      <c r="AJ665">
        <v>43</v>
      </c>
      <c r="AK665">
        <v>43</v>
      </c>
      <c r="AL665">
        <v>43</v>
      </c>
      <c r="AM665">
        <v>43</v>
      </c>
      <c r="AN665">
        <v>43</v>
      </c>
      <c r="AO665" t="s">
        <v>38</v>
      </c>
      <c r="AP665" t="s">
        <v>38</v>
      </c>
      <c r="AQ665" t="s">
        <v>38</v>
      </c>
      <c r="AT665" t="str">
        <f t="shared" si="10"/>
        <v>01190115</v>
      </c>
    </row>
    <row r="666" spans="1:46" hidden="1">
      <c r="A666" t="s">
        <v>2643</v>
      </c>
      <c r="B666" t="s">
        <v>2644</v>
      </c>
      <c r="C666" t="s">
        <v>2645</v>
      </c>
      <c r="D666" t="s">
        <v>2300</v>
      </c>
      <c r="E666" t="s">
        <v>1911</v>
      </c>
      <c r="F666" t="s">
        <v>2301</v>
      </c>
      <c r="G666" t="s">
        <v>1912</v>
      </c>
      <c r="H666" t="s">
        <v>2301</v>
      </c>
      <c r="I666" t="s">
        <v>2646</v>
      </c>
      <c r="J666" t="s">
        <v>34</v>
      </c>
      <c r="K666" t="s">
        <v>2647</v>
      </c>
      <c r="L666" t="s">
        <v>41</v>
      </c>
      <c r="M666" t="s">
        <v>374</v>
      </c>
      <c r="N666">
        <v>11</v>
      </c>
      <c r="O666">
        <v>19</v>
      </c>
      <c r="P666" t="s">
        <v>38</v>
      </c>
      <c r="Q666" t="s">
        <v>38</v>
      </c>
      <c r="R666" t="s">
        <v>38</v>
      </c>
      <c r="S666" t="s">
        <v>2304</v>
      </c>
      <c r="T666" t="s">
        <v>1952</v>
      </c>
      <c r="U666" t="s">
        <v>2305</v>
      </c>
      <c r="V666" t="s">
        <v>1956</v>
      </c>
      <c r="W666" t="s">
        <v>40</v>
      </c>
      <c r="X666" t="s">
        <v>131</v>
      </c>
      <c r="Y666" t="s">
        <v>36</v>
      </c>
      <c r="Z666" t="s">
        <v>374</v>
      </c>
      <c r="AA666">
        <v>0</v>
      </c>
      <c r="AB666">
        <v>4540</v>
      </c>
      <c r="AC666">
        <v>448</v>
      </c>
      <c r="AE666">
        <v>448</v>
      </c>
      <c r="AF666">
        <v>450</v>
      </c>
      <c r="AG666">
        <v>451</v>
      </c>
      <c r="AH666">
        <v>451</v>
      </c>
      <c r="AI666">
        <v>455</v>
      </c>
      <c r="AJ666">
        <v>455</v>
      </c>
      <c r="AK666">
        <v>455</v>
      </c>
      <c r="AL666">
        <v>455</v>
      </c>
      <c r="AM666">
        <v>460</v>
      </c>
      <c r="AN666">
        <v>460</v>
      </c>
      <c r="AO666" t="s">
        <v>38</v>
      </c>
      <c r="AP666" t="s">
        <v>38</v>
      </c>
      <c r="AQ666" t="s">
        <v>38</v>
      </c>
      <c r="AT666" t="str">
        <f t="shared" si="10"/>
        <v>01190118</v>
      </c>
    </row>
    <row r="667" spans="1:46" hidden="1">
      <c r="A667" t="s">
        <v>2643</v>
      </c>
      <c r="B667" t="s">
        <v>2644</v>
      </c>
      <c r="C667" t="s">
        <v>2645</v>
      </c>
      <c r="D667" t="s">
        <v>2300</v>
      </c>
      <c r="E667" t="s">
        <v>1911</v>
      </c>
      <c r="F667" t="s">
        <v>2314</v>
      </c>
      <c r="G667" t="s">
        <v>1940</v>
      </c>
      <c r="H667" t="s">
        <v>2315</v>
      </c>
      <c r="I667" t="s">
        <v>2650</v>
      </c>
      <c r="J667" t="s">
        <v>40</v>
      </c>
      <c r="K667" t="s">
        <v>131</v>
      </c>
      <c r="L667" t="s">
        <v>41</v>
      </c>
      <c r="M667" t="s">
        <v>374</v>
      </c>
      <c r="N667">
        <v>92</v>
      </c>
      <c r="O667">
        <v>100</v>
      </c>
      <c r="P667" t="s">
        <v>38</v>
      </c>
      <c r="Q667" t="s">
        <v>38</v>
      </c>
      <c r="R667" t="s">
        <v>38</v>
      </c>
      <c r="S667" t="s">
        <v>2327</v>
      </c>
      <c r="T667" t="s">
        <v>1957</v>
      </c>
      <c r="U667" t="s">
        <v>2306</v>
      </c>
      <c r="V667" t="s">
        <v>1958</v>
      </c>
      <c r="W667" t="s">
        <v>40</v>
      </c>
      <c r="X667" t="s">
        <v>131</v>
      </c>
      <c r="Y667" t="s">
        <v>36</v>
      </c>
      <c r="Z667" t="s">
        <v>374</v>
      </c>
      <c r="AA667">
        <v>10</v>
      </c>
      <c r="AB667">
        <v>815</v>
      </c>
      <c r="AC667">
        <v>45</v>
      </c>
      <c r="AE667">
        <v>35</v>
      </c>
      <c r="AF667">
        <v>100</v>
      </c>
      <c r="AG667">
        <v>100</v>
      </c>
      <c r="AH667">
        <v>100</v>
      </c>
      <c r="AI667">
        <v>40</v>
      </c>
      <c r="AJ667">
        <v>100</v>
      </c>
      <c r="AK667">
        <v>100</v>
      </c>
      <c r="AL667">
        <v>100</v>
      </c>
      <c r="AM667">
        <v>40</v>
      </c>
      <c r="AN667">
        <v>100</v>
      </c>
      <c r="AO667" t="s">
        <v>38</v>
      </c>
      <c r="AP667" t="s">
        <v>38</v>
      </c>
      <c r="AQ667" t="s">
        <v>38</v>
      </c>
      <c r="AT667" t="str">
        <f t="shared" si="10"/>
        <v>01190119</v>
      </c>
    </row>
    <row r="668" spans="1:46" hidden="1">
      <c r="A668" t="s">
        <v>2643</v>
      </c>
      <c r="B668" t="s">
        <v>2644</v>
      </c>
      <c r="C668" t="s">
        <v>2645</v>
      </c>
      <c r="D668" t="s">
        <v>2300</v>
      </c>
      <c r="E668" t="s">
        <v>1911</v>
      </c>
      <c r="F668" t="s">
        <v>2314</v>
      </c>
      <c r="G668" t="s">
        <v>1940</v>
      </c>
      <c r="H668" t="s">
        <v>2315</v>
      </c>
      <c r="I668" t="s">
        <v>2650</v>
      </c>
      <c r="J668" t="s">
        <v>40</v>
      </c>
      <c r="K668" t="s">
        <v>131</v>
      </c>
      <c r="L668" t="s">
        <v>41</v>
      </c>
      <c r="M668" t="s">
        <v>374</v>
      </c>
      <c r="N668">
        <v>92</v>
      </c>
      <c r="O668">
        <v>100</v>
      </c>
      <c r="P668" t="s">
        <v>38</v>
      </c>
      <c r="Q668" t="s">
        <v>38</v>
      </c>
      <c r="R668" t="s">
        <v>38</v>
      </c>
      <c r="S668" t="s">
        <v>2320</v>
      </c>
      <c r="T668" t="s">
        <v>1959</v>
      </c>
      <c r="U668" t="s">
        <v>2311</v>
      </c>
      <c r="V668" t="s">
        <v>1963</v>
      </c>
      <c r="W668" t="s">
        <v>34</v>
      </c>
      <c r="X668" t="s">
        <v>131</v>
      </c>
      <c r="Y668" t="s">
        <v>36</v>
      </c>
      <c r="Z668" t="s">
        <v>374</v>
      </c>
      <c r="AA668">
        <v>12</v>
      </c>
      <c r="AB668">
        <v>8</v>
      </c>
      <c r="AC668">
        <v>8</v>
      </c>
      <c r="AE668">
        <v>8</v>
      </c>
      <c r="AF668">
        <v>8</v>
      </c>
      <c r="AG668">
        <v>8</v>
      </c>
      <c r="AH668">
        <v>8</v>
      </c>
      <c r="AI668">
        <v>8</v>
      </c>
      <c r="AJ668">
        <v>8</v>
      </c>
      <c r="AK668">
        <v>8</v>
      </c>
      <c r="AL668">
        <v>8</v>
      </c>
      <c r="AM668">
        <v>8</v>
      </c>
      <c r="AN668">
        <v>8</v>
      </c>
      <c r="AO668" t="s">
        <v>38</v>
      </c>
      <c r="AP668" t="s">
        <v>38</v>
      </c>
      <c r="AQ668" t="s">
        <v>38</v>
      </c>
      <c r="AT668" t="str">
        <f t="shared" si="10"/>
        <v>01190120</v>
      </c>
    </row>
    <row r="669" spans="1:46" hidden="1">
      <c r="A669" t="s">
        <v>2643</v>
      </c>
      <c r="B669" t="s">
        <v>2644</v>
      </c>
      <c r="C669" t="s">
        <v>2645</v>
      </c>
      <c r="D669" t="s">
        <v>2300</v>
      </c>
      <c r="E669" t="s">
        <v>1911</v>
      </c>
      <c r="F669" t="s">
        <v>2316</v>
      </c>
      <c r="G669" t="s">
        <v>1964</v>
      </c>
      <c r="H669" t="s">
        <v>2319</v>
      </c>
      <c r="I669" t="s">
        <v>2652</v>
      </c>
      <c r="J669" t="s">
        <v>100</v>
      </c>
      <c r="K669" t="s">
        <v>131</v>
      </c>
      <c r="L669" t="s">
        <v>41</v>
      </c>
      <c r="M669" t="s">
        <v>374</v>
      </c>
      <c r="N669">
        <v>100</v>
      </c>
      <c r="O669">
        <v>100</v>
      </c>
      <c r="P669" t="s">
        <v>60</v>
      </c>
      <c r="Q669" t="s">
        <v>38</v>
      </c>
      <c r="R669" t="s">
        <v>38</v>
      </c>
      <c r="S669" t="s">
        <v>2331</v>
      </c>
      <c r="T669" t="s">
        <v>1965</v>
      </c>
      <c r="U669" t="s">
        <v>2324</v>
      </c>
      <c r="V669" t="s">
        <v>1969</v>
      </c>
      <c r="W669" t="s">
        <v>100</v>
      </c>
      <c r="X669" t="s">
        <v>131</v>
      </c>
      <c r="Y669" t="s">
        <v>41</v>
      </c>
      <c r="Z669" t="s">
        <v>374</v>
      </c>
      <c r="AA669">
        <v>100</v>
      </c>
      <c r="AB669">
        <v>100</v>
      </c>
      <c r="AC669" t="e">
        <v>#N/A</v>
      </c>
      <c r="AE669">
        <v>100</v>
      </c>
      <c r="AF669">
        <v>100</v>
      </c>
      <c r="AG669">
        <v>100</v>
      </c>
      <c r="AH669">
        <v>100</v>
      </c>
      <c r="AI669">
        <v>100</v>
      </c>
      <c r="AJ669">
        <v>100</v>
      </c>
      <c r="AK669">
        <v>100</v>
      </c>
      <c r="AL669">
        <v>100</v>
      </c>
      <c r="AM669">
        <v>100</v>
      </c>
      <c r="AN669">
        <v>100</v>
      </c>
      <c r="AO669" t="s">
        <v>60</v>
      </c>
      <c r="AP669" t="s">
        <v>38</v>
      </c>
      <c r="AQ669" t="s">
        <v>38</v>
      </c>
      <c r="AT669" t="str">
        <f t="shared" si="10"/>
        <v>01190121</v>
      </c>
    </row>
    <row r="670" spans="1:46" hidden="1">
      <c r="A670" t="s">
        <v>2643</v>
      </c>
      <c r="B670" t="s">
        <v>2644</v>
      </c>
      <c r="C670" t="s">
        <v>2645</v>
      </c>
      <c r="D670" t="s">
        <v>2300</v>
      </c>
      <c r="E670" t="s">
        <v>1911</v>
      </c>
      <c r="F670" t="s">
        <v>2316</v>
      </c>
      <c r="G670" t="s">
        <v>1964</v>
      </c>
      <c r="H670" t="s">
        <v>2319</v>
      </c>
      <c r="I670" t="s">
        <v>2652</v>
      </c>
      <c r="J670" t="s">
        <v>100</v>
      </c>
      <c r="K670" t="s">
        <v>131</v>
      </c>
      <c r="L670" t="s">
        <v>41</v>
      </c>
      <c r="M670" t="s">
        <v>374</v>
      </c>
      <c r="N670">
        <v>100</v>
      </c>
      <c r="O670">
        <v>100</v>
      </c>
      <c r="P670" t="s">
        <v>60</v>
      </c>
      <c r="Q670" t="s">
        <v>38</v>
      </c>
      <c r="R670" t="s">
        <v>38</v>
      </c>
      <c r="S670" t="s">
        <v>2332</v>
      </c>
      <c r="T670" t="s">
        <v>1970</v>
      </c>
      <c r="U670" t="s">
        <v>2308</v>
      </c>
      <c r="V670" t="s">
        <v>1971</v>
      </c>
      <c r="W670" t="s">
        <v>100</v>
      </c>
      <c r="X670" t="s">
        <v>131</v>
      </c>
      <c r="Y670" t="s">
        <v>41</v>
      </c>
      <c r="Z670" t="s">
        <v>374</v>
      </c>
      <c r="AA670">
        <v>100</v>
      </c>
      <c r="AB670">
        <v>100</v>
      </c>
      <c r="AC670" t="e">
        <v>#N/A</v>
      </c>
      <c r="AE670">
        <v>100</v>
      </c>
      <c r="AF670">
        <v>100</v>
      </c>
      <c r="AG670">
        <v>100</v>
      </c>
      <c r="AH670">
        <v>100</v>
      </c>
      <c r="AI670">
        <v>100</v>
      </c>
      <c r="AJ670">
        <v>100</v>
      </c>
      <c r="AK670">
        <v>100</v>
      </c>
      <c r="AL670">
        <v>100</v>
      </c>
      <c r="AM670">
        <v>100</v>
      </c>
      <c r="AN670">
        <v>100</v>
      </c>
      <c r="AO670" t="s">
        <v>60</v>
      </c>
      <c r="AP670" t="s">
        <v>38</v>
      </c>
      <c r="AQ670" t="s">
        <v>38</v>
      </c>
      <c r="AT670" t="str">
        <f t="shared" si="10"/>
        <v>01190122</v>
      </c>
    </row>
    <row r="671" spans="1:46" hidden="1">
      <c r="A671" t="s">
        <v>2643</v>
      </c>
      <c r="B671" t="s">
        <v>2644</v>
      </c>
      <c r="C671" t="s">
        <v>2645</v>
      </c>
      <c r="D671" t="s">
        <v>2300</v>
      </c>
      <c r="E671" t="s">
        <v>1911</v>
      </c>
      <c r="F671" t="s">
        <v>2316</v>
      </c>
      <c r="G671" t="s">
        <v>1964</v>
      </c>
      <c r="H671" t="s">
        <v>2319</v>
      </c>
      <c r="I671" t="s">
        <v>2652</v>
      </c>
      <c r="J671" t="s">
        <v>100</v>
      </c>
      <c r="K671" t="s">
        <v>131</v>
      </c>
      <c r="L671" t="s">
        <v>41</v>
      </c>
      <c r="M671" t="s">
        <v>374</v>
      </c>
      <c r="N671">
        <v>100</v>
      </c>
      <c r="O671">
        <v>100</v>
      </c>
      <c r="P671" t="s">
        <v>60</v>
      </c>
      <c r="Q671" t="s">
        <v>38</v>
      </c>
      <c r="R671" t="s">
        <v>38</v>
      </c>
      <c r="S671" t="s">
        <v>2333</v>
      </c>
      <c r="T671" t="s">
        <v>118</v>
      </c>
      <c r="U671" t="s">
        <v>2312</v>
      </c>
      <c r="V671" t="s">
        <v>1972</v>
      </c>
      <c r="W671" t="s">
        <v>100</v>
      </c>
      <c r="X671" t="s">
        <v>131</v>
      </c>
      <c r="Y671" t="s">
        <v>41</v>
      </c>
      <c r="Z671" t="s">
        <v>374</v>
      </c>
      <c r="AA671">
        <v>100</v>
      </c>
      <c r="AB671">
        <v>100</v>
      </c>
      <c r="AC671" t="e">
        <v>#N/A</v>
      </c>
      <c r="AE671">
        <v>100</v>
      </c>
      <c r="AF671">
        <v>100</v>
      </c>
      <c r="AG671">
        <v>100</v>
      </c>
      <c r="AH671">
        <v>100</v>
      </c>
      <c r="AI671">
        <v>100</v>
      </c>
      <c r="AJ671">
        <v>100</v>
      </c>
      <c r="AK671">
        <v>100</v>
      </c>
      <c r="AL671">
        <v>100</v>
      </c>
      <c r="AM671">
        <v>100</v>
      </c>
      <c r="AN671">
        <v>100</v>
      </c>
      <c r="AO671" t="s">
        <v>60</v>
      </c>
      <c r="AP671" t="s">
        <v>38</v>
      </c>
      <c r="AQ671" t="s">
        <v>38</v>
      </c>
      <c r="AT671" t="str">
        <f t="shared" si="10"/>
        <v>01190123</v>
      </c>
    </row>
    <row r="672" spans="1:46" hidden="1">
      <c r="A672" t="s">
        <v>2643</v>
      </c>
      <c r="B672" t="s">
        <v>2644</v>
      </c>
      <c r="C672" t="s">
        <v>2645</v>
      </c>
      <c r="D672" t="s">
        <v>2300</v>
      </c>
      <c r="E672" t="s">
        <v>1911</v>
      </c>
      <c r="F672" t="s">
        <v>2316</v>
      </c>
      <c r="G672" t="s">
        <v>1964</v>
      </c>
      <c r="H672" t="s">
        <v>2319</v>
      </c>
      <c r="I672" t="s">
        <v>2652</v>
      </c>
      <c r="J672" t="s">
        <v>100</v>
      </c>
      <c r="K672" t="s">
        <v>131</v>
      </c>
      <c r="L672" t="s">
        <v>41</v>
      </c>
      <c r="M672" t="s">
        <v>374</v>
      </c>
      <c r="N672">
        <v>100</v>
      </c>
      <c r="O672">
        <v>100</v>
      </c>
      <c r="P672" t="s">
        <v>60</v>
      </c>
      <c r="Q672" t="s">
        <v>38</v>
      </c>
      <c r="R672" t="s">
        <v>38</v>
      </c>
      <c r="S672" t="s">
        <v>2333</v>
      </c>
      <c r="T672" t="s">
        <v>118</v>
      </c>
      <c r="U672" t="s">
        <v>2322</v>
      </c>
      <c r="V672" t="s">
        <v>1973</v>
      </c>
      <c r="W672" t="s">
        <v>100</v>
      </c>
      <c r="X672" t="s">
        <v>131</v>
      </c>
      <c r="Y672" t="s">
        <v>41</v>
      </c>
      <c r="Z672" t="s">
        <v>374</v>
      </c>
      <c r="AA672">
        <v>100</v>
      </c>
      <c r="AB672">
        <v>100</v>
      </c>
      <c r="AC672" t="e">
        <v>#N/A</v>
      </c>
      <c r="AE672">
        <v>100</v>
      </c>
      <c r="AF672">
        <v>100</v>
      </c>
      <c r="AG672">
        <v>100</v>
      </c>
      <c r="AH672">
        <v>100</v>
      </c>
      <c r="AI672">
        <v>100</v>
      </c>
      <c r="AJ672">
        <v>100</v>
      </c>
      <c r="AK672">
        <v>100</v>
      </c>
      <c r="AL672">
        <v>100</v>
      </c>
      <c r="AM672">
        <v>100</v>
      </c>
      <c r="AN672">
        <v>100</v>
      </c>
      <c r="AO672" t="s">
        <v>60</v>
      </c>
      <c r="AP672" t="s">
        <v>38</v>
      </c>
      <c r="AQ672" t="s">
        <v>38</v>
      </c>
      <c r="AT672" t="str">
        <f t="shared" si="10"/>
        <v>01190124</v>
      </c>
    </row>
    <row r="673" spans="1:46" hidden="1">
      <c r="A673" t="s">
        <v>2643</v>
      </c>
      <c r="B673" t="s">
        <v>2644</v>
      </c>
      <c r="C673" t="s">
        <v>2645</v>
      </c>
      <c r="D673" t="s">
        <v>2300</v>
      </c>
      <c r="E673" t="s">
        <v>1911</v>
      </c>
      <c r="F673" t="s">
        <v>2314</v>
      </c>
      <c r="G673" t="s">
        <v>1940</v>
      </c>
      <c r="H673" t="s">
        <v>2315</v>
      </c>
      <c r="I673" t="s">
        <v>2650</v>
      </c>
      <c r="J673" t="s">
        <v>40</v>
      </c>
      <c r="K673" t="s">
        <v>131</v>
      </c>
      <c r="L673" t="s">
        <v>41</v>
      </c>
      <c r="M673" t="s">
        <v>374</v>
      </c>
      <c r="N673">
        <v>92</v>
      </c>
      <c r="O673">
        <v>100</v>
      </c>
      <c r="P673" t="s">
        <v>38</v>
      </c>
      <c r="Q673" t="s">
        <v>38</v>
      </c>
      <c r="R673" t="s">
        <v>38</v>
      </c>
      <c r="S673" t="s">
        <v>2461</v>
      </c>
      <c r="T673" t="s">
        <v>1974</v>
      </c>
      <c r="U673" t="s">
        <v>2335</v>
      </c>
      <c r="V673" t="s">
        <v>1975</v>
      </c>
      <c r="W673" t="s">
        <v>40</v>
      </c>
      <c r="X673" t="s">
        <v>95</v>
      </c>
      <c r="Y673" t="s">
        <v>36</v>
      </c>
      <c r="Z673" t="s">
        <v>374</v>
      </c>
      <c r="AA673">
        <v>4752</v>
      </c>
      <c r="AB673">
        <v>11200</v>
      </c>
      <c r="AC673" t="e">
        <v>#N/A</v>
      </c>
      <c r="AO673" t="s">
        <v>60</v>
      </c>
      <c r="AP673" t="s">
        <v>60</v>
      </c>
      <c r="AQ673" t="s">
        <v>38</v>
      </c>
      <c r="AT673" t="str">
        <f t="shared" si="10"/>
        <v>01190125</v>
      </c>
    </row>
    <row r="674" spans="1:46" hidden="1">
      <c r="A674" t="s">
        <v>2653</v>
      </c>
      <c r="B674" t="s">
        <v>2644</v>
      </c>
      <c r="C674" t="s">
        <v>2654</v>
      </c>
      <c r="D674" t="s">
        <v>2300</v>
      </c>
      <c r="E674" t="s">
        <v>1976</v>
      </c>
      <c r="F674" t="s">
        <v>2314</v>
      </c>
      <c r="G674" t="s">
        <v>1977</v>
      </c>
      <c r="H674" t="s">
        <v>2315</v>
      </c>
      <c r="I674" t="s">
        <v>2655</v>
      </c>
      <c r="J674" t="s">
        <v>76</v>
      </c>
      <c r="K674" t="s">
        <v>2647</v>
      </c>
      <c r="L674" t="s">
        <v>41</v>
      </c>
      <c r="M674" t="s">
        <v>374</v>
      </c>
      <c r="N674">
        <v>52</v>
      </c>
      <c r="O674">
        <v>54</v>
      </c>
      <c r="P674" t="s">
        <v>38</v>
      </c>
      <c r="Q674" t="s">
        <v>38</v>
      </c>
      <c r="R674" t="s">
        <v>38</v>
      </c>
      <c r="S674" t="s">
        <v>2315</v>
      </c>
      <c r="T674" t="s">
        <v>1978</v>
      </c>
      <c r="U674" t="s">
        <v>2307</v>
      </c>
      <c r="V674" t="s">
        <v>1985</v>
      </c>
      <c r="W674" t="s">
        <v>40</v>
      </c>
      <c r="X674" t="s">
        <v>35</v>
      </c>
      <c r="Y674" t="s">
        <v>36</v>
      </c>
      <c r="Z674" t="s">
        <v>1038</v>
      </c>
      <c r="AA674">
        <v>189628</v>
      </c>
      <c r="AB674">
        <v>490000</v>
      </c>
      <c r="AC674">
        <v>37099</v>
      </c>
      <c r="AE674">
        <v>20000</v>
      </c>
      <c r="AF674">
        <v>35000</v>
      </c>
      <c r="AG674">
        <v>20000</v>
      </c>
      <c r="AH674">
        <v>55000</v>
      </c>
      <c r="AI674">
        <v>55000</v>
      </c>
      <c r="AJ674">
        <v>55000</v>
      </c>
      <c r="AK674">
        <v>55000</v>
      </c>
      <c r="AL674">
        <v>55000</v>
      </c>
      <c r="AM674">
        <v>55000</v>
      </c>
      <c r="AN674">
        <v>55000</v>
      </c>
      <c r="AO674" t="s">
        <v>38</v>
      </c>
      <c r="AP674" t="s">
        <v>38</v>
      </c>
      <c r="AQ674" t="s">
        <v>38</v>
      </c>
      <c r="AT674" t="str">
        <f t="shared" si="10"/>
        <v>0211013</v>
      </c>
    </row>
    <row r="675" spans="1:46" hidden="1">
      <c r="A675" t="s">
        <v>2653</v>
      </c>
      <c r="B675" t="s">
        <v>2644</v>
      </c>
      <c r="C675" t="s">
        <v>2654</v>
      </c>
      <c r="D675" t="s">
        <v>2300</v>
      </c>
      <c r="E675" t="s">
        <v>1976</v>
      </c>
      <c r="F675" t="s">
        <v>2314</v>
      </c>
      <c r="G675" t="s">
        <v>1977</v>
      </c>
      <c r="H675" t="s">
        <v>2315</v>
      </c>
      <c r="I675" t="s">
        <v>2655</v>
      </c>
      <c r="J675" t="s">
        <v>76</v>
      </c>
      <c r="K675" t="s">
        <v>2647</v>
      </c>
      <c r="L675" t="s">
        <v>41</v>
      </c>
      <c r="M675" t="s">
        <v>374</v>
      </c>
      <c r="N675">
        <v>52</v>
      </c>
      <c r="O675">
        <v>54</v>
      </c>
      <c r="P675" t="s">
        <v>38</v>
      </c>
      <c r="Q675" t="s">
        <v>38</v>
      </c>
      <c r="R675" t="s">
        <v>38</v>
      </c>
      <c r="S675" t="s">
        <v>2315</v>
      </c>
      <c r="T675" t="s">
        <v>1978</v>
      </c>
      <c r="U675" t="s">
        <v>2314</v>
      </c>
      <c r="V675" t="s">
        <v>1986</v>
      </c>
      <c r="W675" t="s">
        <v>40</v>
      </c>
      <c r="X675" t="s">
        <v>35</v>
      </c>
      <c r="Y675" t="s">
        <v>36</v>
      </c>
      <c r="Z675" t="s">
        <v>374</v>
      </c>
      <c r="AA675">
        <v>451607</v>
      </c>
      <c r="AB675">
        <v>1375036</v>
      </c>
      <c r="AC675">
        <v>132865</v>
      </c>
      <c r="AE675">
        <v>74068</v>
      </c>
      <c r="AF675">
        <v>144552</v>
      </c>
      <c r="AG675">
        <v>120229</v>
      </c>
      <c r="AH675">
        <v>144552</v>
      </c>
      <c r="AI675">
        <v>144552</v>
      </c>
      <c r="AJ675">
        <v>144552</v>
      </c>
      <c r="AK675">
        <v>144552</v>
      </c>
      <c r="AL675">
        <v>144552</v>
      </c>
      <c r="AM675">
        <v>144552</v>
      </c>
      <c r="AN675">
        <v>144552</v>
      </c>
      <c r="AO675" t="s">
        <v>38</v>
      </c>
      <c r="AP675" t="s">
        <v>38</v>
      </c>
      <c r="AQ675" t="s">
        <v>38</v>
      </c>
      <c r="AT675" t="str">
        <f t="shared" si="10"/>
        <v>0211015</v>
      </c>
    </row>
    <row r="676" spans="1:46" hidden="1">
      <c r="A676" t="s">
        <v>2653</v>
      </c>
      <c r="B676" t="s">
        <v>2644</v>
      </c>
      <c r="C676" t="s">
        <v>2654</v>
      </c>
      <c r="D676" t="s">
        <v>2300</v>
      </c>
      <c r="E676" t="s">
        <v>1976</v>
      </c>
      <c r="F676" t="s">
        <v>2315</v>
      </c>
      <c r="G676" t="s">
        <v>1987</v>
      </c>
      <c r="H676" t="s">
        <v>2316</v>
      </c>
      <c r="I676" t="s">
        <v>2656</v>
      </c>
      <c r="J676" t="s">
        <v>40</v>
      </c>
      <c r="K676" t="s">
        <v>115</v>
      </c>
      <c r="L676" t="s">
        <v>65</v>
      </c>
      <c r="M676" t="s">
        <v>374</v>
      </c>
      <c r="N676">
        <v>468</v>
      </c>
      <c r="O676">
        <v>1310</v>
      </c>
      <c r="P676" t="s">
        <v>38</v>
      </c>
      <c r="Q676" t="s">
        <v>38</v>
      </c>
      <c r="R676" t="s">
        <v>38</v>
      </c>
      <c r="S676" t="s">
        <v>2316</v>
      </c>
      <c r="T676" t="s">
        <v>1988</v>
      </c>
      <c r="U676" t="s">
        <v>2316</v>
      </c>
      <c r="V676" t="s">
        <v>1995</v>
      </c>
      <c r="W676" t="s">
        <v>40</v>
      </c>
      <c r="X676" t="s">
        <v>35</v>
      </c>
      <c r="Y676" t="s">
        <v>36</v>
      </c>
      <c r="Z676" t="s">
        <v>1038</v>
      </c>
      <c r="AA676">
        <v>29040</v>
      </c>
      <c r="AB676">
        <v>68196</v>
      </c>
      <c r="AC676">
        <v>15381</v>
      </c>
      <c r="AE676">
        <v>11196</v>
      </c>
      <c r="AF676">
        <v>7000</v>
      </c>
      <c r="AG676">
        <v>4271</v>
      </c>
      <c r="AH676">
        <v>6000</v>
      </c>
      <c r="AI676">
        <v>6000</v>
      </c>
      <c r="AJ676">
        <v>6000</v>
      </c>
      <c r="AK676">
        <v>6000</v>
      </c>
      <c r="AL676">
        <v>6000</v>
      </c>
      <c r="AM676">
        <v>6000</v>
      </c>
      <c r="AN676">
        <v>6000</v>
      </c>
      <c r="AO676" t="s">
        <v>38</v>
      </c>
      <c r="AP676" t="s">
        <v>38</v>
      </c>
      <c r="AQ676" t="s">
        <v>38</v>
      </c>
      <c r="AT676" t="str">
        <f t="shared" si="10"/>
        <v>0211017</v>
      </c>
    </row>
    <row r="677" spans="1:46" hidden="1">
      <c r="A677" t="s">
        <v>2653</v>
      </c>
      <c r="B677" t="s">
        <v>2644</v>
      </c>
      <c r="C677" t="s">
        <v>2654</v>
      </c>
      <c r="D677" t="s">
        <v>2300</v>
      </c>
      <c r="E677" t="s">
        <v>1976</v>
      </c>
      <c r="F677" t="s">
        <v>2316</v>
      </c>
      <c r="G677" t="s">
        <v>317</v>
      </c>
      <c r="H677" t="s">
        <v>2310</v>
      </c>
      <c r="I677" t="s">
        <v>2657</v>
      </c>
      <c r="J677" t="s">
        <v>100</v>
      </c>
      <c r="K677" t="s">
        <v>115</v>
      </c>
      <c r="L677" t="s">
        <v>41</v>
      </c>
      <c r="M677" t="s">
        <v>374</v>
      </c>
      <c r="N677">
        <v>95</v>
      </c>
      <c r="O677">
        <v>95</v>
      </c>
      <c r="P677" t="s">
        <v>38</v>
      </c>
      <c r="Q677" t="s">
        <v>38</v>
      </c>
      <c r="R677" t="s">
        <v>38</v>
      </c>
      <c r="S677" t="s">
        <v>2318</v>
      </c>
      <c r="T677" t="s">
        <v>318</v>
      </c>
      <c r="U677" t="s">
        <v>2320</v>
      </c>
      <c r="V677" t="s">
        <v>2001</v>
      </c>
      <c r="W677" t="s">
        <v>76</v>
      </c>
      <c r="X677" t="s">
        <v>115</v>
      </c>
      <c r="Y677" t="s">
        <v>36</v>
      </c>
      <c r="Z677" t="s">
        <v>374</v>
      </c>
      <c r="AA677">
        <v>79.2</v>
      </c>
      <c r="AB677">
        <v>95</v>
      </c>
      <c r="AC677">
        <v>95</v>
      </c>
      <c r="AE677">
        <v>80.45</v>
      </c>
      <c r="AF677">
        <v>81.7</v>
      </c>
      <c r="AG677">
        <v>82.95</v>
      </c>
      <c r="AH677">
        <v>84.2</v>
      </c>
      <c r="AI677">
        <v>85.45</v>
      </c>
      <c r="AJ677">
        <v>86.7</v>
      </c>
      <c r="AK677">
        <v>87.95</v>
      </c>
      <c r="AL677">
        <v>89.2</v>
      </c>
      <c r="AM677">
        <v>90.45</v>
      </c>
      <c r="AN677">
        <v>91.7</v>
      </c>
      <c r="AO677" t="s">
        <v>38</v>
      </c>
      <c r="AP677" t="s">
        <v>38</v>
      </c>
      <c r="AQ677" t="s">
        <v>38</v>
      </c>
      <c r="AT677" t="str">
        <f t="shared" si="10"/>
        <v>02110110</v>
      </c>
    </row>
    <row r="678" spans="1:46" hidden="1">
      <c r="A678" t="s">
        <v>2653</v>
      </c>
      <c r="B678" t="s">
        <v>2644</v>
      </c>
      <c r="C678" t="s">
        <v>2654</v>
      </c>
      <c r="D678" t="s">
        <v>2300</v>
      </c>
      <c r="E678" t="s">
        <v>1976</v>
      </c>
      <c r="F678" t="s">
        <v>2307</v>
      </c>
      <c r="G678" t="s">
        <v>2002</v>
      </c>
      <c r="H678" t="s">
        <v>2314</v>
      </c>
      <c r="I678" t="s">
        <v>2658</v>
      </c>
      <c r="J678" t="s">
        <v>76</v>
      </c>
      <c r="K678" t="s">
        <v>2647</v>
      </c>
      <c r="L678" t="s">
        <v>41</v>
      </c>
      <c r="M678" t="s">
        <v>374</v>
      </c>
      <c r="N678">
        <v>57</v>
      </c>
      <c r="O678">
        <v>59</v>
      </c>
      <c r="P678" t="s">
        <v>38</v>
      </c>
      <c r="Q678" t="s">
        <v>38</v>
      </c>
      <c r="R678" t="s">
        <v>38</v>
      </c>
      <c r="S678" t="s">
        <v>2307</v>
      </c>
      <c r="T678" t="s">
        <v>2003</v>
      </c>
      <c r="U678" t="s">
        <v>2321</v>
      </c>
      <c r="V678" t="s">
        <v>2010</v>
      </c>
      <c r="W678" t="s">
        <v>100</v>
      </c>
      <c r="X678" t="s">
        <v>35</v>
      </c>
      <c r="Y678" t="s">
        <v>41</v>
      </c>
      <c r="Z678" t="s">
        <v>1038</v>
      </c>
      <c r="AA678">
        <v>100</v>
      </c>
      <c r="AB678">
        <v>100</v>
      </c>
      <c r="AC678">
        <v>100</v>
      </c>
      <c r="AE678">
        <v>1</v>
      </c>
      <c r="AF678">
        <v>1</v>
      </c>
      <c r="AG678">
        <v>1</v>
      </c>
      <c r="AH678">
        <v>1</v>
      </c>
      <c r="AI678">
        <v>1</v>
      </c>
      <c r="AJ678">
        <v>1</v>
      </c>
      <c r="AK678">
        <v>1</v>
      </c>
      <c r="AL678">
        <v>1</v>
      </c>
      <c r="AM678">
        <v>1</v>
      </c>
      <c r="AN678">
        <v>1</v>
      </c>
      <c r="AO678" t="s">
        <v>38</v>
      </c>
      <c r="AP678" t="s">
        <v>38</v>
      </c>
      <c r="AQ678" t="s">
        <v>38</v>
      </c>
      <c r="AT678" t="str">
        <f t="shared" si="10"/>
        <v>02110111</v>
      </c>
    </row>
    <row r="679" spans="1:46" hidden="1">
      <c r="A679" t="s">
        <v>2653</v>
      </c>
      <c r="B679" t="s">
        <v>2644</v>
      </c>
      <c r="C679" t="s">
        <v>2654</v>
      </c>
      <c r="D679" t="s">
        <v>2300</v>
      </c>
      <c r="E679" t="s">
        <v>1976</v>
      </c>
      <c r="F679" t="s">
        <v>2307</v>
      </c>
      <c r="G679" t="s">
        <v>2002</v>
      </c>
      <c r="H679" t="s">
        <v>2314</v>
      </c>
      <c r="I679" t="s">
        <v>2658</v>
      </c>
      <c r="J679" t="s">
        <v>76</v>
      </c>
      <c r="K679" t="s">
        <v>2647</v>
      </c>
      <c r="L679" t="s">
        <v>41</v>
      </c>
      <c r="M679" t="s">
        <v>374</v>
      </c>
      <c r="N679">
        <v>57</v>
      </c>
      <c r="O679">
        <v>59</v>
      </c>
      <c r="P679" t="s">
        <v>38</v>
      </c>
      <c r="Q679" t="s">
        <v>38</v>
      </c>
      <c r="R679" t="s">
        <v>38</v>
      </c>
      <c r="S679" t="s">
        <v>2314</v>
      </c>
      <c r="T679" t="s">
        <v>2011</v>
      </c>
      <c r="U679" t="s">
        <v>2327</v>
      </c>
      <c r="V679" t="s">
        <v>2659</v>
      </c>
      <c r="W679" t="s">
        <v>40</v>
      </c>
      <c r="X679" t="s">
        <v>35</v>
      </c>
      <c r="Y679" t="s">
        <v>41</v>
      </c>
      <c r="Z679" t="s">
        <v>1038</v>
      </c>
      <c r="AA679">
        <v>100</v>
      </c>
      <c r="AB679">
        <v>100</v>
      </c>
      <c r="AC679">
        <v>0.1</v>
      </c>
      <c r="AE679">
        <v>1E-3</v>
      </c>
      <c r="AF679">
        <v>7.9000000000000001E-2</v>
      </c>
      <c r="AG679">
        <v>5.8000000000000003E-2</v>
      </c>
      <c r="AH679">
        <v>0.05</v>
      </c>
      <c r="AI679">
        <v>0.03</v>
      </c>
      <c r="AJ679">
        <v>0.14000000000000001</v>
      </c>
      <c r="AK679">
        <v>0.16</v>
      </c>
      <c r="AL679">
        <v>0.18</v>
      </c>
      <c r="AM679">
        <v>0.15</v>
      </c>
      <c r="AN679">
        <v>0.15</v>
      </c>
      <c r="AO679" t="s">
        <v>38</v>
      </c>
      <c r="AP679" t="s">
        <v>38</v>
      </c>
      <c r="AQ679" t="s">
        <v>38</v>
      </c>
      <c r="AT679" t="str">
        <f t="shared" si="10"/>
        <v>02110112</v>
      </c>
    </row>
    <row r="680" spans="1:46" hidden="1">
      <c r="A680" t="s">
        <v>2653</v>
      </c>
      <c r="B680" t="s">
        <v>2644</v>
      </c>
      <c r="C680" t="s">
        <v>2654</v>
      </c>
      <c r="D680" t="s">
        <v>2300</v>
      </c>
      <c r="E680" t="s">
        <v>1976</v>
      </c>
      <c r="F680" t="s">
        <v>2315</v>
      </c>
      <c r="G680" t="s">
        <v>1987</v>
      </c>
      <c r="H680" t="s">
        <v>2316</v>
      </c>
      <c r="I680" t="s">
        <v>2656</v>
      </c>
      <c r="J680" t="s">
        <v>40</v>
      </c>
      <c r="K680" t="s">
        <v>115</v>
      </c>
      <c r="L680" t="s">
        <v>65</v>
      </c>
      <c r="M680" t="s">
        <v>374</v>
      </c>
      <c r="N680">
        <v>468</v>
      </c>
      <c r="O680">
        <v>1310</v>
      </c>
      <c r="P680" t="s">
        <v>38</v>
      </c>
      <c r="Q680" t="s">
        <v>38</v>
      </c>
      <c r="R680" t="s">
        <v>38</v>
      </c>
      <c r="S680" t="s">
        <v>2316</v>
      </c>
      <c r="T680" t="s">
        <v>1988</v>
      </c>
      <c r="U680" t="s">
        <v>2329</v>
      </c>
      <c r="V680" t="s">
        <v>1996</v>
      </c>
      <c r="W680" t="s">
        <v>34</v>
      </c>
      <c r="X680" t="s">
        <v>115</v>
      </c>
      <c r="Y680" t="s">
        <v>36</v>
      </c>
      <c r="Z680" t="s">
        <v>374</v>
      </c>
      <c r="AA680">
        <v>2686</v>
      </c>
      <c r="AB680">
        <v>2200</v>
      </c>
      <c r="AC680">
        <v>2704</v>
      </c>
      <c r="AE680">
        <v>2000</v>
      </c>
      <c r="AF680">
        <v>2000</v>
      </c>
      <c r="AG680">
        <v>1800</v>
      </c>
      <c r="AH680">
        <v>2000</v>
      </c>
      <c r="AI680">
        <v>2200</v>
      </c>
      <c r="AJ680">
        <v>2200</v>
      </c>
      <c r="AK680">
        <v>2200</v>
      </c>
      <c r="AL680">
        <v>2200</v>
      </c>
      <c r="AM680">
        <v>2200</v>
      </c>
      <c r="AN680">
        <v>2200</v>
      </c>
      <c r="AO680" t="s">
        <v>38</v>
      </c>
      <c r="AP680" t="s">
        <v>38</v>
      </c>
      <c r="AQ680" t="s">
        <v>38</v>
      </c>
      <c r="AT680" t="str">
        <f t="shared" si="10"/>
        <v>02110113</v>
      </c>
    </row>
    <row r="681" spans="1:46" hidden="1">
      <c r="A681" t="s">
        <v>2653</v>
      </c>
      <c r="B681" t="s">
        <v>2644</v>
      </c>
      <c r="C681" t="s">
        <v>2654</v>
      </c>
      <c r="D681" t="s">
        <v>2300</v>
      </c>
      <c r="E681" t="s">
        <v>1976</v>
      </c>
      <c r="F681" t="s">
        <v>2315</v>
      </c>
      <c r="G681" t="s">
        <v>1987</v>
      </c>
      <c r="H681" t="s">
        <v>2316</v>
      </c>
      <c r="I681" t="s">
        <v>2656</v>
      </c>
      <c r="J681" t="s">
        <v>40</v>
      </c>
      <c r="K681" t="s">
        <v>115</v>
      </c>
      <c r="L681" t="s">
        <v>65</v>
      </c>
      <c r="M681" t="s">
        <v>374</v>
      </c>
      <c r="N681">
        <v>468</v>
      </c>
      <c r="O681">
        <v>1310</v>
      </c>
      <c r="P681" t="s">
        <v>38</v>
      </c>
      <c r="Q681" t="s">
        <v>38</v>
      </c>
      <c r="R681" t="s">
        <v>38</v>
      </c>
      <c r="S681" t="s">
        <v>2316</v>
      </c>
      <c r="T681" t="s">
        <v>1988</v>
      </c>
      <c r="U681" t="s">
        <v>2331</v>
      </c>
      <c r="V681" t="s">
        <v>1997</v>
      </c>
      <c r="W681" t="s">
        <v>34</v>
      </c>
      <c r="X681" t="s">
        <v>115</v>
      </c>
      <c r="Y681" t="s">
        <v>36</v>
      </c>
      <c r="Z681" t="s">
        <v>1038</v>
      </c>
      <c r="AA681">
        <v>40221</v>
      </c>
      <c r="AB681">
        <v>49300</v>
      </c>
      <c r="AC681">
        <v>49365</v>
      </c>
      <c r="AE681">
        <v>49300</v>
      </c>
      <c r="AF681">
        <v>46000</v>
      </c>
      <c r="AG681">
        <v>46000</v>
      </c>
      <c r="AH681">
        <v>44000</v>
      </c>
      <c r="AI681">
        <v>46000</v>
      </c>
      <c r="AJ681">
        <v>47000</v>
      </c>
      <c r="AK681">
        <v>47000</v>
      </c>
      <c r="AL681">
        <v>46000</v>
      </c>
      <c r="AM681">
        <v>45000</v>
      </c>
      <c r="AN681">
        <v>46000</v>
      </c>
      <c r="AO681" t="s">
        <v>38</v>
      </c>
      <c r="AP681" t="s">
        <v>38</v>
      </c>
      <c r="AQ681" t="s">
        <v>38</v>
      </c>
      <c r="AT681" t="str">
        <f t="shared" si="10"/>
        <v>02110114</v>
      </c>
    </row>
    <row r="682" spans="1:46" hidden="1">
      <c r="A682" t="s">
        <v>2653</v>
      </c>
      <c r="B682" t="s">
        <v>2644</v>
      </c>
      <c r="C682" t="s">
        <v>2654</v>
      </c>
      <c r="D682" t="s">
        <v>2300</v>
      </c>
      <c r="E682" t="s">
        <v>1976</v>
      </c>
      <c r="F682" t="s">
        <v>2307</v>
      </c>
      <c r="G682" t="s">
        <v>2002</v>
      </c>
      <c r="H682" t="s">
        <v>2314</v>
      </c>
      <c r="I682" t="s">
        <v>2658</v>
      </c>
      <c r="J682" t="s">
        <v>76</v>
      </c>
      <c r="K682" t="s">
        <v>2647</v>
      </c>
      <c r="L682" t="s">
        <v>41</v>
      </c>
      <c r="M682" t="s">
        <v>374</v>
      </c>
      <c r="N682">
        <v>57</v>
      </c>
      <c r="O682">
        <v>59</v>
      </c>
      <c r="P682" t="s">
        <v>38</v>
      </c>
      <c r="Q682" t="s">
        <v>38</v>
      </c>
      <c r="R682" t="s">
        <v>38</v>
      </c>
      <c r="S682" t="s">
        <v>2314</v>
      </c>
      <c r="T682" t="s">
        <v>2011</v>
      </c>
      <c r="U682" t="s">
        <v>2332</v>
      </c>
      <c r="V682" t="s">
        <v>2660</v>
      </c>
      <c r="W682" t="s">
        <v>40</v>
      </c>
      <c r="X682" t="s">
        <v>35</v>
      </c>
      <c r="Y682" t="s">
        <v>41</v>
      </c>
      <c r="Z682" t="s">
        <v>1038</v>
      </c>
      <c r="AA682">
        <v>100</v>
      </c>
      <c r="AB682">
        <v>100</v>
      </c>
      <c r="AC682">
        <v>0.1</v>
      </c>
      <c r="AE682">
        <v>1E-3</v>
      </c>
      <c r="AF682">
        <v>1.9E-2</v>
      </c>
      <c r="AG682">
        <v>0.10100000000000001</v>
      </c>
      <c r="AH682">
        <v>0.09</v>
      </c>
      <c r="AI682">
        <v>0.02</v>
      </c>
      <c r="AJ682">
        <v>0.17</v>
      </c>
      <c r="AK682">
        <v>0.2</v>
      </c>
      <c r="AL682">
        <v>0.15</v>
      </c>
      <c r="AM682">
        <v>0.129</v>
      </c>
      <c r="AN682">
        <v>0.12</v>
      </c>
      <c r="AO682" t="s">
        <v>38</v>
      </c>
      <c r="AP682" t="s">
        <v>38</v>
      </c>
      <c r="AQ682" t="s">
        <v>38</v>
      </c>
      <c r="AT682" t="str">
        <f t="shared" si="10"/>
        <v>02110115</v>
      </c>
    </row>
    <row r="683" spans="1:46" hidden="1">
      <c r="A683" t="s">
        <v>2661</v>
      </c>
      <c r="B683" t="s">
        <v>2644</v>
      </c>
      <c r="C683" t="s">
        <v>2662</v>
      </c>
      <c r="D683" t="s">
        <v>2300</v>
      </c>
      <c r="E683" t="s">
        <v>2017</v>
      </c>
      <c r="F683" t="s">
        <v>2301</v>
      </c>
      <c r="G683" t="s">
        <v>2018</v>
      </c>
      <c r="H683" t="s">
        <v>2301</v>
      </c>
      <c r="I683" t="s">
        <v>2663</v>
      </c>
      <c r="J683" t="s">
        <v>40</v>
      </c>
      <c r="K683" t="s">
        <v>115</v>
      </c>
      <c r="L683" t="s">
        <v>65</v>
      </c>
      <c r="M683" t="s">
        <v>1038</v>
      </c>
      <c r="N683">
        <v>36</v>
      </c>
      <c r="O683">
        <v>285</v>
      </c>
      <c r="P683" t="s">
        <v>38</v>
      </c>
      <c r="Q683" t="s">
        <v>38</v>
      </c>
      <c r="R683" t="s">
        <v>38</v>
      </c>
      <c r="S683" t="s">
        <v>2301</v>
      </c>
      <c r="T683" t="s">
        <v>2019</v>
      </c>
      <c r="U683" t="s">
        <v>2301</v>
      </c>
      <c r="V683" t="s">
        <v>2023</v>
      </c>
      <c r="W683" t="s">
        <v>40</v>
      </c>
      <c r="X683" t="s">
        <v>131</v>
      </c>
      <c r="Y683" t="s">
        <v>36</v>
      </c>
      <c r="Z683" t="s">
        <v>1038</v>
      </c>
      <c r="AA683">
        <v>2160</v>
      </c>
      <c r="AB683">
        <v>17700</v>
      </c>
      <c r="AC683">
        <v>1928</v>
      </c>
      <c r="AE683">
        <v>1650</v>
      </c>
      <c r="AF683">
        <v>1650</v>
      </c>
      <c r="AG683">
        <v>1800</v>
      </c>
      <c r="AH683">
        <v>1800</v>
      </c>
      <c r="AI683">
        <v>1800</v>
      </c>
      <c r="AJ683">
        <v>1800</v>
      </c>
      <c r="AK683">
        <v>1800</v>
      </c>
      <c r="AL683">
        <v>1800</v>
      </c>
      <c r="AM683">
        <v>1800</v>
      </c>
      <c r="AN683">
        <v>1800</v>
      </c>
      <c r="AO683" t="s">
        <v>38</v>
      </c>
      <c r="AP683" t="s">
        <v>38</v>
      </c>
      <c r="AQ683" t="s">
        <v>38</v>
      </c>
      <c r="AT683" t="str">
        <f t="shared" si="10"/>
        <v>0213011</v>
      </c>
    </row>
    <row r="684" spans="1:46" hidden="1">
      <c r="A684" t="s">
        <v>2661</v>
      </c>
      <c r="B684" t="s">
        <v>2644</v>
      </c>
      <c r="C684" t="s">
        <v>2662</v>
      </c>
      <c r="D684" t="s">
        <v>2300</v>
      </c>
      <c r="E684" t="s">
        <v>2017</v>
      </c>
      <c r="F684" t="s">
        <v>2314</v>
      </c>
      <c r="G684" t="s">
        <v>2024</v>
      </c>
      <c r="H684" t="s">
        <v>2304</v>
      </c>
      <c r="I684" t="s">
        <v>2664</v>
      </c>
      <c r="J684" t="s">
        <v>40</v>
      </c>
      <c r="K684" t="s">
        <v>115</v>
      </c>
      <c r="L684" t="s">
        <v>41</v>
      </c>
      <c r="M684" t="s">
        <v>374</v>
      </c>
      <c r="N684">
        <v>2</v>
      </c>
      <c r="O684">
        <v>4</v>
      </c>
      <c r="P684" t="s">
        <v>38</v>
      </c>
      <c r="Q684" t="s">
        <v>38</v>
      </c>
      <c r="R684" t="s">
        <v>38</v>
      </c>
      <c r="S684" t="s">
        <v>2304</v>
      </c>
      <c r="T684" t="s">
        <v>2025</v>
      </c>
      <c r="U684" t="s">
        <v>2307</v>
      </c>
      <c r="V684" t="s">
        <v>2032</v>
      </c>
      <c r="W684" t="s">
        <v>40</v>
      </c>
      <c r="X684" t="s">
        <v>131</v>
      </c>
      <c r="Y684" t="s">
        <v>36</v>
      </c>
      <c r="Z684" t="s">
        <v>1038</v>
      </c>
      <c r="AA684">
        <v>245</v>
      </c>
      <c r="AB684">
        <v>2810</v>
      </c>
      <c r="AC684">
        <v>350</v>
      </c>
      <c r="AE684">
        <v>359</v>
      </c>
      <c r="AF684">
        <v>313</v>
      </c>
      <c r="AG684">
        <v>323</v>
      </c>
      <c r="AH684">
        <v>315</v>
      </c>
      <c r="AI684">
        <v>250</v>
      </c>
      <c r="AJ684">
        <v>250</v>
      </c>
      <c r="AK684">
        <v>250</v>
      </c>
      <c r="AL684">
        <v>250</v>
      </c>
      <c r="AM684">
        <v>250</v>
      </c>
      <c r="AN684">
        <v>250</v>
      </c>
      <c r="AO684" t="s">
        <v>38</v>
      </c>
      <c r="AP684" t="s">
        <v>38</v>
      </c>
      <c r="AQ684" t="s">
        <v>38</v>
      </c>
      <c r="AT684" t="str">
        <f t="shared" si="10"/>
        <v>0213013</v>
      </c>
    </row>
    <row r="685" spans="1:46" hidden="1">
      <c r="A685" t="s">
        <v>2661</v>
      </c>
      <c r="B685" t="s">
        <v>2644</v>
      </c>
      <c r="C685" t="s">
        <v>2662</v>
      </c>
      <c r="D685" t="s">
        <v>2300</v>
      </c>
      <c r="E685" t="s">
        <v>2017</v>
      </c>
      <c r="F685" t="s">
        <v>2314</v>
      </c>
      <c r="G685" t="s">
        <v>2024</v>
      </c>
      <c r="H685" t="s">
        <v>2304</v>
      </c>
      <c r="I685" t="s">
        <v>2664</v>
      </c>
      <c r="J685" t="s">
        <v>40</v>
      </c>
      <c r="K685" t="s">
        <v>115</v>
      </c>
      <c r="L685" t="s">
        <v>41</v>
      </c>
      <c r="M685" t="s">
        <v>374</v>
      </c>
      <c r="N685">
        <v>2</v>
      </c>
      <c r="O685">
        <v>4</v>
      </c>
      <c r="P685" t="s">
        <v>38</v>
      </c>
      <c r="Q685" t="s">
        <v>38</v>
      </c>
      <c r="R685" t="s">
        <v>38</v>
      </c>
      <c r="S685" t="s">
        <v>2304</v>
      </c>
      <c r="T685" t="s">
        <v>2025</v>
      </c>
      <c r="U685" t="s">
        <v>2310</v>
      </c>
      <c r="V685" t="s">
        <v>2033</v>
      </c>
      <c r="W685" t="s">
        <v>100</v>
      </c>
      <c r="X685" t="s">
        <v>131</v>
      </c>
      <c r="Y685" t="s">
        <v>41</v>
      </c>
      <c r="Z685" t="s">
        <v>374</v>
      </c>
      <c r="AA685">
        <v>100</v>
      </c>
      <c r="AB685">
        <v>100</v>
      </c>
      <c r="AC685">
        <v>100</v>
      </c>
      <c r="AE685">
        <v>100</v>
      </c>
      <c r="AF685">
        <v>100</v>
      </c>
      <c r="AG685">
        <v>100</v>
      </c>
      <c r="AH685">
        <v>100</v>
      </c>
      <c r="AI685">
        <v>100</v>
      </c>
      <c r="AJ685">
        <v>100</v>
      </c>
      <c r="AK685">
        <v>100</v>
      </c>
      <c r="AL685">
        <v>100</v>
      </c>
      <c r="AM685">
        <v>100</v>
      </c>
      <c r="AN685">
        <v>100</v>
      </c>
      <c r="AO685" t="s">
        <v>38</v>
      </c>
      <c r="AP685" t="s">
        <v>38</v>
      </c>
      <c r="AQ685" t="s">
        <v>38</v>
      </c>
      <c r="AT685" t="str">
        <f t="shared" si="10"/>
        <v>0213014</v>
      </c>
    </row>
    <row r="686" spans="1:46" hidden="1">
      <c r="A686" t="s">
        <v>2661</v>
      </c>
      <c r="B686" t="s">
        <v>2644</v>
      </c>
      <c r="C686" t="s">
        <v>2662</v>
      </c>
      <c r="D686" t="s">
        <v>2300</v>
      </c>
      <c r="E686" t="s">
        <v>2017</v>
      </c>
      <c r="F686" t="s">
        <v>2314</v>
      </c>
      <c r="G686" t="s">
        <v>2024</v>
      </c>
      <c r="H686" t="s">
        <v>2304</v>
      </c>
      <c r="I686" t="s">
        <v>2664</v>
      </c>
      <c r="J686" t="s">
        <v>40</v>
      </c>
      <c r="K686" t="s">
        <v>115</v>
      </c>
      <c r="L686" t="s">
        <v>41</v>
      </c>
      <c r="M686" t="s">
        <v>374</v>
      </c>
      <c r="N686">
        <v>2</v>
      </c>
      <c r="O686">
        <v>4</v>
      </c>
      <c r="P686" t="s">
        <v>38</v>
      </c>
      <c r="Q686" t="s">
        <v>38</v>
      </c>
      <c r="R686" t="s">
        <v>38</v>
      </c>
      <c r="S686" t="s">
        <v>2307</v>
      </c>
      <c r="T686" t="s">
        <v>2034</v>
      </c>
      <c r="U686" t="s">
        <v>2314</v>
      </c>
      <c r="V686" t="s">
        <v>2041</v>
      </c>
      <c r="W686" t="s">
        <v>40</v>
      </c>
      <c r="X686" t="s">
        <v>131</v>
      </c>
      <c r="Y686" t="s">
        <v>36</v>
      </c>
      <c r="Z686" t="s">
        <v>1038</v>
      </c>
      <c r="AA686">
        <v>20</v>
      </c>
      <c r="AB686">
        <v>170</v>
      </c>
      <c r="AC686">
        <v>20</v>
      </c>
      <c r="AE686">
        <v>20</v>
      </c>
      <c r="AF686">
        <v>20</v>
      </c>
      <c r="AG686">
        <v>20</v>
      </c>
      <c r="AH686">
        <v>20</v>
      </c>
      <c r="AI686">
        <v>15</v>
      </c>
      <c r="AJ686">
        <v>15</v>
      </c>
      <c r="AK686">
        <v>15</v>
      </c>
      <c r="AL686">
        <v>15</v>
      </c>
      <c r="AM686">
        <v>15</v>
      </c>
      <c r="AN686">
        <v>15</v>
      </c>
      <c r="AO686" t="s">
        <v>38</v>
      </c>
      <c r="AP686" t="s">
        <v>38</v>
      </c>
      <c r="AQ686" t="s">
        <v>38</v>
      </c>
      <c r="AT686" t="str">
        <f t="shared" si="10"/>
        <v>0213015</v>
      </c>
    </row>
    <row r="687" spans="1:46" hidden="1">
      <c r="A687" t="s">
        <v>2661</v>
      </c>
      <c r="B687" t="s">
        <v>2644</v>
      </c>
      <c r="C687" t="s">
        <v>2662</v>
      </c>
      <c r="D687" t="s">
        <v>2300</v>
      </c>
      <c r="E687" t="s">
        <v>2017</v>
      </c>
      <c r="F687" t="s">
        <v>2314</v>
      </c>
      <c r="G687" t="s">
        <v>2024</v>
      </c>
      <c r="H687" t="s">
        <v>2304</v>
      </c>
      <c r="I687" t="s">
        <v>2664</v>
      </c>
      <c r="J687" t="s">
        <v>40</v>
      </c>
      <c r="K687" t="s">
        <v>115</v>
      </c>
      <c r="L687" t="s">
        <v>41</v>
      </c>
      <c r="M687" t="s">
        <v>374</v>
      </c>
      <c r="N687">
        <v>2</v>
      </c>
      <c r="O687">
        <v>4</v>
      </c>
      <c r="P687" t="s">
        <v>38</v>
      </c>
      <c r="Q687" t="s">
        <v>38</v>
      </c>
      <c r="R687" t="s">
        <v>38</v>
      </c>
      <c r="S687" t="s">
        <v>2314</v>
      </c>
      <c r="T687" t="s">
        <v>2042</v>
      </c>
      <c r="U687" t="s">
        <v>2316</v>
      </c>
      <c r="V687" t="s">
        <v>2052</v>
      </c>
      <c r="W687" t="s">
        <v>40</v>
      </c>
      <c r="X687" t="s">
        <v>131</v>
      </c>
      <c r="Y687" t="s">
        <v>36</v>
      </c>
      <c r="Z687" t="s">
        <v>1038</v>
      </c>
      <c r="AA687">
        <v>19</v>
      </c>
      <c r="AB687">
        <v>70</v>
      </c>
      <c r="AC687">
        <v>21</v>
      </c>
      <c r="AE687">
        <v>10</v>
      </c>
      <c r="AF687">
        <v>10</v>
      </c>
      <c r="AG687">
        <v>10</v>
      </c>
      <c r="AH687">
        <v>10</v>
      </c>
      <c r="AI687">
        <v>5</v>
      </c>
      <c r="AJ687">
        <v>5</v>
      </c>
      <c r="AK687">
        <v>5</v>
      </c>
      <c r="AL687">
        <v>5</v>
      </c>
      <c r="AM687">
        <v>5</v>
      </c>
      <c r="AN687">
        <v>5</v>
      </c>
      <c r="AO687" t="s">
        <v>38</v>
      </c>
      <c r="AP687" t="s">
        <v>38</v>
      </c>
      <c r="AQ687" t="s">
        <v>38</v>
      </c>
      <c r="AT687" t="str">
        <f t="shared" si="10"/>
        <v>0213017</v>
      </c>
    </row>
    <row r="688" spans="1:46" hidden="1">
      <c r="A688" t="s">
        <v>2661</v>
      </c>
      <c r="B688" t="s">
        <v>2644</v>
      </c>
      <c r="C688" t="s">
        <v>2662</v>
      </c>
      <c r="D688" t="s">
        <v>2300</v>
      </c>
      <c r="E688" t="s">
        <v>2017</v>
      </c>
      <c r="F688" t="s">
        <v>2314</v>
      </c>
      <c r="G688" t="s">
        <v>2024</v>
      </c>
      <c r="H688" t="s">
        <v>2304</v>
      </c>
      <c r="I688" t="s">
        <v>2664</v>
      </c>
      <c r="J688" t="s">
        <v>40</v>
      </c>
      <c r="K688" t="s">
        <v>115</v>
      </c>
      <c r="L688" t="s">
        <v>41</v>
      </c>
      <c r="M688" t="s">
        <v>374</v>
      </c>
      <c r="N688">
        <v>2</v>
      </c>
      <c r="O688">
        <v>4</v>
      </c>
      <c r="P688" t="s">
        <v>38</v>
      </c>
      <c r="Q688" t="s">
        <v>38</v>
      </c>
      <c r="R688" t="s">
        <v>38</v>
      </c>
      <c r="S688" t="s">
        <v>2314</v>
      </c>
      <c r="T688" t="s">
        <v>2042</v>
      </c>
      <c r="U688" t="s">
        <v>2318</v>
      </c>
      <c r="V688" t="s">
        <v>2053</v>
      </c>
      <c r="W688" t="s">
        <v>40</v>
      </c>
      <c r="X688" t="s">
        <v>131</v>
      </c>
      <c r="Y688" t="s">
        <v>36</v>
      </c>
      <c r="Z688" t="s">
        <v>1038</v>
      </c>
      <c r="AA688">
        <v>5</v>
      </c>
      <c r="AB688">
        <v>33</v>
      </c>
      <c r="AC688">
        <v>0</v>
      </c>
      <c r="AE688">
        <v>5</v>
      </c>
      <c r="AF688">
        <v>5</v>
      </c>
      <c r="AG688">
        <v>5</v>
      </c>
      <c r="AH688">
        <v>5</v>
      </c>
      <c r="AI688">
        <v>3</v>
      </c>
      <c r="AJ688">
        <v>3</v>
      </c>
      <c r="AK688">
        <v>3</v>
      </c>
      <c r="AL688">
        <v>3</v>
      </c>
      <c r="AM688">
        <v>3</v>
      </c>
      <c r="AN688">
        <v>3</v>
      </c>
      <c r="AO688" t="s">
        <v>38</v>
      </c>
      <c r="AP688" t="s">
        <v>38</v>
      </c>
      <c r="AQ688" t="s">
        <v>38</v>
      </c>
      <c r="AT688" t="str">
        <f t="shared" si="10"/>
        <v>0213018</v>
      </c>
    </row>
    <row r="689" spans="1:46" hidden="1">
      <c r="A689" t="s">
        <v>2661</v>
      </c>
      <c r="B689" t="s">
        <v>2644</v>
      </c>
      <c r="C689" t="s">
        <v>2662</v>
      </c>
      <c r="D689" t="s">
        <v>2300</v>
      </c>
      <c r="E689" t="s">
        <v>2017</v>
      </c>
      <c r="F689" t="s">
        <v>2314</v>
      </c>
      <c r="G689" t="s">
        <v>2024</v>
      </c>
      <c r="H689" t="s">
        <v>2304</v>
      </c>
      <c r="I689" t="s">
        <v>2664</v>
      </c>
      <c r="J689" t="s">
        <v>40</v>
      </c>
      <c r="K689" t="s">
        <v>115</v>
      </c>
      <c r="L689" t="s">
        <v>41</v>
      </c>
      <c r="M689" t="s">
        <v>374</v>
      </c>
      <c r="N689">
        <v>2</v>
      </c>
      <c r="O689">
        <v>4</v>
      </c>
      <c r="P689" t="s">
        <v>38</v>
      </c>
      <c r="Q689" t="s">
        <v>38</v>
      </c>
      <c r="R689" t="s">
        <v>38</v>
      </c>
      <c r="S689" t="s">
        <v>2315</v>
      </c>
      <c r="T689" t="s">
        <v>2056</v>
      </c>
      <c r="U689" t="s">
        <v>2320</v>
      </c>
      <c r="V689" t="s">
        <v>2057</v>
      </c>
      <c r="W689" t="s">
        <v>40</v>
      </c>
      <c r="X689" t="s">
        <v>131</v>
      </c>
      <c r="Y689" t="s">
        <v>36</v>
      </c>
      <c r="Z689" t="s">
        <v>1038</v>
      </c>
      <c r="AA689">
        <v>1253</v>
      </c>
      <c r="AB689">
        <v>10710</v>
      </c>
      <c r="AC689">
        <v>1064</v>
      </c>
      <c r="AE689">
        <v>910</v>
      </c>
      <c r="AF689">
        <v>1000</v>
      </c>
      <c r="AG689">
        <v>1100</v>
      </c>
      <c r="AH689">
        <v>1100</v>
      </c>
      <c r="AI689">
        <v>1100</v>
      </c>
      <c r="AJ689">
        <v>1100</v>
      </c>
      <c r="AK689">
        <v>1100</v>
      </c>
      <c r="AL689">
        <v>1100</v>
      </c>
      <c r="AM689">
        <v>1100</v>
      </c>
      <c r="AN689">
        <v>1100</v>
      </c>
      <c r="AO689" t="s">
        <v>38</v>
      </c>
      <c r="AP689" t="s">
        <v>38</v>
      </c>
      <c r="AQ689" t="s">
        <v>38</v>
      </c>
      <c r="AT689" t="str">
        <f t="shared" si="10"/>
        <v>02130110</v>
      </c>
    </row>
    <row r="690" spans="1:46" hidden="1">
      <c r="A690" t="s">
        <v>2661</v>
      </c>
      <c r="B690" t="s">
        <v>2644</v>
      </c>
      <c r="C690" t="s">
        <v>2662</v>
      </c>
      <c r="D690" t="s">
        <v>2300</v>
      </c>
      <c r="E690" t="s">
        <v>2017</v>
      </c>
      <c r="F690" t="s">
        <v>2314</v>
      </c>
      <c r="G690" t="s">
        <v>2024</v>
      </c>
      <c r="H690" t="s">
        <v>2304</v>
      </c>
      <c r="I690" t="s">
        <v>2664</v>
      </c>
      <c r="J690" t="s">
        <v>40</v>
      </c>
      <c r="K690" t="s">
        <v>115</v>
      </c>
      <c r="L690" t="s">
        <v>41</v>
      </c>
      <c r="M690" t="s">
        <v>374</v>
      </c>
      <c r="N690">
        <v>2</v>
      </c>
      <c r="O690">
        <v>4</v>
      </c>
      <c r="P690" t="s">
        <v>38</v>
      </c>
      <c r="Q690" t="s">
        <v>38</v>
      </c>
      <c r="R690" t="s">
        <v>38</v>
      </c>
      <c r="S690" t="s">
        <v>2315</v>
      </c>
      <c r="T690" t="s">
        <v>2056</v>
      </c>
      <c r="U690" t="s">
        <v>2321</v>
      </c>
      <c r="V690" t="s">
        <v>2058</v>
      </c>
      <c r="W690" t="s">
        <v>40</v>
      </c>
      <c r="X690" t="s">
        <v>131</v>
      </c>
      <c r="Y690" t="s">
        <v>36</v>
      </c>
      <c r="Z690" t="s">
        <v>374</v>
      </c>
      <c r="AA690">
        <v>1</v>
      </c>
      <c r="AB690">
        <v>10</v>
      </c>
      <c r="AC690">
        <v>1</v>
      </c>
      <c r="AE690">
        <v>1</v>
      </c>
      <c r="AF690">
        <v>1</v>
      </c>
      <c r="AG690">
        <v>1</v>
      </c>
      <c r="AH690">
        <v>1</v>
      </c>
      <c r="AI690">
        <v>1</v>
      </c>
      <c r="AJ690">
        <v>1</v>
      </c>
      <c r="AK690">
        <v>1</v>
      </c>
      <c r="AL690">
        <v>1</v>
      </c>
      <c r="AM690">
        <v>1</v>
      </c>
      <c r="AN690">
        <v>1</v>
      </c>
      <c r="AO690" t="s">
        <v>38</v>
      </c>
      <c r="AP690" t="s">
        <v>38</v>
      </c>
      <c r="AQ690" t="s">
        <v>38</v>
      </c>
      <c r="AT690" t="str">
        <f t="shared" si="10"/>
        <v>02130111</v>
      </c>
    </row>
    <row r="691" spans="1:46" hidden="1">
      <c r="A691" t="s">
        <v>2661</v>
      </c>
      <c r="B691" t="s">
        <v>2644</v>
      </c>
      <c r="C691" t="s">
        <v>2662</v>
      </c>
      <c r="D691" t="s">
        <v>2300</v>
      </c>
      <c r="E691" t="s">
        <v>2017</v>
      </c>
      <c r="F691" t="s">
        <v>2314</v>
      </c>
      <c r="G691" t="s">
        <v>2024</v>
      </c>
      <c r="H691" t="s">
        <v>2304</v>
      </c>
      <c r="I691" t="s">
        <v>2664</v>
      </c>
      <c r="J691" t="s">
        <v>40</v>
      </c>
      <c r="K691" t="s">
        <v>115</v>
      </c>
      <c r="L691" t="s">
        <v>41</v>
      </c>
      <c r="M691" t="s">
        <v>374</v>
      </c>
      <c r="N691">
        <v>2</v>
      </c>
      <c r="O691">
        <v>4</v>
      </c>
      <c r="P691" t="s">
        <v>38</v>
      </c>
      <c r="Q691" t="s">
        <v>38</v>
      </c>
      <c r="R691" t="s">
        <v>38</v>
      </c>
      <c r="S691" t="s">
        <v>2316</v>
      </c>
      <c r="T691" t="s">
        <v>2059</v>
      </c>
      <c r="U691" t="s">
        <v>2327</v>
      </c>
      <c r="V691" t="s">
        <v>2060</v>
      </c>
      <c r="W691" t="s">
        <v>40</v>
      </c>
      <c r="X691" t="s">
        <v>131</v>
      </c>
      <c r="Y691" t="s">
        <v>36</v>
      </c>
      <c r="Z691" t="s">
        <v>1038</v>
      </c>
      <c r="AA691">
        <v>2</v>
      </c>
      <c r="AB691">
        <v>10</v>
      </c>
      <c r="AC691">
        <v>1</v>
      </c>
      <c r="AE691">
        <v>1</v>
      </c>
      <c r="AF691">
        <v>1</v>
      </c>
      <c r="AG691">
        <v>1</v>
      </c>
      <c r="AH691">
        <v>1</v>
      </c>
      <c r="AI691">
        <v>1</v>
      </c>
      <c r="AJ691">
        <v>1</v>
      </c>
      <c r="AK691">
        <v>1</v>
      </c>
      <c r="AL691">
        <v>1</v>
      </c>
      <c r="AM691">
        <v>1</v>
      </c>
      <c r="AN691">
        <v>1</v>
      </c>
      <c r="AO691" t="s">
        <v>38</v>
      </c>
      <c r="AP691" t="s">
        <v>38</v>
      </c>
      <c r="AQ691" t="s">
        <v>38</v>
      </c>
      <c r="AT691" t="str">
        <f t="shared" si="10"/>
        <v>02130112</v>
      </c>
    </row>
    <row r="692" spans="1:46" hidden="1">
      <c r="A692" t="s">
        <v>2661</v>
      </c>
      <c r="B692" t="s">
        <v>2644</v>
      </c>
      <c r="C692" t="s">
        <v>2662</v>
      </c>
      <c r="D692" t="s">
        <v>2300</v>
      </c>
      <c r="E692" t="s">
        <v>2017</v>
      </c>
      <c r="F692" t="s">
        <v>2314</v>
      </c>
      <c r="G692" t="s">
        <v>2024</v>
      </c>
      <c r="H692" t="s">
        <v>2304</v>
      </c>
      <c r="I692" t="s">
        <v>2664</v>
      </c>
      <c r="J692" t="s">
        <v>40</v>
      </c>
      <c r="K692" t="s">
        <v>115</v>
      </c>
      <c r="L692" t="s">
        <v>41</v>
      </c>
      <c r="M692" t="s">
        <v>374</v>
      </c>
      <c r="N692">
        <v>2</v>
      </c>
      <c r="O692">
        <v>4</v>
      </c>
      <c r="P692" t="s">
        <v>38</v>
      </c>
      <c r="Q692" t="s">
        <v>38</v>
      </c>
      <c r="R692" t="s">
        <v>38</v>
      </c>
      <c r="S692" t="s">
        <v>2318</v>
      </c>
      <c r="T692" t="s">
        <v>2061</v>
      </c>
      <c r="U692" t="s">
        <v>2329</v>
      </c>
      <c r="V692" t="s">
        <v>2062</v>
      </c>
      <c r="W692" t="s">
        <v>40</v>
      </c>
      <c r="X692" t="s">
        <v>131</v>
      </c>
      <c r="Y692" t="s">
        <v>36</v>
      </c>
      <c r="Z692" t="s">
        <v>1038</v>
      </c>
      <c r="AA692">
        <v>47</v>
      </c>
      <c r="AB692">
        <v>500</v>
      </c>
      <c r="AC692">
        <v>124</v>
      </c>
      <c r="AE692">
        <v>50</v>
      </c>
      <c r="AF692">
        <v>50</v>
      </c>
      <c r="AG692">
        <v>50</v>
      </c>
      <c r="AH692">
        <v>50</v>
      </c>
      <c r="AI692">
        <v>50</v>
      </c>
      <c r="AJ692">
        <v>50</v>
      </c>
      <c r="AK692">
        <v>50</v>
      </c>
      <c r="AL692">
        <v>50</v>
      </c>
      <c r="AM692">
        <v>50</v>
      </c>
      <c r="AN692">
        <v>50</v>
      </c>
      <c r="AO692" t="s">
        <v>38</v>
      </c>
      <c r="AP692" t="s">
        <v>38</v>
      </c>
      <c r="AQ692" t="s">
        <v>38</v>
      </c>
      <c r="AT692" t="str">
        <f t="shared" si="10"/>
        <v>02130113</v>
      </c>
    </row>
    <row r="693" spans="1:46" hidden="1">
      <c r="A693" t="s">
        <v>2661</v>
      </c>
      <c r="B693" t="s">
        <v>2644</v>
      </c>
      <c r="C693" t="s">
        <v>2662</v>
      </c>
      <c r="D693" t="s">
        <v>2300</v>
      </c>
      <c r="E693" t="s">
        <v>2017</v>
      </c>
      <c r="F693" t="s">
        <v>2315</v>
      </c>
      <c r="G693" t="s">
        <v>2063</v>
      </c>
      <c r="H693" t="s">
        <v>2310</v>
      </c>
      <c r="I693" t="s">
        <v>2665</v>
      </c>
      <c r="J693" t="s">
        <v>34</v>
      </c>
      <c r="K693" t="s">
        <v>115</v>
      </c>
      <c r="L693" t="s">
        <v>41</v>
      </c>
      <c r="M693" t="s">
        <v>374</v>
      </c>
      <c r="N693">
        <v>90</v>
      </c>
      <c r="O693">
        <v>94</v>
      </c>
      <c r="P693" t="s">
        <v>38</v>
      </c>
      <c r="Q693" t="s">
        <v>38</v>
      </c>
      <c r="R693" t="s">
        <v>38</v>
      </c>
      <c r="S693" t="s">
        <v>2319</v>
      </c>
      <c r="T693" t="s">
        <v>2064</v>
      </c>
      <c r="U693" t="s">
        <v>2331</v>
      </c>
      <c r="V693" t="s">
        <v>2068</v>
      </c>
      <c r="W693" t="s">
        <v>40</v>
      </c>
      <c r="X693" t="s">
        <v>115</v>
      </c>
      <c r="Y693" t="s">
        <v>36</v>
      </c>
      <c r="Z693" t="s">
        <v>374</v>
      </c>
      <c r="AA693">
        <v>5</v>
      </c>
      <c r="AB693">
        <v>10</v>
      </c>
      <c r="AC693">
        <v>1</v>
      </c>
      <c r="AE693">
        <v>1</v>
      </c>
      <c r="AF693">
        <v>1</v>
      </c>
      <c r="AG693">
        <v>1</v>
      </c>
      <c r="AH693">
        <v>1</v>
      </c>
      <c r="AI693">
        <v>1</v>
      </c>
      <c r="AJ693">
        <v>1</v>
      </c>
      <c r="AK693">
        <v>1</v>
      </c>
      <c r="AL693">
        <v>1</v>
      </c>
      <c r="AM693">
        <v>1</v>
      </c>
      <c r="AN693">
        <v>1</v>
      </c>
      <c r="AO693" t="s">
        <v>38</v>
      </c>
      <c r="AP693" t="s">
        <v>38</v>
      </c>
      <c r="AQ693" t="s">
        <v>38</v>
      </c>
      <c r="AT693" t="str">
        <f t="shared" si="10"/>
        <v>02130114</v>
      </c>
    </row>
    <row r="694" spans="1:46" hidden="1">
      <c r="A694" t="s">
        <v>2661</v>
      </c>
      <c r="B694" t="s">
        <v>2644</v>
      </c>
      <c r="C694" t="s">
        <v>2662</v>
      </c>
      <c r="D694" t="s">
        <v>2300</v>
      </c>
      <c r="E694" t="s">
        <v>2017</v>
      </c>
      <c r="F694" t="s">
        <v>2315</v>
      </c>
      <c r="G694" t="s">
        <v>2063</v>
      </c>
      <c r="H694" t="s">
        <v>2310</v>
      </c>
      <c r="I694" t="s">
        <v>2665</v>
      </c>
      <c r="J694" t="s">
        <v>34</v>
      </c>
      <c r="K694" t="s">
        <v>115</v>
      </c>
      <c r="L694" t="s">
        <v>41</v>
      </c>
      <c r="M694" t="s">
        <v>374</v>
      </c>
      <c r="N694">
        <v>90</v>
      </c>
      <c r="O694">
        <v>94</v>
      </c>
      <c r="P694" t="s">
        <v>38</v>
      </c>
      <c r="Q694" t="s">
        <v>38</v>
      </c>
      <c r="R694" t="s">
        <v>38</v>
      </c>
      <c r="S694" t="s">
        <v>2320</v>
      </c>
      <c r="T694" t="s">
        <v>2069</v>
      </c>
      <c r="U694" t="s">
        <v>2332</v>
      </c>
      <c r="V694" t="s">
        <v>2070</v>
      </c>
      <c r="W694" t="s">
        <v>100</v>
      </c>
      <c r="X694" t="s">
        <v>115</v>
      </c>
      <c r="Y694" t="s">
        <v>36</v>
      </c>
      <c r="Z694" t="s">
        <v>1038</v>
      </c>
      <c r="AA694">
        <v>12</v>
      </c>
      <c r="AB694">
        <v>12</v>
      </c>
      <c r="AC694">
        <v>12</v>
      </c>
      <c r="AE694">
        <v>12</v>
      </c>
      <c r="AF694">
        <v>12</v>
      </c>
      <c r="AG694">
        <v>12</v>
      </c>
      <c r="AH694">
        <v>12</v>
      </c>
      <c r="AI694">
        <v>12</v>
      </c>
      <c r="AJ694">
        <v>12</v>
      </c>
      <c r="AK694">
        <v>12</v>
      </c>
      <c r="AL694">
        <v>12</v>
      </c>
      <c r="AM694">
        <v>12</v>
      </c>
      <c r="AN694">
        <v>12</v>
      </c>
      <c r="AO694" t="s">
        <v>38</v>
      </c>
      <c r="AP694" t="s">
        <v>38</v>
      </c>
      <c r="AQ694" t="s">
        <v>38</v>
      </c>
      <c r="AT694" t="str">
        <f t="shared" si="10"/>
        <v>02130115</v>
      </c>
    </row>
    <row r="695" spans="1:46" hidden="1">
      <c r="A695" t="s">
        <v>2661</v>
      </c>
      <c r="B695" t="s">
        <v>2644</v>
      </c>
      <c r="C695" t="s">
        <v>2662</v>
      </c>
      <c r="D695" t="s">
        <v>2300</v>
      </c>
      <c r="E695" t="s">
        <v>2017</v>
      </c>
      <c r="F695" t="s">
        <v>2314</v>
      </c>
      <c r="G695" t="s">
        <v>2024</v>
      </c>
      <c r="H695" t="s">
        <v>2304</v>
      </c>
      <c r="I695" t="s">
        <v>2664</v>
      </c>
      <c r="J695" t="s">
        <v>40</v>
      </c>
      <c r="K695" t="s">
        <v>115</v>
      </c>
      <c r="L695" t="s">
        <v>41</v>
      </c>
      <c r="M695" t="s">
        <v>374</v>
      </c>
      <c r="N695">
        <v>2</v>
      </c>
      <c r="O695">
        <v>4</v>
      </c>
      <c r="P695" t="s">
        <v>38</v>
      </c>
      <c r="Q695" t="s">
        <v>38</v>
      </c>
      <c r="R695" t="s">
        <v>38</v>
      </c>
      <c r="S695" t="s">
        <v>2314</v>
      </c>
      <c r="T695" t="s">
        <v>2042</v>
      </c>
      <c r="U695" t="s">
        <v>2333</v>
      </c>
      <c r="V695" t="s">
        <v>2054</v>
      </c>
      <c r="W695" t="s">
        <v>40</v>
      </c>
      <c r="X695" t="s">
        <v>95</v>
      </c>
      <c r="Y695" t="s">
        <v>36</v>
      </c>
      <c r="Z695" t="s">
        <v>1038</v>
      </c>
      <c r="AA695">
        <v>0</v>
      </c>
      <c r="AB695">
        <v>14</v>
      </c>
      <c r="AC695">
        <v>1</v>
      </c>
      <c r="AE695">
        <v>1</v>
      </c>
      <c r="AF695">
        <v>2</v>
      </c>
      <c r="AG695">
        <v>2</v>
      </c>
      <c r="AH695">
        <v>3</v>
      </c>
      <c r="AI695">
        <v>1</v>
      </c>
      <c r="AJ695">
        <v>1</v>
      </c>
      <c r="AK695">
        <v>1</v>
      </c>
      <c r="AL695">
        <v>1</v>
      </c>
      <c r="AM695">
        <v>1</v>
      </c>
      <c r="AN695">
        <v>1</v>
      </c>
      <c r="AO695" t="s">
        <v>38</v>
      </c>
      <c r="AP695" t="s">
        <v>38</v>
      </c>
      <c r="AQ695" t="s">
        <v>38</v>
      </c>
      <c r="AT695" t="str">
        <f t="shared" si="10"/>
        <v>02130116</v>
      </c>
    </row>
    <row r="696" spans="1:46" hidden="1">
      <c r="A696" t="s">
        <v>2661</v>
      </c>
      <c r="B696" t="s">
        <v>2644</v>
      </c>
      <c r="C696" t="s">
        <v>2662</v>
      </c>
      <c r="D696" t="s">
        <v>2300</v>
      </c>
      <c r="E696" t="s">
        <v>2017</v>
      </c>
      <c r="F696" t="s">
        <v>2314</v>
      </c>
      <c r="G696" t="s">
        <v>2024</v>
      </c>
      <c r="H696" t="s">
        <v>2304</v>
      </c>
      <c r="I696" t="s">
        <v>2664</v>
      </c>
      <c r="J696" t="s">
        <v>40</v>
      </c>
      <c r="K696" t="s">
        <v>115</v>
      </c>
      <c r="L696" t="s">
        <v>41</v>
      </c>
      <c r="M696" t="s">
        <v>374</v>
      </c>
      <c r="N696">
        <v>2</v>
      </c>
      <c r="O696">
        <v>4</v>
      </c>
      <c r="P696" t="s">
        <v>38</v>
      </c>
      <c r="Q696" t="s">
        <v>38</v>
      </c>
      <c r="R696" t="s">
        <v>38</v>
      </c>
      <c r="S696" t="s">
        <v>2314</v>
      </c>
      <c r="T696" t="s">
        <v>2042</v>
      </c>
      <c r="U696" t="s">
        <v>2303</v>
      </c>
      <c r="V696" t="s">
        <v>2055</v>
      </c>
      <c r="W696" t="s">
        <v>40</v>
      </c>
      <c r="X696" t="s">
        <v>95</v>
      </c>
      <c r="Y696" t="s">
        <v>36</v>
      </c>
      <c r="Z696" t="s">
        <v>1038</v>
      </c>
      <c r="AA696">
        <v>0</v>
      </c>
      <c r="AB696">
        <v>147</v>
      </c>
      <c r="AC696">
        <v>18</v>
      </c>
      <c r="AE696">
        <v>12</v>
      </c>
      <c r="AF696">
        <v>15</v>
      </c>
      <c r="AG696">
        <v>15</v>
      </c>
      <c r="AH696">
        <v>15</v>
      </c>
      <c r="AI696">
        <v>15</v>
      </c>
      <c r="AJ696">
        <v>15</v>
      </c>
      <c r="AK696">
        <v>15</v>
      </c>
      <c r="AL696">
        <v>15</v>
      </c>
      <c r="AM696">
        <v>15</v>
      </c>
      <c r="AN696">
        <v>15</v>
      </c>
      <c r="AO696" t="s">
        <v>38</v>
      </c>
      <c r="AP696" t="s">
        <v>38</v>
      </c>
      <c r="AQ696" t="s">
        <v>38</v>
      </c>
      <c r="AT696" t="str">
        <f t="shared" si="10"/>
        <v>02130117</v>
      </c>
    </row>
    <row r="697" spans="1:46" hidden="1">
      <c r="A697" t="s">
        <v>2666</v>
      </c>
      <c r="B697" t="s">
        <v>2644</v>
      </c>
      <c r="C697" t="s">
        <v>2667</v>
      </c>
      <c r="D697" t="s">
        <v>2300</v>
      </c>
      <c r="E697" t="s">
        <v>2071</v>
      </c>
      <c r="F697" t="s">
        <v>2301</v>
      </c>
      <c r="G697" t="s">
        <v>2072</v>
      </c>
      <c r="H697" t="s">
        <v>2301</v>
      </c>
      <c r="I697" t="s">
        <v>2668</v>
      </c>
      <c r="J697" t="s">
        <v>76</v>
      </c>
      <c r="K697" t="s">
        <v>115</v>
      </c>
      <c r="L697" t="s">
        <v>41</v>
      </c>
      <c r="M697" t="s">
        <v>374</v>
      </c>
      <c r="N697">
        <v>1</v>
      </c>
      <c r="O697">
        <v>11</v>
      </c>
      <c r="P697" t="s">
        <v>38</v>
      </c>
      <c r="Q697" t="s">
        <v>38</v>
      </c>
      <c r="R697" t="s">
        <v>38</v>
      </c>
      <c r="S697" t="s">
        <v>2301</v>
      </c>
      <c r="T697" t="s">
        <v>2073</v>
      </c>
      <c r="U697" t="s">
        <v>2301</v>
      </c>
      <c r="V697" t="s">
        <v>2080</v>
      </c>
      <c r="W697" t="s">
        <v>40</v>
      </c>
      <c r="X697" t="s">
        <v>131</v>
      </c>
      <c r="Y697" t="s">
        <v>36</v>
      </c>
      <c r="Z697" t="s">
        <v>1038</v>
      </c>
      <c r="AA697">
        <v>278</v>
      </c>
      <c r="AB697">
        <v>2319</v>
      </c>
      <c r="AC697">
        <v>354</v>
      </c>
      <c r="AE697">
        <v>230</v>
      </c>
      <c r="AF697">
        <v>251</v>
      </c>
      <c r="AG697">
        <v>229</v>
      </c>
      <c r="AH697">
        <v>209</v>
      </c>
      <c r="AI697">
        <v>230</v>
      </c>
      <c r="AJ697">
        <v>251</v>
      </c>
      <c r="AK697">
        <v>229</v>
      </c>
      <c r="AL697">
        <v>209</v>
      </c>
      <c r="AM697">
        <v>230</v>
      </c>
      <c r="AN697">
        <v>251</v>
      </c>
      <c r="AO697" t="s">
        <v>38</v>
      </c>
      <c r="AP697" t="s">
        <v>38</v>
      </c>
      <c r="AQ697" t="s">
        <v>38</v>
      </c>
      <c r="AT697" t="str">
        <f t="shared" si="10"/>
        <v>0215011</v>
      </c>
    </row>
    <row r="698" spans="1:46" hidden="1">
      <c r="A698" t="s">
        <v>2666</v>
      </c>
      <c r="B698" t="s">
        <v>2644</v>
      </c>
      <c r="C698" t="s">
        <v>2667</v>
      </c>
      <c r="D698" t="s">
        <v>2300</v>
      </c>
      <c r="E698" t="s">
        <v>2071</v>
      </c>
      <c r="F698" t="s">
        <v>2301</v>
      </c>
      <c r="G698" t="s">
        <v>2072</v>
      </c>
      <c r="H698" t="s">
        <v>2301</v>
      </c>
      <c r="I698" t="s">
        <v>2668</v>
      </c>
      <c r="J698" t="s">
        <v>76</v>
      </c>
      <c r="K698" t="s">
        <v>115</v>
      </c>
      <c r="L698" t="s">
        <v>41</v>
      </c>
      <c r="M698" t="s">
        <v>374</v>
      </c>
      <c r="N698">
        <v>1</v>
      </c>
      <c r="O698">
        <v>11</v>
      </c>
      <c r="P698" t="s">
        <v>38</v>
      </c>
      <c r="Q698" t="s">
        <v>38</v>
      </c>
      <c r="R698" t="s">
        <v>38</v>
      </c>
      <c r="S698" t="s">
        <v>2301</v>
      </c>
      <c r="T698" t="s">
        <v>2073</v>
      </c>
      <c r="U698" t="s">
        <v>2304</v>
      </c>
      <c r="V698" t="s">
        <v>2081</v>
      </c>
      <c r="W698" t="s">
        <v>40</v>
      </c>
      <c r="X698" t="s">
        <v>131</v>
      </c>
      <c r="Y698" t="s">
        <v>36</v>
      </c>
      <c r="Z698" t="s">
        <v>1038</v>
      </c>
      <c r="AA698">
        <v>177549</v>
      </c>
      <c r="AB698">
        <v>1828949</v>
      </c>
      <c r="AC698">
        <v>44641</v>
      </c>
      <c r="AE698">
        <v>174815</v>
      </c>
      <c r="AF698">
        <v>176563</v>
      </c>
      <c r="AG698">
        <v>178329</v>
      </c>
      <c r="AH698">
        <v>180112</v>
      </c>
      <c r="AI698">
        <v>181913</v>
      </c>
      <c r="AJ698">
        <v>183732</v>
      </c>
      <c r="AK698">
        <v>185569</v>
      </c>
      <c r="AL698">
        <v>187425</v>
      </c>
      <c r="AM698">
        <v>189299</v>
      </c>
      <c r="AN698">
        <v>191192</v>
      </c>
      <c r="AO698" t="s">
        <v>38</v>
      </c>
      <c r="AP698" t="s">
        <v>38</v>
      </c>
      <c r="AQ698" t="s">
        <v>38</v>
      </c>
      <c r="AT698" t="str">
        <f t="shared" si="10"/>
        <v>0215012</v>
      </c>
    </row>
    <row r="699" spans="1:46" hidden="1">
      <c r="A699" t="s">
        <v>2666</v>
      </c>
      <c r="B699" t="s">
        <v>2644</v>
      </c>
      <c r="C699" t="s">
        <v>2667</v>
      </c>
      <c r="D699" t="s">
        <v>2300</v>
      </c>
      <c r="E699" t="s">
        <v>2071</v>
      </c>
      <c r="F699" t="s">
        <v>2301</v>
      </c>
      <c r="G699" t="s">
        <v>2072</v>
      </c>
      <c r="H699" t="s">
        <v>2301</v>
      </c>
      <c r="I699" t="s">
        <v>2668</v>
      </c>
      <c r="J699" t="s">
        <v>76</v>
      </c>
      <c r="K699" t="s">
        <v>115</v>
      </c>
      <c r="L699" t="s">
        <v>41</v>
      </c>
      <c r="M699" t="s">
        <v>374</v>
      </c>
      <c r="N699">
        <v>1</v>
      </c>
      <c r="O699">
        <v>11</v>
      </c>
      <c r="P699" t="s">
        <v>38</v>
      </c>
      <c r="Q699" t="s">
        <v>38</v>
      </c>
      <c r="R699" t="s">
        <v>38</v>
      </c>
      <c r="S699" t="s">
        <v>2304</v>
      </c>
      <c r="T699" t="s">
        <v>2082</v>
      </c>
      <c r="U699" t="s">
        <v>2307</v>
      </c>
      <c r="V699" t="s">
        <v>2083</v>
      </c>
      <c r="W699" t="s">
        <v>40</v>
      </c>
      <c r="X699" t="s">
        <v>131</v>
      </c>
      <c r="Y699" t="s">
        <v>36</v>
      </c>
      <c r="Z699" t="s">
        <v>1038</v>
      </c>
      <c r="AA699">
        <v>297</v>
      </c>
      <c r="AB699">
        <v>1902</v>
      </c>
      <c r="AC699">
        <v>132</v>
      </c>
      <c r="AE699">
        <v>164</v>
      </c>
      <c r="AF699">
        <v>194</v>
      </c>
      <c r="AG699">
        <v>193</v>
      </c>
      <c r="AH699">
        <v>193</v>
      </c>
      <c r="AI699">
        <v>193</v>
      </c>
      <c r="AJ699">
        <v>193</v>
      </c>
      <c r="AK699">
        <v>193</v>
      </c>
      <c r="AL699">
        <v>193</v>
      </c>
      <c r="AM699">
        <v>193</v>
      </c>
      <c r="AN699">
        <v>193</v>
      </c>
      <c r="AO699" t="s">
        <v>38</v>
      </c>
      <c r="AP699" t="s">
        <v>38</v>
      </c>
      <c r="AQ699" t="s">
        <v>38</v>
      </c>
      <c r="AT699" t="str">
        <f t="shared" si="10"/>
        <v>0215013</v>
      </c>
    </row>
    <row r="700" spans="1:46" hidden="1">
      <c r="A700" t="s">
        <v>2666</v>
      </c>
      <c r="B700" t="s">
        <v>2644</v>
      </c>
      <c r="C700" t="s">
        <v>2667</v>
      </c>
      <c r="D700" t="s">
        <v>2300</v>
      </c>
      <c r="E700" t="s">
        <v>2071</v>
      </c>
      <c r="F700" t="s">
        <v>2301</v>
      </c>
      <c r="G700" t="s">
        <v>2072</v>
      </c>
      <c r="H700" t="s">
        <v>2301</v>
      </c>
      <c r="I700" t="s">
        <v>2668</v>
      </c>
      <c r="J700" t="s">
        <v>76</v>
      </c>
      <c r="K700" t="s">
        <v>115</v>
      </c>
      <c r="L700" t="s">
        <v>41</v>
      </c>
      <c r="M700" t="s">
        <v>374</v>
      </c>
      <c r="N700">
        <v>1</v>
      </c>
      <c r="O700">
        <v>11</v>
      </c>
      <c r="P700" t="s">
        <v>38</v>
      </c>
      <c r="Q700" t="s">
        <v>38</v>
      </c>
      <c r="R700" t="s">
        <v>38</v>
      </c>
      <c r="S700" t="s">
        <v>2304</v>
      </c>
      <c r="T700" t="s">
        <v>2082</v>
      </c>
      <c r="U700" t="s">
        <v>2310</v>
      </c>
      <c r="V700" t="s">
        <v>2084</v>
      </c>
      <c r="W700" t="s">
        <v>40</v>
      </c>
      <c r="X700" t="s">
        <v>131</v>
      </c>
      <c r="Y700" t="s">
        <v>36</v>
      </c>
      <c r="Z700" t="s">
        <v>1038</v>
      </c>
      <c r="AA700">
        <v>603</v>
      </c>
      <c r="AB700">
        <v>5483</v>
      </c>
      <c r="AC700">
        <v>290</v>
      </c>
      <c r="AE700">
        <v>524</v>
      </c>
      <c r="AF700">
        <v>529</v>
      </c>
      <c r="AG700">
        <v>535</v>
      </c>
      <c r="AH700">
        <v>540</v>
      </c>
      <c r="AI700">
        <v>545</v>
      </c>
      <c r="AJ700">
        <v>551</v>
      </c>
      <c r="AK700">
        <v>556</v>
      </c>
      <c r="AL700">
        <v>562</v>
      </c>
      <c r="AM700">
        <v>568</v>
      </c>
      <c r="AN700">
        <v>573</v>
      </c>
      <c r="AO700" t="s">
        <v>38</v>
      </c>
      <c r="AP700" t="s">
        <v>38</v>
      </c>
      <c r="AQ700" t="s">
        <v>38</v>
      </c>
      <c r="AT700" t="str">
        <f t="shared" si="10"/>
        <v>0215014</v>
      </c>
    </row>
    <row r="701" spans="1:46" hidden="1">
      <c r="A701" t="s">
        <v>2666</v>
      </c>
      <c r="B701" t="s">
        <v>2644</v>
      </c>
      <c r="C701" t="s">
        <v>2667</v>
      </c>
      <c r="D701" t="s">
        <v>2300</v>
      </c>
      <c r="E701" t="s">
        <v>2071</v>
      </c>
      <c r="F701" t="s">
        <v>2301</v>
      </c>
      <c r="G701" t="s">
        <v>2072</v>
      </c>
      <c r="H701" t="s">
        <v>2301</v>
      </c>
      <c r="I701" t="s">
        <v>2668</v>
      </c>
      <c r="J701" t="s">
        <v>76</v>
      </c>
      <c r="K701" t="s">
        <v>115</v>
      </c>
      <c r="L701" t="s">
        <v>41</v>
      </c>
      <c r="M701" t="s">
        <v>374</v>
      </c>
      <c r="N701">
        <v>1</v>
      </c>
      <c r="O701">
        <v>11</v>
      </c>
      <c r="P701" t="s">
        <v>38</v>
      </c>
      <c r="Q701" t="s">
        <v>38</v>
      </c>
      <c r="R701" t="s">
        <v>38</v>
      </c>
      <c r="S701" t="s">
        <v>2307</v>
      </c>
      <c r="T701" t="s">
        <v>2085</v>
      </c>
      <c r="U701" t="s">
        <v>2314</v>
      </c>
      <c r="V701" t="s">
        <v>2086</v>
      </c>
      <c r="W701" t="s">
        <v>40</v>
      </c>
      <c r="X701" t="s">
        <v>131</v>
      </c>
      <c r="Y701" t="s">
        <v>36</v>
      </c>
      <c r="Z701" t="s">
        <v>1038</v>
      </c>
      <c r="AA701">
        <v>143</v>
      </c>
      <c r="AB701">
        <v>1000</v>
      </c>
      <c r="AC701">
        <v>33</v>
      </c>
      <c r="AE701">
        <v>100</v>
      </c>
      <c r="AF701">
        <v>100</v>
      </c>
      <c r="AG701">
        <v>100</v>
      </c>
      <c r="AH701">
        <v>100</v>
      </c>
      <c r="AI701">
        <v>100</v>
      </c>
      <c r="AJ701">
        <v>100</v>
      </c>
      <c r="AK701">
        <v>100</v>
      </c>
      <c r="AL701">
        <v>100</v>
      </c>
      <c r="AM701">
        <v>100</v>
      </c>
      <c r="AN701">
        <v>100</v>
      </c>
      <c r="AO701" t="s">
        <v>38</v>
      </c>
      <c r="AP701" t="s">
        <v>38</v>
      </c>
      <c r="AQ701" t="s">
        <v>38</v>
      </c>
      <c r="AT701" t="str">
        <f t="shared" si="10"/>
        <v>0215015</v>
      </c>
    </row>
    <row r="702" spans="1:46" hidden="1">
      <c r="A702" t="s">
        <v>2666</v>
      </c>
      <c r="B702" t="s">
        <v>2644</v>
      </c>
      <c r="C702" t="s">
        <v>2667</v>
      </c>
      <c r="D702" t="s">
        <v>2300</v>
      </c>
      <c r="E702" t="s">
        <v>2071</v>
      </c>
      <c r="F702" t="s">
        <v>2301</v>
      </c>
      <c r="G702" t="s">
        <v>2072</v>
      </c>
      <c r="H702" t="s">
        <v>2301</v>
      </c>
      <c r="I702" t="s">
        <v>2668</v>
      </c>
      <c r="J702" t="s">
        <v>76</v>
      </c>
      <c r="K702" t="s">
        <v>115</v>
      </c>
      <c r="L702" t="s">
        <v>41</v>
      </c>
      <c r="M702" t="s">
        <v>374</v>
      </c>
      <c r="N702">
        <v>1</v>
      </c>
      <c r="O702">
        <v>11</v>
      </c>
      <c r="P702" t="s">
        <v>38</v>
      </c>
      <c r="Q702" t="s">
        <v>38</v>
      </c>
      <c r="R702" t="s">
        <v>38</v>
      </c>
      <c r="S702" t="s">
        <v>2307</v>
      </c>
      <c r="T702" t="s">
        <v>2085</v>
      </c>
      <c r="U702" t="s">
        <v>2315</v>
      </c>
      <c r="V702" t="s">
        <v>2087</v>
      </c>
      <c r="W702" t="s">
        <v>40</v>
      </c>
      <c r="X702" t="s">
        <v>131</v>
      </c>
      <c r="Y702" t="s">
        <v>36</v>
      </c>
      <c r="Z702" t="s">
        <v>1038</v>
      </c>
      <c r="AA702">
        <v>3946</v>
      </c>
      <c r="AB702">
        <v>41696</v>
      </c>
      <c r="AC702">
        <v>1133</v>
      </c>
      <c r="AE702">
        <v>3985</v>
      </c>
      <c r="AF702">
        <v>4025</v>
      </c>
      <c r="AG702">
        <v>4065</v>
      </c>
      <c r="AH702">
        <v>4106</v>
      </c>
      <c r="AI702">
        <v>4147</v>
      </c>
      <c r="AJ702">
        <v>4189</v>
      </c>
      <c r="AK702">
        <v>4231</v>
      </c>
      <c r="AL702">
        <v>4273</v>
      </c>
      <c r="AM702">
        <v>4316</v>
      </c>
      <c r="AN702">
        <v>4359</v>
      </c>
      <c r="AO702" t="s">
        <v>38</v>
      </c>
      <c r="AP702" t="s">
        <v>38</v>
      </c>
      <c r="AQ702" t="s">
        <v>38</v>
      </c>
      <c r="AT702" t="str">
        <f t="shared" si="10"/>
        <v>0215016</v>
      </c>
    </row>
    <row r="703" spans="1:46" hidden="1">
      <c r="A703" t="s">
        <v>2666</v>
      </c>
      <c r="B703" t="s">
        <v>2644</v>
      </c>
      <c r="C703" t="s">
        <v>2667</v>
      </c>
      <c r="D703" t="s">
        <v>2300</v>
      </c>
      <c r="E703" t="s">
        <v>2071</v>
      </c>
      <c r="F703" t="s">
        <v>2304</v>
      </c>
      <c r="G703" t="s">
        <v>2088</v>
      </c>
      <c r="H703" t="s">
        <v>2304</v>
      </c>
      <c r="I703" t="s">
        <v>2669</v>
      </c>
      <c r="J703" t="s">
        <v>76</v>
      </c>
      <c r="K703" t="s">
        <v>115</v>
      </c>
      <c r="L703" t="s">
        <v>41</v>
      </c>
      <c r="M703" t="s">
        <v>374</v>
      </c>
      <c r="N703">
        <v>5</v>
      </c>
      <c r="O703">
        <v>55</v>
      </c>
      <c r="P703" t="s">
        <v>38</v>
      </c>
      <c r="Q703" t="s">
        <v>38</v>
      </c>
      <c r="R703" t="s">
        <v>38</v>
      </c>
      <c r="S703" t="s">
        <v>2314</v>
      </c>
      <c r="T703" t="s">
        <v>2089</v>
      </c>
      <c r="U703" t="s">
        <v>2318</v>
      </c>
      <c r="V703" t="s">
        <v>2093</v>
      </c>
      <c r="W703" t="s">
        <v>40</v>
      </c>
      <c r="X703" t="s">
        <v>131</v>
      </c>
      <c r="Y703" t="s">
        <v>36</v>
      </c>
      <c r="Z703" t="s">
        <v>1038</v>
      </c>
      <c r="AA703">
        <v>332</v>
      </c>
      <c r="AB703">
        <v>1025</v>
      </c>
      <c r="AC703">
        <v>199</v>
      </c>
      <c r="AE703">
        <v>84</v>
      </c>
      <c r="AF703">
        <v>111</v>
      </c>
      <c r="AG703">
        <v>111</v>
      </c>
      <c r="AH703">
        <v>109</v>
      </c>
      <c r="AI703">
        <v>84</v>
      </c>
      <c r="AJ703">
        <v>111</v>
      </c>
      <c r="AK703">
        <v>111</v>
      </c>
      <c r="AL703">
        <v>109</v>
      </c>
      <c r="AM703">
        <v>84</v>
      </c>
      <c r="AN703">
        <v>111</v>
      </c>
      <c r="AO703" t="s">
        <v>38</v>
      </c>
      <c r="AP703" t="s">
        <v>38</v>
      </c>
      <c r="AQ703" t="s">
        <v>38</v>
      </c>
      <c r="AT703" t="str">
        <f t="shared" si="10"/>
        <v>0215018</v>
      </c>
    </row>
    <row r="704" spans="1:46" hidden="1">
      <c r="A704" t="s">
        <v>2666</v>
      </c>
      <c r="B704" t="s">
        <v>2644</v>
      </c>
      <c r="C704" t="s">
        <v>2667</v>
      </c>
      <c r="D704" t="s">
        <v>2300</v>
      </c>
      <c r="E704" t="s">
        <v>2071</v>
      </c>
      <c r="F704" t="s">
        <v>2307</v>
      </c>
      <c r="G704" t="s">
        <v>2094</v>
      </c>
      <c r="H704" t="s">
        <v>2307</v>
      </c>
      <c r="I704" t="s">
        <v>2670</v>
      </c>
      <c r="J704" t="s">
        <v>76</v>
      </c>
      <c r="K704" t="s">
        <v>115</v>
      </c>
      <c r="L704" t="s">
        <v>41</v>
      </c>
      <c r="M704" t="s">
        <v>374</v>
      </c>
      <c r="N704">
        <v>1</v>
      </c>
      <c r="O704">
        <v>11</v>
      </c>
      <c r="P704" t="s">
        <v>38</v>
      </c>
      <c r="Q704" t="s">
        <v>38</v>
      </c>
      <c r="R704" t="s">
        <v>38</v>
      </c>
      <c r="S704" t="s">
        <v>2318</v>
      </c>
      <c r="T704" t="s">
        <v>2095</v>
      </c>
      <c r="U704" t="s">
        <v>2320</v>
      </c>
      <c r="V704" t="s">
        <v>2096</v>
      </c>
      <c r="W704" t="s">
        <v>40</v>
      </c>
      <c r="X704" t="s">
        <v>131</v>
      </c>
      <c r="Y704" t="s">
        <v>36</v>
      </c>
      <c r="Z704" t="s">
        <v>1038</v>
      </c>
      <c r="AA704">
        <v>50</v>
      </c>
      <c r="AB704">
        <v>80</v>
      </c>
      <c r="AC704">
        <v>8</v>
      </c>
      <c r="AE704">
        <v>8</v>
      </c>
      <c r="AF704">
        <v>8</v>
      </c>
      <c r="AG704">
        <v>8</v>
      </c>
      <c r="AH704">
        <v>8</v>
      </c>
      <c r="AI704">
        <v>8</v>
      </c>
      <c r="AJ704">
        <v>8</v>
      </c>
      <c r="AK704">
        <v>8</v>
      </c>
      <c r="AL704">
        <v>8</v>
      </c>
      <c r="AM704">
        <v>8</v>
      </c>
      <c r="AN704">
        <v>8</v>
      </c>
      <c r="AO704" t="s">
        <v>38</v>
      </c>
      <c r="AP704" t="s">
        <v>38</v>
      </c>
      <c r="AQ704" t="s">
        <v>38</v>
      </c>
      <c r="AT704" t="str">
        <f t="shared" si="10"/>
        <v>02150110</v>
      </c>
    </row>
    <row r="705" spans="1:46" hidden="1">
      <c r="A705" t="s">
        <v>2666</v>
      </c>
      <c r="B705" t="s">
        <v>2644</v>
      </c>
      <c r="C705" t="s">
        <v>2667</v>
      </c>
      <c r="D705" t="s">
        <v>2300</v>
      </c>
      <c r="E705" t="s">
        <v>2071</v>
      </c>
      <c r="F705" t="s">
        <v>2307</v>
      </c>
      <c r="G705" t="s">
        <v>2094</v>
      </c>
      <c r="H705" t="s">
        <v>2307</v>
      </c>
      <c r="I705" t="s">
        <v>2670</v>
      </c>
      <c r="J705" t="s">
        <v>76</v>
      </c>
      <c r="K705" t="s">
        <v>115</v>
      </c>
      <c r="L705" t="s">
        <v>41</v>
      </c>
      <c r="M705" t="s">
        <v>374</v>
      </c>
      <c r="N705">
        <v>1</v>
      </c>
      <c r="O705">
        <v>11</v>
      </c>
      <c r="P705" t="s">
        <v>38</v>
      </c>
      <c r="Q705" t="s">
        <v>38</v>
      </c>
      <c r="R705" t="s">
        <v>38</v>
      </c>
      <c r="S705" t="s">
        <v>2318</v>
      </c>
      <c r="T705" t="s">
        <v>2095</v>
      </c>
      <c r="U705" t="s">
        <v>2321</v>
      </c>
      <c r="V705" t="s">
        <v>2097</v>
      </c>
      <c r="W705" t="s">
        <v>40</v>
      </c>
      <c r="X705" t="s">
        <v>131</v>
      </c>
      <c r="Y705" t="s">
        <v>36</v>
      </c>
      <c r="Z705" t="s">
        <v>1038</v>
      </c>
      <c r="AA705">
        <v>162954</v>
      </c>
      <c r="AB705">
        <v>1721909</v>
      </c>
      <c r="AC705">
        <v>13468</v>
      </c>
      <c r="AE705">
        <v>164584</v>
      </c>
      <c r="AF705">
        <v>166229</v>
      </c>
      <c r="AG705">
        <v>167892</v>
      </c>
      <c r="AH705">
        <v>169571</v>
      </c>
      <c r="AI705">
        <v>171266</v>
      </c>
      <c r="AJ705">
        <v>172979</v>
      </c>
      <c r="AK705">
        <v>174709</v>
      </c>
      <c r="AL705">
        <v>176456</v>
      </c>
      <c r="AM705">
        <v>178220</v>
      </c>
      <c r="AN705">
        <v>180003</v>
      </c>
      <c r="AO705" t="s">
        <v>38</v>
      </c>
      <c r="AP705" t="s">
        <v>38</v>
      </c>
      <c r="AQ705" t="s">
        <v>38</v>
      </c>
      <c r="AT705" t="str">
        <f t="shared" si="10"/>
        <v>02150111</v>
      </c>
    </row>
    <row r="706" spans="1:46" hidden="1">
      <c r="A706" t="s">
        <v>2666</v>
      </c>
      <c r="B706" t="s">
        <v>2644</v>
      </c>
      <c r="C706" t="s">
        <v>2667</v>
      </c>
      <c r="D706" t="s">
        <v>2300</v>
      </c>
      <c r="E706" t="s">
        <v>2071</v>
      </c>
      <c r="F706" t="s">
        <v>2310</v>
      </c>
      <c r="G706" t="s">
        <v>2098</v>
      </c>
      <c r="H706" t="s">
        <v>2310</v>
      </c>
      <c r="I706" t="s">
        <v>2671</v>
      </c>
      <c r="J706" t="s">
        <v>34</v>
      </c>
      <c r="K706" t="s">
        <v>115</v>
      </c>
      <c r="L706" t="s">
        <v>41</v>
      </c>
      <c r="M706" t="s">
        <v>374</v>
      </c>
      <c r="N706">
        <v>0</v>
      </c>
      <c r="O706">
        <v>100</v>
      </c>
      <c r="P706" t="s">
        <v>38</v>
      </c>
      <c r="Q706" t="s">
        <v>38</v>
      </c>
      <c r="R706" t="s">
        <v>38</v>
      </c>
      <c r="S706" t="s">
        <v>2319</v>
      </c>
      <c r="T706" t="s">
        <v>318</v>
      </c>
      <c r="U706" t="s">
        <v>2327</v>
      </c>
      <c r="V706" t="s">
        <v>319</v>
      </c>
      <c r="W706" t="s">
        <v>34</v>
      </c>
      <c r="X706" t="s">
        <v>131</v>
      </c>
      <c r="Y706" t="s">
        <v>41</v>
      </c>
      <c r="Z706" t="s">
        <v>374</v>
      </c>
      <c r="AA706">
        <v>0</v>
      </c>
      <c r="AB706">
        <v>100</v>
      </c>
      <c r="AC706">
        <v>100</v>
      </c>
      <c r="AE706">
        <v>1</v>
      </c>
      <c r="AF706">
        <v>1</v>
      </c>
      <c r="AG706">
        <v>1</v>
      </c>
      <c r="AH706">
        <v>1</v>
      </c>
      <c r="AI706">
        <v>1</v>
      </c>
      <c r="AJ706">
        <v>1</v>
      </c>
      <c r="AK706">
        <v>1</v>
      </c>
      <c r="AL706">
        <v>1</v>
      </c>
      <c r="AM706">
        <v>1</v>
      </c>
      <c r="AN706">
        <v>1</v>
      </c>
      <c r="AO706" t="s">
        <v>38</v>
      </c>
      <c r="AP706" t="s">
        <v>38</v>
      </c>
      <c r="AQ706" t="s">
        <v>38</v>
      </c>
      <c r="AT706" t="str">
        <f t="shared" si="10"/>
        <v>02150112</v>
      </c>
    </row>
    <row r="707" spans="1:46" hidden="1">
      <c r="A707" t="s">
        <v>2666</v>
      </c>
      <c r="B707" t="s">
        <v>2644</v>
      </c>
      <c r="C707" t="s">
        <v>2667</v>
      </c>
      <c r="D707" t="s">
        <v>2300</v>
      </c>
      <c r="E707" t="s">
        <v>2071</v>
      </c>
      <c r="F707" t="s">
        <v>2310</v>
      </c>
      <c r="G707" t="s">
        <v>2098</v>
      </c>
      <c r="H707" t="s">
        <v>2310</v>
      </c>
      <c r="I707" t="s">
        <v>2671</v>
      </c>
      <c r="J707" t="s">
        <v>34</v>
      </c>
      <c r="K707" t="s">
        <v>115</v>
      </c>
      <c r="L707" t="s">
        <v>41</v>
      </c>
      <c r="M707" t="s">
        <v>374</v>
      </c>
      <c r="N707">
        <v>0</v>
      </c>
      <c r="O707">
        <v>100</v>
      </c>
      <c r="P707" t="s">
        <v>38</v>
      </c>
      <c r="Q707" t="s">
        <v>38</v>
      </c>
      <c r="R707" t="s">
        <v>38</v>
      </c>
      <c r="S707" t="s">
        <v>2303</v>
      </c>
      <c r="T707" t="s">
        <v>552</v>
      </c>
      <c r="U707" t="s">
        <v>2329</v>
      </c>
      <c r="V707" t="s">
        <v>2102</v>
      </c>
      <c r="W707" t="s">
        <v>34</v>
      </c>
      <c r="X707" t="s">
        <v>115</v>
      </c>
      <c r="Y707" t="s">
        <v>36</v>
      </c>
      <c r="Z707" t="s">
        <v>1038</v>
      </c>
      <c r="AA707">
        <v>0</v>
      </c>
      <c r="AB707">
        <v>1</v>
      </c>
      <c r="AC707">
        <v>1</v>
      </c>
      <c r="AE707">
        <v>1</v>
      </c>
      <c r="AF707">
        <v>1</v>
      </c>
      <c r="AG707">
        <v>1</v>
      </c>
      <c r="AH707">
        <v>1</v>
      </c>
      <c r="AI707">
        <v>1</v>
      </c>
      <c r="AJ707">
        <v>1</v>
      </c>
      <c r="AK707">
        <v>1</v>
      </c>
      <c r="AL707">
        <v>1</v>
      </c>
      <c r="AM707">
        <v>1</v>
      </c>
      <c r="AN707">
        <v>1</v>
      </c>
      <c r="AO707" t="s">
        <v>38</v>
      </c>
      <c r="AP707" t="s">
        <v>38</v>
      </c>
      <c r="AQ707" t="s">
        <v>38</v>
      </c>
      <c r="AT707" t="str">
        <f t="shared" ref="AT707:AT733" si="11">C707&amp;D707&amp;U707</f>
        <v>02150113</v>
      </c>
    </row>
    <row r="708" spans="1:46" hidden="1">
      <c r="A708" t="s">
        <v>2666</v>
      </c>
      <c r="B708" t="s">
        <v>2644</v>
      </c>
      <c r="C708" t="s">
        <v>2667</v>
      </c>
      <c r="D708" t="s">
        <v>2300</v>
      </c>
      <c r="E708" t="s">
        <v>2071</v>
      </c>
      <c r="F708" t="s">
        <v>2301</v>
      </c>
      <c r="G708" t="s">
        <v>2072</v>
      </c>
      <c r="H708" t="s">
        <v>2301</v>
      </c>
      <c r="I708" t="s">
        <v>2668</v>
      </c>
      <c r="J708" t="s">
        <v>76</v>
      </c>
      <c r="K708" t="s">
        <v>115</v>
      </c>
      <c r="L708" t="s">
        <v>41</v>
      </c>
      <c r="M708" t="s">
        <v>374</v>
      </c>
      <c r="N708">
        <v>1</v>
      </c>
      <c r="O708">
        <v>11</v>
      </c>
      <c r="P708" t="s">
        <v>38</v>
      </c>
      <c r="Q708" t="s">
        <v>38</v>
      </c>
      <c r="R708" t="s">
        <v>38</v>
      </c>
      <c r="S708" t="s">
        <v>2310</v>
      </c>
      <c r="T708" t="s">
        <v>2103</v>
      </c>
      <c r="U708" t="s">
        <v>2331</v>
      </c>
      <c r="V708" t="s">
        <v>2107</v>
      </c>
      <c r="W708" t="s">
        <v>34</v>
      </c>
      <c r="X708" t="s">
        <v>131</v>
      </c>
      <c r="Y708" t="s">
        <v>36</v>
      </c>
      <c r="Z708" t="s">
        <v>1038</v>
      </c>
      <c r="AA708">
        <v>1</v>
      </c>
      <c r="AB708">
        <v>3</v>
      </c>
      <c r="AC708">
        <v>3</v>
      </c>
      <c r="AE708">
        <v>3</v>
      </c>
      <c r="AF708">
        <v>3</v>
      </c>
      <c r="AG708">
        <v>3</v>
      </c>
      <c r="AH708">
        <v>3</v>
      </c>
      <c r="AI708">
        <v>3</v>
      </c>
      <c r="AJ708">
        <v>3</v>
      </c>
      <c r="AK708">
        <v>3</v>
      </c>
      <c r="AL708">
        <v>3</v>
      </c>
      <c r="AM708">
        <v>3</v>
      </c>
      <c r="AN708">
        <v>3</v>
      </c>
      <c r="AO708" t="s">
        <v>38</v>
      </c>
      <c r="AP708" t="s">
        <v>38</v>
      </c>
      <c r="AQ708" t="s">
        <v>38</v>
      </c>
      <c r="AT708" t="str">
        <f t="shared" si="11"/>
        <v>02150114</v>
      </c>
    </row>
    <row r="709" spans="1:46" hidden="1">
      <c r="A709" t="s">
        <v>2666</v>
      </c>
      <c r="B709" t="s">
        <v>2644</v>
      </c>
      <c r="C709" t="s">
        <v>2667</v>
      </c>
      <c r="D709" t="s">
        <v>2300</v>
      </c>
      <c r="E709" t="s">
        <v>2071</v>
      </c>
      <c r="F709" t="s">
        <v>2307</v>
      </c>
      <c r="G709" t="s">
        <v>2094</v>
      </c>
      <c r="H709" t="s">
        <v>2307</v>
      </c>
      <c r="I709" t="s">
        <v>2670</v>
      </c>
      <c r="J709" t="s">
        <v>76</v>
      </c>
      <c r="K709" t="s">
        <v>115</v>
      </c>
      <c r="L709" t="s">
        <v>41</v>
      </c>
      <c r="M709" t="s">
        <v>374</v>
      </c>
      <c r="N709">
        <v>1</v>
      </c>
      <c r="O709">
        <v>11</v>
      </c>
      <c r="P709" t="s">
        <v>38</v>
      </c>
      <c r="Q709" t="s">
        <v>38</v>
      </c>
      <c r="R709" t="s">
        <v>38</v>
      </c>
      <c r="S709" t="s">
        <v>2315</v>
      </c>
      <c r="T709" t="s">
        <v>2108</v>
      </c>
      <c r="U709" t="s">
        <v>2332</v>
      </c>
      <c r="V709" t="s">
        <v>2112</v>
      </c>
      <c r="W709" t="s">
        <v>40</v>
      </c>
      <c r="X709" t="s">
        <v>131</v>
      </c>
      <c r="Y709" t="s">
        <v>41</v>
      </c>
      <c r="Z709" t="s">
        <v>1038</v>
      </c>
      <c r="AA709">
        <v>0</v>
      </c>
      <c r="AB709">
        <v>100</v>
      </c>
      <c r="AC709">
        <v>14</v>
      </c>
      <c r="AE709">
        <v>0.14000000000000001</v>
      </c>
      <c r="AF709">
        <v>0.51</v>
      </c>
      <c r="AG709">
        <v>0</v>
      </c>
      <c r="AH709">
        <v>0</v>
      </c>
      <c r="AI709">
        <v>0</v>
      </c>
      <c r="AJ709">
        <v>0</v>
      </c>
      <c r="AK709">
        <v>0</v>
      </c>
      <c r="AL709">
        <v>0</v>
      </c>
      <c r="AM709">
        <v>0</v>
      </c>
      <c r="AN709">
        <v>0</v>
      </c>
      <c r="AO709" t="s">
        <v>38</v>
      </c>
      <c r="AP709" t="s">
        <v>38</v>
      </c>
      <c r="AQ709" t="s">
        <v>38</v>
      </c>
      <c r="AT709" t="str">
        <f t="shared" si="11"/>
        <v>02150115</v>
      </c>
    </row>
    <row r="710" spans="1:46" hidden="1">
      <c r="A710" t="s">
        <v>2672</v>
      </c>
      <c r="B710" t="s">
        <v>2644</v>
      </c>
      <c r="C710" t="s">
        <v>2673</v>
      </c>
      <c r="D710" t="s">
        <v>2300</v>
      </c>
      <c r="E710" t="s">
        <v>2113</v>
      </c>
      <c r="F710" t="s">
        <v>2301</v>
      </c>
      <c r="G710" t="s">
        <v>2114</v>
      </c>
      <c r="H710" t="s">
        <v>2301</v>
      </c>
      <c r="I710" t="s">
        <v>2674</v>
      </c>
      <c r="J710" t="s">
        <v>40</v>
      </c>
      <c r="K710" t="s">
        <v>115</v>
      </c>
      <c r="L710" t="s">
        <v>41</v>
      </c>
      <c r="M710" t="s">
        <v>374</v>
      </c>
      <c r="N710">
        <v>22</v>
      </c>
      <c r="O710">
        <v>11</v>
      </c>
      <c r="P710" t="s">
        <v>38</v>
      </c>
      <c r="Q710" t="s">
        <v>38</v>
      </c>
      <c r="R710" t="s">
        <v>38</v>
      </c>
      <c r="S710" t="s">
        <v>2301</v>
      </c>
      <c r="T710" t="s">
        <v>2115</v>
      </c>
      <c r="U710" t="s">
        <v>2301</v>
      </c>
      <c r="V710" t="s">
        <v>2119</v>
      </c>
      <c r="W710" t="s">
        <v>40</v>
      </c>
      <c r="X710" t="s">
        <v>35</v>
      </c>
      <c r="Y710" t="s">
        <v>36</v>
      </c>
      <c r="Z710" t="s">
        <v>1038</v>
      </c>
      <c r="AA710">
        <v>1469</v>
      </c>
      <c r="AB710">
        <v>3000</v>
      </c>
      <c r="AC710">
        <v>394</v>
      </c>
      <c r="AE710">
        <v>150</v>
      </c>
      <c r="AF710">
        <v>350</v>
      </c>
      <c r="AG710">
        <v>350</v>
      </c>
      <c r="AH710">
        <v>350</v>
      </c>
      <c r="AI710">
        <v>350</v>
      </c>
      <c r="AJ710">
        <v>350</v>
      </c>
      <c r="AK710">
        <v>350</v>
      </c>
      <c r="AL710">
        <v>350</v>
      </c>
      <c r="AM710">
        <v>350</v>
      </c>
      <c r="AN710">
        <v>350</v>
      </c>
      <c r="AO710" t="s">
        <v>38</v>
      </c>
      <c r="AP710" t="s">
        <v>38</v>
      </c>
      <c r="AQ710" t="s">
        <v>38</v>
      </c>
      <c r="AT710" t="str">
        <f t="shared" si="11"/>
        <v>0216011</v>
      </c>
    </row>
    <row r="711" spans="1:46" hidden="1">
      <c r="A711" t="s">
        <v>2672</v>
      </c>
      <c r="B711" t="s">
        <v>2644</v>
      </c>
      <c r="C711" t="s">
        <v>2673</v>
      </c>
      <c r="D711" t="s">
        <v>2300</v>
      </c>
      <c r="E711" t="s">
        <v>2113</v>
      </c>
      <c r="F711" t="s">
        <v>2301</v>
      </c>
      <c r="G711" t="s">
        <v>2114</v>
      </c>
      <c r="H711" t="s">
        <v>2301</v>
      </c>
      <c r="I711" t="s">
        <v>2674</v>
      </c>
      <c r="J711" t="s">
        <v>40</v>
      </c>
      <c r="K711" t="s">
        <v>115</v>
      </c>
      <c r="L711" t="s">
        <v>41</v>
      </c>
      <c r="M711" t="s">
        <v>374</v>
      </c>
      <c r="N711">
        <v>22</v>
      </c>
      <c r="O711">
        <v>11</v>
      </c>
      <c r="P711" t="s">
        <v>38</v>
      </c>
      <c r="Q711" t="s">
        <v>38</v>
      </c>
      <c r="R711" t="s">
        <v>38</v>
      </c>
      <c r="S711" t="s">
        <v>2304</v>
      </c>
      <c r="T711" t="s">
        <v>2120</v>
      </c>
      <c r="U711" t="s">
        <v>2304</v>
      </c>
      <c r="V711" t="s">
        <v>2124</v>
      </c>
      <c r="W711" t="s">
        <v>40</v>
      </c>
      <c r="X711" t="s">
        <v>35</v>
      </c>
      <c r="Y711" t="s">
        <v>36</v>
      </c>
      <c r="Z711" t="s">
        <v>374</v>
      </c>
      <c r="AA711">
        <v>631</v>
      </c>
      <c r="AB711">
        <v>1000</v>
      </c>
      <c r="AC711">
        <v>101</v>
      </c>
      <c r="AE711">
        <v>100</v>
      </c>
      <c r="AF711">
        <v>100</v>
      </c>
      <c r="AG711">
        <v>100</v>
      </c>
      <c r="AH711">
        <v>100</v>
      </c>
      <c r="AI711">
        <v>100</v>
      </c>
      <c r="AJ711">
        <v>100</v>
      </c>
      <c r="AK711">
        <v>100</v>
      </c>
      <c r="AL711">
        <v>100</v>
      </c>
      <c r="AM711">
        <v>100</v>
      </c>
      <c r="AN711">
        <v>100</v>
      </c>
      <c r="AO711" t="s">
        <v>38</v>
      </c>
      <c r="AP711" t="s">
        <v>38</v>
      </c>
      <c r="AQ711" t="s">
        <v>38</v>
      </c>
      <c r="AT711" t="str">
        <f t="shared" si="11"/>
        <v>0216012</v>
      </c>
    </row>
    <row r="712" spans="1:46" hidden="1">
      <c r="A712" t="s">
        <v>2672</v>
      </c>
      <c r="B712" t="s">
        <v>2644</v>
      </c>
      <c r="C712" t="s">
        <v>2673</v>
      </c>
      <c r="D712" t="s">
        <v>2300</v>
      </c>
      <c r="E712" t="s">
        <v>2113</v>
      </c>
      <c r="F712" t="s">
        <v>2301</v>
      </c>
      <c r="G712" t="s">
        <v>2114</v>
      </c>
      <c r="H712" t="s">
        <v>2301</v>
      </c>
      <c r="I712" t="s">
        <v>2674</v>
      </c>
      <c r="J712" t="s">
        <v>40</v>
      </c>
      <c r="K712" t="s">
        <v>115</v>
      </c>
      <c r="L712" t="s">
        <v>41</v>
      </c>
      <c r="M712" t="s">
        <v>374</v>
      </c>
      <c r="N712">
        <v>22</v>
      </c>
      <c r="O712">
        <v>11</v>
      </c>
      <c r="P712" t="s">
        <v>38</v>
      </c>
      <c r="Q712" t="s">
        <v>38</v>
      </c>
      <c r="R712" t="s">
        <v>38</v>
      </c>
      <c r="S712" t="s">
        <v>2307</v>
      </c>
      <c r="T712" t="s">
        <v>2125</v>
      </c>
      <c r="U712" t="s">
        <v>2307</v>
      </c>
      <c r="V712" t="s">
        <v>2129</v>
      </c>
      <c r="W712" t="s">
        <v>40</v>
      </c>
      <c r="X712" t="s">
        <v>35</v>
      </c>
      <c r="Y712" t="s">
        <v>36</v>
      </c>
      <c r="Z712" t="s">
        <v>374</v>
      </c>
      <c r="AA712">
        <v>1643</v>
      </c>
      <c r="AB712">
        <v>2970</v>
      </c>
      <c r="AC712">
        <v>341</v>
      </c>
      <c r="AE712">
        <v>270</v>
      </c>
      <c r="AF712">
        <v>300</v>
      </c>
      <c r="AG712">
        <v>300</v>
      </c>
      <c r="AH712">
        <v>300</v>
      </c>
      <c r="AI712">
        <v>300</v>
      </c>
      <c r="AJ712">
        <v>300</v>
      </c>
      <c r="AK712">
        <v>300</v>
      </c>
      <c r="AL712">
        <v>300</v>
      </c>
      <c r="AM712">
        <v>300</v>
      </c>
      <c r="AN712">
        <v>300</v>
      </c>
      <c r="AO712" t="s">
        <v>38</v>
      </c>
      <c r="AP712" t="s">
        <v>38</v>
      </c>
      <c r="AQ712" t="s">
        <v>38</v>
      </c>
      <c r="AT712" t="str">
        <f t="shared" si="11"/>
        <v>0216013</v>
      </c>
    </row>
    <row r="713" spans="1:46" hidden="1">
      <c r="A713" t="s">
        <v>2672</v>
      </c>
      <c r="B713" t="s">
        <v>2644</v>
      </c>
      <c r="C713" t="s">
        <v>2673</v>
      </c>
      <c r="D713" t="s">
        <v>2300</v>
      </c>
      <c r="E713" t="s">
        <v>2113</v>
      </c>
      <c r="F713" t="s">
        <v>2301</v>
      </c>
      <c r="G713" t="s">
        <v>2114</v>
      </c>
      <c r="H713" t="s">
        <v>2301</v>
      </c>
      <c r="I713" t="s">
        <v>2674</v>
      </c>
      <c r="J713" t="s">
        <v>40</v>
      </c>
      <c r="K713" t="s">
        <v>115</v>
      </c>
      <c r="L713" t="s">
        <v>41</v>
      </c>
      <c r="M713" t="s">
        <v>374</v>
      </c>
      <c r="N713">
        <v>22</v>
      </c>
      <c r="O713">
        <v>11</v>
      </c>
      <c r="P713" t="s">
        <v>38</v>
      </c>
      <c r="Q713" t="s">
        <v>38</v>
      </c>
      <c r="R713" t="s">
        <v>38</v>
      </c>
      <c r="S713" t="s">
        <v>2310</v>
      </c>
      <c r="T713" t="s">
        <v>2130</v>
      </c>
      <c r="U713" t="s">
        <v>2310</v>
      </c>
      <c r="V713" t="s">
        <v>2131</v>
      </c>
      <c r="W713" t="s">
        <v>100</v>
      </c>
      <c r="X713" t="s">
        <v>115</v>
      </c>
      <c r="Y713" t="s">
        <v>36</v>
      </c>
      <c r="Z713" t="s">
        <v>374</v>
      </c>
      <c r="AA713">
        <v>156</v>
      </c>
      <c r="AB713">
        <v>156</v>
      </c>
      <c r="AC713">
        <v>156</v>
      </c>
      <c r="AE713">
        <v>156</v>
      </c>
      <c r="AF713">
        <v>156</v>
      </c>
      <c r="AG713">
        <v>156</v>
      </c>
      <c r="AH713">
        <v>156</v>
      </c>
      <c r="AI713">
        <v>156</v>
      </c>
      <c r="AJ713">
        <v>156</v>
      </c>
      <c r="AK713">
        <v>156</v>
      </c>
      <c r="AL713">
        <v>156</v>
      </c>
      <c r="AM713">
        <v>156</v>
      </c>
      <c r="AN713">
        <v>156</v>
      </c>
      <c r="AO713" t="s">
        <v>38</v>
      </c>
      <c r="AP713" t="s">
        <v>38</v>
      </c>
      <c r="AQ713" t="s">
        <v>38</v>
      </c>
      <c r="AT713" t="str">
        <f t="shared" si="11"/>
        <v>0216014</v>
      </c>
    </row>
    <row r="714" spans="1:46" hidden="1">
      <c r="A714" t="s">
        <v>2672</v>
      </c>
      <c r="B714" t="s">
        <v>2644</v>
      </c>
      <c r="C714" t="s">
        <v>2673</v>
      </c>
      <c r="D714" t="s">
        <v>2300</v>
      </c>
      <c r="E714" t="s">
        <v>2113</v>
      </c>
      <c r="F714" t="s">
        <v>2301</v>
      </c>
      <c r="G714" t="s">
        <v>2114</v>
      </c>
      <c r="H714" t="s">
        <v>2301</v>
      </c>
      <c r="I714" t="s">
        <v>2674</v>
      </c>
      <c r="J714" t="s">
        <v>40</v>
      </c>
      <c r="K714" t="s">
        <v>115</v>
      </c>
      <c r="L714" t="s">
        <v>41</v>
      </c>
      <c r="M714" t="s">
        <v>374</v>
      </c>
      <c r="N714">
        <v>22</v>
      </c>
      <c r="O714">
        <v>11</v>
      </c>
      <c r="P714" t="s">
        <v>38</v>
      </c>
      <c r="Q714" t="s">
        <v>38</v>
      </c>
      <c r="R714" t="s">
        <v>38</v>
      </c>
      <c r="S714" t="s">
        <v>2310</v>
      </c>
      <c r="T714" t="s">
        <v>2130</v>
      </c>
      <c r="U714" t="s">
        <v>2315</v>
      </c>
      <c r="V714" t="s">
        <v>2132</v>
      </c>
      <c r="W714" t="s">
        <v>100</v>
      </c>
      <c r="X714" t="s">
        <v>115</v>
      </c>
      <c r="Y714" t="s">
        <v>36</v>
      </c>
      <c r="Z714" t="s">
        <v>374</v>
      </c>
      <c r="AA714">
        <v>46</v>
      </c>
      <c r="AB714">
        <v>46</v>
      </c>
      <c r="AC714">
        <v>46</v>
      </c>
      <c r="AE714">
        <v>46</v>
      </c>
      <c r="AF714">
        <v>46</v>
      </c>
      <c r="AG714">
        <v>46</v>
      </c>
      <c r="AH714">
        <v>46</v>
      </c>
      <c r="AI714">
        <v>46</v>
      </c>
      <c r="AJ714">
        <v>46</v>
      </c>
      <c r="AK714">
        <v>46</v>
      </c>
      <c r="AL714">
        <v>46</v>
      </c>
      <c r="AM714">
        <v>46</v>
      </c>
      <c r="AN714">
        <v>46</v>
      </c>
      <c r="AO714" t="s">
        <v>38</v>
      </c>
      <c r="AP714" t="s">
        <v>38</v>
      </c>
      <c r="AQ714" t="s">
        <v>38</v>
      </c>
      <c r="AT714" t="str">
        <f t="shared" si="11"/>
        <v>0216016</v>
      </c>
    </row>
    <row r="715" spans="1:46" hidden="1">
      <c r="A715" t="s">
        <v>2672</v>
      </c>
      <c r="B715" t="s">
        <v>2644</v>
      </c>
      <c r="C715" t="s">
        <v>2673</v>
      </c>
      <c r="D715" t="s">
        <v>2300</v>
      </c>
      <c r="E715" t="s">
        <v>2113</v>
      </c>
      <c r="F715" t="s">
        <v>2301</v>
      </c>
      <c r="G715" t="s">
        <v>2114</v>
      </c>
      <c r="H715" t="s">
        <v>2301</v>
      </c>
      <c r="I715" t="s">
        <v>2674</v>
      </c>
      <c r="J715" t="s">
        <v>40</v>
      </c>
      <c r="K715" t="s">
        <v>115</v>
      </c>
      <c r="L715" t="s">
        <v>41</v>
      </c>
      <c r="M715" t="s">
        <v>374</v>
      </c>
      <c r="N715">
        <v>22</v>
      </c>
      <c r="O715">
        <v>11</v>
      </c>
      <c r="P715" t="s">
        <v>38</v>
      </c>
      <c r="Q715" t="s">
        <v>38</v>
      </c>
      <c r="R715" t="s">
        <v>38</v>
      </c>
      <c r="S715" t="s">
        <v>2320</v>
      </c>
      <c r="T715" t="s">
        <v>2133</v>
      </c>
      <c r="U715" t="s">
        <v>2318</v>
      </c>
      <c r="V715" t="s">
        <v>2134</v>
      </c>
      <c r="W715" t="s">
        <v>40</v>
      </c>
      <c r="X715" t="s">
        <v>115</v>
      </c>
      <c r="Y715" t="s">
        <v>36</v>
      </c>
      <c r="Z715" t="s">
        <v>374</v>
      </c>
      <c r="AA715">
        <v>7</v>
      </c>
      <c r="AB715">
        <v>19</v>
      </c>
      <c r="AC715">
        <v>1</v>
      </c>
      <c r="AE715">
        <v>1</v>
      </c>
      <c r="AF715">
        <v>2</v>
      </c>
      <c r="AG715">
        <v>2</v>
      </c>
      <c r="AH715">
        <v>2</v>
      </c>
      <c r="AI715">
        <v>2</v>
      </c>
      <c r="AJ715">
        <v>2</v>
      </c>
      <c r="AK715">
        <v>2</v>
      </c>
      <c r="AL715">
        <v>2</v>
      </c>
      <c r="AM715">
        <v>2</v>
      </c>
      <c r="AN715">
        <v>2</v>
      </c>
      <c r="AO715" t="s">
        <v>38</v>
      </c>
      <c r="AP715" t="s">
        <v>38</v>
      </c>
      <c r="AQ715" t="s">
        <v>38</v>
      </c>
      <c r="AT715" t="str">
        <f t="shared" si="11"/>
        <v>0216018</v>
      </c>
    </row>
    <row r="716" spans="1:46" hidden="1">
      <c r="A716" t="s">
        <v>2672</v>
      </c>
      <c r="B716" t="s">
        <v>2644</v>
      </c>
      <c r="C716" t="s">
        <v>2673</v>
      </c>
      <c r="D716" t="s">
        <v>2300</v>
      </c>
      <c r="E716" t="s">
        <v>2113</v>
      </c>
      <c r="F716" t="s">
        <v>2304</v>
      </c>
      <c r="G716" t="s">
        <v>2135</v>
      </c>
      <c r="H716" t="s">
        <v>2304</v>
      </c>
      <c r="I716" t="s">
        <v>2675</v>
      </c>
      <c r="J716" t="s">
        <v>40</v>
      </c>
      <c r="K716" t="s">
        <v>115</v>
      </c>
      <c r="L716" t="s">
        <v>41</v>
      </c>
      <c r="M716" t="s">
        <v>374</v>
      </c>
      <c r="N716">
        <v>1</v>
      </c>
      <c r="O716">
        <v>10</v>
      </c>
      <c r="P716" t="s">
        <v>38</v>
      </c>
      <c r="Q716" t="s">
        <v>38</v>
      </c>
      <c r="R716" t="s">
        <v>38</v>
      </c>
      <c r="S716" t="s">
        <v>2327</v>
      </c>
      <c r="T716" t="s">
        <v>2136</v>
      </c>
      <c r="U716" t="s">
        <v>2321</v>
      </c>
      <c r="V716" t="s">
        <v>2137</v>
      </c>
      <c r="W716" t="s">
        <v>40</v>
      </c>
      <c r="X716" t="s">
        <v>35</v>
      </c>
      <c r="Y716" t="s">
        <v>36</v>
      </c>
      <c r="Z716" t="s">
        <v>1038</v>
      </c>
      <c r="AA716">
        <v>113362</v>
      </c>
      <c r="AB716">
        <v>218867</v>
      </c>
      <c r="AC716">
        <v>26065</v>
      </c>
      <c r="AE716">
        <v>20100</v>
      </c>
      <c r="AF716">
        <v>20792</v>
      </c>
      <c r="AG716">
        <v>22242</v>
      </c>
      <c r="AH716">
        <v>23252</v>
      </c>
      <c r="AI716">
        <v>24000</v>
      </c>
      <c r="AJ716">
        <v>24000</v>
      </c>
      <c r="AK716">
        <v>24000</v>
      </c>
      <c r="AL716">
        <v>24000</v>
      </c>
      <c r="AM716">
        <v>24000</v>
      </c>
      <c r="AN716">
        <v>24000</v>
      </c>
      <c r="AO716" t="s">
        <v>38</v>
      </c>
      <c r="AP716" t="s">
        <v>38</v>
      </c>
      <c r="AQ716" t="s">
        <v>38</v>
      </c>
      <c r="AT716" t="str">
        <f t="shared" si="11"/>
        <v>02160111</v>
      </c>
    </row>
    <row r="717" spans="1:46" hidden="1">
      <c r="A717" t="s">
        <v>2672</v>
      </c>
      <c r="B717" t="s">
        <v>2644</v>
      </c>
      <c r="C717" t="s">
        <v>2673</v>
      </c>
      <c r="D717" t="s">
        <v>2300</v>
      </c>
      <c r="E717" t="s">
        <v>2113</v>
      </c>
      <c r="F717" t="s">
        <v>2304</v>
      </c>
      <c r="G717" t="s">
        <v>2135</v>
      </c>
      <c r="H717" t="s">
        <v>2304</v>
      </c>
      <c r="I717" t="s">
        <v>2675</v>
      </c>
      <c r="J717" t="s">
        <v>40</v>
      </c>
      <c r="K717" t="s">
        <v>115</v>
      </c>
      <c r="L717" t="s">
        <v>41</v>
      </c>
      <c r="M717" t="s">
        <v>374</v>
      </c>
      <c r="N717">
        <v>1</v>
      </c>
      <c r="O717">
        <v>10</v>
      </c>
      <c r="P717" t="s">
        <v>38</v>
      </c>
      <c r="Q717" t="s">
        <v>38</v>
      </c>
      <c r="R717" t="s">
        <v>38</v>
      </c>
      <c r="S717" t="s">
        <v>2329</v>
      </c>
      <c r="T717" t="s">
        <v>2139</v>
      </c>
      <c r="U717" t="s">
        <v>2327</v>
      </c>
      <c r="V717" t="s">
        <v>2143</v>
      </c>
      <c r="W717" t="s">
        <v>40</v>
      </c>
      <c r="X717" t="s">
        <v>35</v>
      </c>
      <c r="Y717" t="s">
        <v>36</v>
      </c>
      <c r="Z717" t="s">
        <v>1038</v>
      </c>
      <c r="AA717">
        <v>3978</v>
      </c>
      <c r="AB717">
        <v>9500</v>
      </c>
      <c r="AC717">
        <v>278</v>
      </c>
      <c r="AE717">
        <v>500</v>
      </c>
      <c r="AF717">
        <v>1000</v>
      </c>
      <c r="AG717">
        <v>1000</v>
      </c>
      <c r="AH717">
        <v>1000</v>
      </c>
      <c r="AI717">
        <v>1000</v>
      </c>
      <c r="AJ717">
        <v>1000</v>
      </c>
      <c r="AK717">
        <v>1000</v>
      </c>
      <c r="AL717">
        <v>1000</v>
      </c>
      <c r="AM717">
        <v>1000</v>
      </c>
      <c r="AN717">
        <v>1000</v>
      </c>
      <c r="AO717" t="s">
        <v>38</v>
      </c>
      <c r="AP717" t="s">
        <v>38</v>
      </c>
      <c r="AQ717" t="s">
        <v>38</v>
      </c>
      <c r="AT717" t="str">
        <f t="shared" si="11"/>
        <v>02160112</v>
      </c>
    </row>
    <row r="718" spans="1:46" hidden="1">
      <c r="A718" t="s">
        <v>2672</v>
      </c>
      <c r="B718" t="s">
        <v>2644</v>
      </c>
      <c r="C718" t="s">
        <v>2673</v>
      </c>
      <c r="D718" t="s">
        <v>2300</v>
      </c>
      <c r="E718" t="s">
        <v>2113</v>
      </c>
      <c r="F718" t="s">
        <v>2304</v>
      </c>
      <c r="G718" t="s">
        <v>2135</v>
      </c>
      <c r="H718" t="s">
        <v>2304</v>
      </c>
      <c r="I718" t="s">
        <v>2675</v>
      </c>
      <c r="J718" t="s">
        <v>40</v>
      </c>
      <c r="K718" t="s">
        <v>115</v>
      </c>
      <c r="L718" t="s">
        <v>41</v>
      </c>
      <c r="M718" t="s">
        <v>374</v>
      </c>
      <c r="N718">
        <v>1</v>
      </c>
      <c r="O718">
        <v>10</v>
      </c>
      <c r="P718" t="s">
        <v>38</v>
      </c>
      <c r="Q718" t="s">
        <v>38</v>
      </c>
      <c r="R718" t="s">
        <v>38</v>
      </c>
      <c r="S718" t="s">
        <v>2327</v>
      </c>
      <c r="T718" t="s">
        <v>2136</v>
      </c>
      <c r="U718" t="s">
        <v>2329</v>
      </c>
      <c r="V718" t="s">
        <v>2138</v>
      </c>
      <c r="W718" t="s">
        <v>40</v>
      </c>
      <c r="X718" t="s">
        <v>35</v>
      </c>
      <c r="Y718" t="s">
        <v>36</v>
      </c>
      <c r="Z718" t="s">
        <v>1038</v>
      </c>
      <c r="AA718">
        <v>0</v>
      </c>
      <c r="AB718">
        <v>11519</v>
      </c>
      <c r="AC718">
        <v>130</v>
      </c>
      <c r="AE718">
        <v>1040</v>
      </c>
      <c r="AF718">
        <v>1040</v>
      </c>
      <c r="AG718">
        <v>1040</v>
      </c>
      <c r="AH718">
        <v>1040</v>
      </c>
      <c r="AI718">
        <v>1413</v>
      </c>
      <c r="AJ718">
        <v>1413</v>
      </c>
      <c r="AK718">
        <v>1413</v>
      </c>
      <c r="AL718">
        <v>1040</v>
      </c>
      <c r="AM718">
        <v>1040</v>
      </c>
      <c r="AN718">
        <v>1040</v>
      </c>
      <c r="AO718" t="s">
        <v>38</v>
      </c>
      <c r="AP718" t="s">
        <v>38</v>
      </c>
      <c r="AQ718" t="s">
        <v>38</v>
      </c>
      <c r="AT718" t="str">
        <f t="shared" si="11"/>
        <v>02160113</v>
      </c>
    </row>
    <row r="719" spans="1:46" hidden="1">
      <c r="A719" t="s">
        <v>2672</v>
      </c>
      <c r="B719" t="s">
        <v>2644</v>
      </c>
      <c r="C719" t="s">
        <v>2673</v>
      </c>
      <c r="D719" t="s">
        <v>2300</v>
      </c>
      <c r="E719" t="s">
        <v>2113</v>
      </c>
      <c r="F719" t="s">
        <v>2307</v>
      </c>
      <c r="G719" t="s">
        <v>211</v>
      </c>
      <c r="H719" t="s">
        <v>2307</v>
      </c>
      <c r="I719" t="s">
        <v>2676</v>
      </c>
      <c r="J719" t="s">
        <v>100</v>
      </c>
      <c r="K719" t="s">
        <v>115</v>
      </c>
      <c r="L719" t="s">
        <v>41</v>
      </c>
      <c r="M719" t="s">
        <v>374</v>
      </c>
      <c r="N719">
        <v>100</v>
      </c>
      <c r="O719">
        <v>100</v>
      </c>
      <c r="Q719" t="s">
        <v>38</v>
      </c>
      <c r="R719" t="s">
        <v>38</v>
      </c>
      <c r="S719" t="s">
        <v>2331</v>
      </c>
      <c r="T719" t="s">
        <v>2144</v>
      </c>
      <c r="U719" t="s">
        <v>2333</v>
      </c>
      <c r="V719" t="s">
        <v>320</v>
      </c>
      <c r="W719" t="s">
        <v>100</v>
      </c>
      <c r="X719" t="s">
        <v>115</v>
      </c>
      <c r="Y719" t="s">
        <v>41</v>
      </c>
      <c r="Z719" t="s">
        <v>374</v>
      </c>
      <c r="AA719">
        <v>100</v>
      </c>
      <c r="AB719">
        <v>100</v>
      </c>
      <c r="AC719" t="e">
        <v>#N/A</v>
      </c>
      <c r="AE719">
        <v>100</v>
      </c>
      <c r="AF719">
        <v>100</v>
      </c>
      <c r="AG719">
        <v>100</v>
      </c>
      <c r="AH719">
        <v>100</v>
      </c>
      <c r="AI719">
        <v>100</v>
      </c>
      <c r="AJ719">
        <v>100</v>
      </c>
      <c r="AK719">
        <v>100</v>
      </c>
      <c r="AL719">
        <v>100</v>
      </c>
      <c r="AM719">
        <v>100</v>
      </c>
      <c r="AN719">
        <v>100</v>
      </c>
      <c r="AO719" t="s">
        <v>60</v>
      </c>
      <c r="AP719" t="s">
        <v>38</v>
      </c>
      <c r="AQ719" t="s">
        <v>38</v>
      </c>
      <c r="AT719" t="str">
        <f t="shared" si="11"/>
        <v>02160116</v>
      </c>
    </row>
    <row r="720" spans="1:46" hidden="1">
      <c r="A720" t="s">
        <v>2672</v>
      </c>
      <c r="B720" t="s">
        <v>2644</v>
      </c>
      <c r="C720" t="s">
        <v>2673</v>
      </c>
      <c r="D720" t="s">
        <v>2300</v>
      </c>
      <c r="E720" t="s">
        <v>2113</v>
      </c>
      <c r="F720" t="s">
        <v>2307</v>
      </c>
      <c r="G720" t="s">
        <v>211</v>
      </c>
      <c r="H720" t="s">
        <v>2307</v>
      </c>
      <c r="I720" t="s">
        <v>2676</v>
      </c>
      <c r="J720" t="s">
        <v>100</v>
      </c>
      <c r="K720" t="s">
        <v>115</v>
      </c>
      <c r="L720" t="s">
        <v>41</v>
      </c>
      <c r="M720" t="s">
        <v>374</v>
      </c>
      <c r="N720">
        <v>100</v>
      </c>
      <c r="O720">
        <v>100</v>
      </c>
      <c r="P720" t="s">
        <v>38</v>
      </c>
      <c r="Q720" t="s">
        <v>38</v>
      </c>
      <c r="R720" t="s">
        <v>38</v>
      </c>
      <c r="S720" t="s">
        <v>2332</v>
      </c>
      <c r="T720" t="s">
        <v>402</v>
      </c>
      <c r="U720" t="s">
        <v>2303</v>
      </c>
      <c r="V720" t="s">
        <v>2148</v>
      </c>
      <c r="W720" t="s">
        <v>34</v>
      </c>
      <c r="X720" t="s">
        <v>131</v>
      </c>
      <c r="Y720" t="s">
        <v>36</v>
      </c>
      <c r="Z720" t="s">
        <v>374</v>
      </c>
      <c r="AA720">
        <v>182</v>
      </c>
      <c r="AB720">
        <v>190</v>
      </c>
      <c r="AC720" t="e">
        <v>#N/A</v>
      </c>
      <c r="AE720">
        <v>182</v>
      </c>
      <c r="AF720">
        <v>182</v>
      </c>
      <c r="AG720">
        <v>182</v>
      </c>
      <c r="AH720">
        <v>182</v>
      </c>
      <c r="AI720">
        <v>190</v>
      </c>
      <c r="AJ720">
        <v>190</v>
      </c>
      <c r="AK720">
        <v>190</v>
      </c>
      <c r="AL720">
        <v>190</v>
      </c>
      <c r="AM720">
        <v>190</v>
      </c>
      <c r="AN720">
        <v>190</v>
      </c>
      <c r="AO720" t="s">
        <v>60</v>
      </c>
      <c r="AP720" t="s">
        <v>38</v>
      </c>
      <c r="AQ720" t="s">
        <v>38</v>
      </c>
      <c r="AT720" t="str">
        <f t="shared" si="11"/>
        <v>02160117</v>
      </c>
    </row>
    <row r="721" spans="1:46" hidden="1">
      <c r="A721" t="s">
        <v>2672</v>
      </c>
      <c r="B721" t="s">
        <v>2644</v>
      </c>
      <c r="C721" t="s">
        <v>2673</v>
      </c>
      <c r="D721" t="s">
        <v>2300</v>
      </c>
      <c r="E721" t="s">
        <v>2113</v>
      </c>
      <c r="F721" t="s">
        <v>2301</v>
      </c>
      <c r="G721" t="s">
        <v>2114</v>
      </c>
      <c r="H721" t="s">
        <v>2301</v>
      </c>
      <c r="I721" t="s">
        <v>2674</v>
      </c>
      <c r="J721" t="s">
        <v>40</v>
      </c>
      <c r="K721" t="s">
        <v>115</v>
      </c>
      <c r="L721" t="s">
        <v>41</v>
      </c>
      <c r="M721" t="s">
        <v>374</v>
      </c>
      <c r="N721">
        <v>22</v>
      </c>
      <c r="O721">
        <v>11</v>
      </c>
      <c r="P721" t="s">
        <v>38</v>
      </c>
      <c r="Q721" t="s">
        <v>38</v>
      </c>
      <c r="R721" t="s">
        <v>38</v>
      </c>
      <c r="S721" t="s">
        <v>2321</v>
      </c>
      <c r="T721" t="s">
        <v>2149</v>
      </c>
      <c r="U721" t="s">
        <v>2320</v>
      </c>
      <c r="V721" t="s">
        <v>2150</v>
      </c>
      <c r="W721" t="s">
        <v>40</v>
      </c>
      <c r="X721" t="s">
        <v>95</v>
      </c>
      <c r="Y721" t="s">
        <v>41</v>
      </c>
      <c r="Z721" t="s">
        <v>374</v>
      </c>
      <c r="AA721">
        <v>25</v>
      </c>
      <c r="AB721">
        <v>100</v>
      </c>
      <c r="AC721">
        <v>10</v>
      </c>
      <c r="AE721">
        <v>10</v>
      </c>
      <c r="AF721">
        <v>30</v>
      </c>
      <c r="AG721">
        <v>40</v>
      </c>
      <c r="AH721">
        <v>15</v>
      </c>
      <c r="AI721">
        <v>0.83</v>
      </c>
      <c r="AJ721">
        <v>0.83</v>
      </c>
      <c r="AK721">
        <v>0.83</v>
      </c>
      <c r="AL721">
        <v>0.83</v>
      </c>
      <c r="AM721">
        <v>0.83</v>
      </c>
      <c r="AN721">
        <v>0.85</v>
      </c>
      <c r="AO721" t="s">
        <v>38</v>
      </c>
      <c r="AP721" t="s">
        <v>38</v>
      </c>
      <c r="AQ721" t="s">
        <v>38</v>
      </c>
      <c r="AT721" t="str">
        <f t="shared" si="11"/>
        <v>02160110</v>
      </c>
    </row>
    <row r="722" spans="1:46" hidden="1">
      <c r="A722" t="s">
        <v>2677</v>
      </c>
      <c r="B722" t="s">
        <v>2644</v>
      </c>
      <c r="C722" t="s">
        <v>2678</v>
      </c>
      <c r="D722" t="s">
        <v>2300</v>
      </c>
      <c r="E722" t="s">
        <v>2151</v>
      </c>
      <c r="F722" t="s">
        <v>2307</v>
      </c>
      <c r="G722" t="s">
        <v>2152</v>
      </c>
      <c r="H722" t="s">
        <v>2320</v>
      </c>
      <c r="I722" t="s">
        <v>2679</v>
      </c>
      <c r="J722" t="s">
        <v>34</v>
      </c>
      <c r="K722" t="s">
        <v>95</v>
      </c>
      <c r="L722" t="s">
        <v>41</v>
      </c>
      <c r="M722" t="s">
        <v>374</v>
      </c>
      <c r="N722">
        <v>0</v>
      </c>
      <c r="O722">
        <v>87.1</v>
      </c>
      <c r="P722" t="s">
        <v>38</v>
      </c>
      <c r="Q722" t="s">
        <v>38</v>
      </c>
      <c r="R722" t="s">
        <v>38</v>
      </c>
      <c r="S722" t="s">
        <v>2314</v>
      </c>
      <c r="T722" t="s">
        <v>2153</v>
      </c>
      <c r="U722" t="s">
        <v>2304</v>
      </c>
      <c r="V722" t="s">
        <v>2172</v>
      </c>
      <c r="W722" t="s">
        <v>40</v>
      </c>
      <c r="X722" t="s">
        <v>35</v>
      </c>
      <c r="Y722" t="s">
        <v>36</v>
      </c>
      <c r="Z722" t="s">
        <v>1038</v>
      </c>
      <c r="AA722">
        <v>18581</v>
      </c>
      <c r="AB722">
        <v>21581</v>
      </c>
      <c r="AC722">
        <v>8228</v>
      </c>
      <c r="AE722">
        <v>6767</v>
      </c>
      <c r="AF722">
        <v>1576</v>
      </c>
      <c r="AG722">
        <v>1661</v>
      </c>
      <c r="AH722">
        <v>1605</v>
      </c>
      <c r="AI722">
        <v>1621</v>
      </c>
      <c r="AJ722">
        <v>1637</v>
      </c>
      <c r="AK722">
        <v>1653</v>
      </c>
      <c r="AL722">
        <v>1670</v>
      </c>
      <c r="AM722">
        <v>1687</v>
      </c>
      <c r="AN722">
        <v>1704</v>
      </c>
      <c r="AO722" t="s">
        <v>38</v>
      </c>
      <c r="AP722" t="s">
        <v>38</v>
      </c>
      <c r="AQ722" t="s">
        <v>38</v>
      </c>
      <c r="AT722" t="str">
        <f t="shared" si="11"/>
        <v>0222012</v>
      </c>
    </row>
    <row r="723" spans="1:46" hidden="1">
      <c r="A723" t="s">
        <v>2677</v>
      </c>
      <c r="B723" t="s">
        <v>2644</v>
      </c>
      <c r="C723" t="s">
        <v>2678</v>
      </c>
      <c r="D723" t="s">
        <v>2300</v>
      </c>
      <c r="E723" t="s">
        <v>2151</v>
      </c>
      <c r="F723" t="s">
        <v>2307</v>
      </c>
      <c r="G723" t="s">
        <v>2152</v>
      </c>
      <c r="H723" t="s">
        <v>2319</v>
      </c>
      <c r="I723" t="s">
        <v>2680</v>
      </c>
      <c r="J723" t="s">
        <v>34</v>
      </c>
      <c r="K723" t="s">
        <v>95</v>
      </c>
      <c r="L723" t="s">
        <v>41</v>
      </c>
      <c r="M723" t="s">
        <v>374</v>
      </c>
      <c r="N723">
        <v>42.4</v>
      </c>
      <c r="O723">
        <v>26.75</v>
      </c>
      <c r="P723" t="s">
        <v>38</v>
      </c>
      <c r="Q723" t="s">
        <v>38</v>
      </c>
      <c r="R723" t="s">
        <v>38</v>
      </c>
      <c r="S723" t="s">
        <v>2314</v>
      </c>
      <c r="T723" t="s">
        <v>2153</v>
      </c>
      <c r="U723" t="s">
        <v>2314</v>
      </c>
      <c r="V723" t="s">
        <v>2173</v>
      </c>
      <c r="W723" t="s">
        <v>40</v>
      </c>
      <c r="X723" t="s">
        <v>35</v>
      </c>
      <c r="Y723" t="s">
        <v>36</v>
      </c>
      <c r="Z723" t="s">
        <v>1038</v>
      </c>
      <c r="AA723">
        <v>3378541</v>
      </c>
      <c r="AB723">
        <v>3924024</v>
      </c>
      <c r="AC723">
        <v>2227244</v>
      </c>
      <c r="AE723">
        <v>1230428.230289005</v>
      </c>
      <c r="AF723">
        <v>286560.49814326462</v>
      </c>
      <c r="AG723">
        <v>302015.85495936708</v>
      </c>
      <c r="AH723">
        <v>291833.50223346433</v>
      </c>
      <c r="AI723">
        <v>294742.74586943648</v>
      </c>
      <c r="AJ723">
        <v>297651.98950540868</v>
      </c>
      <c r="AK723">
        <v>300561.233141381</v>
      </c>
      <c r="AL723">
        <v>303652.30450460152</v>
      </c>
      <c r="AM723">
        <v>306743.37586782197</v>
      </c>
      <c r="AN723">
        <v>309834.44723104249</v>
      </c>
      <c r="AO723" t="s">
        <v>38</v>
      </c>
      <c r="AP723" t="s">
        <v>38</v>
      </c>
      <c r="AQ723" t="s">
        <v>38</v>
      </c>
      <c r="AT723" t="str">
        <f t="shared" si="11"/>
        <v>0222015</v>
      </c>
    </row>
    <row r="724" spans="1:46" hidden="1">
      <c r="A724" t="s">
        <v>2677</v>
      </c>
      <c r="B724" t="s">
        <v>2644</v>
      </c>
      <c r="C724" t="s">
        <v>2678</v>
      </c>
      <c r="D724" t="s">
        <v>2300</v>
      </c>
      <c r="E724" t="s">
        <v>2151</v>
      </c>
      <c r="F724" t="s">
        <v>2310</v>
      </c>
      <c r="G724" t="s">
        <v>2174</v>
      </c>
      <c r="H724" t="s">
        <v>2327</v>
      </c>
      <c r="I724" t="s">
        <v>2681</v>
      </c>
      <c r="J724" t="s">
        <v>34</v>
      </c>
      <c r="K724" t="s">
        <v>95</v>
      </c>
      <c r="L724" t="s">
        <v>41</v>
      </c>
      <c r="M724" t="s">
        <v>374</v>
      </c>
      <c r="N724">
        <v>-0.48</v>
      </c>
      <c r="O724">
        <v>0.97</v>
      </c>
      <c r="P724" t="s">
        <v>38</v>
      </c>
      <c r="Q724" t="s">
        <v>38</v>
      </c>
      <c r="R724" t="s">
        <v>38</v>
      </c>
      <c r="S724" t="s">
        <v>2316</v>
      </c>
      <c r="T724" t="s">
        <v>2175</v>
      </c>
      <c r="U724" t="s">
        <v>2319</v>
      </c>
      <c r="V724" t="s">
        <v>2182</v>
      </c>
      <c r="W724" t="s">
        <v>40</v>
      </c>
      <c r="X724" t="s">
        <v>35</v>
      </c>
      <c r="Y724" t="s">
        <v>36</v>
      </c>
      <c r="Z724" t="s">
        <v>1038</v>
      </c>
      <c r="AA724">
        <v>2171</v>
      </c>
      <c r="AB724">
        <v>8820</v>
      </c>
      <c r="AC724">
        <v>1469</v>
      </c>
      <c r="AE724">
        <v>909</v>
      </c>
      <c r="AF724">
        <v>858</v>
      </c>
      <c r="AG724">
        <v>858</v>
      </c>
      <c r="AH724">
        <v>858</v>
      </c>
      <c r="AI724">
        <v>867</v>
      </c>
      <c r="AJ724">
        <v>876</v>
      </c>
      <c r="AK724">
        <v>885</v>
      </c>
      <c r="AL724">
        <v>894</v>
      </c>
      <c r="AM724">
        <v>903</v>
      </c>
      <c r="AN724">
        <v>912</v>
      </c>
      <c r="AO724" t="s">
        <v>38</v>
      </c>
      <c r="AP724" t="s">
        <v>38</v>
      </c>
      <c r="AQ724" t="s">
        <v>38</v>
      </c>
      <c r="AT724" t="str">
        <f t="shared" si="11"/>
        <v>0222019</v>
      </c>
    </row>
    <row r="725" spans="1:46" hidden="1">
      <c r="A725" t="s">
        <v>2677</v>
      </c>
      <c r="B725" t="s">
        <v>2644</v>
      </c>
      <c r="C725" t="s">
        <v>2678</v>
      </c>
      <c r="D725" t="s">
        <v>2300</v>
      </c>
      <c r="E725" t="s">
        <v>2151</v>
      </c>
      <c r="F725" t="s">
        <v>2310</v>
      </c>
      <c r="G725" t="s">
        <v>2174</v>
      </c>
      <c r="H725" t="s">
        <v>2321</v>
      </c>
      <c r="I725" t="s">
        <v>2682</v>
      </c>
      <c r="J725" t="s">
        <v>34</v>
      </c>
      <c r="K725" t="s">
        <v>95</v>
      </c>
      <c r="L725" t="s">
        <v>65</v>
      </c>
      <c r="M725" t="s">
        <v>374</v>
      </c>
      <c r="N725">
        <v>0</v>
      </c>
      <c r="O725">
        <v>53</v>
      </c>
      <c r="P725" t="s">
        <v>38</v>
      </c>
      <c r="Q725" t="s">
        <v>38</v>
      </c>
      <c r="R725" t="s">
        <v>38</v>
      </c>
      <c r="S725" t="s">
        <v>2316</v>
      </c>
      <c r="T725" t="s">
        <v>2175</v>
      </c>
      <c r="U725" t="s">
        <v>2320</v>
      </c>
      <c r="V725" t="s">
        <v>2183</v>
      </c>
      <c r="W725" t="s">
        <v>40</v>
      </c>
      <c r="X725" t="s">
        <v>35</v>
      </c>
      <c r="Y725" t="s">
        <v>36</v>
      </c>
      <c r="Z725" t="s">
        <v>1038</v>
      </c>
      <c r="AA725">
        <v>4747</v>
      </c>
      <c r="AB725">
        <v>16845</v>
      </c>
      <c r="AC725">
        <v>3227</v>
      </c>
      <c r="AE725">
        <v>1809</v>
      </c>
      <c r="AF725">
        <v>1631</v>
      </c>
      <c r="AG725">
        <v>1631</v>
      </c>
      <c r="AH725">
        <v>1631</v>
      </c>
      <c r="AI725">
        <v>1648</v>
      </c>
      <c r="AJ725">
        <v>1665</v>
      </c>
      <c r="AK725">
        <v>1682</v>
      </c>
      <c r="AL725">
        <v>1699</v>
      </c>
      <c r="AM725">
        <v>1716</v>
      </c>
      <c r="AN725">
        <v>1733</v>
      </c>
      <c r="AO725" t="s">
        <v>38</v>
      </c>
      <c r="AP725" t="s">
        <v>38</v>
      </c>
      <c r="AQ725" t="s">
        <v>38</v>
      </c>
      <c r="AT725" t="str">
        <f t="shared" si="11"/>
        <v>02220110</v>
      </c>
    </row>
    <row r="726" spans="1:46" hidden="1">
      <c r="A726" t="s">
        <v>2677</v>
      </c>
      <c r="B726" t="s">
        <v>2644</v>
      </c>
      <c r="C726" t="s">
        <v>2678</v>
      </c>
      <c r="D726" t="s">
        <v>2300</v>
      </c>
      <c r="E726" t="s">
        <v>2151</v>
      </c>
      <c r="F726" t="s">
        <v>2310</v>
      </c>
      <c r="G726" t="s">
        <v>2174</v>
      </c>
      <c r="H726" t="s">
        <v>2321</v>
      </c>
      <c r="I726" t="s">
        <v>2682</v>
      </c>
      <c r="J726" t="s">
        <v>34</v>
      </c>
      <c r="K726" t="s">
        <v>95</v>
      </c>
      <c r="L726" t="s">
        <v>65</v>
      </c>
      <c r="M726" t="s">
        <v>374</v>
      </c>
      <c r="N726">
        <v>0</v>
      </c>
      <c r="O726">
        <v>53</v>
      </c>
      <c r="P726" t="s">
        <v>38</v>
      </c>
      <c r="Q726" t="s">
        <v>38</v>
      </c>
      <c r="R726" t="s">
        <v>38</v>
      </c>
      <c r="S726" t="s">
        <v>2318</v>
      </c>
      <c r="T726" t="s">
        <v>2184</v>
      </c>
      <c r="U726" t="s">
        <v>2321</v>
      </c>
      <c r="V726" t="s">
        <v>2188</v>
      </c>
      <c r="W726" t="s">
        <v>40</v>
      </c>
      <c r="X726" t="s">
        <v>35</v>
      </c>
      <c r="Y726" t="s">
        <v>36</v>
      </c>
      <c r="Z726" t="s">
        <v>1038</v>
      </c>
      <c r="AA726">
        <v>146111</v>
      </c>
      <c r="AB726">
        <v>701846</v>
      </c>
      <c r="AC726">
        <v>164610</v>
      </c>
      <c r="AE726">
        <v>156936</v>
      </c>
      <c r="AF726">
        <v>55692</v>
      </c>
      <c r="AG726">
        <v>57924</v>
      </c>
      <c r="AH726">
        <v>59739</v>
      </c>
      <c r="AI726">
        <v>60336</v>
      </c>
      <c r="AJ726">
        <v>60940</v>
      </c>
      <c r="AK726">
        <v>61550</v>
      </c>
      <c r="AL726">
        <v>62166</v>
      </c>
      <c r="AM726">
        <v>62788</v>
      </c>
      <c r="AN726">
        <v>63415</v>
      </c>
      <c r="AO726" t="s">
        <v>38</v>
      </c>
      <c r="AP726" t="s">
        <v>38</v>
      </c>
      <c r="AQ726" t="s">
        <v>38</v>
      </c>
      <c r="AT726" t="str">
        <f t="shared" si="11"/>
        <v>02220111</v>
      </c>
    </row>
    <row r="727" spans="1:46" hidden="1">
      <c r="A727" t="s">
        <v>2677</v>
      </c>
      <c r="B727" t="s">
        <v>2644</v>
      </c>
      <c r="C727" t="s">
        <v>2678</v>
      </c>
      <c r="D727" t="s">
        <v>2300</v>
      </c>
      <c r="E727" t="s">
        <v>2151</v>
      </c>
      <c r="F727" t="s">
        <v>2310</v>
      </c>
      <c r="G727" t="s">
        <v>2174</v>
      </c>
      <c r="H727" t="s">
        <v>2321</v>
      </c>
      <c r="I727" t="s">
        <v>2682</v>
      </c>
      <c r="J727" t="s">
        <v>34</v>
      </c>
      <c r="K727" t="s">
        <v>95</v>
      </c>
      <c r="L727" t="s">
        <v>65</v>
      </c>
      <c r="M727" t="s">
        <v>374</v>
      </c>
      <c r="N727">
        <v>0</v>
      </c>
      <c r="O727">
        <v>53</v>
      </c>
      <c r="P727" t="s">
        <v>38</v>
      </c>
      <c r="Q727" t="s">
        <v>38</v>
      </c>
      <c r="R727" t="s">
        <v>38</v>
      </c>
      <c r="S727" t="s">
        <v>2318</v>
      </c>
      <c r="T727" t="s">
        <v>2184</v>
      </c>
      <c r="U727" t="s">
        <v>2327</v>
      </c>
      <c r="V727" t="s">
        <v>2189</v>
      </c>
      <c r="W727" t="s">
        <v>40</v>
      </c>
      <c r="X727" t="s">
        <v>35</v>
      </c>
      <c r="Y727" t="s">
        <v>36</v>
      </c>
      <c r="Z727" t="s">
        <v>1038</v>
      </c>
      <c r="AA727">
        <v>1592</v>
      </c>
      <c r="AB727">
        <v>3051</v>
      </c>
      <c r="AC727">
        <v>658</v>
      </c>
      <c r="AE727">
        <v>655</v>
      </c>
      <c r="AF727">
        <v>181</v>
      </c>
      <c r="AG727">
        <v>241</v>
      </c>
      <c r="AH727">
        <v>276</v>
      </c>
      <c r="AI727">
        <v>278</v>
      </c>
      <c r="AJ727">
        <v>280</v>
      </c>
      <c r="AK727">
        <v>282</v>
      </c>
      <c r="AL727">
        <v>284</v>
      </c>
      <c r="AM727">
        <v>286</v>
      </c>
      <c r="AN727">
        <v>288</v>
      </c>
      <c r="AO727" t="s">
        <v>38</v>
      </c>
      <c r="AP727" t="s">
        <v>38</v>
      </c>
      <c r="AQ727" t="s">
        <v>38</v>
      </c>
      <c r="AT727" t="str">
        <f t="shared" si="11"/>
        <v>02220112</v>
      </c>
    </row>
    <row r="728" spans="1:46" hidden="1">
      <c r="A728" t="s">
        <v>2677</v>
      </c>
      <c r="B728" t="s">
        <v>2644</v>
      </c>
      <c r="C728" t="s">
        <v>2678</v>
      </c>
      <c r="D728" t="s">
        <v>2300</v>
      </c>
      <c r="E728" t="s">
        <v>2151</v>
      </c>
      <c r="F728" t="s">
        <v>2310</v>
      </c>
      <c r="G728" t="s">
        <v>2174</v>
      </c>
      <c r="H728" t="s">
        <v>2321</v>
      </c>
      <c r="I728" t="s">
        <v>2682</v>
      </c>
      <c r="J728" t="s">
        <v>34</v>
      </c>
      <c r="K728" t="s">
        <v>95</v>
      </c>
      <c r="L728" t="s">
        <v>65</v>
      </c>
      <c r="M728" t="s">
        <v>374</v>
      </c>
      <c r="N728">
        <v>0</v>
      </c>
      <c r="O728">
        <v>53</v>
      </c>
      <c r="P728" t="s">
        <v>38</v>
      </c>
      <c r="Q728" t="s">
        <v>38</v>
      </c>
      <c r="R728" t="s">
        <v>38</v>
      </c>
      <c r="S728" t="s">
        <v>2318</v>
      </c>
      <c r="T728" t="s">
        <v>2184</v>
      </c>
      <c r="U728" t="s">
        <v>2329</v>
      </c>
      <c r="V728" t="s">
        <v>2190</v>
      </c>
      <c r="W728" t="s">
        <v>40</v>
      </c>
      <c r="X728" t="s">
        <v>35</v>
      </c>
      <c r="Y728" t="s">
        <v>36</v>
      </c>
      <c r="Z728" t="s">
        <v>1038</v>
      </c>
      <c r="AA728">
        <v>146234</v>
      </c>
      <c r="AB728">
        <v>701846</v>
      </c>
      <c r="AC728">
        <v>164621</v>
      </c>
      <c r="AE728">
        <v>156936</v>
      </c>
      <c r="AF728">
        <v>55692</v>
      </c>
      <c r="AG728">
        <v>57924</v>
      </c>
      <c r="AH728">
        <v>59739</v>
      </c>
      <c r="AI728">
        <v>60336</v>
      </c>
      <c r="AJ728">
        <v>60940</v>
      </c>
      <c r="AK728">
        <v>61550</v>
      </c>
      <c r="AL728">
        <v>62166</v>
      </c>
      <c r="AM728">
        <v>62788</v>
      </c>
      <c r="AN728">
        <v>63415</v>
      </c>
      <c r="AO728" t="s">
        <v>38</v>
      </c>
      <c r="AP728" t="s">
        <v>38</v>
      </c>
      <c r="AQ728" t="s">
        <v>38</v>
      </c>
      <c r="AT728" t="str">
        <f t="shared" si="11"/>
        <v>02220113</v>
      </c>
    </row>
    <row r="729" spans="1:46" hidden="1">
      <c r="A729" t="s">
        <v>2677</v>
      </c>
      <c r="B729" t="s">
        <v>2644</v>
      </c>
      <c r="C729" t="s">
        <v>2678</v>
      </c>
      <c r="D729" t="s">
        <v>2300</v>
      </c>
      <c r="E729" t="s">
        <v>2151</v>
      </c>
      <c r="F729" t="s">
        <v>2310</v>
      </c>
      <c r="G729" t="s">
        <v>2174</v>
      </c>
      <c r="H729" t="s">
        <v>2321</v>
      </c>
      <c r="I729" t="s">
        <v>2682</v>
      </c>
      <c r="J729" t="s">
        <v>34</v>
      </c>
      <c r="K729" t="s">
        <v>95</v>
      </c>
      <c r="L729" t="s">
        <v>65</v>
      </c>
      <c r="M729" t="s">
        <v>374</v>
      </c>
      <c r="N729">
        <v>0</v>
      </c>
      <c r="O729">
        <v>53</v>
      </c>
      <c r="P729" t="s">
        <v>38</v>
      </c>
      <c r="Q729" t="s">
        <v>38</v>
      </c>
      <c r="R729" t="s">
        <v>38</v>
      </c>
      <c r="S729" t="s">
        <v>2318</v>
      </c>
      <c r="T729" t="s">
        <v>2184</v>
      </c>
      <c r="U729" t="s">
        <v>2331</v>
      </c>
      <c r="V729" t="s">
        <v>2191</v>
      </c>
      <c r="W729" t="s">
        <v>40</v>
      </c>
      <c r="X729" t="s">
        <v>35</v>
      </c>
      <c r="Y729" t="s">
        <v>36</v>
      </c>
      <c r="Z729" t="s">
        <v>1038</v>
      </c>
      <c r="AA729">
        <v>27511</v>
      </c>
      <c r="AB729">
        <v>22707</v>
      </c>
      <c r="AC729">
        <v>10491</v>
      </c>
      <c r="AE729">
        <v>10420</v>
      </c>
      <c r="AF729">
        <v>1280</v>
      </c>
      <c r="AG729">
        <v>1340</v>
      </c>
      <c r="AH729">
        <v>1375</v>
      </c>
      <c r="AI729">
        <v>1377</v>
      </c>
      <c r="AJ729">
        <v>1379</v>
      </c>
      <c r="AK729">
        <v>1381</v>
      </c>
      <c r="AL729">
        <v>1383</v>
      </c>
      <c r="AM729">
        <v>1385</v>
      </c>
      <c r="AN729">
        <v>1387</v>
      </c>
      <c r="AO729" t="s">
        <v>38</v>
      </c>
      <c r="AP729" t="s">
        <v>38</v>
      </c>
      <c r="AQ729" t="s">
        <v>38</v>
      </c>
      <c r="AT729" t="str">
        <f t="shared" si="11"/>
        <v>02220114</v>
      </c>
    </row>
    <row r="730" spans="1:46" hidden="1">
      <c r="A730" t="s">
        <v>2677</v>
      </c>
      <c r="B730" t="s">
        <v>2644</v>
      </c>
      <c r="C730" t="s">
        <v>2678</v>
      </c>
      <c r="D730" t="s">
        <v>2300</v>
      </c>
      <c r="E730" t="s">
        <v>2151</v>
      </c>
      <c r="F730" t="s">
        <v>2307</v>
      </c>
      <c r="G730" t="s">
        <v>2152</v>
      </c>
      <c r="H730" t="s">
        <v>2320</v>
      </c>
      <c r="I730" t="s">
        <v>2679</v>
      </c>
      <c r="J730" t="s">
        <v>34</v>
      </c>
      <c r="K730" t="s">
        <v>95</v>
      </c>
      <c r="L730" t="s">
        <v>41</v>
      </c>
      <c r="M730" t="s">
        <v>374</v>
      </c>
      <c r="N730">
        <v>0</v>
      </c>
      <c r="O730">
        <v>87.1</v>
      </c>
      <c r="P730" t="s">
        <v>38</v>
      </c>
      <c r="Q730" t="s">
        <v>38</v>
      </c>
      <c r="R730" t="s">
        <v>38</v>
      </c>
      <c r="S730" t="s">
        <v>2315</v>
      </c>
      <c r="T730" t="s">
        <v>2192</v>
      </c>
      <c r="U730" t="s">
        <v>2332</v>
      </c>
      <c r="V730" t="s">
        <v>2199</v>
      </c>
      <c r="W730" t="s">
        <v>34</v>
      </c>
      <c r="X730" t="s">
        <v>35</v>
      </c>
      <c r="Y730" t="s">
        <v>36</v>
      </c>
      <c r="Z730" t="s">
        <v>1038</v>
      </c>
      <c r="AA730">
        <v>35</v>
      </c>
      <c r="AB730">
        <v>40</v>
      </c>
      <c r="AC730" t="e">
        <v>#N/A</v>
      </c>
      <c r="AO730" t="s">
        <v>38</v>
      </c>
      <c r="AP730" t="s">
        <v>38</v>
      </c>
      <c r="AQ730" t="s">
        <v>38</v>
      </c>
      <c r="AT730" t="str">
        <f t="shared" si="11"/>
        <v>02220115</v>
      </c>
    </row>
    <row r="731" spans="1:46" hidden="1">
      <c r="A731" t="s">
        <v>2677</v>
      </c>
      <c r="B731" t="s">
        <v>2644</v>
      </c>
      <c r="C731" t="s">
        <v>2678</v>
      </c>
      <c r="D731" t="s">
        <v>2300</v>
      </c>
      <c r="E731" t="s">
        <v>2151</v>
      </c>
      <c r="F731" t="s">
        <v>2307</v>
      </c>
      <c r="G731" t="s">
        <v>2152</v>
      </c>
      <c r="H731" t="s">
        <v>2320</v>
      </c>
      <c r="I731" t="s">
        <v>2679</v>
      </c>
      <c r="J731" t="s">
        <v>34</v>
      </c>
      <c r="K731" t="s">
        <v>95</v>
      </c>
      <c r="L731" t="s">
        <v>41</v>
      </c>
      <c r="M731" t="s">
        <v>374</v>
      </c>
      <c r="N731">
        <v>0</v>
      </c>
      <c r="O731">
        <v>87.1</v>
      </c>
      <c r="P731" t="s">
        <v>38</v>
      </c>
      <c r="Q731" t="s">
        <v>38</v>
      </c>
      <c r="R731" t="s">
        <v>38</v>
      </c>
      <c r="S731" t="s">
        <v>2315</v>
      </c>
      <c r="T731" t="s">
        <v>2192</v>
      </c>
      <c r="U731" t="s">
        <v>2333</v>
      </c>
      <c r="V731" t="s">
        <v>2200</v>
      </c>
      <c r="W731" t="s">
        <v>34</v>
      </c>
      <c r="X731" t="s">
        <v>35</v>
      </c>
      <c r="Y731" t="s">
        <v>36</v>
      </c>
      <c r="Z731" t="s">
        <v>1038</v>
      </c>
      <c r="AA731">
        <v>6</v>
      </c>
      <c r="AB731">
        <v>4</v>
      </c>
      <c r="AC731">
        <v>5</v>
      </c>
      <c r="AO731" t="s">
        <v>38</v>
      </c>
      <c r="AP731" t="s">
        <v>38</v>
      </c>
      <c r="AQ731" t="s">
        <v>38</v>
      </c>
      <c r="AT731" t="str">
        <f t="shared" si="11"/>
        <v>02220116</v>
      </c>
    </row>
    <row r="732" spans="1:46" hidden="1">
      <c r="A732" t="s">
        <v>2677</v>
      </c>
      <c r="B732" t="s">
        <v>2644</v>
      </c>
      <c r="C732" t="s">
        <v>2678</v>
      </c>
      <c r="D732" t="s">
        <v>2300</v>
      </c>
      <c r="E732" t="s">
        <v>2151</v>
      </c>
      <c r="F732" t="s">
        <v>2314</v>
      </c>
      <c r="G732" t="s">
        <v>2201</v>
      </c>
      <c r="H732" t="s">
        <v>2329</v>
      </c>
      <c r="I732" t="s">
        <v>2683</v>
      </c>
      <c r="J732" t="s">
        <v>100</v>
      </c>
      <c r="K732" t="s">
        <v>95</v>
      </c>
      <c r="L732" t="s">
        <v>65</v>
      </c>
      <c r="M732" t="s">
        <v>374</v>
      </c>
      <c r="N732">
        <v>1</v>
      </c>
      <c r="O732">
        <v>1</v>
      </c>
      <c r="P732" t="s">
        <v>60</v>
      </c>
      <c r="Q732" t="s">
        <v>38</v>
      </c>
      <c r="R732" t="s">
        <v>38</v>
      </c>
      <c r="S732" t="s">
        <v>2319</v>
      </c>
      <c r="T732" t="s">
        <v>2202</v>
      </c>
      <c r="U732" t="s">
        <v>2303</v>
      </c>
      <c r="V732" t="s">
        <v>2203</v>
      </c>
      <c r="W732" t="s">
        <v>34</v>
      </c>
      <c r="X732" t="s">
        <v>35</v>
      </c>
      <c r="Y732" t="s">
        <v>41</v>
      </c>
      <c r="Z732" t="s">
        <v>374</v>
      </c>
      <c r="AA732">
        <v>95</v>
      </c>
      <c r="AB732">
        <v>100</v>
      </c>
      <c r="AC732" t="e">
        <v>#N/A</v>
      </c>
      <c r="AE732">
        <v>0</v>
      </c>
      <c r="AF732">
        <v>100</v>
      </c>
      <c r="AG732">
        <v>100</v>
      </c>
      <c r="AH732">
        <v>100</v>
      </c>
      <c r="AI732">
        <v>100</v>
      </c>
      <c r="AJ732">
        <v>100</v>
      </c>
      <c r="AK732">
        <v>100</v>
      </c>
      <c r="AL732">
        <v>100</v>
      </c>
      <c r="AM732">
        <v>100</v>
      </c>
      <c r="AN732">
        <v>100</v>
      </c>
      <c r="AO732" t="s">
        <v>60</v>
      </c>
      <c r="AP732" t="s">
        <v>38</v>
      </c>
      <c r="AQ732" t="s">
        <v>38</v>
      </c>
      <c r="AT732" t="str">
        <f t="shared" si="11"/>
        <v>02220117</v>
      </c>
    </row>
    <row r="733" spans="1:46" hidden="1">
      <c r="A733" t="s">
        <v>2677</v>
      </c>
      <c r="B733" t="s">
        <v>2644</v>
      </c>
      <c r="C733" t="s">
        <v>2678</v>
      </c>
      <c r="D733" t="s">
        <v>2300</v>
      </c>
      <c r="E733" t="s">
        <v>2151</v>
      </c>
      <c r="F733" t="s">
        <v>2314</v>
      </c>
      <c r="G733" t="s">
        <v>2201</v>
      </c>
      <c r="H733" t="s">
        <v>2329</v>
      </c>
      <c r="I733" t="s">
        <v>2683</v>
      </c>
      <c r="J733" t="s">
        <v>100</v>
      </c>
      <c r="K733" t="s">
        <v>95</v>
      </c>
      <c r="L733" t="s">
        <v>65</v>
      </c>
      <c r="M733" t="s">
        <v>374</v>
      </c>
      <c r="N733">
        <v>1</v>
      </c>
      <c r="O733">
        <v>1</v>
      </c>
      <c r="P733" t="s">
        <v>60</v>
      </c>
      <c r="Q733" t="s">
        <v>38</v>
      </c>
      <c r="R733" t="s">
        <v>38</v>
      </c>
      <c r="S733" t="s">
        <v>2320</v>
      </c>
      <c r="T733" t="s">
        <v>2204</v>
      </c>
      <c r="U733" t="s">
        <v>2305</v>
      </c>
      <c r="V733" t="s">
        <v>2205</v>
      </c>
      <c r="W733" t="s">
        <v>34</v>
      </c>
      <c r="X733" t="s">
        <v>35</v>
      </c>
      <c r="Y733" t="s">
        <v>41</v>
      </c>
      <c r="Z733" t="s">
        <v>374</v>
      </c>
      <c r="AA733">
        <v>95</v>
      </c>
      <c r="AB733">
        <v>100</v>
      </c>
      <c r="AC733" t="e">
        <v>#N/A</v>
      </c>
      <c r="AH733">
        <v>100</v>
      </c>
      <c r="AI733">
        <v>100</v>
      </c>
      <c r="AJ733">
        <v>100</v>
      </c>
      <c r="AK733">
        <v>100</v>
      </c>
      <c r="AL733">
        <v>100</v>
      </c>
      <c r="AM733">
        <v>100</v>
      </c>
      <c r="AN733">
        <v>100</v>
      </c>
      <c r="AO733" t="s">
        <v>60</v>
      </c>
      <c r="AP733" t="s">
        <v>38</v>
      </c>
      <c r="AQ733" t="s">
        <v>38</v>
      </c>
      <c r="AT733" t="str">
        <f t="shared" si="11"/>
        <v>02220118</v>
      </c>
    </row>
  </sheetData>
  <autoFilter ref="A1:AR733" xr:uid="{57533675-8601-4584-B87D-D2ADBD3CE2ED}">
    <filterColumn colId="2">
      <filters>
        <filter val="0111"/>
      </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37BEB-5144-4B63-9D07-0558A64DDCB8}">
  <dimension ref="A1:Z1797"/>
  <sheetViews>
    <sheetView zoomScale="115" zoomScaleNormal="115" workbookViewId="0">
      <pane ySplit="1" topLeftCell="A1792" activePane="bottomLeft" state="frozen"/>
      <selection pane="bottomLeft" activeCell="A1796" sqref="A1796"/>
    </sheetView>
  </sheetViews>
  <sheetFormatPr defaultColWidth="11.42578125" defaultRowHeight="15"/>
  <cols>
    <col min="3" max="3" width="12.42578125" customWidth="1"/>
    <col min="11" max="11" width="21.28515625" style="10" bestFit="1" customWidth="1"/>
  </cols>
  <sheetData>
    <row r="1" spans="1:26" ht="60">
      <c r="A1" s="1" t="s">
        <v>0</v>
      </c>
      <c r="B1" s="1" t="s">
        <v>1</v>
      </c>
      <c r="C1" s="1" t="s">
        <v>2</v>
      </c>
      <c r="D1" s="1" t="s">
        <v>3</v>
      </c>
      <c r="E1" s="1" t="s">
        <v>4</v>
      </c>
      <c r="F1" s="1" t="s">
        <v>5</v>
      </c>
      <c r="G1" s="1" t="s">
        <v>6</v>
      </c>
      <c r="H1" s="1" t="s">
        <v>7</v>
      </c>
      <c r="I1" s="1" t="s">
        <v>8</v>
      </c>
      <c r="J1" s="1" t="s">
        <v>9</v>
      </c>
      <c r="K1" s="8" t="s">
        <v>10</v>
      </c>
      <c r="L1" s="1" t="s">
        <v>2684</v>
      </c>
      <c r="M1" s="1" t="s">
        <v>12</v>
      </c>
      <c r="N1" s="1" t="s">
        <v>13</v>
      </c>
      <c r="O1" s="1" t="s">
        <v>14</v>
      </c>
      <c r="P1" s="1" t="s">
        <v>15</v>
      </c>
      <c r="Q1" s="1" t="s">
        <v>16</v>
      </c>
      <c r="R1" s="1" t="s">
        <v>17</v>
      </c>
      <c r="S1" s="1" t="s">
        <v>18</v>
      </c>
      <c r="T1" s="1" t="s">
        <v>19</v>
      </c>
      <c r="U1" s="1" t="s">
        <v>2685</v>
      </c>
      <c r="V1" s="1" t="s">
        <v>2686</v>
      </c>
      <c r="W1" s="1" t="s">
        <v>22</v>
      </c>
      <c r="X1" s="1" t="s">
        <v>23</v>
      </c>
      <c r="Y1" s="1" t="s">
        <v>24</v>
      </c>
      <c r="Z1" s="1" t="s">
        <v>2687</v>
      </c>
    </row>
    <row r="2" spans="1:26">
      <c r="A2" s="15">
        <v>118</v>
      </c>
      <c r="B2" s="15">
        <v>1</v>
      </c>
      <c r="C2" s="15" t="s">
        <v>26</v>
      </c>
      <c r="D2" s="15">
        <v>1</v>
      </c>
      <c r="E2" s="15" t="s">
        <v>27</v>
      </c>
      <c r="F2" s="15">
        <v>1</v>
      </c>
      <c r="G2" s="15" t="s">
        <v>28</v>
      </c>
      <c r="H2" s="16" t="s">
        <v>29</v>
      </c>
      <c r="I2" s="16" t="s">
        <v>30</v>
      </c>
      <c r="J2" s="15" t="s">
        <v>31</v>
      </c>
      <c r="K2" s="9" cm="1">
        <f t="array" ref="K2">IF(I2="","",_xlfn.XLOOKUP(0&amp;A2&amp;IF(F2&lt;&gt;"",F2,LOOKUP(2,1/(F$2:F2&lt;&gt;""),F$2:F2))&amp;I2,Hoja4!G:G,Hoja4!F:F,"",0))</f>
        <v>2738585000</v>
      </c>
      <c r="L2" s="2"/>
      <c r="M2" s="15"/>
      <c r="N2" s="15"/>
      <c r="O2" s="15"/>
      <c r="P2" s="15"/>
      <c r="Q2" s="15"/>
      <c r="R2" s="15"/>
      <c r="S2" s="15"/>
      <c r="T2" s="15"/>
      <c r="U2" s="15"/>
      <c r="V2" s="15"/>
      <c r="W2" s="15"/>
      <c r="X2" s="15"/>
      <c r="Y2" s="15"/>
      <c r="Z2" s="15"/>
    </row>
    <row r="3" spans="1:26">
      <c r="A3" s="15">
        <v>118</v>
      </c>
      <c r="B3" s="15">
        <v>1</v>
      </c>
      <c r="C3" s="15"/>
      <c r="D3" s="15"/>
      <c r="E3" s="15"/>
      <c r="F3" s="15"/>
      <c r="G3" s="15"/>
      <c r="H3" s="16" t="s">
        <v>32</v>
      </c>
      <c r="I3" s="16" t="s">
        <v>32</v>
      </c>
      <c r="J3" s="15"/>
      <c r="K3" s="18" t="str" cm="1">
        <f t="array" ref="K3">IF(I3="","",_xlfn.XLOOKUP(0&amp;A3&amp;IF(F3&lt;&gt;"",F3,LOOKUP(2,1/(F$2:F3&lt;&gt;""),F$2:F3))&amp;I3,Hoja4!G:G,Hoja4!F:F,"",0))</f>
        <v/>
      </c>
      <c r="L3" s="15"/>
      <c r="M3" s="15">
        <v>17</v>
      </c>
      <c r="N3" s="15" t="s">
        <v>33</v>
      </c>
      <c r="O3" s="15" t="s">
        <v>34</v>
      </c>
      <c r="P3" s="15" t="s">
        <v>35</v>
      </c>
      <c r="Q3" s="15" t="s">
        <v>36</v>
      </c>
      <c r="R3" s="15" t="s">
        <v>37</v>
      </c>
      <c r="S3" s="15"/>
      <c r="T3" s="15">
        <v>4</v>
      </c>
      <c r="U3" s="15">
        <v>0.3</v>
      </c>
      <c r="V3" s="15">
        <v>1.2</v>
      </c>
      <c r="W3" s="15" t="s">
        <v>38</v>
      </c>
      <c r="X3" s="15" t="s">
        <v>38</v>
      </c>
      <c r="Y3" s="15" t="s">
        <v>38</v>
      </c>
      <c r="Z3" s="2"/>
    </row>
    <row r="4" spans="1:26">
      <c r="A4" s="15">
        <v>118</v>
      </c>
      <c r="B4" s="15">
        <v>1</v>
      </c>
      <c r="C4" s="15"/>
      <c r="D4" s="15"/>
      <c r="E4" s="15"/>
      <c r="F4" s="15"/>
      <c r="G4" s="15"/>
      <c r="H4" s="16" t="s">
        <v>32</v>
      </c>
      <c r="I4" s="16" t="s">
        <v>32</v>
      </c>
      <c r="J4" s="15"/>
      <c r="K4" s="18" t="str" cm="1">
        <f t="array" ref="K4">IF(I4="","",_xlfn.XLOOKUP(0&amp;A4&amp;IF(F4&lt;&gt;"",F4,LOOKUP(2,1/(F$2:F4&lt;&gt;""),F$2:F4))&amp;I4,Hoja4!G:G,Hoja4!F:F,"",0))</f>
        <v/>
      </c>
      <c r="L4" s="15"/>
      <c r="M4" s="15">
        <v>1</v>
      </c>
      <c r="N4" s="15" t="s">
        <v>39</v>
      </c>
      <c r="O4" s="15" t="s">
        <v>40</v>
      </c>
      <c r="P4" s="15" t="s">
        <v>35</v>
      </c>
      <c r="Q4" s="15" t="s">
        <v>41</v>
      </c>
      <c r="R4" s="15" t="s">
        <v>37</v>
      </c>
      <c r="S4" s="15">
        <v>15</v>
      </c>
      <c r="T4" s="15">
        <v>10</v>
      </c>
      <c r="U4" s="15" t="s">
        <v>42</v>
      </c>
      <c r="V4" s="15"/>
      <c r="W4" s="15" t="s">
        <v>38</v>
      </c>
      <c r="X4" s="15" t="s">
        <v>43</v>
      </c>
      <c r="Y4" s="15" t="s">
        <v>43</v>
      </c>
      <c r="Z4" s="2"/>
    </row>
    <row r="5" spans="1:26">
      <c r="A5" s="3">
        <v>118</v>
      </c>
      <c r="B5" s="3">
        <v>1</v>
      </c>
      <c r="C5" s="3" t="s">
        <v>26</v>
      </c>
      <c r="D5" s="3"/>
      <c r="E5" s="3"/>
      <c r="F5" s="3">
        <v>1</v>
      </c>
      <c r="G5" s="3" t="s">
        <v>28</v>
      </c>
      <c r="H5" s="4" t="s">
        <v>32</v>
      </c>
      <c r="I5" s="4" t="s">
        <v>32</v>
      </c>
      <c r="J5" s="3" t="s">
        <v>44</v>
      </c>
      <c r="K5" s="11">
        <f>SUM(K2:K4)</f>
        <v>2738585000</v>
      </c>
      <c r="L5" s="13">
        <f>SUM(L2:L4)</f>
        <v>0</v>
      </c>
      <c r="M5" s="3"/>
      <c r="N5" s="3"/>
      <c r="O5" s="3"/>
      <c r="P5" s="3"/>
      <c r="Q5" s="3"/>
      <c r="R5" s="3"/>
      <c r="S5" s="3"/>
      <c r="T5" s="3"/>
      <c r="U5" s="3"/>
      <c r="V5" s="3"/>
      <c r="W5" s="3"/>
      <c r="X5" s="3"/>
      <c r="Y5" s="3" t="s">
        <v>45</v>
      </c>
      <c r="Z5" s="13">
        <f>SUM(Z2:Z4)</f>
        <v>0</v>
      </c>
    </row>
    <row r="6" spans="1:26">
      <c r="A6" s="15">
        <v>118</v>
      </c>
      <c r="B6" s="15">
        <v>1</v>
      </c>
      <c r="C6" s="15" t="s">
        <v>26</v>
      </c>
      <c r="D6" s="15">
        <v>1</v>
      </c>
      <c r="E6" s="15" t="s">
        <v>27</v>
      </c>
      <c r="F6" s="15">
        <v>2</v>
      </c>
      <c r="G6" s="15" t="s">
        <v>46</v>
      </c>
      <c r="H6" s="16" t="s">
        <v>47</v>
      </c>
      <c r="I6" s="16" t="s">
        <v>48</v>
      </c>
      <c r="J6" s="15" t="s">
        <v>49</v>
      </c>
      <c r="K6" s="9" cm="1">
        <f t="array" ref="K6">IF(I6="","",_xlfn.XLOOKUP(0&amp;A6&amp;IF(F6&lt;&gt;"",F6,LOOKUP(2,1/(F$2:F6&lt;&gt;""),F$2:F6))&amp;I6,Hoja4!G:G,Hoja4!F:F,"",0))</f>
        <v>3270868118</v>
      </c>
      <c r="L6" s="2"/>
      <c r="M6" s="15"/>
      <c r="N6" s="15"/>
      <c r="O6" s="15"/>
      <c r="P6" s="15"/>
      <c r="Q6" s="15"/>
      <c r="R6" s="15"/>
      <c r="S6" s="15"/>
      <c r="T6" s="15"/>
      <c r="U6" s="15"/>
      <c r="V6" s="15"/>
      <c r="W6" s="15"/>
      <c r="X6" s="15"/>
      <c r="Y6" s="15"/>
      <c r="Z6" s="15"/>
    </row>
    <row r="7" spans="1:26">
      <c r="A7" s="15">
        <v>118</v>
      </c>
      <c r="B7" s="15">
        <v>1</v>
      </c>
      <c r="C7" s="15"/>
      <c r="D7" s="15"/>
      <c r="E7" s="15"/>
      <c r="F7" s="15"/>
      <c r="G7" s="15"/>
      <c r="H7" s="16" t="s">
        <v>32</v>
      </c>
      <c r="I7" s="16" t="s">
        <v>32</v>
      </c>
      <c r="J7" s="15"/>
      <c r="K7" s="18" t="str" cm="1">
        <f t="array" ref="K7">IF(I7="","",_xlfn.XLOOKUP(0&amp;A7&amp;IF(F7&lt;&gt;"",F7,LOOKUP(2,1/(F$2:F7&lt;&gt;""),F$2:F7))&amp;I7,Hoja4!G:G,Hoja4!F:F,"",0))</f>
        <v/>
      </c>
      <c r="L7" s="15"/>
      <c r="M7" s="15">
        <v>2</v>
      </c>
      <c r="N7" s="15" t="s">
        <v>50</v>
      </c>
      <c r="O7" s="15" t="s">
        <v>34</v>
      </c>
      <c r="P7" s="15" t="s">
        <v>35</v>
      </c>
      <c r="Q7" s="15" t="s">
        <v>41</v>
      </c>
      <c r="R7" s="15" t="s">
        <v>37</v>
      </c>
      <c r="S7" s="15"/>
      <c r="T7" s="15">
        <v>100</v>
      </c>
      <c r="U7" s="15">
        <v>25</v>
      </c>
      <c r="V7" s="15">
        <v>100</v>
      </c>
      <c r="W7" s="15" t="s">
        <v>43</v>
      </c>
      <c r="X7" s="15" t="s">
        <v>38</v>
      </c>
      <c r="Y7" s="15" t="s">
        <v>38</v>
      </c>
      <c r="Z7" s="2"/>
    </row>
    <row r="8" spans="1:26">
      <c r="A8" s="15">
        <v>118</v>
      </c>
      <c r="B8" s="15">
        <v>1</v>
      </c>
      <c r="C8" s="15"/>
      <c r="D8" s="15"/>
      <c r="E8" s="15"/>
      <c r="F8" s="15"/>
      <c r="G8" s="15"/>
      <c r="H8" s="16" t="s">
        <v>32</v>
      </c>
      <c r="I8" s="16" t="s">
        <v>32</v>
      </c>
      <c r="J8" s="15"/>
      <c r="K8" s="18" t="str" cm="1">
        <f t="array" ref="K8">IF(I8="","",_xlfn.XLOOKUP(0&amp;A8&amp;IF(F8&lt;&gt;"",F8,LOOKUP(2,1/(F$2:F8&lt;&gt;""),F$2:F8))&amp;I8,Hoja4!G:G,Hoja4!F:F,"",0))</f>
        <v/>
      </c>
      <c r="L8" s="15"/>
      <c r="M8" s="15">
        <v>18</v>
      </c>
      <c r="N8" s="15" t="s">
        <v>51</v>
      </c>
      <c r="O8" s="15" t="s">
        <v>40</v>
      </c>
      <c r="P8" s="15" t="s">
        <v>35</v>
      </c>
      <c r="Q8" s="15" t="s">
        <v>36</v>
      </c>
      <c r="R8" s="15" t="s">
        <v>37</v>
      </c>
      <c r="S8" s="15"/>
      <c r="T8" s="15">
        <v>2588</v>
      </c>
      <c r="U8" s="15">
        <v>1</v>
      </c>
      <c r="V8" s="15">
        <v>500</v>
      </c>
      <c r="W8" s="15" t="s">
        <v>38</v>
      </c>
      <c r="X8" s="15" t="s">
        <v>38</v>
      </c>
      <c r="Y8" s="15" t="s">
        <v>38</v>
      </c>
      <c r="Z8" s="2"/>
    </row>
    <row r="9" spans="1:26">
      <c r="A9" s="15">
        <v>118</v>
      </c>
      <c r="B9" s="15">
        <v>1</v>
      </c>
      <c r="C9" s="15"/>
      <c r="D9" s="15"/>
      <c r="E9" s="15"/>
      <c r="F9" s="15"/>
      <c r="G9" s="15"/>
      <c r="H9" s="16" t="s">
        <v>32</v>
      </c>
      <c r="I9" s="16" t="s">
        <v>32</v>
      </c>
      <c r="J9" s="15"/>
      <c r="K9" s="18" t="str" cm="1">
        <f t="array" ref="K9">IF(I9="","",_xlfn.XLOOKUP(0&amp;A9&amp;IF(F9&lt;&gt;"",F9,LOOKUP(2,1/(F$2:F9&lt;&gt;""),F$2:F9))&amp;I9,Hoja4!G:G,Hoja4!F:F,"",0))</f>
        <v/>
      </c>
      <c r="L9" s="15"/>
      <c r="M9" s="15">
        <v>19</v>
      </c>
      <c r="N9" s="15" t="s">
        <v>52</v>
      </c>
      <c r="O9" s="15" t="s">
        <v>40</v>
      </c>
      <c r="P9" s="15" t="s">
        <v>35</v>
      </c>
      <c r="Q9" s="15" t="s">
        <v>36</v>
      </c>
      <c r="R9" s="15" t="s">
        <v>37</v>
      </c>
      <c r="S9" s="15"/>
      <c r="T9" s="15">
        <v>5</v>
      </c>
      <c r="U9" s="15">
        <v>0.6</v>
      </c>
      <c r="V9" s="15">
        <v>2</v>
      </c>
      <c r="W9" s="15" t="s">
        <v>38</v>
      </c>
      <c r="X9" s="15" t="s">
        <v>38</v>
      </c>
      <c r="Y9" s="15" t="s">
        <v>38</v>
      </c>
      <c r="Z9" s="2"/>
    </row>
    <row r="10" spans="1:26">
      <c r="A10" s="3">
        <v>118</v>
      </c>
      <c r="B10" s="3">
        <v>1</v>
      </c>
      <c r="C10" s="3" t="s">
        <v>26</v>
      </c>
      <c r="D10" s="3"/>
      <c r="E10" s="3"/>
      <c r="F10" s="3">
        <v>2</v>
      </c>
      <c r="G10" s="3" t="s">
        <v>46</v>
      </c>
      <c r="H10" s="4" t="s">
        <v>32</v>
      </c>
      <c r="I10" s="4" t="s">
        <v>32</v>
      </c>
      <c r="J10" s="3" t="s">
        <v>44</v>
      </c>
      <c r="K10" s="11">
        <f>SUM(K6:K9)</f>
        <v>3270868118</v>
      </c>
      <c r="L10" s="13">
        <f>SUM(L6:L9)</f>
        <v>0</v>
      </c>
      <c r="M10" s="3"/>
      <c r="N10" s="3"/>
      <c r="O10" s="3"/>
      <c r="P10" s="3"/>
      <c r="Q10" s="3"/>
      <c r="R10" s="3"/>
      <c r="S10" s="3"/>
      <c r="T10" s="3"/>
      <c r="U10" s="3"/>
      <c r="V10" s="3"/>
      <c r="W10" s="3"/>
      <c r="X10" s="3"/>
      <c r="Y10" s="3" t="s">
        <v>45</v>
      </c>
      <c r="Z10" s="13">
        <f>SUM(Z6:Z9)</f>
        <v>0</v>
      </c>
    </row>
    <row r="11" spans="1:26">
      <c r="A11" s="15">
        <v>118</v>
      </c>
      <c r="B11" s="15">
        <v>1</v>
      </c>
      <c r="C11" s="15" t="s">
        <v>26</v>
      </c>
      <c r="D11" s="15">
        <v>1</v>
      </c>
      <c r="E11" s="15" t="s">
        <v>27</v>
      </c>
      <c r="F11" s="15">
        <v>3</v>
      </c>
      <c r="G11" s="15" t="s">
        <v>53</v>
      </c>
      <c r="H11" s="16" t="s">
        <v>54</v>
      </c>
      <c r="I11" s="16" t="s">
        <v>55</v>
      </c>
      <c r="J11" s="15" t="s">
        <v>56</v>
      </c>
      <c r="K11" s="9" cm="1">
        <f t="array" ref="K11">IF(I11="","",_xlfn.XLOOKUP(0&amp;A11&amp;IF(F11&lt;&gt;"",F11,LOOKUP(2,1/(F$2:F11&lt;&gt;""),F$2:F11))&amp;I11,Hoja4!G:G,Hoja4!F:F,"",0))</f>
        <v>111695543372</v>
      </c>
      <c r="L11" s="2"/>
      <c r="M11" s="15"/>
      <c r="N11" s="15"/>
      <c r="O11" s="15"/>
      <c r="P11" s="15"/>
      <c r="Q11" s="15"/>
      <c r="R11" s="15"/>
      <c r="S11" s="15"/>
      <c r="T11" s="15"/>
      <c r="U11" s="15"/>
      <c r="V11" s="15"/>
      <c r="W11" s="15"/>
      <c r="X11" s="15"/>
      <c r="Y11" s="15"/>
      <c r="Z11" s="15"/>
    </row>
    <row r="12" spans="1:26">
      <c r="A12" s="15">
        <v>118</v>
      </c>
      <c r="B12" s="15">
        <v>1</v>
      </c>
      <c r="C12" s="15"/>
      <c r="D12" s="15"/>
      <c r="E12" s="15"/>
      <c r="F12" s="15"/>
      <c r="G12" s="15"/>
      <c r="H12" s="16" t="s">
        <v>32</v>
      </c>
      <c r="I12" s="16" t="s">
        <v>32</v>
      </c>
      <c r="J12" s="15"/>
      <c r="K12" s="18" t="str" cm="1">
        <f t="array" ref="K12">IF(I12="","",_xlfn.XLOOKUP(0&amp;A12&amp;IF(F12&lt;&gt;"",F12,LOOKUP(2,1/(F$2:F12&lt;&gt;""),F$2:F12))&amp;I12,Hoja4!G:G,Hoja4!F:F,"",0))</f>
        <v/>
      </c>
      <c r="L12" s="15"/>
      <c r="M12" s="15">
        <v>3</v>
      </c>
      <c r="N12" s="15" t="s">
        <v>57</v>
      </c>
      <c r="O12" s="15" t="s">
        <v>40</v>
      </c>
      <c r="P12" s="15" t="s">
        <v>35</v>
      </c>
      <c r="Q12" s="15" t="s">
        <v>36</v>
      </c>
      <c r="R12" s="15" t="s">
        <v>58</v>
      </c>
      <c r="S12" s="15">
        <v>3580</v>
      </c>
      <c r="T12" s="15">
        <v>21911</v>
      </c>
      <c r="U12" s="15">
        <v>156</v>
      </c>
      <c r="V12" s="15">
        <v>2407</v>
      </c>
      <c r="W12" s="15" t="s">
        <v>38</v>
      </c>
      <c r="X12" s="15" t="s">
        <v>38</v>
      </c>
      <c r="Y12" s="15" t="s">
        <v>38</v>
      </c>
      <c r="Z12" s="2"/>
    </row>
    <row r="13" spans="1:26">
      <c r="A13" s="15">
        <v>118</v>
      </c>
      <c r="B13" s="15">
        <v>1</v>
      </c>
      <c r="C13" s="15"/>
      <c r="D13" s="15"/>
      <c r="E13" s="15"/>
      <c r="F13" s="15"/>
      <c r="G13" s="15"/>
      <c r="H13" s="16" t="s">
        <v>32</v>
      </c>
      <c r="I13" s="16" t="s">
        <v>32</v>
      </c>
      <c r="J13" s="15"/>
      <c r="K13" s="18" t="str" cm="1">
        <f t="array" ref="K13">IF(I13="","",_xlfn.XLOOKUP(0&amp;A13&amp;IF(F13&lt;&gt;"",F13,LOOKUP(2,1/(F$2:F13&lt;&gt;""),F$2:F13))&amp;I13,Hoja4!G:G,Hoja4!F:F,"",0))</f>
        <v/>
      </c>
      <c r="L13" s="15"/>
      <c r="M13" s="15">
        <v>22</v>
      </c>
      <c r="N13" s="15" t="s">
        <v>59</v>
      </c>
      <c r="O13" s="15" t="s">
        <v>40</v>
      </c>
      <c r="P13" s="15" t="s">
        <v>35</v>
      </c>
      <c r="Q13" s="15" t="s">
        <v>36</v>
      </c>
      <c r="R13" s="15" t="s">
        <v>58</v>
      </c>
      <c r="S13" s="15">
        <v>3410</v>
      </c>
      <c r="T13" s="15">
        <v>23002</v>
      </c>
      <c r="U13" s="15">
        <v>203</v>
      </c>
      <c r="V13" s="15"/>
      <c r="W13" s="15" t="s">
        <v>60</v>
      </c>
      <c r="X13" s="15" t="s">
        <v>60</v>
      </c>
      <c r="Y13" s="15" t="s">
        <v>38</v>
      </c>
      <c r="Z13" s="19"/>
    </row>
    <row r="14" spans="1:26">
      <c r="A14" s="3">
        <v>118</v>
      </c>
      <c r="B14" s="3">
        <v>1</v>
      </c>
      <c r="C14" s="3" t="s">
        <v>26</v>
      </c>
      <c r="D14" s="3"/>
      <c r="E14" s="3"/>
      <c r="F14" s="3">
        <v>3</v>
      </c>
      <c r="G14" s="3" t="s">
        <v>53</v>
      </c>
      <c r="H14" s="4" t="s">
        <v>32</v>
      </c>
      <c r="I14" s="4" t="s">
        <v>32</v>
      </c>
      <c r="J14" s="3" t="s">
        <v>44</v>
      </c>
      <c r="K14" s="11">
        <f>SUM(K11:K13)</f>
        <v>111695543372</v>
      </c>
      <c r="L14" s="13">
        <f>SUM(L11:L13)</f>
        <v>0</v>
      </c>
      <c r="M14" s="3"/>
      <c r="N14" s="3"/>
      <c r="O14" s="3"/>
      <c r="P14" s="3"/>
      <c r="Q14" s="3"/>
      <c r="R14" s="3"/>
      <c r="S14" s="3"/>
      <c r="T14" s="3"/>
      <c r="U14" s="3"/>
      <c r="V14" s="3"/>
      <c r="W14" s="3"/>
      <c r="X14" s="3"/>
      <c r="Y14" s="3" t="s">
        <v>45</v>
      </c>
      <c r="Z14" s="13">
        <f>SUM(Z11:Z13)</f>
        <v>0</v>
      </c>
    </row>
    <row r="15" spans="1:26">
      <c r="A15" s="15">
        <v>118</v>
      </c>
      <c r="B15" s="15">
        <v>1</v>
      </c>
      <c r="C15" s="15" t="s">
        <v>26</v>
      </c>
      <c r="D15" s="15">
        <v>1</v>
      </c>
      <c r="E15" s="15" t="s">
        <v>27</v>
      </c>
      <c r="F15" s="15">
        <v>4</v>
      </c>
      <c r="G15" s="15" t="s">
        <v>61</v>
      </c>
      <c r="H15" s="16" t="s">
        <v>54</v>
      </c>
      <c r="I15" s="16" t="s">
        <v>55</v>
      </c>
      <c r="J15" s="15" t="s">
        <v>56</v>
      </c>
      <c r="K15" s="9" cm="1">
        <f t="array" ref="K15">IF(I15="","",_xlfn.XLOOKUP(0&amp;A15&amp;IF(F15&lt;&gt;"",F15,LOOKUP(2,1/(F$2:F15&lt;&gt;""),F$2:F15))&amp;I15,Hoja4!G:G,Hoja4!F:F,"",0))</f>
        <v>224404512372</v>
      </c>
      <c r="L15" s="2"/>
      <c r="M15" s="15"/>
      <c r="N15" s="15"/>
      <c r="O15" s="15"/>
      <c r="P15" s="15"/>
      <c r="Q15" s="15"/>
      <c r="R15" s="15"/>
      <c r="S15" s="15"/>
      <c r="T15" s="15"/>
      <c r="U15" s="15"/>
      <c r="V15" s="15"/>
      <c r="W15" s="15"/>
      <c r="X15" s="15"/>
      <c r="Y15" s="15"/>
      <c r="Z15" s="15"/>
    </row>
    <row r="16" spans="1:26">
      <c r="A16" s="15">
        <v>118</v>
      </c>
      <c r="B16" s="15">
        <v>1</v>
      </c>
      <c r="C16" s="15"/>
      <c r="D16" s="15"/>
      <c r="E16" s="15"/>
      <c r="F16" s="15"/>
      <c r="G16" s="15"/>
      <c r="H16" s="16" t="s">
        <v>32</v>
      </c>
      <c r="I16" s="16" t="s">
        <v>32</v>
      </c>
      <c r="J16" s="15"/>
      <c r="K16" s="18" t="str" cm="1">
        <f t="array" ref="K16">IF(I16="","",_xlfn.XLOOKUP(0&amp;A16&amp;IF(F16&lt;&gt;"",F16,LOOKUP(2,1/(F$2:F16&lt;&gt;""),F$2:F16))&amp;I16,Hoja4!G:G,Hoja4!F:F,"",0))</f>
        <v/>
      </c>
      <c r="L16" s="15"/>
      <c r="M16" s="15">
        <v>20</v>
      </c>
      <c r="N16" s="15" t="s">
        <v>62</v>
      </c>
      <c r="O16" s="15" t="s">
        <v>40</v>
      </c>
      <c r="P16" s="15" t="s">
        <v>35</v>
      </c>
      <c r="Q16" s="15" t="s">
        <v>36</v>
      </c>
      <c r="R16" s="15" t="s">
        <v>37</v>
      </c>
      <c r="S16" s="15">
        <v>11039</v>
      </c>
      <c r="T16" s="15">
        <v>79900</v>
      </c>
      <c r="U16" s="15">
        <v>797</v>
      </c>
      <c r="V16" s="15">
        <v>21288</v>
      </c>
      <c r="W16" s="15" t="s">
        <v>63</v>
      </c>
      <c r="X16" s="15" t="s">
        <v>38</v>
      </c>
      <c r="Y16" s="15" t="s">
        <v>38</v>
      </c>
      <c r="Z16" s="2"/>
    </row>
    <row r="17" spans="1:26">
      <c r="A17" s="15">
        <v>118</v>
      </c>
      <c r="B17" s="15">
        <v>1</v>
      </c>
      <c r="C17" s="15"/>
      <c r="D17" s="15"/>
      <c r="E17" s="15"/>
      <c r="F17" s="15"/>
      <c r="G17" s="15"/>
      <c r="H17" s="16" t="s">
        <v>32</v>
      </c>
      <c r="I17" s="16" t="s">
        <v>32</v>
      </c>
      <c r="J17" s="15"/>
      <c r="K17" s="18" t="str" cm="1">
        <f t="array" ref="K17">IF(I17="","",_xlfn.XLOOKUP(0&amp;A17&amp;IF(F17&lt;&gt;"",F17,LOOKUP(2,1/(F$2:F17&lt;&gt;""),F$2:F17))&amp;I17,Hoja4!G:G,Hoja4!F:F,"",0))</f>
        <v/>
      </c>
      <c r="L17" s="15"/>
      <c r="M17" s="15">
        <v>4</v>
      </c>
      <c r="N17" s="15" t="s">
        <v>64</v>
      </c>
      <c r="O17" s="15" t="s">
        <v>40</v>
      </c>
      <c r="P17" s="15" t="s">
        <v>35</v>
      </c>
      <c r="Q17" s="15" t="s">
        <v>65</v>
      </c>
      <c r="R17" s="15" t="s">
        <v>37</v>
      </c>
      <c r="S17" s="15">
        <v>956</v>
      </c>
      <c r="T17" s="15">
        <v>502</v>
      </c>
      <c r="U17" s="15" t="s">
        <v>42</v>
      </c>
      <c r="V17" s="15"/>
      <c r="W17" s="15" t="s">
        <v>38</v>
      </c>
      <c r="X17" s="15" t="s">
        <v>43</v>
      </c>
      <c r="Y17" s="15" t="s">
        <v>43</v>
      </c>
      <c r="Z17" s="2"/>
    </row>
    <row r="18" spans="1:26">
      <c r="A18" s="15">
        <v>118</v>
      </c>
      <c r="B18" s="15">
        <v>1</v>
      </c>
      <c r="C18" s="15"/>
      <c r="D18" s="15"/>
      <c r="E18" s="15"/>
      <c r="F18" s="15"/>
      <c r="G18" s="15"/>
      <c r="H18" s="16" t="s">
        <v>32</v>
      </c>
      <c r="I18" s="16" t="s">
        <v>32</v>
      </c>
      <c r="J18" s="15"/>
      <c r="K18" s="18" t="str" cm="1">
        <f t="array" ref="K18">IF(I18="","",_xlfn.XLOOKUP(0&amp;A18&amp;IF(F18&lt;&gt;"",F18,LOOKUP(2,1/(F$2:F18&lt;&gt;""),F$2:F18))&amp;I18,Hoja4!G:G,Hoja4!F:F,"",0))</f>
        <v/>
      </c>
      <c r="L18" s="15"/>
      <c r="M18" s="15">
        <v>23</v>
      </c>
      <c r="N18" s="15" t="s">
        <v>66</v>
      </c>
      <c r="O18" s="15" t="s">
        <v>40</v>
      </c>
      <c r="P18" s="15" t="s">
        <v>35</v>
      </c>
      <c r="Q18" s="15" t="s">
        <v>65</v>
      </c>
      <c r="R18" s="15" t="s">
        <v>58</v>
      </c>
      <c r="S18" s="15">
        <v>21</v>
      </c>
      <c r="T18" s="15">
        <v>435</v>
      </c>
      <c r="U18" s="15">
        <v>0</v>
      </c>
      <c r="V18" s="15"/>
      <c r="W18" s="15" t="s">
        <v>60</v>
      </c>
      <c r="X18" s="15" t="s">
        <v>60</v>
      </c>
      <c r="Y18" s="15" t="s">
        <v>38</v>
      </c>
      <c r="Z18" s="19"/>
    </row>
    <row r="19" spans="1:26">
      <c r="A19" s="3">
        <v>118</v>
      </c>
      <c r="B19" s="3">
        <v>1</v>
      </c>
      <c r="C19" s="3" t="s">
        <v>26</v>
      </c>
      <c r="D19" s="3"/>
      <c r="E19" s="3"/>
      <c r="F19" s="3">
        <v>4</v>
      </c>
      <c r="G19" s="3" t="s">
        <v>61</v>
      </c>
      <c r="H19" s="4" t="s">
        <v>32</v>
      </c>
      <c r="I19" s="4" t="s">
        <v>32</v>
      </c>
      <c r="J19" s="3" t="s">
        <v>44</v>
      </c>
      <c r="K19" s="11">
        <f>SUM(K15:K18)</f>
        <v>224404512372</v>
      </c>
      <c r="L19" s="13">
        <f>SUM(L15:L18)</f>
        <v>0</v>
      </c>
      <c r="M19" s="3"/>
      <c r="N19" s="3"/>
      <c r="O19" s="3"/>
      <c r="P19" s="3"/>
      <c r="Q19" s="3"/>
      <c r="R19" s="3"/>
      <c r="S19" s="3"/>
      <c r="T19" s="3"/>
      <c r="U19" s="3"/>
      <c r="V19" s="3"/>
      <c r="W19" s="3"/>
      <c r="X19" s="3"/>
      <c r="Y19" s="3" t="s">
        <v>45</v>
      </c>
      <c r="Z19" s="13">
        <f>SUM(Z15:Z18)</f>
        <v>0</v>
      </c>
    </row>
    <row r="20" spans="1:26">
      <c r="A20" s="15">
        <v>118</v>
      </c>
      <c r="B20" s="15">
        <v>1</v>
      </c>
      <c r="C20" s="15" t="s">
        <v>26</v>
      </c>
      <c r="D20" s="15">
        <v>1</v>
      </c>
      <c r="E20" s="15" t="s">
        <v>27</v>
      </c>
      <c r="F20" s="15">
        <v>5</v>
      </c>
      <c r="G20" s="15" t="s">
        <v>67</v>
      </c>
      <c r="H20" s="16" t="s">
        <v>54</v>
      </c>
      <c r="I20" s="16" t="s">
        <v>55</v>
      </c>
      <c r="J20" s="15" t="s">
        <v>56</v>
      </c>
      <c r="K20" s="9" cm="1">
        <f t="array" ref="K20">IF(I20="","",_xlfn.XLOOKUP(0&amp;A20&amp;IF(F20&lt;&gt;"",F20,LOOKUP(2,1/(F$2:F20&lt;&gt;""),F$2:F20))&amp;I20,Hoja4!G:G,Hoja4!F:F,"",0))</f>
        <v>3036160256</v>
      </c>
      <c r="L20" s="2"/>
      <c r="M20" s="15"/>
      <c r="N20" s="15"/>
      <c r="O20" s="15"/>
      <c r="P20" s="15"/>
      <c r="Q20" s="15"/>
      <c r="R20" s="15"/>
      <c r="S20" s="15"/>
      <c r="T20" s="15"/>
      <c r="U20" s="15"/>
      <c r="V20" s="15"/>
      <c r="W20" s="15"/>
      <c r="X20" s="15"/>
      <c r="Y20" s="15"/>
      <c r="Z20" s="15"/>
    </row>
    <row r="21" spans="1:26">
      <c r="A21" s="15">
        <v>118</v>
      </c>
      <c r="B21" s="15">
        <v>1</v>
      </c>
      <c r="C21" s="15"/>
      <c r="D21" s="15"/>
      <c r="E21" s="15"/>
      <c r="F21" s="15"/>
      <c r="G21" s="15"/>
      <c r="H21" s="16" t="s">
        <v>32</v>
      </c>
      <c r="I21" s="16" t="s">
        <v>32</v>
      </c>
      <c r="J21" s="15"/>
      <c r="K21" s="18" t="str" cm="1">
        <f t="array" ref="K21">IF(I21="","",_xlfn.XLOOKUP(0&amp;A21&amp;IF(F21&lt;&gt;"",F21,LOOKUP(2,1/(F$2:F21&lt;&gt;""),F$2:F21))&amp;I21,Hoja4!G:G,Hoja4!F:F,"",0))</f>
        <v/>
      </c>
      <c r="L21" s="15"/>
      <c r="M21" s="15">
        <v>5</v>
      </c>
      <c r="N21" s="15" t="s">
        <v>68</v>
      </c>
      <c r="O21" s="15" t="s">
        <v>40</v>
      </c>
      <c r="P21" s="15" t="s">
        <v>35</v>
      </c>
      <c r="Q21" s="15" t="s">
        <v>36</v>
      </c>
      <c r="R21" s="15" t="s">
        <v>58</v>
      </c>
      <c r="S21" s="15">
        <v>4536</v>
      </c>
      <c r="T21" s="15">
        <v>6000</v>
      </c>
      <c r="U21" s="15">
        <v>0</v>
      </c>
      <c r="V21" s="15">
        <v>1000</v>
      </c>
      <c r="W21" s="15" t="s">
        <v>38</v>
      </c>
      <c r="X21" s="15" t="s">
        <v>38</v>
      </c>
      <c r="Y21" s="15" t="s">
        <v>38</v>
      </c>
      <c r="Z21" s="2"/>
    </row>
    <row r="22" spans="1:26">
      <c r="A22" s="3">
        <v>118</v>
      </c>
      <c r="B22" s="3">
        <v>1</v>
      </c>
      <c r="C22" s="3" t="s">
        <v>26</v>
      </c>
      <c r="D22" s="3"/>
      <c r="E22" s="3"/>
      <c r="F22" s="3">
        <v>5</v>
      </c>
      <c r="G22" s="3" t="s">
        <v>67</v>
      </c>
      <c r="H22" s="4" t="s">
        <v>32</v>
      </c>
      <c r="I22" s="4" t="s">
        <v>32</v>
      </c>
      <c r="J22" s="3" t="s">
        <v>44</v>
      </c>
      <c r="K22" s="11">
        <f>SUM(K20:K21)</f>
        <v>3036160256</v>
      </c>
      <c r="L22" s="13">
        <f>SUM(L20:L21)</f>
        <v>0</v>
      </c>
      <c r="M22" s="3"/>
      <c r="N22" s="3"/>
      <c r="O22" s="3"/>
      <c r="P22" s="3"/>
      <c r="Q22" s="3"/>
      <c r="R22" s="3"/>
      <c r="S22" s="3"/>
      <c r="T22" s="3"/>
      <c r="U22" s="3"/>
      <c r="V22" s="3"/>
      <c r="W22" s="3"/>
      <c r="X22" s="3"/>
      <c r="Y22" s="3" t="s">
        <v>45</v>
      </c>
      <c r="Z22" s="13">
        <f>SUM(Z20:Z21)</f>
        <v>0</v>
      </c>
    </row>
    <row r="23" spans="1:26">
      <c r="A23" s="15">
        <v>118</v>
      </c>
      <c r="B23" s="15">
        <v>1</v>
      </c>
      <c r="C23" s="15" t="s">
        <v>26</v>
      </c>
      <c r="D23" s="15">
        <v>1</v>
      </c>
      <c r="E23" s="15" t="s">
        <v>27</v>
      </c>
      <c r="F23" s="15">
        <v>6</v>
      </c>
      <c r="G23" s="15" t="s">
        <v>69</v>
      </c>
      <c r="H23" s="16" t="s">
        <v>70</v>
      </c>
      <c r="I23" s="16" t="s">
        <v>71</v>
      </c>
      <c r="J23" s="15" t="s">
        <v>72</v>
      </c>
      <c r="K23" s="9" cm="1">
        <f t="array" ref="K23">IF(I23="","",_xlfn.XLOOKUP(0&amp;A23&amp;IF(F23&lt;&gt;"",F23,LOOKUP(2,1/(F$2:F23&lt;&gt;""),F$2:F23))&amp;I23,Hoja4!G:G,Hoja4!F:F,"",0))</f>
        <v>2509152337</v>
      </c>
      <c r="L23" s="2"/>
      <c r="M23" s="15"/>
      <c r="N23" s="15"/>
      <c r="O23" s="15"/>
      <c r="P23" s="15"/>
      <c r="Q23" s="15"/>
      <c r="R23" s="15"/>
      <c r="S23" s="15"/>
      <c r="T23" s="15"/>
      <c r="U23" s="15"/>
      <c r="V23" s="15"/>
      <c r="W23" s="15"/>
      <c r="X23" s="15"/>
      <c r="Y23" s="15"/>
      <c r="Z23" s="15"/>
    </row>
    <row r="24" spans="1:26">
      <c r="A24" s="15">
        <v>118</v>
      </c>
      <c r="B24" s="15">
        <v>1</v>
      </c>
      <c r="C24" s="15"/>
      <c r="D24" s="15"/>
      <c r="E24" s="15"/>
      <c r="F24" s="15"/>
      <c r="G24" s="15"/>
      <c r="H24" s="16" t="s">
        <v>32</v>
      </c>
      <c r="I24" s="16" t="s">
        <v>32</v>
      </c>
      <c r="J24" s="15"/>
      <c r="K24" s="18" t="str" cm="1">
        <f t="array" ref="K24">IF(I24="","",_xlfn.XLOOKUP(0&amp;A24&amp;IF(F24&lt;&gt;"",F24,LOOKUP(2,1/(F$2:F24&lt;&gt;""),F$2:F24))&amp;I24,Hoja4!G:G,Hoja4!F:F,"",0))</f>
        <v/>
      </c>
      <c r="L24" s="15"/>
      <c r="M24" s="15">
        <v>6</v>
      </c>
      <c r="N24" s="15" t="s">
        <v>73</v>
      </c>
      <c r="O24" s="15" t="s">
        <v>40</v>
      </c>
      <c r="P24" s="15" t="s">
        <v>35</v>
      </c>
      <c r="Q24" s="15" t="s">
        <v>36</v>
      </c>
      <c r="R24" s="15" t="s">
        <v>37</v>
      </c>
      <c r="S24" s="15">
        <v>118.61</v>
      </c>
      <c r="T24" s="15">
        <v>120.8</v>
      </c>
      <c r="U24" s="15">
        <v>0</v>
      </c>
      <c r="V24" s="15">
        <v>25</v>
      </c>
      <c r="W24" s="15" t="s">
        <v>38</v>
      </c>
      <c r="X24" s="15" t="s">
        <v>38</v>
      </c>
      <c r="Y24" s="15" t="s">
        <v>38</v>
      </c>
      <c r="Z24" s="2"/>
    </row>
    <row r="25" spans="1:26">
      <c r="A25" s="3">
        <v>118</v>
      </c>
      <c r="B25" s="3">
        <v>1</v>
      </c>
      <c r="C25" s="3" t="s">
        <v>26</v>
      </c>
      <c r="D25" s="3"/>
      <c r="E25" s="3"/>
      <c r="F25" s="3">
        <v>6</v>
      </c>
      <c r="G25" s="3" t="s">
        <v>69</v>
      </c>
      <c r="H25" s="4" t="s">
        <v>32</v>
      </c>
      <c r="I25" s="4" t="s">
        <v>32</v>
      </c>
      <c r="J25" s="3" t="s">
        <v>44</v>
      </c>
      <c r="K25" s="11">
        <f>SUM(K23:K24)</f>
        <v>2509152337</v>
      </c>
      <c r="L25" s="13">
        <f>SUM(L23:L24)</f>
        <v>0</v>
      </c>
      <c r="M25" s="3"/>
      <c r="N25" s="3"/>
      <c r="O25" s="3"/>
      <c r="P25" s="3"/>
      <c r="Q25" s="3"/>
      <c r="R25" s="3"/>
      <c r="S25" s="3"/>
      <c r="T25" s="3"/>
      <c r="U25" s="3"/>
      <c r="V25" s="3"/>
      <c r="W25" s="3"/>
      <c r="X25" s="3"/>
      <c r="Y25" s="3" t="s">
        <v>45</v>
      </c>
      <c r="Z25" s="13">
        <f>SUM(Z23:Z24)</f>
        <v>0</v>
      </c>
    </row>
    <row r="26" spans="1:26">
      <c r="A26" s="15">
        <v>118</v>
      </c>
      <c r="B26" s="15">
        <v>1</v>
      </c>
      <c r="C26" s="15" t="s">
        <v>26</v>
      </c>
      <c r="D26" s="15">
        <v>1</v>
      </c>
      <c r="E26" s="15" t="s">
        <v>27</v>
      </c>
      <c r="F26" s="15">
        <v>7</v>
      </c>
      <c r="G26" s="15" t="s">
        <v>74</v>
      </c>
      <c r="H26" s="16" t="s">
        <v>70</v>
      </c>
      <c r="I26" s="16" t="s">
        <v>71</v>
      </c>
      <c r="J26" s="15" t="s">
        <v>72</v>
      </c>
      <c r="K26" s="9" cm="1">
        <f t="array" ref="K26">IF(I26="","",_xlfn.XLOOKUP(0&amp;A26&amp;IF(F26&lt;&gt;"",F26,LOOKUP(2,1/(F$2:F26&lt;&gt;""),F$2:F26))&amp;I26,Hoja4!G:G,Hoja4!F:F,"",0))</f>
        <v>539023000</v>
      </c>
      <c r="L26" s="2"/>
      <c r="M26" s="15"/>
      <c r="N26" s="15"/>
      <c r="O26" s="15"/>
      <c r="P26" s="15"/>
      <c r="Q26" s="15"/>
      <c r="R26" s="15"/>
      <c r="S26" s="15"/>
      <c r="T26" s="15"/>
      <c r="U26" s="15"/>
      <c r="V26" s="15"/>
      <c r="W26" s="15"/>
      <c r="X26" s="15"/>
      <c r="Y26" s="15"/>
      <c r="Z26" s="15"/>
    </row>
    <row r="27" spans="1:26">
      <c r="A27" s="15">
        <v>118</v>
      </c>
      <c r="B27" s="15">
        <v>1</v>
      </c>
      <c r="C27" s="15"/>
      <c r="D27" s="15"/>
      <c r="E27" s="15"/>
      <c r="F27" s="15"/>
      <c r="G27" s="15"/>
      <c r="H27" s="16" t="s">
        <v>32</v>
      </c>
      <c r="I27" s="16" t="s">
        <v>32</v>
      </c>
      <c r="J27" s="15"/>
      <c r="K27" s="18" t="str" cm="1">
        <f t="array" ref="K27">IF(I27="","",_xlfn.XLOOKUP(0&amp;A27&amp;IF(F27&lt;&gt;"",F27,LOOKUP(2,1/(F$2:F27&lt;&gt;""),F$2:F27))&amp;I27,Hoja4!G:G,Hoja4!F:F,"",0))</f>
        <v/>
      </c>
      <c r="L27" s="15"/>
      <c r="M27" s="15">
        <v>7</v>
      </c>
      <c r="N27" s="15" t="s">
        <v>75</v>
      </c>
      <c r="O27" s="15" t="s">
        <v>76</v>
      </c>
      <c r="P27" s="15" t="s">
        <v>35</v>
      </c>
      <c r="Q27" s="15" t="s">
        <v>36</v>
      </c>
      <c r="R27" s="15" t="s">
        <v>58</v>
      </c>
      <c r="S27" s="15">
        <v>68467</v>
      </c>
      <c r="T27" s="15">
        <v>157954</v>
      </c>
      <c r="U27" s="15">
        <v>5607</v>
      </c>
      <c r="V27" s="15">
        <v>157954</v>
      </c>
      <c r="W27" s="15" t="s">
        <v>38</v>
      </c>
      <c r="X27" s="15" t="s">
        <v>38</v>
      </c>
      <c r="Y27" s="15" t="s">
        <v>38</v>
      </c>
      <c r="Z27" s="2"/>
    </row>
    <row r="28" spans="1:26">
      <c r="A28" s="3">
        <v>118</v>
      </c>
      <c r="B28" s="3">
        <v>1</v>
      </c>
      <c r="C28" s="3" t="s">
        <v>26</v>
      </c>
      <c r="D28" s="3"/>
      <c r="E28" s="3"/>
      <c r="F28" s="3">
        <v>7</v>
      </c>
      <c r="G28" s="3" t="s">
        <v>74</v>
      </c>
      <c r="H28" s="4" t="s">
        <v>32</v>
      </c>
      <c r="I28" s="4" t="s">
        <v>32</v>
      </c>
      <c r="J28" s="3" t="s">
        <v>44</v>
      </c>
      <c r="K28" s="11">
        <f>SUM(K26:K27)</f>
        <v>539023000</v>
      </c>
      <c r="L28" s="13">
        <f>SUM(L26:L27)</f>
        <v>0</v>
      </c>
      <c r="M28" s="3"/>
      <c r="N28" s="3"/>
      <c r="O28" s="3"/>
      <c r="P28" s="3"/>
      <c r="Q28" s="3"/>
      <c r="R28" s="3"/>
      <c r="S28" s="3"/>
      <c r="T28" s="3"/>
      <c r="U28" s="3"/>
      <c r="V28" s="3"/>
      <c r="W28" s="3"/>
      <c r="X28" s="3"/>
      <c r="Y28" s="3" t="s">
        <v>45</v>
      </c>
      <c r="Z28" s="13">
        <f>SUM(Z26:Z27)</f>
        <v>0</v>
      </c>
    </row>
    <row r="29" spans="1:26">
      <c r="A29" s="15">
        <v>118</v>
      </c>
      <c r="B29" s="15">
        <v>1</v>
      </c>
      <c r="C29" s="15" t="s">
        <v>26</v>
      </c>
      <c r="D29" s="15">
        <v>2</v>
      </c>
      <c r="E29" s="15" t="s">
        <v>77</v>
      </c>
      <c r="F29" s="15">
        <v>8</v>
      </c>
      <c r="G29" s="15" t="s">
        <v>78</v>
      </c>
      <c r="H29" s="16" t="s">
        <v>79</v>
      </c>
      <c r="I29" s="16" t="s">
        <v>80</v>
      </c>
      <c r="J29" s="15" t="s">
        <v>81</v>
      </c>
      <c r="K29" s="9" cm="1">
        <f t="array" ref="K29">IF(I29="","",_xlfn.XLOOKUP(0&amp;A29&amp;IF(F29&lt;&gt;"",F29,LOOKUP(2,1/(F$2:F29&lt;&gt;""),F$2:F29))&amp;I29,Hoja4!G:G,Hoja4!F:F,"",0))</f>
        <v>1049215000</v>
      </c>
      <c r="L29" s="2"/>
      <c r="M29" s="15"/>
      <c r="N29" s="15"/>
      <c r="O29" s="15"/>
      <c r="P29" s="15"/>
      <c r="Q29" s="15"/>
      <c r="R29" s="15"/>
      <c r="S29" s="15"/>
      <c r="T29" s="15"/>
      <c r="U29" s="15"/>
      <c r="V29" s="15"/>
      <c r="W29" s="15"/>
      <c r="X29" s="15"/>
      <c r="Y29" s="15"/>
      <c r="Z29" s="15"/>
    </row>
    <row r="30" spans="1:26">
      <c r="A30" s="15">
        <v>118</v>
      </c>
      <c r="B30" s="15">
        <v>1</v>
      </c>
      <c r="C30" s="15"/>
      <c r="D30" s="15"/>
      <c r="E30" s="15"/>
      <c r="F30" s="15"/>
      <c r="G30" s="15"/>
      <c r="H30" s="16" t="s">
        <v>32</v>
      </c>
      <c r="I30" s="16" t="s">
        <v>32</v>
      </c>
      <c r="J30" s="15"/>
      <c r="K30" s="18" t="str" cm="1">
        <f t="array" ref="K30">IF(I30="","",_xlfn.XLOOKUP(0&amp;A30&amp;IF(F30&lt;&gt;"",F30,LOOKUP(2,1/(F$2:F30&lt;&gt;""),F$2:F30))&amp;I30,Hoja4!G:G,Hoja4!F:F,"",0))</f>
        <v/>
      </c>
      <c r="L30" s="15"/>
      <c r="M30" s="15">
        <v>8</v>
      </c>
      <c r="N30" s="15" t="s">
        <v>82</v>
      </c>
      <c r="O30" s="15" t="s">
        <v>40</v>
      </c>
      <c r="P30" s="15" t="s">
        <v>35</v>
      </c>
      <c r="Q30" s="15" t="s">
        <v>36</v>
      </c>
      <c r="R30" s="15" t="s">
        <v>58</v>
      </c>
      <c r="S30" s="15">
        <v>111</v>
      </c>
      <c r="T30" s="15">
        <v>86</v>
      </c>
      <c r="U30" s="15">
        <v>2</v>
      </c>
      <c r="V30" s="15">
        <v>6</v>
      </c>
      <c r="W30" s="15" t="s">
        <v>38</v>
      </c>
      <c r="X30" s="15" t="s">
        <v>38</v>
      </c>
      <c r="Y30" s="15" t="s">
        <v>38</v>
      </c>
      <c r="Z30" s="2"/>
    </row>
    <row r="31" spans="1:26">
      <c r="A31" s="15">
        <v>118</v>
      </c>
      <c r="B31" s="15">
        <v>1</v>
      </c>
      <c r="C31" s="15"/>
      <c r="D31" s="15"/>
      <c r="E31" s="15"/>
      <c r="F31" s="15"/>
      <c r="G31" s="15"/>
      <c r="H31" s="16" t="s">
        <v>32</v>
      </c>
      <c r="I31" s="16" t="s">
        <v>32</v>
      </c>
      <c r="J31" s="15"/>
      <c r="K31" s="18" t="str" cm="1">
        <f t="array" ref="K31">IF(I31="","",_xlfn.XLOOKUP(0&amp;A31&amp;IF(F31&lt;&gt;"",F31,LOOKUP(2,1/(F$2:F31&lt;&gt;""),F$2:F31))&amp;I31,Hoja4!G:G,Hoja4!F:F,"",0))</f>
        <v/>
      </c>
      <c r="L31" s="15"/>
      <c r="M31" s="15">
        <v>9</v>
      </c>
      <c r="N31" s="15" t="s">
        <v>83</v>
      </c>
      <c r="O31" s="15" t="s">
        <v>40</v>
      </c>
      <c r="P31" s="15" t="s">
        <v>35</v>
      </c>
      <c r="Q31" s="15" t="s">
        <v>36</v>
      </c>
      <c r="R31" s="15" t="s">
        <v>58</v>
      </c>
      <c r="S31" s="15">
        <v>98</v>
      </c>
      <c r="T31" s="15">
        <v>87</v>
      </c>
      <c r="U31" s="15">
        <v>1</v>
      </c>
      <c r="V31" s="15">
        <v>5</v>
      </c>
      <c r="W31" s="15" t="s">
        <v>38</v>
      </c>
      <c r="X31" s="15" t="s">
        <v>38</v>
      </c>
      <c r="Y31" s="15" t="s">
        <v>38</v>
      </c>
      <c r="Z31" s="2"/>
    </row>
    <row r="32" spans="1:26">
      <c r="A32" s="3">
        <v>118</v>
      </c>
      <c r="B32" s="3">
        <v>1</v>
      </c>
      <c r="C32" s="3" t="s">
        <v>26</v>
      </c>
      <c r="D32" s="3"/>
      <c r="E32" s="3"/>
      <c r="F32" s="3">
        <v>8</v>
      </c>
      <c r="G32" s="3" t="s">
        <v>78</v>
      </c>
      <c r="H32" s="4" t="s">
        <v>32</v>
      </c>
      <c r="I32" s="4" t="s">
        <v>32</v>
      </c>
      <c r="J32" s="3" t="s">
        <v>44</v>
      </c>
      <c r="K32" s="11">
        <f>SUM(K29:K31)</f>
        <v>1049215000</v>
      </c>
      <c r="L32" s="13">
        <f>SUM(L29:L31)</f>
        <v>0</v>
      </c>
      <c r="M32" s="3"/>
      <c r="N32" s="3"/>
      <c r="O32" s="3"/>
      <c r="P32" s="3"/>
      <c r="Q32" s="3"/>
      <c r="R32" s="3"/>
      <c r="S32" s="3"/>
      <c r="T32" s="3"/>
      <c r="U32" s="3"/>
      <c r="V32" s="3"/>
      <c r="W32" s="3"/>
      <c r="X32" s="3"/>
      <c r="Y32" s="3" t="s">
        <v>45</v>
      </c>
      <c r="Z32" s="13">
        <f>SUM(Z29:Z31)</f>
        <v>0</v>
      </c>
    </row>
    <row r="33" spans="1:26">
      <c r="A33" s="15">
        <v>118</v>
      </c>
      <c r="B33" s="15">
        <v>1</v>
      </c>
      <c r="C33" s="15" t="s">
        <v>26</v>
      </c>
      <c r="D33" s="15">
        <v>2</v>
      </c>
      <c r="E33" s="15" t="s">
        <v>77</v>
      </c>
      <c r="F33" s="15">
        <v>10</v>
      </c>
      <c r="G33" s="15" t="s">
        <v>84</v>
      </c>
      <c r="H33" s="16" t="s">
        <v>85</v>
      </c>
      <c r="I33" s="16" t="s">
        <v>86</v>
      </c>
      <c r="J33" s="15" t="s">
        <v>87</v>
      </c>
      <c r="K33" s="9" cm="1">
        <f t="array" ref="K33">IF(I33="","",_xlfn.XLOOKUP(0&amp;A33&amp;IF(F33&lt;&gt;"",F33,LOOKUP(2,1/(F$2:F33&lt;&gt;""),F$2:F33))&amp;I33,Hoja4!G:G,Hoja4!F:F,"",0))</f>
        <v>50665282000</v>
      </c>
      <c r="L33" s="2"/>
      <c r="M33" s="15"/>
      <c r="N33" s="15"/>
      <c r="O33" s="15"/>
      <c r="P33" s="15"/>
      <c r="Q33" s="15"/>
      <c r="R33" s="15"/>
      <c r="S33" s="15"/>
      <c r="T33" s="15"/>
      <c r="U33" s="15"/>
      <c r="V33" s="15"/>
      <c r="W33" s="15"/>
      <c r="X33" s="15"/>
      <c r="Y33" s="15"/>
      <c r="Z33" s="15"/>
    </row>
    <row r="34" spans="1:26">
      <c r="A34" s="15">
        <v>118</v>
      </c>
      <c r="B34" s="15">
        <v>1</v>
      </c>
      <c r="C34" s="15"/>
      <c r="D34" s="15"/>
      <c r="E34" s="15"/>
      <c r="F34" s="15"/>
      <c r="G34" s="15"/>
      <c r="H34" s="16" t="s">
        <v>88</v>
      </c>
      <c r="I34" s="16" t="s">
        <v>89</v>
      </c>
      <c r="J34" s="15" t="s">
        <v>90</v>
      </c>
      <c r="K34" s="9" cm="1">
        <f t="array" ref="K34">IF(I34="","",_xlfn.XLOOKUP(0&amp;A34&amp;IF(F34&lt;&gt;"",F34,LOOKUP(2,1/(F$2:F34&lt;&gt;""),F$2:F34))&amp;I34,Hoja4!G:G,Hoja4!F:F,"",0))</f>
        <v>81496552000</v>
      </c>
      <c r="L34" s="2"/>
      <c r="M34" s="15"/>
      <c r="N34" s="15"/>
      <c r="O34" s="15"/>
      <c r="P34" s="15"/>
      <c r="Q34" s="15"/>
      <c r="R34" s="15"/>
      <c r="S34" s="15"/>
      <c r="T34" s="15"/>
      <c r="U34" s="15"/>
      <c r="V34" s="15"/>
      <c r="W34" s="15"/>
      <c r="X34" s="15"/>
      <c r="Y34" s="15"/>
      <c r="Z34" s="15"/>
    </row>
    <row r="35" spans="1:26">
      <c r="A35" s="15">
        <v>118</v>
      </c>
      <c r="B35" s="15">
        <v>1</v>
      </c>
      <c r="C35" s="15"/>
      <c r="D35" s="15"/>
      <c r="E35" s="15"/>
      <c r="F35" s="15"/>
      <c r="G35" s="15"/>
      <c r="H35" s="16" t="s">
        <v>32</v>
      </c>
      <c r="I35" s="16" t="s">
        <v>32</v>
      </c>
      <c r="J35" s="15"/>
      <c r="K35" s="18" t="str" cm="1">
        <f t="array" ref="K35">IF(I35="","",_xlfn.XLOOKUP(0&amp;A35&amp;IF(F35&lt;&gt;"",F35,LOOKUP(2,1/(F$2:F35&lt;&gt;""),F$2:F35))&amp;I35,Hoja4!G:G,Hoja4!F:F,"",0))</f>
        <v/>
      </c>
      <c r="L35" s="15"/>
      <c r="M35" s="15">
        <v>11</v>
      </c>
      <c r="N35" s="15" t="s">
        <v>91</v>
      </c>
      <c r="O35" s="15" t="s">
        <v>76</v>
      </c>
      <c r="P35" s="15" t="s">
        <v>35</v>
      </c>
      <c r="Q35" s="15" t="s">
        <v>36</v>
      </c>
      <c r="R35" s="15" t="s">
        <v>58</v>
      </c>
      <c r="S35" s="15">
        <v>80378</v>
      </c>
      <c r="T35" s="15">
        <v>545735</v>
      </c>
      <c r="U35" s="15">
        <v>3047</v>
      </c>
      <c r="V35" s="15">
        <v>238502</v>
      </c>
      <c r="W35" s="15" t="s">
        <v>38</v>
      </c>
      <c r="X35" s="15" t="s">
        <v>38</v>
      </c>
      <c r="Y35" s="15" t="s">
        <v>38</v>
      </c>
      <c r="Z35" s="2"/>
    </row>
    <row r="36" spans="1:26">
      <c r="A36" s="15">
        <v>118</v>
      </c>
      <c r="B36" s="15">
        <v>1</v>
      </c>
      <c r="C36" s="15"/>
      <c r="D36" s="15"/>
      <c r="E36" s="15"/>
      <c r="F36" s="15"/>
      <c r="G36" s="15"/>
      <c r="H36" s="16" t="s">
        <v>32</v>
      </c>
      <c r="I36" s="16" t="s">
        <v>32</v>
      </c>
      <c r="J36" s="15"/>
      <c r="K36" s="18" t="str" cm="1">
        <f t="array" ref="K36">IF(I36="","",_xlfn.XLOOKUP(0&amp;A36&amp;IF(F36&lt;&gt;"",F36,LOOKUP(2,1/(F$2:F36&lt;&gt;""),F$2:F36))&amp;I36,Hoja4!G:G,Hoja4!F:F,"",0))</f>
        <v/>
      </c>
      <c r="L36" s="15"/>
      <c r="M36" s="15">
        <v>24</v>
      </c>
      <c r="N36" s="15" t="s">
        <v>92</v>
      </c>
      <c r="O36" s="15" t="s">
        <v>40</v>
      </c>
      <c r="P36" s="15" t="s">
        <v>35</v>
      </c>
      <c r="Q36" s="15" t="s">
        <v>36</v>
      </c>
      <c r="R36" s="15" t="s">
        <v>58</v>
      </c>
      <c r="S36" s="15">
        <v>55</v>
      </c>
      <c r="T36" s="15">
        <v>67</v>
      </c>
      <c r="U36" s="15">
        <v>0</v>
      </c>
      <c r="V36" s="15"/>
      <c r="W36" s="15" t="s">
        <v>60</v>
      </c>
      <c r="X36" s="15" t="s">
        <v>60</v>
      </c>
      <c r="Y36" s="15" t="s">
        <v>38</v>
      </c>
      <c r="Z36" s="19"/>
    </row>
    <row r="37" spans="1:26">
      <c r="A37" s="3">
        <v>118</v>
      </c>
      <c r="B37" s="3">
        <v>1</v>
      </c>
      <c r="C37" s="3" t="s">
        <v>26</v>
      </c>
      <c r="D37" s="3"/>
      <c r="E37" s="3"/>
      <c r="F37" s="3">
        <v>10</v>
      </c>
      <c r="G37" s="3" t="s">
        <v>84</v>
      </c>
      <c r="H37" s="4" t="s">
        <v>32</v>
      </c>
      <c r="I37" s="4" t="s">
        <v>32</v>
      </c>
      <c r="J37" s="3" t="s">
        <v>44</v>
      </c>
      <c r="K37" s="11">
        <f>SUM(K33:K36)</f>
        <v>132161834000</v>
      </c>
      <c r="L37" s="13">
        <f>SUM(L33:L36)</f>
        <v>0</v>
      </c>
      <c r="M37" s="3"/>
      <c r="N37" s="3"/>
      <c r="O37" s="3"/>
      <c r="P37" s="3"/>
      <c r="Q37" s="3"/>
      <c r="R37" s="3"/>
      <c r="S37" s="3"/>
      <c r="T37" s="3"/>
      <c r="U37" s="3"/>
      <c r="V37" s="3"/>
      <c r="W37" s="3"/>
      <c r="X37" s="3"/>
      <c r="Y37" s="3" t="s">
        <v>45</v>
      </c>
      <c r="Z37" s="13">
        <f>SUM(Z33:Z36)</f>
        <v>0</v>
      </c>
    </row>
    <row r="38" spans="1:26">
      <c r="A38" s="15">
        <v>118</v>
      </c>
      <c r="B38" s="15">
        <v>1</v>
      </c>
      <c r="C38" s="15" t="s">
        <v>26</v>
      </c>
      <c r="D38" s="15">
        <v>2</v>
      </c>
      <c r="E38" s="15" t="s">
        <v>77</v>
      </c>
      <c r="F38" s="15">
        <v>9</v>
      </c>
      <c r="G38" s="15" t="s">
        <v>93</v>
      </c>
      <c r="H38" s="16" t="s">
        <v>47</v>
      </c>
      <c r="I38" s="16" t="s">
        <v>48</v>
      </c>
      <c r="J38" s="15" t="s">
        <v>49</v>
      </c>
      <c r="K38" s="9" cm="1">
        <f t="array" ref="K38">IF(I38="","",_xlfn.XLOOKUP(0&amp;A38&amp;IF(F38&lt;&gt;"",F38,LOOKUP(2,1/(F$2:F38&lt;&gt;""),F$2:F38))&amp;I38,Hoja4!G:G,Hoja4!F:F,"",0))</f>
        <v>232183882</v>
      </c>
      <c r="L38" s="2"/>
      <c r="M38" s="15"/>
      <c r="N38" s="15"/>
      <c r="O38" s="15"/>
      <c r="P38" s="15"/>
      <c r="Q38" s="15"/>
      <c r="R38" s="15"/>
      <c r="S38" s="15"/>
      <c r="T38" s="15"/>
      <c r="U38" s="15"/>
      <c r="V38" s="15"/>
      <c r="W38" s="15"/>
      <c r="X38" s="15"/>
      <c r="Y38" s="15"/>
      <c r="Z38" s="15"/>
    </row>
    <row r="39" spans="1:26">
      <c r="A39" s="15">
        <v>118</v>
      </c>
      <c r="B39" s="15">
        <v>1</v>
      </c>
      <c r="C39" s="15"/>
      <c r="D39" s="15"/>
      <c r="E39" s="15"/>
      <c r="F39" s="15"/>
      <c r="G39" s="15"/>
      <c r="H39" s="16" t="s">
        <v>32</v>
      </c>
      <c r="I39" s="16" t="s">
        <v>32</v>
      </c>
      <c r="J39" s="15"/>
      <c r="K39" s="18" t="str" cm="1">
        <f t="array" ref="K39">IF(I39="","",_xlfn.XLOOKUP(0&amp;A39&amp;IF(F39&lt;&gt;"",F39,LOOKUP(2,1/(F$2:F39&lt;&gt;""),F$2:F39))&amp;I39,Hoja4!G:G,Hoja4!F:F,"",0))</f>
        <v/>
      </c>
      <c r="L39" s="15"/>
      <c r="M39" s="15">
        <v>21</v>
      </c>
      <c r="N39" s="15" t="s">
        <v>94</v>
      </c>
      <c r="O39" s="15" t="s">
        <v>40</v>
      </c>
      <c r="P39" s="15" t="s">
        <v>95</v>
      </c>
      <c r="Q39" s="15" t="s">
        <v>36</v>
      </c>
      <c r="R39" s="15" t="s">
        <v>37</v>
      </c>
      <c r="S39" s="15"/>
      <c r="T39" s="15">
        <v>1060</v>
      </c>
      <c r="U39" s="15">
        <v>0</v>
      </c>
      <c r="V39" s="15">
        <v>300</v>
      </c>
      <c r="W39" s="15" t="s">
        <v>63</v>
      </c>
      <c r="X39" s="15" t="s">
        <v>38</v>
      </c>
      <c r="Y39" s="15" t="s">
        <v>38</v>
      </c>
      <c r="Z39" s="2"/>
    </row>
    <row r="40" spans="1:26">
      <c r="A40" s="15">
        <v>118</v>
      </c>
      <c r="B40" s="15">
        <v>1</v>
      </c>
      <c r="C40" s="15"/>
      <c r="D40" s="15"/>
      <c r="E40" s="15"/>
      <c r="F40" s="15"/>
      <c r="G40" s="15"/>
      <c r="H40" s="16" t="s">
        <v>32</v>
      </c>
      <c r="I40" s="16" t="s">
        <v>32</v>
      </c>
      <c r="J40" s="15"/>
      <c r="K40" s="18" t="str" cm="1">
        <f t="array" ref="K40">IF(I40="","",_xlfn.XLOOKUP(0&amp;A40&amp;IF(F40&lt;&gt;"",F40,LOOKUP(2,1/(F$2:F40&lt;&gt;""),F$2:F40))&amp;I40,Hoja4!G:G,Hoja4!F:F,"",0))</f>
        <v/>
      </c>
      <c r="L40" s="15"/>
      <c r="M40" s="15">
        <v>10</v>
      </c>
      <c r="N40" s="15" t="s">
        <v>96</v>
      </c>
      <c r="O40" s="15" t="s">
        <v>40</v>
      </c>
      <c r="P40" s="15" t="s">
        <v>35</v>
      </c>
      <c r="Q40" s="15" t="s">
        <v>41</v>
      </c>
      <c r="R40" s="15" t="s">
        <v>37</v>
      </c>
      <c r="S40" s="15">
        <v>0.98</v>
      </c>
      <c r="T40" s="15">
        <v>1</v>
      </c>
      <c r="U40" s="15" t="s">
        <v>42</v>
      </c>
      <c r="V40" s="15"/>
      <c r="W40" s="15" t="s">
        <v>38</v>
      </c>
      <c r="X40" s="15" t="s">
        <v>43</v>
      </c>
      <c r="Y40" s="15" t="s">
        <v>43</v>
      </c>
      <c r="Z40" s="2"/>
    </row>
    <row r="41" spans="1:26">
      <c r="A41" s="3">
        <v>118</v>
      </c>
      <c r="B41" s="3">
        <v>1</v>
      </c>
      <c r="C41" s="3" t="s">
        <v>26</v>
      </c>
      <c r="D41" s="3"/>
      <c r="E41" s="3"/>
      <c r="F41" s="3">
        <v>9</v>
      </c>
      <c r="G41" s="3" t="s">
        <v>93</v>
      </c>
      <c r="H41" s="4" t="s">
        <v>32</v>
      </c>
      <c r="I41" s="4" t="s">
        <v>32</v>
      </c>
      <c r="J41" s="3" t="s">
        <v>44</v>
      </c>
      <c r="K41" s="11">
        <f>SUM(K38:K40)</f>
        <v>232183882</v>
      </c>
      <c r="L41" s="13">
        <f>SUM(L38:L40)</f>
        <v>0</v>
      </c>
      <c r="M41" s="3"/>
      <c r="N41" s="3"/>
      <c r="O41" s="3"/>
      <c r="P41" s="3"/>
      <c r="Q41" s="3"/>
      <c r="R41" s="3"/>
      <c r="S41" s="3"/>
      <c r="T41" s="3"/>
      <c r="U41" s="3"/>
      <c r="V41" s="3"/>
      <c r="W41" s="3"/>
      <c r="X41" s="3"/>
      <c r="Y41" s="3" t="s">
        <v>45</v>
      </c>
      <c r="Z41" s="13">
        <f>SUM(Z38:Z40)</f>
        <v>0</v>
      </c>
    </row>
    <row r="42" spans="1:26">
      <c r="A42" s="15">
        <v>118</v>
      </c>
      <c r="B42" s="15">
        <v>1</v>
      </c>
      <c r="C42" s="15" t="s">
        <v>26</v>
      </c>
      <c r="D42" s="15">
        <v>3</v>
      </c>
      <c r="E42" s="15" t="s">
        <v>97</v>
      </c>
      <c r="F42" s="15">
        <v>11</v>
      </c>
      <c r="G42" s="15" t="s">
        <v>98</v>
      </c>
      <c r="H42" s="16" t="s">
        <v>70</v>
      </c>
      <c r="I42" s="16" t="s">
        <v>71</v>
      </c>
      <c r="J42" s="15" t="s">
        <v>72</v>
      </c>
      <c r="K42" s="9" cm="1">
        <f t="array" ref="K42">IF(I42="","",_xlfn.XLOOKUP(0&amp;A42&amp;IF(F42&lt;&gt;"",F42,LOOKUP(2,1/(F$2:F42&lt;&gt;""),F$2:F42))&amp;I42,Hoja4!G:G,Hoja4!F:F,"",0))</f>
        <v>1702693663</v>
      </c>
      <c r="L42" s="2"/>
      <c r="M42" s="15"/>
      <c r="N42" s="15"/>
      <c r="O42" s="15"/>
      <c r="P42" s="15"/>
      <c r="Q42" s="15"/>
      <c r="R42" s="15"/>
      <c r="S42" s="15"/>
      <c r="T42" s="15"/>
      <c r="U42" s="15"/>
      <c r="V42" s="15"/>
      <c r="W42" s="15"/>
      <c r="X42" s="15"/>
      <c r="Y42" s="15"/>
      <c r="Z42" s="15"/>
    </row>
    <row r="43" spans="1:26">
      <c r="A43" s="15">
        <v>118</v>
      </c>
      <c r="B43" s="15">
        <v>1</v>
      </c>
      <c r="C43" s="15"/>
      <c r="D43" s="15"/>
      <c r="E43" s="15"/>
      <c r="F43" s="15"/>
      <c r="G43" s="15"/>
      <c r="H43" s="16" t="s">
        <v>32</v>
      </c>
      <c r="I43" s="16" t="s">
        <v>32</v>
      </c>
      <c r="J43" s="15"/>
      <c r="K43" s="18" t="str" cm="1">
        <f t="array" ref="K43">IF(I43="","",_xlfn.XLOOKUP(0&amp;A43&amp;IF(F43&lt;&gt;"",F43,LOOKUP(2,1/(F$2:F43&lt;&gt;""),F$2:F43))&amp;I43,Hoja4!G:G,Hoja4!F:F,"",0))</f>
        <v/>
      </c>
      <c r="L43" s="15"/>
      <c r="M43" s="15">
        <v>12</v>
      </c>
      <c r="N43" s="15" t="s">
        <v>99</v>
      </c>
      <c r="O43" s="15" t="s">
        <v>100</v>
      </c>
      <c r="P43" s="15" t="s">
        <v>35</v>
      </c>
      <c r="Q43" s="15" t="s">
        <v>41</v>
      </c>
      <c r="R43" s="15" t="s">
        <v>37</v>
      </c>
      <c r="S43" s="15">
        <v>100</v>
      </c>
      <c r="T43" s="15">
        <v>100</v>
      </c>
      <c r="U43" s="15">
        <v>100</v>
      </c>
      <c r="V43" s="15">
        <v>100</v>
      </c>
      <c r="W43" s="15" t="s">
        <v>38</v>
      </c>
      <c r="X43" s="15" t="s">
        <v>38</v>
      </c>
      <c r="Y43" s="15" t="s">
        <v>38</v>
      </c>
      <c r="Z43" s="2"/>
    </row>
    <row r="44" spans="1:26">
      <c r="A44" s="3">
        <v>118</v>
      </c>
      <c r="B44" s="3">
        <v>1</v>
      </c>
      <c r="C44" s="3" t="s">
        <v>26</v>
      </c>
      <c r="D44" s="3"/>
      <c r="E44" s="3"/>
      <c r="F44" s="3">
        <v>11</v>
      </c>
      <c r="G44" s="3" t="s">
        <v>98</v>
      </c>
      <c r="H44" s="4" t="s">
        <v>32</v>
      </c>
      <c r="I44" s="4" t="s">
        <v>32</v>
      </c>
      <c r="J44" s="3" t="s">
        <v>44</v>
      </c>
      <c r="K44" s="11">
        <f>SUM(K42:K43)</f>
        <v>1702693663</v>
      </c>
      <c r="L44" s="13">
        <f>SUM(L42:L43)</f>
        <v>0</v>
      </c>
      <c r="M44" s="3"/>
      <c r="N44" s="3"/>
      <c r="O44" s="3"/>
      <c r="P44" s="3"/>
      <c r="Q44" s="3"/>
      <c r="R44" s="3"/>
      <c r="S44" s="3"/>
      <c r="T44" s="3"/>
      <c r="U44" s="3"/>
      <c r="V44" s="3"/>
      <c r="W44" s="3"/>
      <c r="X44" s="3"/>
      <c r="Y44" s="3" t="s">
        <v>45</v>
      </c>
      <c r="Z44" s="13">
        <f>SUM(Z42:Z43)</f>
        <v>0</v>
      </c>
    </row>
    <row r="45" spans="1:26">
      <c r="A45" s="15">
        <v>118</v>
      </c>
      <c r="B45" s="15">
        <v>1</v>
      </c>
      <c r="C45" s="15" t="s">
        <v>26</v>
      </c>
      <c r="D45" s="15">
        <v>4</v>
      </c>
      <c r="E45" s="15" t="s">
        <v>101</v>
      </c>
      <c r="F45" s="15">
        <v>17</v>
      </c>
      <c r="G45" s="15" t="s">
        <v>102</v>
      </c>
      <c r="H45" s="16" t="s">
        <v>79</v>
      </c>
      <c r="I45" s="16" t="s">
        <v>80</v>
      </c>
      <c r="J45" s="15" t="s">
        <v>81</v>
      </c>
      <c r="K45" s="9" cm="1">
        <f t="array" ref="K45">IF(I45="","",_xlfn.XLOOKUP(0&amp;A45&amp;IF(F45&lt;&gt;"",F45,LOOKUP(2,1/(F$2:F45&lt;&gt;""),F$2:F45))&amp;I45,Hoja4!G:G,Hoja4!F:F,"",0))</f>
        <v>9733606000</v>
      </c>
      <c r="L45" s="2"/>
      <c r="M45" s="15"/>
      <c r="N45" s="15"/>
      <c r="O45" s="15"/>
      <c r="P45" s="15"/>
      <c r="Q45" s="15"/>
      <c r="R45" s="15"/>
      <c r="S45" s="15"/>
      <c r="T45" s="15"/>
      <c r="U45" s="15"/>
      <c r="V45" s="15"/>
      <c r="W45" s="15"/>
      <c r="X45" s="15"/>
      <c r="Y45" s="15"/>
      <c r="Z45" s="15"/>
    </row>
    <row r="46" spans="1:26">
      <c r="A46" s="15">
        <v>118</v>
      </c>
      <c r="B46" s="15">
        <v>1</v>
      </c>
      <c r="C46" s="15"/>
      <c r="D46" s="15"/>
      <c r="E46" s="15"/>
      <c r="F46" s="15"/>
      <c r="G46" s="15"/>
      <c r="H46" s="16" t="s">
        <v>32</v>
      </c>
      <c r="I46" s="16" t="s">
        <v>32</v>
      </c>
      <c r="J46" s="15"/>
      <c r="K46" s="18" t="str" cm="1">
        <f t="array" ref="K46">IF(I46="","",_xlfn.XLOOKUP(0&amp;A46&amp;IF(F46&lt;&gt;"",F46,LOOKUP(2,1/(F$2:F46&lt;&gt;""),F$2:F46))&amp;I46,Hoja4!G:G,Hoja4!F:F,"",0))</f>
        <v/>
      </c>
      <c r="L46" s="15"/>
      <c r="M46" s="15">
        <v>13</v>
      </c>
      <c r="N46" s="15" t="s">
        <v>103</v>
      </c>
      <c r="O46" s="15" t="s">
        <v>100</v>
      </c>
      <c r="P46" s="15" t="s">
        <v>35</v>
      </c>
      <c r="Q46" s="15" t="s">
        <v>41</v>
      </c>
      <c r="R46" s="15" t="s">
        <v>37</v>
      </c>
      <c r="S46" s="15">
        <v>100</v>
      </c>
      <c r="T46" s="15">
        <v>100</v>
      </c>
      <c r="U46" s="15">
        <v>100</v>
      </c>
      <c r="V46" s="15">
        <v>100</v>
      </c>
      <c r="W46" s="15" t="s">
        <v>38</v>
      </c>
      <c r="X46" s="15" t="s">
        <v>38</v>
      </c>
      <c r="Y46" s="15" t="s">
        <v>38</v>
      </c>
      <c r="Z46" s="2"/>
    </row>
    <row r="47" spans="1:26">
      <c r="A47" s="3">
        <v>118</v>
      </c>
      <c r="B47" s="3">
        <v>1</v>
      </c>
      <c r="C47" s="3" t="s">
        <v>26</v>
      </c>
      <c r="D47" s="3"/>
      <c r="E47" s="3"/>
      <c r="F47" s="3">
        <v>17</v>
      </c>
      <c r="G47" s="3" t="s">
        <v>102</v>
      </c>
      <c r="H47" s="4" t="s">
        <v>32</v>
      </c>
      <c r="I47" s="4" t="s">
        <v>32</v>
      </c>
      <c r="J47" s="3" t="s">
        <v>44</v>
      </c>
      <c r="K47" s="11">
        <f>SUM(K45:K46)</f>
        <v>9733606000</v>
      </c>
      <c r="L47" s="13">
        <f>SUM(L45:L46)</f>
        <v>0</v>
      </c>
      <c r="M47" s="3"/>
      <c r="N47" s="3"/>
      <c r="O47" s="3"/>
      <c r="P47" s="3"/>
      <c r="Q47" s="3"/>
      <c r="R47" s="3"/>
      <c r="S47" s="3"/>
      <c r="T47" s="3"/>
      <c r="U47" s="3"/>
      <c r="V47" s="3"/>
      <c r="W47" s="3"/>
      <c r="X47" s="3"/>
      <c r="Y47" s="3" t="s">
        <v>45</v>
      </c>
      <c r="Z47" s="13">
        <f>SUM(Z45:Z46)</f>
        <v>0</v>
      </c>
    </row>
    <row r="48" spans="1:26">
      <c r="A48" s="15">
        <v>118</v>
      </c>
      <c r="B48" s="15">
        <v>1</v>
      </c>
      <c r="C48" s="15" t="s">
        <v>26</v>
      </c>
      <c r="D48" s="15">
        <v>5</v>
      </c>
      <c r="E48" s="15" t="s">
        <v>104</v>
      </c>
      <c r="F48" s="15">
        <v>18</v>
      </c>
      <c r="G48" s="15" t="s">
        <v>105</v>
      </c>
      <c r="H48" s="16" t="s">
        <v>106</v>
      </c>
      <c r="I48" s="16" t="s">
        <v>107</v>
      </c>
      <c r="J48" s="15" t="s">
        <v>108</v>
      </c>
      <c r="K48" s="9" cm="1">
        <f t="array" ref="K48">IF(I48="","",_xlfn.XLOOKUP(0&amp;A48&amp;IF(F48&lt;&gt;"",F48,LOOKUP(2,1/(F$2:F48&lt;&gt;""),F$2:F48))&amp;I48,Hoja4!G:G,Hoja4!F:F,"",0))</f>
        <v>23905393971</v>
      </c>
      <c r="L48" s="2"/>
      <c r="M48" s="15"/>
      <c r="N48" s="15"/>
      <c r="O48" s="15"/>
      <c r="P48" s="15"/>
      <c r="Q48" s="15"/>
      <c r="R48" s="15"/>
      <c r="S48" s="15"/>
      <c r="T48" s="15"/>
      <c r="U48" s="15"/>
      <c r="V48" s="15"/>
      <c r="W48" s="15"/>
      <c r="X48" s="15"/>
      <c r="Y48" s="15"/>
      <c r="Z48" s="15"/>
    </row>
    <row r="49" spans="1:26">
      <c r="A49" s="15">
        <v>118</v>
      </c>
      <c r="B49" s="15">
        <v>1</v>
      </c>
      <c r="C49" s="15"/>
      <c r="D49" s="15"/>
      <c r="E49" s="15"/>
      <c r="F49" s="15"/>
      <c r="G49" s="15"/>
      <c r="H49" s="16" t="s">
        <v>32</v>
      </c>
      <c r="I49" s="16" t="s">
        <v>32</v>
      </c>
      <c r="J49" s="15"/>
      <c r="K49" s="18" t="str" cm="1">
        <f t="array" ref="K49">IF(I49="","",_xlfn.XLOOKUP(0&amp;A49&amp;IF(F49&lt;&gt;"",F49,LOOKUP(2,1/(F$2:F49&lt;&gt;""),F$2:F49))&amp;I49,Hoja4!G:G,Hoja4!F:F,"",0))</f>
        <v/>
      </c>
      <c r="L49" s="15"/>
      <c r="M49" s="15">
        <v>14</v>
      </c>
      <c r="N49" s="15" t="s">
        <v>109</v>
      </c>
      <c r="O49" s="15" t="s">
        <v>40</v>
      </c>
      <c r="P49" s="15" t="s">
        <v>35</v>
      </c>
      <c r="Q49" s="15" t="s">
        <v>36</v>
      </c>
      <c r="R49" s="15" t="s">
        <v>37</v>
      </c>
      <c r="S49" s="15">
        <v>4</v>
      </c>
      <c r="T49" s="15">
        <v>10</v>
      </c>
      <c r="U49" s="15">
        <v>0</v>
      </c>
      <c r="V49" s="15">
        <v>1</v>
      </c>
      <c r="W49" s="15" t="s">
        <v>38</v>
      </c>
      <c r="X49" s="15" t="s">
        <v>38</v>
      </c>
      <c r="Y49" s="15" t="s">
        <v>38</v>
      </c>
      <c r="Z49" s="2"/>
    </row>
    <row r="50" spans="1:26">
      <c r="A50" s="3">
        <v>118</v>
      </c>
      <c r="B50" s="3">
        <v>1</v>
      </c>
      <c r="C50" s="3" t="s">
        <v>26</v>
      </c>
      <c r="D50" s="3"/>
      <c r="E50" s="3"/>
      <c r="F50" s="3">
        <v>18</v>
      </c>
      <c r="G50" s="3" t="s">
        <v>105</v>
      </c>
      <c r="H50" s="4" t="s">
        <v>32</v>
      </c>
      <c r="I50" s="4" t="s">
        <v>32</v>
      </c>
      <c r="J50" s="3" t="s">
        <v>44</v>
      </c>
      <c r="K50" s="11">
        <f>SUM(K48:K49)</f>
        <v>23905393971</v>
      </c>
      <c r="L50" s="13">
        <f>SUM(L48:L49)</f>
        <v>0</v>
      </c>
      <c r="M50" s="3"/>
      <c r="N50" s="3"/>
      <c r="O50" s="3"/>
      <c r="P50" s="3"/>
      <c r="Q50" s="3"/>
      <c r="R50" s="3"/>
      <c r="S50" s="3"/>
      <c r="T50" s="3"/>
      <c r="U50" s="3"/>
      <c r="V50" s="3"/>
      <c r="W50" s="3"/>
      <c r="X50" s="3"/>
      <c r="Y50" s="3" t="s">
        <v>45</v>
      </c>
      <c r="Z50" s="13">
        <f>SUM(Z48:Z49)</f>
        <v>0</v>
      </c>
    </row>
    <row r="51" spans="1:26">
      <c r="A51" s="15">
        <v>118</v>
      </c>
      <c r="B51" s="15">
        <v>1</v>
      </c>
      <c r="C51" s="15" t="s">
        <v>26</v>
      </c>
      <c r="D51" s="15">
        <v>5</v>
      </c>
      <c r="E51" s="15" t="s">
        <v>104</v>
      </c>
      <c r="F51" s="15">
        <v>19</v>
      </c>
      <c r="G51" s="15" t="s">
        <v>110</v>
      </c>
      <c r="H51" s="16" t="s">
        <v>111</v>
      </c>
      <c r="I51" s="16" t="s">
        <v>112</v>
      </c>
      <c r="J51" s="15" t="s">
        <v>113</v>
      </c>
      <c r="K51" s="9" cm="1">
        <f t="array" ref="K51">IF(I51="","",_xlfn.XLOOKUP(0&amp;A51&amp;IF(F51&lt;&gt;"",F51,LOOKUP(2,1/(F$2:F51&lt;&gt;""),F$2:F51))&amp;I51,Hoja4!G:G,Hoja4!F:F,"",0))</f>
        <v>3612947000</v>
      </c>
      <c r="L51" s="2"/>
      <c r="M51" s="15"/>
      <c r="N51" s="15"/>
      <c r="O51" s="15"/>
      <c r="P51" s="15"/>
      <c r="Q51" s="15"/>
      <c r="R51" s="15"/>
      <c r="S51" s="15"/>
      <c r="T51" s="15"/>
      <c r="U51" s="15"/>
      <c r="V51" s="15"/>
      <c r="W51" s="15"/>
      <c r="X51" s="15"/>
      <c r="Y51" s="15"/>
      <c r="Z51" s="15"/>
    </row>
    <row r="52" spans="1:26">
      <c r="A52" s="15">
        <v>118</v>
      </c>
      <c r="B52" s="15">
        <v>1</v>
      </c>
      <c r="C52" s="15"/>
      <c r="D52" s="15"/>
      <c r="E52" s="15"/>
      <c r="F52" s="15"/>
      <c r="G52" s="15"/>
      <c r="H52" s="16" t="s">
        <v>106</v>
      </c>
      <c r="I52" s="16" t="s">
        <v>107</v>
      </c>
      <c r="J52" s="15" t="s">
        <v>108</v>
      </c>
      <c r="K52" s="9" cm="1">
        <f t="array" ref="K52">IF(I52="","",_xlfn.XLOOKUP(0&amp;A52&amp;IF(F52&lt;&gt;"",F52,LOOKUP(2,1/(F$2:F52&lt;&gt;""),F$2:F52))&amp;I52,Hoja4!G:G,Hoja4!F:F,"",0))</f>
        <v>1449956819</v>
      </c>
      <c r="L52" s="2"/>
      <c r="M52" s="15"/>
      <c r="N52" s="15"/>
      <c r="O52" s="15"/>
      <c r="P52" s="15"/>
      <c r="Q52" s="15"/>
      <c r="R52" s="15"/>
      <c r="S52" s="15"/>
      <c r="T52" s="15"/>
      <c r="U52" s="15"/>
      <c r="V52" s="15"/>
      <c r="W52" s="15"/>
      <c r="X52" s="15"/>
      <c r="Y52" s="15"/>
      <c r="Z52" s="15"/>
    </row>
    <row r="53" spans="1:26">
      <c r="A53" s="15">
        <v>118</v>
      </c>
      <c r="B53" s="15">
        <v>1</v>
      </c>
      <c r="C53" s="15"/>
      <c r="D53" s="15"/>
      <c r="E53" s="15"/>
      <c r="F53" s="15"/>
      <c r="G53" s="15"/>
      <c r="H53" s="16" t="s">
        <v>32</v>
      </c>
      <c r="I53" s="16" t="s">
        <v>32</v>
      </c>
      <c r="J53" s="15"/>
      <c r="K53" s="18" t="str" cm="1">
        <f t="array" ref="K53">IF(I53="","",_xlfn.XLOOKUP(0&amp;A53&amp;IF(F53&lt;&gt;"",F53,LOOKUP(2,1/(F$2:F53&lt;&gt;""),F$2:F53))&amp;I53,Hoja4!G:G,Hoja4!F:F,"",0))</f>
        <v/>
      </c>
      <c r="L53" s="15"/>
      <c r="M53" s="15">
        <v>15</v>
      </c>
      <c r="N53" s="15" t="s">
        <v>114</v>
      </c>
      <c r="O53" s="15" t="s">
        <v>100</v>
      </c>
      <c r="P53" s="15" t="s">
        <v>115</v>
      </c>
      <c r="Q53" s="15" t="s">
        <v>36</v>
      </c>
      <c r="R53" s="15" t="s">
        <v>37</v>
      </c>
      <c r="S53" s="15">
        <v>2</v>
      </c>
      <c r="T53" s="15">
        <v>2</v>
      </c>
      <c r="U53" s="15">
        <v>0</v>
      </c>
      <c r="V53" s="15">
        <v>2</v>
      </c>
      <c r="W53" s="15" t="s">
        <v>38</v>
      </c>
      <c r="X53" s="15" t="s">
        <v>38</v>
      </c>
      <c r="Y53" s="15" t="s">
        <v>38</v>
      </c>
      <c r="Z53" s="2"/>
    </row>
    <row r="54" spans="1:26">
      <c r="A54" s="15">
        <v>118</v>
      </c>
      <c r="B54" s="15">
        <v>1</v>
      </c>
      <c r="C54" s="15"/>
      <c r="D54" s="15"/>
      <c r="E54" s="15"/>
      <c r="F54" s="15"/>
      <c r="G54" s="15"/>
      <c r="H54" s="16" t="s">
        <v>32</v>
      </c>
      <c r="I54" s="16" t="s">
        <v>32</v>
      </c>
      <c r="J54" s="15"/>
      <c r="K54" s="18" t="str" cm="1">
        <f t="array" ref="K54">IF(I54="","",_xlfn.XLOOKUP(0&amp;A54&amp;IF(F54&lt;&gt;"",F54,LOOKUP(2,1/(F$2:F54&lt;&gt;""),F$2:F54))&amp;I54,Hoja4!G:G,Hoja4!F:F,"",0))</f>
        <v/>
      </c>
      <c r="L54" s="15"/>
      <c r="M54" s="15">
        <v>16</v>
      </c>
      <c r="N54" s="15" t="s">
        <v>116</v>
      </c>
      <c r="O54" s="15" t="s">
        <v>100</v>
      </c>
      <c r="P54" s="15" t="s">
        <v>35</v>
      </c>
      <c r="Q54" s="15" t="s">
        <v>36</v>
      </c>
      <c r="R54" s="15" t="s">
        <v>37</v>
      </c>
      <c r="S54" s="15">
        <v>4</v>
      </c>
      <c r="T54" s="15">
        <v>4</v>
      </c>
      <c r="U54" s="15">
        <v>4</v>
      </c>
      <c r="V54" s="15">
        <v>4</v>
      </c>
      <c r="W54" s="15" t="s">
        <v>38</v>
      </c>
      <c r="X54" s="15" t="s">
        <v>38</v>
      </c>
      <c r="Y54" s="15" t="s">
        <v>38</v>
      </c>
      <c r="Z54" s="2"/>
    </row>
    <row r="55" spans="1:26">
      <c r="A55" s="3">
        <v>118</v>
      </c>
      <c r="B55" s="3">
        <v>1</v>
      </c>
      <c r="C55" s="3" t="s">
        <v>26</v>
      </c>
      <c r="D55" s="3"/>
      <c r="E55" s="3"/>
      <c r="F55" s="3">
        <v>19</v>
      </c>
      <c r="G55" s="3" t="s">
        <v>110</v>
      </c>
      <c r="H55" s="4" t="s">
        <v>32</v>
      </c>
      <c r="I55" s="4" t="s">
        <v>32</v>
      </c>
      <c r="J55" s="3" t="s">
        <v>44</v>
      </c>
      <c r="K55" s="11">
        <f>SUM(K51:K54)</f>
        <v>5062903819</v>
      </c>
      <c r="L55" s="13">
        <f>SUM(L51:L54)</f>
        <v>0</v>
      </c>
      <c r="M55" s="3"/>
      <c r="N55" s="3"/>
      <c r="O55" s="3"/>
      <c r="P55" s="3"/>
      <c r="Q55" s="3"/>
      <c r="R55" s="3"/>
      <c r="S55" s="3"/>
      <c r="T55" s="3"/>
      <c r="U55" s="3"/>
      <c r="V55" s="3"/>
      <c r="W55" s="3"/>
      <c r="X55" s="3"/>
      <c r="Y55" s="3" t="s">
        <v>45</v>
      </c>
      <c r="Z55" s="13">
        <f>SUM(Z51:Z54)</f>
        <v>0</v>
      </c>
    </row>
    <row r="56" spans="1:26">
      <c r="A56" s="15">
        <v>118</v>
      </c>
      <c r="B56" s="15">
        <v>1</v>
      </c>
      <c r="C56" s="15" t="s">
        <v>26</v>
      </c>
      <c r="D56" s="15">
        <v>6</v>
      </c>
      <c r="E56" s="15" t="s">
        <v>117</v>
      </c>
      <c r="F56" s="15">
        <v>20</v>
      </c>
      <c r="G56" s="15" t="s">
        <v>118</v>
      </c>
      <c r="H56" s="16" t="s">
        <v>106</v>
      </c>
      <c r="I56" s="16" t="s">
        <v>107</v>
      </c>
      <c r="J56" s="15" t="s">
        <v>108</v>
      </c>
      <c r="K56" s="9" cm="1">
        <f t="array" ref="K56">IF(I56="","",_xlfn.XLOOKUP(0&amp;A56&amp;IF(F56&lt;&gt;"",F56,LOOKUP(2,1/(F$2:F56&lt;&gt;""),F$2:F56))&amp;I56,Hoja4!G:G,Hoja4!F:F,"",0))</f>
        <v>3531566210</v>
      </c>
      <c r="L56" s="2"/>
      <c r="M56" s="15"/>
      <c r="N56" s="15"/>
      <c r="O56" s="15"/>
      <c r="P56" s="15"/>
      <c r="Q56" s="15"/>
      <c r="R56" s="15"/>
      <c r="S56" s="15"/>
      <c r="T56" s="15"/>
      <c r="U56" s="15"/>
      <c r="V56" s="15"/>
      <c r="W56" s="15"/>
      <c r="X56" s="15"/>
      <c r="Y56" s="15"/>
      <c r="Z56" s="15"/>
    </row>
    <row r="57" spans="1:26">
      <c r="A57" s="15">
        <v>118</v>
      </c>
      <c r="B57" s="15">
        <v>1</v>
      </c>
      <c r="C57" s="15"/>
      <c r="D57" s="15"/>
      <c r="E57" s="15"/>
      <c r="F57" s="15"/>
      <c r="G57" s="15"/>
      <c r="H57" s="16" t="s">
        <v>32</v>
      </c>
      <c r="I57" s="16" t="s">
        <v>32</v>
      </c>
      <c r="J57" s="15"/>
      <c r="K57" s="18" t="str" cm="1">
        <f t="array" ref="K57">IF(I57="","",_xlfn.XLOOKUP(0&amp;A57&amp;IF(F57&lt;&gt;"",F57,LOOKUP(2,1/(F$2:F57&lt;&gt;""),F$2:F57))&amp;I57,Hoja4!G:G,Hoja4!F:F,"",0))</f>
        <v/>
      </c>
      <c r="L57" s="15"/>
      <c r="M57" s="15">
        <v>25</v>
      </c>
      <c r="N57" s="15" t="s">
        <v>119</v>
      </c>
      <c r="O57" s="15" t="s">
        <v>100</v>
      </c>
      <c r="P57" s="15" t="s">
        <v>35</v>
      </c>
      <c r="Q57" s="15" t="s">
        <v>41</v>
      </c>
      <c r="R57" s="15" t="s">
        <v>37</v>
      </c>
      <c r="S57" s="15">
        <v>100</v>
      </c>
      <c r="T57" s="15">
        <v>100</v>
      </c>
      <c r="U57" s="15">
        <v>0</v>
      </c>
      <c r="V57" s="15"/>
      <c r="W57" s="15" t="s">
        <v>60</v>
      </c>
      <c r="X57" s="15" t="s">
        <v>60</v>
      </c>
      <c r="Y57" s="15" t="s">
        <v>38</v>
      </c>
      <c r="Z57" s="19"/>
    </row>
    <row r="58" spans="1:26">
      <c r="A58" s="15">
        <v>118</v>
      </c>
      <c r="B58" s="15">
        <v>1</v>
      </c>
      <c r="C58" s="15"/>
      <c r="D58" s="15"/>
      <c r="E58" s="15"/>
      <c r="F58" s="15"/>
      <c r="G58" s="15"/>
      <c r="H58" s="16" t="s">
        <v>32</v>
      </c>
      <c r="I58" s="16" t="s">
        <v>32</v>
      </c>
      <c r="J58" s="15"/>
      <c r="K58" s="18" t="str" cm="1">
        <f t="array" ref="K58">IF(I58="","",_xlfn.XLOOKUP(0&amp;A58&amp;IF(F58&lt;&gt;"",F58,LOOKUP(2,1/(F$2:F58&lt;&gt;""),F$2:F58))&amp;I58,Hoja4!G:G,Hoja4!F:F,"",0))</f>
        <v/>
      </c>
      <c r="L58" s="15"/>
      <c r="M58" s="15">
        <v>26</v>
      </c>
      <c r="N58" s="15" t="s">
        <v>120</v>
      </c>
      <c r="O58" s="15" t="s">
        <v>100</v>
      </c>
      <c r="P58" s="15" t="s">
        <v>35</v>
      </c>
      <c r="Q58" s="15" t="s">
        <v>41</v>
      </c>
      <c r="R58" s="15" t="s">
        <v>37</v>
      </c>
      <c r="S58" s="15">
        <v>100</v>
      </c>
      <c r="T58" s="15">
        <v>100</v>
      </c>
      <c r="U58" s="15">
        <v>0</v>
      </c>
      <c r="V58" s="15"/>
      <c r="W58" s="15" t="s">
        <v>60</v>
      </c>
      <c r="X58" s="15" t="s">
        <v>60</v>
      </c>
      <c r="Y58" s="15" t="s">
        <v>38</v>
      </c>
      <c r="Z58" s="19"/>
    </row>
    <row r="59" spans="1:26">
      <c r="A59" s="3">
        <v>118</v>
      </c>
      <c r="B59" s="3">
        <v>1</v>
      </c>
      <c r="C59" s="3" t="s">
        <v>26</v>
      </c>
      <c r="D59" s="3"/>
      <c r="E59" s="3"/>
      <c r="F59" s="3">
        <v>20</v>
      </c>
      <c r="G59" s="3" t="s">
        <v>118</v>
      </c>
      <c r="H59" s="4" t="s">
        <v>32</v>
      </c>
      <c r="I59" s="4" t="s">
        <v>32</v>
      </c>
      <c r="J59" s="3" t="s">
        <v>44</v>
      </c>
      <c r="K59" s="11">
        <f>SUM(K56:K58)</f>
        <v>3531566210</v>
      </c>
      <c r="L59" s="13">
        <f>SUM(L56:L58)</f>
        <v>0</v>
      </c>
      <c r="M59" s="3"/>
      <c r="N59" s="3"/>
      <c r="O59" s="3"/>
      <c r="P59" s="3"/>
      <c r="Q59" s="3"/>
      <c r="R59" s="3"/>
      <c r="S59" s="3"/>
      <c r="T59" s="3"/>
      <c r="U59" s="3"/>
      <c r="V59" s="3"/>
      <c r="W59" s="3"/>
      <c r="X59" s="3"/>
      <c r="Y59" s="3" t="s">
        <v>45</v>
      </c>
      <c r="Z59" s="13">
        <f>SUM(Z56:Z58)</f>
        <v>0</v>
      </c>
    </row>
    <row r="60" spans="1:26">
      <c r="A60" s="5">
        <v>118</v>
      </c>
      <c r="B60" s="5">
        <v>1</v>
      </c>
      <c r="C60" s="5" t="s">
        <v>26</v>
      </c>
      <c r="D60" s="5"/>
      <c r="E60" s="5"/>
      <c r="F60" s="5"/>
      <c r="G60" s="5"/>
      <c r="H60" s="6" t="s">
        <v>32</v>
      </c>
      <c r="I60" s="6" t="s">
        <v>32</v>
      </c>
      <c r="J60" s="5" t="s">
        <v>121</v>
      </c>
      <c r="K60" s="12">
        <f>SUM(K5,K10,K14,K19,K22,K25,K28,K32,K37,K41,K44,K47,K50,K55,K59)</f>
        <v>525573241000</v>
      </c>
      <c r="L60" s="14">
        <f>SUM(L5,L10,L14,L19,L22,L25,L28,L32,L37,L41,L44,L47,L50,L55,L59)</f>
        <v>0</v>
      </c>
      <c r="M60" s="5"/>
      <c r="N60" s="5"/>
      <c r="O60" s="5"/>
      <c r="P60" s="5"/>
      <c r="Q60" s="5"/>
      <c r="R60" s="5"/>
      <c r="S60" s="5"/>
      <c r="T60" s="5"/>
      <c r="U60" s="5"/>
      <c r="V60" s="5"/>
      <c r="W60" s="5"/>
      <c r="X60" s="5"/>
      <c r="Y60" s="5" t="s">
        <v>121</v>
      </c>
      <c r="Z60" s="14">
        <f>SUM(Z5,Z10,Z14,Z19,Z22,Z25,Z28,Z32,Z37,Z41,Z44,Z47,Z50,Z55,Z59)</f>
        <v>0</v>
      </c>
    </row>
    <row r="61" spans="1:26">
      <c r="A61" s="15">
        <v>208</v>
      </c>
      <c r="B61" s="15">
        <v>1</v>
      </c>
      <c r="C61" s="15" t="s">
        <v>122</v>
      </c>
      <c r="D61" s="15">
        <v>1</v>
      </c>
      <c r="E61" s="15" t="s">
        <v>123</v>
      </c>
      <c r="F61" s="15">
        <v>2</v>
      </c>
      <c r="G61" s="15" t="s">
        <v>124</v>
      </c>
      <c r="H61" s="16" t="s">
        <v>125</v>
      </c>
      <c r="I61" s="16" t="s">
        <v>126</v>
      </c>
      <c r="J61" s="15" t="s">
        <v>127</v>
      </c>
      <c r="K61" s="9" cm="1">
        <f t="array" ref="K61">IF(I61="","",_xlfn.XLOOKUP(0&amp;A61&amp;IF(F61&lt;&gt;"",F61,LOOKUP(2,1/(F$2:F61&lt;&gt;""),F$2:F61))&amp;I61,Hoja4!G:G,Hoja4!F:F,"",0))</f>
        <v>18316296000</v>
      </c>
      <c r="L61" s="2"/>
      <c r="M61" s="15"/>
      <c r="N61" s="15"/>
      <c r="O61" s="15"/>
      <c r="P61" s="15"/>
      <c r="Q61" s="15"/>
      <c r="R61" s="15"/>
      <c r="S61" s="15"/>
      <c r="T61" s="15"/>
      <c r="U61" s="15"/>
      <c r="V61" s="15"/>
      <c r="W61" s="15"/>
      <c r="X61" s="15"/>
      <c r="Y61" s="15"/>
      <c r="Z61" s="15"/>
    </row>
    <row r="62" spans="1:26">
      <c r="A62" s="15">
        <v>208</v>
      </c>
      <c r="B62" s="15">
        <v>1</v>
      </c>
      <c r="C62" s="15"/>
      <c r="D62" s="15"/>
      <c r="E62" s="15"/>
      <c r="F62" s="15"/>
      <c r="G62" s="15"/>
      <c r="H62" s="16" t="s">
        <v>32</v>
      </c>
      <c r="I62" s="16" t="s">
        <v>32</v>
      </c>
      <c r="J62" s="15"/>
      <c r="K62" s="18" t="str" cm="1">
        <f t="array" ref="K62">IF(I62="","",_xlfn.XLOOKUP(0&amp;A62&amp;IF(F62&lt;&gt;"",F62,LOOKUP(2,1/(F$2:F62&lt;&gt;""),F$2:F62))&amp;I62,Hoja4!G:G,Hoja4!F:F,"",0))</f>
        <v/>
      </c>
      <c r="L62" s="15"/>
      <c r="M62" s="15">
        <v>2</v>
      </c>
      <c r="N62" s="15" t="s">
        <v>128</v>
      </c>
      <c r="O62" s="15" t="s">
        <v>40</v>
      </c>
      <c r="P62" s="15" t="s">
        <v>35</v>
      </c>
      <c r="Q62" s="15" t="s">
        <v>36</v>
      </c>
      <c r="R62" s="15" t="s">
        <v>58</v>
      </c>
      <c r="S62" s="15">
        <v>1338</v>
      </c>
      <c r="T62" s="15">
        <v>3795</v>
      </c>
      <c r="U62" s="15">
        <v>0</v>
      </c>
      <c r="V62" s="15">
        <v>467</v>
      </c>
      <c r="W62" s="15" t="s">
        <v>38</v>
      </c>
      <c r="X62" s="15" t="s">
        <v>38</v>
      </c>
      <c r="Y62" s="15" t="s">
        <v>38</v>
      </c>
      <c r="Z62" s="2"/>
    </row>
    <row r="63" spans="1:26">
      <c r="A63" s="15">
        <v>208</v>
      </c>
      <c r="B63" s="15">
        <v>1</v>
      </c>
      <c r="C63" s="15"/>
      <c r="D63" s="15"/>
      <c r="E63" s="15"/>
      <c r="F63" s="15"/>
      <c r="G63" s="15"/>
      <c r="H63" s="16" t="s">
        <v>32</v>
      </c>
      <c r="I63" s="16" t="s">
        <v>32</v>
      </c>
      <c r="J63" s="15"/>
      <c r="K63" s="18" t="str" cm="1">
        <f t="array" ref="K63">IF(I63="","",_xlfn.XLOOKUP(0&amp;A63&amp;IF(F63&lt;&gt;"",F63,LOOKUP(2,1/(F$2:F63&lt;&gt;""),F$2:F63))&amp;I63,Hoja4!G:G,Hoja4!F:F,"",0))</f>
        <v/>
      </c>
      <c r="L63" s="15"/>
      <c r="M63" s="15">
        <v>3</v>
      </c>
      <c r="N63" s="15" t="s">
        <v>129</v>
      </c>
      <c r="O63" s="15" t="s">
        <v>40</v>
      </c>
      <c r="P63" s="15" t="s">
        <v>35</v>
      </c>
      <c r="Q63" s="15" t="s">
        <v>36</v>
      </c>
      <c r="R63" s="15" t="s">
        <v>37</v>
      </c>
      <c r="S63" s="15">
        <v>892</v>
      </c>
      <c r="T63" s="15">
        <v>2012</v>
      </c>
      <c r="U63" s="15">
        <v>0</v>
      </c>
      <c r="V63" s="15">
        <v>306</v>
      </c>
      <c r="W63" s="15" t="s">
        <v>38</v>
      </c>
      <c r="X63" s="15" t="s">
        <v>38</v>
      </c>
      <c r="Y63" s="15" t="s">
        <v>38</v>
      </c>
      <c r="Z63" s="2"/>
    </row>
    <row r="64" spans="1:26">
      <c r="A64" s="15">
        <v>208</v>
      </c>
      <c r="B64" s="15">
        <v>1</v>
      </c>
      <c r="C64" s="15"/>
      <c r="D64" s="15"/>
      <c r="E64" s="15"/>
      <c r="F64" s="15"/>
      <c r="G64" s="15"/>
      <c r="H64" s="16" t="s">
        <v>32</v>
      </c>
      <c r="I64" s="16" t="s">
        <v>32</v>
      </c>
      <c r="J64" s="15"/>
      <c r="K64" s="18" t="str" cm="1">
        <f t="array" ref="K64">IF(I64="","",_xlfn.XLOOKUP(0&amp;A64&amp;IF(F64&lt;&gt;"",F64,LOOKUP(2,1/(F$2:F64&lt;&gt;""),F$2:F64))&amp;I64,Hoja4!G:G,Hoja4!F:F,"",0))</f>
        <v/>
      </c>
      <c r="L64" s="15"/>
      <c r="M64" s="15">
        <v>16</v>
      </c>
      <c r="N64" s="15" t="s">
        <v>130</v>
      </c>
      <c r="O64" s="15" t="s">
        <v>40</v>
      </c>
      <c r="P64" s="15" t="s">
        <v>131</v>
      </c>
      <c r="Q64" s="15" t="s">
        <v>36</v>
      </c>
      <c r="R64" s="15" t="s">
        <v>58</v>
      </c>
      <c r="S64" s="15">
        <v>664</v>
      </c>
      <c r="T64" s="15">
        <v>1010</v>
      </c>
      <c r="U64" s="15">
        <v>2</v>
      </c>
      <c r="V64" s="15">
        <v>200</v>
      </c>
      <c r="W64" s="15" t="s">
        <v>60</v>
      </c>
      <c r="X64" s="15" t="s">
        <v>60</v>
      </c>
      <c r="Y64" s="15" t="s">
        <v>38</v>
      </c>
      <c r="Z64" s="2"/>
    </row>
    <row r="65" spans="1:26">
      <c r="A65" s="3">
        <v>208</v>
      </c>
      <c r="B65" s="3">
        <v>1</v>
      </c>
      <c r="C65" s="3" t="s">
        <v>122</v>
      </c>
      <c r="D65" s="3"/>
      <c r="E65" s="3"/>
      <c r="F65" s="3">
        <v>2</v>
      </c>
      <c r="G65" s="3" t="s">
        <v>124</v>
      </c>
      <c r="H65" s="4" t="s">
        <v>32</v>
      </c>
      <c r="I65" s="4" t="s">
        <v>32</v>
      </c>
      <c r="J65" s="3" t="s">
        <v>44</v>
      </c>
      <c r="K65" s="11">
        <f>SUM(K61:K64)</f>
        <v>18316296000</v>
      </c>
      <c r="L65" s="13">
        <f>SUM(L60:L64)</f>
        <v>0</v>
      </c>
      <c r="M65" s="3"/>
      <c r="N65" s="3"/>
      <c r="O65" s="3"/>
      <c r="P65" s="3"/>
      <c r="Q65" s="3"/>
      <c r="R65" s="3"/>
      <c r="S65" s="3"/>
      <c r="T65" s="3"/>
      <c r="U65" s="3"/>
      <c r="V65" s="3"/>
      <c r="W65" s="3"/>
      <c r="X65" s="3"/>
      <c r="Y65" s="3" t="s">
        <v>45</v>
      </c>
      <c r="Z65" s="13">
        <f>SUM(Z60:Z64)</f>
        <v>0</v>
      </c>
    </row>
    <row r="66" spans="1:26">
      <c r="A66" s="15">
        <v>208</v>
      </c>
      <c r="B66" s="15">
        <v>1</v>
      </c>
      <c r="C66" s="15" t="s">
        <v>122</v>
      </c>
      <c r="D66" s="15">
        <v>7</v>
      </c>
      <c r="E66" s="15" t="s">
        <v>132</v>
      </c>
      <c r="F66" s="15">
        <v>3</v>
      </c>
      <c r="G66" s="15" t="s">
        <v>133</v>
      </c>
      <c r="H66" s="16" t="s">
        <v>134</v>
      </c>
      <c r="I66" s="16" t="s">
        <v>135</v>
      </c>
      <c r="J66" s="15" t="s">
        <v>136</v>
      </c>
      <c r="K66" s="9" cm="1">
        <f t="array" ref="K66">IF(I66="","",_xlfn.XLOOKUP(0&amp;A66&amp;IF(F66&lt;&gt;"",F66,LOOKUP(2,1/(F$2:F66&lt;&gt;""),F$2:F66))&amp;I66,Hoja4!G:G,Hoja4!F:F,"",0))</f>
        <v>15245697000</v>
      </c>
      <c r="L66" s="2"/>
      <c r="M66" s="15"/>
      <c r="N66" s="15"/>
      <c r="O66" s="15"/>
      <c r="P66" s="15"/>
      <c r="Q66" s="15"/>
      <c r="R66" s="15"/>
      <c r="S66" s="15"/>
      <c r="T66" s="15"/>
      <c r="U66" s="15"/>
      <c r="V66" s="15"/>
      <c r="W66" s="15"/>
      <c r="X66" s="15"/>
      <c r="Y66" s="15"/>
      <c r="Z66" s="15"/>
    </row>
    <row r="67" spans="1:26">
      <c r="A67" s="15">
        <v>208</v>
      </c>
      <c r="B67" s="15">
        <v>1</v>
      </c>
      <c r="C67" s="15"/>
      <c r="D67" s="15"/>
      <c r="E67" s="15"/>
      <c r="F67" s="15"/>
      <c r="G67" s="15"/>
      <c r="H67" s="16" t="s">
        <v>32</v>
      </c>
      <c r="I67" s="16" t="s">
        <v>32</v>
      </c>
      <c r="J67" s="15"/>
      <c r="K67" s="18" t="str" cm="1">
        <f t="array" ref="K67">IF(I67="","",_xlfn.XLOOKUP(0&amp;A67&amp;IF(F67&lt;&gt;"",F67,LOOKUP(2,1/(F$2:F67&lt;&gt;""),F$2:F67))&amp;I67,Hoja4!G:G,Hoja4!F:F,"",0))</f>
        <v/>
      </c>
      <c r="L67" s="15"/>
      <c r="M67" s="15">
        <v>4</v>
      </c>
      <c r="N67" s="15" t="s">
        <v>137</v>
      </c>
      <c r="O67" s="15" t="s">
        <v>40</v>
      </c>
      <c r="P67" s="15" t="s">
        <v>35</v>
      </c>
      <c r="Q67" s="15" t="s">
        <v>36</v>
      </c>
      <c r="R67" s="15" t="s">
        <v>58</v>
      </c>
      <c r="S67" s="15">
        <v>3129</v>
      </c>
      <c r="T67" s="15">
        <v>7820</v>
      </c>
      <c r="U67" s="15">
        <v>20</v>
      </c>
      <c r="V67" s="15">
        <v>1025</v>
      </c>
      <c r="W67" s="15" t="s">
        <v>38</v>
      </c>
      <c r="X67" s="15" t="s">
        <v>38</v>
      </c>
      <c r="Y67" s="15" t="s">
        <v>38</v>
      </c>
      <c r="Z67" s="2"/>
    </row>
    <row r="68" spans="1:26">
      <c r="A68" s="15">
        <v>208</v>
      </c>
      <c r="B68" s="15">
        <v>1</v>
      </c>
      <c r="C68" s="15"/>
      <c r="D68" s="15"/>
      <c r="E68" s="15"/>
      <c r="F68" s="15"/>
      <c r="G68" s="15"/>
      <c r="H68" s="16" t="s">
        <v>32</v>
      </c>
      <c r="I68" s="16" t="s">
        <v>32</v>
      </c>
      <c r="J68" s="15"/>
      <c r="K68" s="18" t="str" cm="1">
        <f t="array" ref="K68">IF(I68="","",_xlfn.XLOOKUP(0&amp;A68&amp;IF(F68&lt;&gt;"",F68,LOOKUP(2,1/(F$2:F68&lt;&gt;""),F$2:F68))&amp;I68,Hoja4!G:G,Hoja4!F:F,"",0))</f>
        <v/>
      </c>
      <c r="L68" s="15"/>
      <c r="M68" s="15">
        <v>17</v>
      </c>
      <c r="N68" s="15" t="s">
        <v>138</v>
      </c>
      <c r="O68" s="15" t="s">
        <v>100</v>
      </c>
      <c r="P68" s="15" t="s">
        <v>131</v>
      </c>
      <c r="Q68" s="15" t="s">
        <v>41</v>
      </c>
      <c r="R68" s="15" t="s">
        <v>58</v>
      </c>
      <c r="S68" s="15"/>
      <c r="T68" s="15">
        <v>100</v>
      </c>
      <c r="U68" s="15">
        <v>100</v>
      </c>
      <c r="V68" s="15"/>
      <c r="W68" s="15" t="s">
        <v>60</v>
      </c>
      <c r="X68" s="15" t="s">
        <v>60</v>
      </c>
      <c r="Y68" s="15" t="s">
        <v>38</v>
      </c>
      <c r="Z68" s="2"/>
    </row>
    <row r="69" spans="1:26">
      <c r="A69" s="15">
        <v>208</v>
      </c>
      <c r="B69" s="15">
        <v>1</v>
      </c>
      <c r="C69" s="15"/>
      <c r="D69" s="15"/>
      <c r="E69" s="15"/>
      <c r="F69" s="15"/>
      <c r="G69" s="15"/>
      <c r="H69" s="16" t="s">
        <v>32</v>
      </c>
      <c r="I69" s="16" t="s">
        <v>32</v>
      </c>
      <c r="J69" s="15"/>
      <c r="K69" s="18" t="str" cm="1">
        <f t="array" ref="K69">IF(I69="","",_xlfn.XLOOKUP(0&amp;A69&amp;IF(F69&lt;&gt;"",F69,LOOKUP(2,1/(F$2:F69&lt;&gt;""),F$2:F69))&amp;I69,Hoja4!G:G,Hoja4!F:F,"",0))</f>
        <v/>
      </c>
      <c r="L69" s="15"/>
      <c r="M69" s="15">
        <v>18</v>
      </c>
      <c r="N69" s="15" t="s">
        <v>139</v>
      </c>
      <c r="O69" s="15" t="s">
        <v>40</v>
      </c>
      <c r="P69" s="15" t="s">
        <v>131</v>
      </c>
      <c r="Q69" s="15" t="s">
        <v>36</v>
      </c>
      <c r="R69" s="15" t="s">
        <v>58</v>
      </c>
      <c r="S69" s="15"/>
      <c r="T69" s="15">
        <v>3</v>
      </c>
      <c r="U69" s="15">
        <v>0</v>
      </c>
      <c r="V69" s="15"/>
      <c r="W69" s="15" t="s">
        <v>60</v>
      </c>
      <c r="X69" s="15" t="s">
        <v>60</v>
      </c>
      <c r="Y69" s="15" t="s">
        <v>38</v>
      </c>
      <c r="Z69" s="2"/>
    </row>
    <row r="70" spans="1:26">
      <c r="A70" s="3">
        <v>208</v>
      </c>
      <c r="B70" s="3">
        <v>1</v>
      </c>
      <c r="C70" s="3" t="s">
        <v>122</v>
      </c>
      <c r="D70" s="3"/>
      <c r="E70" s="3"/>
      <c r="F70" s="3">
        <v>3</v>
      </c>
      <c r="G70" s="3" t="s">
        <v>133</v>
      </c>
      <c r="H70" s="4" t="s">
        <v>32</v>
      </c>
      <c r="I70" s="4" t="s">
        <v>32</v>
      </c>
      <c r="J70" s="3" t="s">
        <v>44</v>
      </c>
      <c r="K70" s="11">
        <f>SUM(K66:K69)</f>
        <v>15245697000</v>
      </c>
      <c r="L70" s="13">
        <f>SUM(L66:L69)</f>
        <v>0</v>
      </c>
      <c r="M70" s="3"/>
      <c r="N70" s="3"/>
      <c r="O70" s="3"/>
      <c r="P70" s="3"/>
      <c r="Q70" s="3"/>
      <c r="R70" s="3"/>
      <c r="S70" s="3"/>
      <c r="T70" s="3"/>
      <c r="U70" s="3"/>
      <c r="V70" s="3"/>
      <c r="W70" s="3"/>
      <c r="X70" s="3"/>
      <c r="Y70" s="3" t="s">
        <v>45</v>
      </c>
      <c r="Z70" s="13">
        <f>SUM(Z66:Z69)</f>
        <v>0</v>
      </c>
    </row>
    <row r="71" spans="1:26">
      <c r="A71" s="15">
        <v>208</v>
      </c>
      <c r="B71" s="15">
        <v>1</v>
      </c>
      <c r="C71" s="15" t="s">
        <v>122</v>
      </c>
      <c r="D71" s="15">
        <v>8</v>
      </c>
      <c r="E71" s="15" t="s">
        <v>140</v>
      </c>
      <c r="F71" s="15">
        <v>4</v>
      </c>
      <c r="G71" s="15" t="s">
        <v>141</v>
      </c>
      <c r="H71" s="16" t="s">
        <v>142</v>
      </c>
      <c r="I71" s="16" t="s">
        <v>143</v>
      </c>
      <c r="J71" s="15" t="s">
        <v>144</v>
      </c>
      <c r="K71" s="9" cm="1">
        <f t="array" ref="K71">IF(I71="","",_xlfn.XLOOKUP(0&amp;A71&amp;IF(F71&lt;&gt;"",F71,LOOKUP(2,1/(F$2:F71&lt;&gt;""),F$2:F71))&amp;I71,Hoja4!G:G,Hoja4!F:F,"",0))</f>
        <v>25438936000</v>
      </c>
      <c r="L71" s="2"/>
      <c r="M71" s="15"/>
      <c r="N71" s="15"/>
      <c r="O71" s="15"/>
      <c r="P71" s="15"/>
      <c r="Q71" s="15"/>
      <c r="R71" s="15"/>
      <c r="S71" s="15"/>
      <c r="T71" s="15"/>
      <c r="U71" s="15"/>
      <c r="V71" s="15"/>
      <c r="W71" s="15"/>
      <c r="X71" s="15"/>
      <c r="Y71" s="15"/>
      <c r="Z71" s="15"/>
    </row>
    <row r="72" spans="1:26">
      <c r="A72" s="15">
        <v>208</v>
      </c>
      <c r="B72" s="15">
        <v>1</v>
      </c>
      <c r="C72" s="15"/>
      <c r="D72" s="15"/>
      <c r="E72" s="15"/>
      <c r="F72" s="15"/>
      <c r="G72" s="15"/>
      <c r="H72" s="16" t="s">
        <v>32</v>
      </c>
      <c r="I72" s="16" t="s">
        <v>32</v>
      </c>
      <c r="J72" s="15"/>
      <c r="K72" s="18" t="str" cm="1">
        <f t="array" ref="K72">IF(I72="","",_xlfn.XLOOKUP(0&amp;A72&amp;IF(F72&lt;&gt;"",F72,LOOKUP(2,1/(F$2:F72&lt;&gt;""),F$2:F72))&amp;I72,Hoja4!G:G,Hoja4!F:F,"",0))</f>
        <v/>
      </c>
      <c r="L72" s="15"/>
      <c r="M72" s="15">
        <v>5</v>
      </c>
      <c r="N72" s="15" t="s">
        <v>145</v>
      </c>
      <c r="O72" s="15" t="s">
        <v>40</v>
      </c>
      <c r="P72" s="15" t="s">
        <v>35</v>
      </c>
      <c r="Q72" s="15" t="s">
        <v>36</v>
      </c>
      <c r="R72" s="15" t="s">
        <v>58</v>
      </c>
      <c r="S72" s="15">
        <v>80988</v>
      </c>
      <c r="T72" s="15">
        <v>69493</v>
      </c>
      <c r="U72" s="15">
        <v>0</v>
      </c>
      <c r="V72" s="15">
        <v>8504</v>
      </c>
      <c r="W72" s="15" t="s">
        <v>38</v>
      </c>
      <c r="X72" s="15" t="s">
        <v>38</v>
      </c>
      <c r="Y72" s="15" t="s">
        <v>38</v>
      </c>
      <c r="Z72" s="2"/>
    </row>
    <row r="73" spans="1:26">
      <c r="A73" s="3">
        <v>208</v>
      </c>
      <c r="B73" s="3">
        <v>1</v>
      </c>
      <c r="C73" s="3" t="s">
        <v>122</v>
      </c>
      <c r="D73" s="3"/>
      <c r="E73" s="3"/>
      <c r="F73" s="3">
        <v>4</v>
      </c>
      <c r="G73" s="3" t="s">
        <v>141</v>
      </c>
      <c r="H73" s="4" t="s">
        <v>32</v>
      </c>
      <c r="I73" s="4" t="s">
        <v>32</v>
      </c>
      <c r="J73" s="3" t="s">
        <v>44</v>
      </c>
      <c r="K73" s="11">
        <f>SUM(K71:K72)</f>
        <v>25438936000</v>
      </c>
      <c r="L73" s="13">
        <f>SUM(L71:L72)</f>
        <v>0</v>
      </c>
      <c r="M73" s="3"/>
      <c r="N73" s="3"/>
      <c r="O73" s="3"/>
      <c r="P73" s="3"/>
      <c r="Q73" s="3"/>
      <c r="R73" s="3"/>
      <c r="S73" s="3"/>
      <c r="T73" s="3"/>
      <c r="U73" s="3"/>
      <c r="V73" s="3"/>
      <c r="W73" s="3"/>
      <c r="X73" s="3"/>
      <c r="Y73" s="3" t="s">
        <v>45</v>
      </c>
      <c r="Z73" s="13">
        <f>SUM(Z71:Z72)</f>
        <v>0</v>
      </c>
    </row>
    <row r="74" spans="1:26">
      <c r="A74" s="15">
        <v>208</v>
      </c>
      <c r="B74" s="15">
        <v>1</v>
      </c>
      <c r="C74" s="15" t="s">
        <v>122</v>
      </c>
      <c r="D74" s="15">
        <v>9</v>
      </c>
      <c r="E74" s="15" t="s">
        <v>146</v>
      </c>
      <c r="F74" s="15">
        <v>5</v>
      </c>
      <c r="G74" s="15" t="s">
        <v>147</v>
      </c>
      <c r="H74" s="16" t="s">
        <v>148</v>
      </c>
      <c r="I74" s="16" t="s">
        <v>149</v>
      </c>
      <c r="J74" s="15" t="s">
        <v>150</v>
      </c>
      <c r="K74" s="9" cm="1">
        <f t="array" ref="K74">IF(I74="","",_xlfn.XLOOKUP(0&amp;A74&amp;IF(F74&lt;&gt;"",F74,LOOKUP(2,1/(F$2:F74&lt;&gt;""),F$2:F74))&amp;I74,Hoja4!G:G,Hoja4!F:F,"",0))</f>
        <v>2839590000</v>
      </c>
      <c r="L74" s="2"/>
      <c r="M74" s="15"/>
      <c r="N74" s="15"/>
      <c r="O74" s="15"/>
      <c r="P74" s="15"/>
      <c r="Q74" s="15"/>
      <c r="R74" s="15"/>
      <c r="S74" s="15"/>
      <c r="T74" s="15"/>
      <c r="U74" s="15"/>
      <c r="V74" s="15"/>
      <c r="W74" s="15"/>
      <c r="X74" s="15"/>
      <c r="Y74" s="15"/>
      <c r="Z74" s="15"/>
    </row>
    <row r="75" spans="1:26">
      <c r="A75" s="15">
        <v>208</v>
      </c>
      <c r="B75" s="15">
        <v>1</v>
      </c>
      <c r="C75" s="15"/>
      <c r="D75" s="15"/>
      <c r="E75" s="15"/>
      <c r="F75" s="15"/>
      <c r="G75" s="15"/>
      <c r="H75" s="16" t="s">
        <v>32</v>
      </c>
      <c r="I75" s="16" t="s">
        <v>32</v>
      </c>
      <c r="J75" s="15"/>
      <c r="K75" s="18" t="str" cm="1">
        <f t="array" ref="K75">IF(I75="","",_xlfn.XLOOKUP(0&amp;A75&amp;IF(F75&lt;&gt;"",F75,LOOKUP(2,1/(F$2:F75&lt;&gt;""),F$2:F75))&amp;I75,Hoja4!G:G,Hoja4!F:F,"",0))</f>
        <v/>
      </c>
      <c r="L75" s="15"/>
      <c r="M75" s="15">
        <v>6</v>
      </c>
      <c r="N75" s="15" t="s">
        <v>151</v>
      </c>
      <c r="O75" s="15" t="s">
        <v>40</v>
      </c>
      <c r="P75" s="15" t="s">
        <v>35</v>
      </c>
      <c r="Q75" s="15" t="s">
        <v>36</v>
      </c>
      <c r="R75" s="15" t="s">
        <v>58</v>
      </c>
      <c r="S75" s="15">
        <v>1190</v>
      </c>
      <c r="T75" s="15">
        <v>3393</v>
      </c>
      <c r="U75" s="15">
        <v>0</v>
      </c>
      <c r="V75" s="15">
        <v>8504</v>
      </c>
      <c r="W75" s="15" t="s">
        <v>38</v>
      </c>
      <c r="X75" s="15" t="s">
        <v>38</v>
      </c>
      <c r="Y75" s="15" t="s">
        <v>38</v>
      </c>
      <c r="Z75" s="2"/>
    </row>
    <row r="76" spans="1:26">
      <c r="A76" s="3">
        <v>208</v>
      </c>
      <c r="B76" s="3">
        <v>1</v>
      </c>
      <c r="C76" s="3" t="s">
        <v>122</v>
      </c>
      <c r="D76" s="3"/>
      <c r="E76" s="3"/>
      <c r="F76" s="3">
        <v>5</v>
      </c>
      <c r="G76" s="3" t="s">
        <v>147</v>
      </c>
      <c r="H76" s="4" t="s">
        <v>32</v>
      </c>
      <c r="I76" s="4" t="s">
        <v>32</v>
      </c>
      <c r="J76" s="3" t="s">
        <v>44</v>
      </c>
      <c r="K76" s="11">
        <f>SUM(K74:K75)</f>
        <v>2839590000</v>
      </c>
      <c r="L76" s="13">
        <f>SUM(L74:L75)</f>
        <v>0</v>
      </c>
      <c r="M76" s="3"/>
      <c r="N76" s="3"/>
      <c r="O76" s="3"/>
      <c r="P76" s="3"/>
      <c r="Q76" s="3"/>
      <c r="R76" s="3"/>
      <c r="S76" s="3"/>
      <c r="T76" s="3"/>
      <c r="U76" s="3"/>
      <c r="V76" s="3"/>
      <c r="W76" s="3"/>
      <c r="X76" s="3"/>
      <c r="Y76" s="3" t="s">
        <v>45</v>
      </c>
      <c r="Z76" s="13">
        <f>SUM(Z74:Z75)</f>
        <v>0</v>
      </c>
    </row>
    <row r="77" spans="1:26">
      <c r="A77" s="15">
        <v>208</v>
      </c>
      <c r="B77" s="15">
        <v>1</v>
      </c>
      <c r="C77" s="15" t="s">
        <v>122</v>
      </c>
      <c r="D77" s="15">
        <v>9</v>
      </c>
      <c r="E77" s="15" t="s">
        <v>146</v>
      </c>
      <c r="F77" s="15">
        <v>6</v>
      </c>
      <c r="G77" s="15" t="s">
        <v>152</v>
      </c>
      <c r="H77" s="16" t="s">
        <v>148</v>
      </c>
      <c r="I77" s="16" t="s">
        <v>149</v>
      </c>
      <c r="J77" s="15" t="s">
        <v>150</v>
      </c>
      <c r="K77" s="9" cm="1">
        <f t="array" ref="K77">IF(I77="","",_xlfn.XLOOKUP(0&amp;A77&amp;IF(F77&lt;&gt;"",F77,LOOKUP(2,1/(F$2:F77&lt;&gt;""),F$2:F77))&amp;I77,Hoja4!G:G,Hoja4!F:F,"",0))</f>
        <v>500000000</v>
      </c>
      <c r="L77" s="2"/>
      <c r="M77" s="15"/>
      <c r="N77" s="15"/>
      <c r="O77" s="15"/>
      <c r="P77" s="15"/>
      <c r="Q77" s="15"/>
      <c r="R77" s="15"/>
      <c r="S77" s="15"/>
      <c r="T77" s="15"/>
      <c r="U77" s="15"/>
      <c r="V77" s="15"/>
      <c r="W77" s="15"/>
      <c r="X77" s="15"/>
      <c r="Y77" s="15"/>
      <c r="Z77" s="15"/>
    </row>
    <row r="78" spans="1:26">
      <c r="A78" s="15">
        <v>208</v>
      </c>
      <c r="B78" s="15">
        <v>1</v>
      </c>
      <c r="C78" s="15"/>
      <c r="D78" s="15"/>
      <c r="E78" s="15"/>
      <c r="F78" s="15"/>
      <c r="G78" s="15"/>
      <c r="H78" s="16" t="s">
        <v>153</v>
      </c>
      <c r="I78" s="16" t="s">
        <v>154</v>
      </c>
      <c r="J78" s="15" t="s">
        <v>155</v>
      </c>
      <c r="K78" s="9" cm="1">
        <f t="array" ref="K78">IF(I78="","",_xlfn.XLOOKUP(0&amp;A78&amp;IF(F78&lt;&gt;"",F78,LOOKUP(2,1/(F$2:F78&lt;&gt;""),F$2:F78))&amp;I78,Hoja4!G:G,Hoja4!F:F,"",0))</f>
        <v>10154459000</v>
      </c>
      <c r="L78" s="2"/>
      <c r="M78" s="15"/>
      <c r="N78" s="15"/>
      <c r="O78" s="15"/>
      <c r="P78" s="15"/>
      <c r="Q78" s="15"/>
      <c r="R78" s="15"/>
      <c r="S78" s="15"/>
      <c r="T78" s="15"/>
      <c r="U78" s="15"/>
      <c r="V78" s="15"/>
      <c r="W78" s="15"/>
      <c r="X78" s="15"/>
      <c r="Y78" s="15"/>
      <c r="Z78" s="15"/>
    </row>
    <row r="79" spans="1:26">
      <c r="A79" s="15">
        <v>208</v>
      </c>
      <c r="B79" s="15">
        <v>1</v>
      </c>
      <c r="C79" s="15"/>
      <c r="D79" s="15"/>
      <c r="E79" s="15"/>
      <c r="F79" s="15"/>
      <c r="G79" s="15"/>
      <c r="H79" s="16" t="s">
        <v>32</v>
      </c>
      <c r="I79" s="16" t="s">
        <v>32</v>
      </c>
      <c r="J79" s="15"/>
      <c r="K79" s="18" t="str" cm="1">
        <f t="array" ref="K79">IF(I79="","",_xlfn.XLOOKUP(0&amp;A79&amp;IF(F79&lt;&gt;"",F79,LOOKUP(2,1/(F$2:F79&lt;&gt;""),F$2:F79))&amp;I79,Hoja4!G:G,Hoja4!F:F,"",0))</f>
        <v/>
      </c>
      <c r="L79" s="15"/>
      <c r="M79" s="15">
        <v>7</v>
      </c>
      <c r="N79" s="15" t="s">
        <v>156</v>
      </c>
      <c r="O79" s="15" t="s">
        <v>40</v>
      </c>
      <c r="P79" s="15" t="s">
        <v>35</v>
      </c>
      <c r="Q79" s="15" t="s">
        <v>36</v>
      </c>
      <c r="R79" s="15" t="s">
        <v>58</v>
      </c>
      <c r="S79" s="15">
        <v>1329</v>
      </c>
      <c r="T79" s="15">
        <v>9270</v>
      </c>
      <c r="U79" s="15">
        <v>0</v>
      </c>
      <c r="V79" s="15">
        <v>100</v>
      </c>
      <c r="W79" s="15" t="s">
        <v>38</v>
      </c>
      <c r="X79" s="15" t="s">
        <v>38</v>
      </c>
      <c r="Y79" s="15" t="s">
        <v>38</v>
      </c>
      <c r="Z79" s="2"/>
    </row>
    <row r="80" spans="1:26">
      <c r="A80" s="15">
        <v>208</v>
      </c>
      <c r="B80" s="15">
        <v>1</v>
      </c>
      <c r="C80" s="15"/>
      <c r="D80" s="15"/>
      <c r="E80" s="15"/>
      <c r="F80" s="15"/>
      <c r="G80" s="15"/>
      <c r="H80" s="16" t="s">
        <v>32</v>
      </c>
      <c r="I80" s="16" t="s">
        <v>32</v>
      </c>
      <c r="J80" s="15"/>
      <c r="K80" s="18" t="str" cm="1">
        <f t="array" ref="K80">IF(I80="","",_xlfn.XLOOKUP(0&amp;A80&amp;IF(F80&lt;&gt;"",F80,LOOKUP(2,1/(F$2:F80&lt;&gt;""),F$2:F80))&amp;I80,Hoja4!G:G,Hoja4!F:F,"",0))</f>
        <v/>
      </c>
      <c r="L80" s="15"/>
      <c r="M80" s="15">
        <v>8</v>
      </c>
      <c r="N80" s="15" t="s">
        <v>157</v>
      </c>
      <c r="O80" s="15" t="s">
        <v>40</v>
      </c>
      <c r="P80" s="15" t="s">
        <v>35</v>
      </c>
      <c r="Q80" s="15" t="s">
        <v>36</v>
      </c>
      <c r="R80" s="15" t="s">
        <v>58</v>
      </c>
      <c r="S80" s="15">
        <v>201</v>
      </c>
      <c r="T80" s="15">
        <v>8000</v>
      </c>
      <c r="U80" s="15">
        <v>34</v>
      </c>
      <c r="V80" s="15">
        <v>1910</v>
      </c>
      <c r="W80" s="15" t="s">
        <v>38</v>
      </c>
      <c r="X80" s="15" t="s">
        <v>38</v>
      </c>
      <c r="Y80" s="15" t="s">
        <v>38</v>
      </c>
      <c r="Z80" s="2"/>
    </row>
    <row r="81" spans="1:26">
      <c r="A81" s="15">
        <v>208</v>
      </c>
      <c r="B81" s="15">
        <v>1</v>
      </c>
      <c r="C81" s="15"/>
      <c r="D81" s="15"/>
      <c r="E81" s="15"/>
      <c r="F81" s="15"/>
      <c r="G81" s="15"/>
      <c r="H81" s="16" t="s">
        <v>32</v>
      </c>
      <c r="I81" s="16" t="s">
        <v>32</v>
      </c>
      <c r="J81" s="15"/>
      <c r="K81" s="18" t="str" cm="1">
        <f t="array" ref="K81">IF(I81="","",_xlfn.XLOOKUP(0&amp;A81&amp;IF(F81&lt;&gt;"",F81,LOOKUP(2,1/(F$2:F81&lt;&gt;""),F$2:F81))&amp;I81,Hoja4!G:G,Hoja4!F:F,"",0))</f>
        <v/>
      </c>
      <c r="L81" s="15"/>
      <c r="M81" s="15">
        <v>9</v>
      </c>
      <c r="N81" s="15" t="s">
        <v>158</v>
      </c>
      <c r="O81" s="15" t="s">
        <v>76</v>
      </c>
      <c r="P81" s="15" t="s">
        <v>35</v>
      </c>
      <c r="Q81" s="15" t="s">
        <v>41</v>
      </c>
      <c r="R81" s="15" t="s">
        <v>37</v>
      </c>
      <c r="S81" s="15">
        <v>89</v>
      </c>
      <c r="T81" s="15">
        <v>100</v>
      </c>
      <c r="U81" s="15" t="s">
        <v>42</v>
      </c>
      <c r="V81" s="15"/>
      <c r="W81" s="15" t="s">
        <v>38</v>
      </c>
      <c r="X81" s="15" t="s">
        <v>43</v>
      </c>
      <c r="Y81" s="15" t="s">
        <v>43</v>
      </c>
      <c r="Z81" s="2"/>
    </row>
    <row r="82" spans="1:26">
      <c r="A82" s="3">
        <v>208</v>
      </c>
      <c r="B82" s="3">
        <v>1</v>
      </c>
      <c r="C82" s="3" t="s">
        <v>122</v>
      </c>
      <c r="D82" s="3"/>
      <c r="E82" s="3"/>
      <c r="F82" s="3">
        <v>6</v>
      </c>
      <c r="G82" s="3" t="s">
        <v>152</v>
      </c>
      <c r="H82" s="4" t="s">
        <v>32</v>
      </c>
      <c r="I82" s="4" t="s">
        <v>32</v>
      </c>
      <c r="J82" s="3" t="s">
        <v>44</v>
      </c>
      <c r="K82" s="11">
        <f>SUM(K77:K81)</f>
        <v>10654459000</v>
      </c>
      <c r="L82" s="13">
        <f>SUM(L77:L81)</f>
        <v>0</v>
      </c>
      <c r="M82" s="3"/>
      <c r="N82" s="3"/>
      <c r="O82" s="3"/>
      <c r="P82" s="3"/>
      <c r="Q82" s="3"/>
      <c r="R82" s="3"/>
      <c r="S82" s="3"/>
      <c r="T82" s="3"/>
      <c r="U82" s="3"/>
      <c r="V82" s="3"/>
      <c r="W82" s="3"/>
      <c r="X82" s="3"/>
      <c r="Y82" s="3" t="s">
        <v>45</v>
      </c>
      <c r="Z82" s="13">
        <f>SUM(Z77:Z81)</f>
        <v>0</v>
      </c>
    </row>
    <row r="83" spans="1:26">
      <c r="A83" s="15">
        <v>208</v>
      </c>
      <c r="B83" s="15">
        <v>1</v>
      </c>
      <c r="C83" s="15" t="s">
        <v>122</v>
      </c>
      <c r="D83" s="15">
        <v>10</v>
      </c>
      <c r="E83" s="15" t="s">
        <v>159</v>
      </c>
      <c r="F83" s="15">
        <v>7</v>
      </c>
      <c r="G83" s="15" t="s">
        <v>160</v>
      </c>
      <c r="H83" s="16" t="s">
        <v>161</v>
      </c>
      <c r="I83" s="16" t="s">
        <v>162</v>
      </c>
      <c r="J83" s="15" t="s">
        <v>163</v>
      </c>
      <c r="K83" s="9" cm="1">
        <f t="array" ref="K83">IF(I83="","",_xlfn.XLOOKUP(0&amp;A83&amp;IF(F83&lt;&gt;"",F83,LOOKUP(2,1/(F$2:F83&lt;&gt;""),F$2:F83))&amp;I83,Hoja4!G:G,Hoja4!F:F,"",0))</f>
        <v>9960035000</v>
      </c>
      <c r="L83" s="2"/>
      <c r="M83" s="15"/>
      <c r="N83" s="15"/>
      <c r="O83" s="15"/>
      <c r="P83" s="15"/>
      <c r="Q83" s="15"/>
      <c r="R83" s="15"/>
      <c r="S83" s="15"/>
      <c r="T83" s="15"/>
      <c r="U83" s="15"/>
      <c r="V83" s="15"/>
      <c r="W83" s="15"/>
      <c r="X83" s="15"/>
      <c r="Y83" s="15"/>
      <c r="Z83" s="15"/>
    </row>
    <row r="84" spans="1:26">
      <c r="A84" s="15">
        <v>208</v>
      </c>
      <c r="B84" s="15">
        <v>1</v>
      </c>
      <c r="C84" s="15"/>
      <c r="D84" s="15"/>
      <c r="E84" s="15"/>
      <c r="F84" s="15"/>
      <c r="G84" s="15"/>
      <c r="H84" s="16" t="s">
        <v>32</v>
      </c>
      <c r="I84" s="16" t="s">
        <v>32</v>
      </c>
      <c r="J84" s="15"/>
      <c r="K84" s="18" t="str" cm="1">
        <f t="array" ref="K84">IF(I84="","",_xlfn.XLOOKUP(0&amp;A84&amp;IF(F84&lt;&gt;"",F84,LOOKUP(2,1/(F$2:F84&lt;&gt;""),F$2:F84))&amp;I84,Hoja4!G:G,Hoja4!F:F,"",0))</f>
        <v/>
      </c>
      <c r="L84" s="15"/>
      <c r="M84" s="15">
        <v>10</v>
      </c>
      <c r="N84" s="15" t="s">
        <v>164</v>
      </c>
      <c r="O84" s="15" t="s">
        <v>100</v>
      </c>
      <c r="P84" s="15" t="s">
        <v>35</v>
      </c>
      <c r="Q84" s="15" t="s">
        <v>41</v>
      </c>
      <c r="R84" s="15" t="s">
        <v>37</v>
      </c>
      <c r="S84" s="15"/>
      <c r="T84" s="15">
        <v>100</v>
      </c>
      <c r="U84" s="15">
        <v>24.92</v>
      </c>
      <c r="V84" s="15">
        <v>100</v>
      </c>
      <c r="W84" s="15" t="s">
        <v>43</v>
      </c>
      <c r="X84" s="15" t="s">
        <v>38</v>
      </c>
      <c r="Y84" s="15" t="s">
        <v>38</v>
      </c>
      <c r="Z84" s="2"/>
    </row>
    <row r="85" spans="1:26">
      <c r="A85" s="3">
        <v>208</v>
      </c>
      <c r="B85" s="3">
        <v>1</v>
      </c>
      <c r="C85" s="3" t="s">
        <v>122</v>
      </c>
      <c r="D85" s="3"/>
      <c r="E85" s="3"/>
      <c r="F85" s="3">
        <v>7</v>
      </c>
      <c r="G85" s="3" t="s">
        <v>160</v>
      </c>
      <c r="H85" s="4" t="s">
        <v>32</v>
      </c>
      <c r="I85" s="4" t="s">
        <v>32</v>
      </c>
      <c r="J85" s="3" t="s">
        <v>44</v>
      </c>
      <c r="K85" s="11">
        <f>SUM(K83:K84)</f>
        <v>9960035000</v>
      </c>
      <c r="L85" s="13">
        <f>SUM(L83:L84)</f>
        <v>0</v>
      </c>
      <c r="M85" s="3"/>
      <c r="N85" s="3"/>
      <c r="O85" s="3"/>
      <c r="P85" s="3"/>
      <c r="Q85" s="3"/>
      <c r="R85" s="3"/>
      <c r="S85" s="3"/>
      <c r="T85" s="3"/>
      <c r="U85" s="3"/>
      <c r="V85" s="3"/>
      <c r="W85" s="3"/>
      <c r="X85" s="3"/>
      <c r="Y85" s="3" t="s">
        <v>45</v>
      </c>
      <c r="Z85" s="13">
        <f>SUM(Z83:Z84)</f>
        <v>0</v>
      </c>
    </row>
    <row r="86" spans="1:26">
      <c r="A86" s="15">
        <v>208</v>
      </c>
      <c r="B86" s="15">
        <v>1</v>
      </c>
      <c r="C86" s="15" t="s">
        <v>122</v>
      </c>
      <c r="D86" s="15">
        <v>10</v>
      </c>
      <c r="E86" s="15" t="s">
        <v>159</v>
      </c>
      <c r="F86" s="15">
        <v>8</v>
      </c>
      <c r="G86" s="15" t="s">
        <v>165</v>
      </c>
      <c r="H86" s="16" t="s">
        <v>161</v>
      </c>
      <c r="I86" s="16" t="s">
        <v>162</v>
      </c>
      <c r="J86" s="15" t="s">
        <v>163</v>
      </c>
      <c r="K86" s="9" cm="1">
        <f t="array" ref="K86">IF(I86="","",_xlfn.XLOOKUP(0&amp;A86&amp;IF(F86&lt;&gt;"",F86,LOOKUP(2,1/(F$2:F86&lt;&gt;""),F$2:F86))&amp;I86,Hoja4!G:G,Hoja4!F:F,"",0))</f>
        <v>3163146000</v>
      </c>
      <c r="L86" s="2"/>
      <c r="M86" s="15"/>
      <c r="N86" s="15"/>
      <c r="O86" s="15"/>
      <c r="P86" s="15"/>
      <c r="Q86" s="15"/>
      <c r="R86" s="15"/>
      <c r="S86" s="15"/>
      <c r="T86" s="15"/>
      <c r="U86" s="15"/>
      <c r="V86" s="15"/>
      <c r="W86" s="15"/>
      <c r="X86" s="15"/>
      <c r="Y86" s="15"/>
      <c r="Z86" s="15"/>
    </row>
    <row r="87" spans="1:26">
      <c r="A87" s="15">
        <v>208</v>
      </c>
      <c r="B87" s="15">
        <v>1</v>
      </c>
      <c r="C87" s="15"/>
      <c r="D87" s="15"/>
      <c r="E87" s="15"/>
      <c r="F87" s="15"/>
      <c r="G87" s="15"/>
      <c r="H87" s="16" t="s">
        <v>32</v>
      </c>
      <c r="I87" s="16" t="s">
        <v>32</v>
      </c>
      <c r="J87" s="15"/>
      <c r="K87" s="18" t="str" cm="1">
        <f t="array" ref="K87">IF(I87="","",_xlfn.XLOOKUP(0&amp;A87&amp;IF(F87&lt;&gt;"",F87,LOOKUP(2,1/(F$2:F87&lt;&gt;""),F$2:F87))&amp;I87,Hoja4!G:G,Hoja4!F:F,"",0))</f>
        <v/>
      </c>
      <c r="L87" s="15"/>
      <c r="M87" s="15">
        <v>11</v>
      </c>
      <c r="N87" s="15" t="s">
        <v>166</v>
      </c>
      <c r="O87" s="15" t="s">
        <v>100</v>
      </c>
      <c r="P87" s="15" t="s">
        <v>131</v>
      </c>
      <c r="Q87" s="15" t="s">
        <v>41</v>
      </c>
      <c r="R87" s="15" t="s">
        <v>37</v>
      </c>
      <c r="S87" s="15"/>
      <c r="T87" s="15">
        <v>100</v>
      </c>
      <c r="U87" s="15">
        <v>25</v>
      </c>
      <c r="V87" s="15">
        <v>100</v>
      </c>
      <c r="W87" s="15" t="s">
        <v>43</v>
      </c>
      <c r="X87" s="15" t="s">
        <v>38</v>
      </c>
      <c r="Y87" s="15" t="s">
        <v>38</v>
      </c>
      <c r="Z87" s="2"/>
    </row>
    <row r="88" spans="1:26">
      <c r="A88" s="3">
        <v>208</v>
      </c>
      <c r="B88" s="3">
        <v>1</v>
      </c>
      <c r="C88" s="3" t="s">
        <v>122</v>
      </c>
      <c r="D88" s="3"/>
      <c r="E88" s="3"/>
      <c r="F88" s="3">
        <v>8</v>
      </c>
      <c r="G88" s="3" t="s">
        <v>165</v>
      </c>
      <c r="H88" s="4" t="s">
        <v>32</v>
      </c>
      <c r="I88" s="4" t="s">
        <v>32</v>
      </c>
      <c r="J88" s="3" t="s">
        <v>44</v>
      </c>
      <c r="K88" s="11">
        <f>SUM(K86:K87)</f>
        <v>3163146000</v>
      </c>
      <c r="L88" s="13">
        <f>SUM(L86:L87)</f>
        <v>0</v>
      </c>
      <c r="M88" s="3"/>
      <c r="N88" s="3"/>
      <c r="O88" s="3"/>
      <c r="P88" s="3"/>
      <c r="Q88" s="3"/>
      <c r="R88" s="3"/>
      <c r="S88" s="3"/>
      <c r="T88" s="3"/>
      <c r="U88" s="3"/>
      <c r="V88" s="3"/>
      <c r="W88" s="3"/>
      <c r="X88" s="3"/>
      <c r="Y88" s="3" t="s">
        <v>45</v>
      </c>
      <c r="Z88" s="13">
        <f>SUM(Z86:Z87)</f>
        <v>0</v>
      </c>
    </row>
    <row r="89" spans="1:26">
      <c r="A89" s="15">
        <v>208</v>
      </c>
      <c r="B89" s="15">
        <v>1</v>
      </c>
      <c r="C89" s="15" t="s">
        <v>122</v>
      </c>
      <c r="D89" s="15">
        <v>10</v>
      </c>
      <c r="E89" s="15" t="s">
        <v>159</v>
      </c>
      <c r="F89" s="15">
        <v>9</v>
      </c>
      <c r="G89" s="15" t="s">
        <v>167</v>
      </c>
      <c r="H89" s="16" t="s">
        <v>161</v>
      </c>
      <c r="I89" s="16" t="s">
        <v>162</v>
      </c>
      <c r="J89" s="15" t="s">
        <v>163</v>
      </c>
      <c r="K89" s="9" cm="1">
        <f t="array" ref="K89">IF(I89="","",_xlfn.XLOOKUP(0&amp;A89&amp;IF(F89&lt;&gt;"",F89,LOOKUP(2,1/(F$2:F89&lt;&gt;""),F$2:F89))&amp;I89,Hoja4!G:G,Hoja4!F:F,"",0))</f>
        <v>2000000000</v>
      </c>
      <c r="L89" s="2"/>
      <c r="M89" s="15"/>
      <c r="N89" s="15"/>
      <c r="O89" s="15"/>
      <c r="P89" s="15"/>
      <c r="Q89" s="15"/>
      <c r="R89" s="15"/>
      <c r="S89" s="15"/>
      <c r="T89" s="15"/>
      <c r="U89" s="15"/>
      <c r="V89" s="15"/>
      <c r="W89" s="15"/>
      <c r="X89" s="15"/>
      <c r="Y89" s="15"/>
      <c r="Z89" s="15"/>
    </row>
    <row r="90" spans="1:26">
      <c r="A90" s="15">
        <v>208</v>
      </c>
      <c r="B90" s="15">
        <v>1</v>
      </c>
      <c r="C90" s="15"/>
      <c r="D90" s="15"/>
      <c r="E90" s="15"/>
      <c r="F90" s="15"/>
      <c r="G90" s="15"/>
      <c r="H90" s="16" t="s">
        <v>32</v>
      </c>
      <c r="I90" s="16" t="s">
        <v>32</v>
      </c>
      <c r="J90" s="15"/>
      <c r="K90" s="18" t="str" cm="1">
        <f t="array" ref="K90">IF(I90="","",_xlfn.XLOOKUP(0&amp;A90&amp;IF(F90&lt;&gt;"",F90,LOOKUP(2,1/(F$2:F90&lt;&gt;""),F$2:F90))&amp;I90,Hoja4!G:G,Hoja4!F:F,"",0))</f>
        <v/>
      </c>
      <c r="L90" s="15"/>
      <c r="M90" s="15">
        <v>12</v>
      </c>
      <c r="N90" s="15" t="s">
        <v>168</v>
      </c>
      <c r="O90" s="15" t="s">
        <v>100</v>
      </c>
      <c r="P90" s="15" t="s">
        <v>131</v>
      </c>
      <c r="Q90" s="15" t="s">
        <v>41</v>
      </c>
      <c r="R90" s="15" t="s">
        <v>37</v>
      </c>
      <c r="S90" s="15"/>
      <c r="T90" s="15">
        <v>100</v>
      </c>
      <c r="U90" s="15">
        <v>24.96</v>
      </c>
      <c r="V90" s="15">
        <v>100</v>
      </c>
      <c r="W90" s="15" t="s">
        <v>43</v>
      </c>
      <c r="X90" s="15" t="s">
        <v>38</v>
      </c>
      <c r="Y90" s="15" t="s">
        <v>38</v>
      </c>
      <c r="Z90" s="2"/>
    </row>
    <row r="91" spans="1:26">
      <c r="A91" s="3">
        <v>208</v>
      </c>
      <c r="B91" s="3">
        <v>1</v>
      </c>
      <c r="C91" s="3" t="s">
        <v>122</v>
      </c>
      <c r="D91" s="3"/>
      <c r="E91" s="3"/>
      <c r="F91" s="3">
        <v>9</v>
      </c>
      <c r="G91" s="3" t="s">
        <v>167</v>
      </c>
      <c r="H91" s="4" t="s">
        <v>32</v>
      </c>
      <c r="I91" s="4" t="s">
        <v>32</v>
      </c>
      <c r="J91" s="3" t="s">
        <v>44</v>
      </c>
      <c r="K91" s="11">
        <f>SUM(K89:K90)</f>
        <v>2000000000</v>
      </c>
      <c r="L91" s="13">
        <f>SUM(L89:L90)</f>
        <v>0</v>
      </c>
      <c r="M91" s="3"/>
      <c r="N91" s="3"/>
      <c r="O91" s="3"/>
      <c r="P91" s="3"/>
      <c r="Q91" s="3"/>
      <c r="R91" s="3"/>
      <c r="S91" s="3"/>
      <c r="T91" s="3"/>
      <c r="U91" s="3"/>
      <c r="V91" s="3"/>
      <c r="W91" s="3"/>
      <c r="X91" s="3"/>
      <c r="Y91" s="3" t="s">
        <v>45</v>
      </c>
      <c r="Z91" s="13">
        <f>SUM(Z89:Z90)</f>
        <v>0</v>
      </c>
    </row>
    <row r="92" spans="1:26">
      <c r="A92" s="5">
        <v>208</v>
      </c>
      <c r="B92" s="5">
        <v>1</v>
      </c>
      <c r="C92" s="5" t="s">
        <v>122</v>
      </c>
      <c r="D92" s="5"/>
      <c r="E92" s="5"/>
      <c r="F92" s="5"/>
      <c r="G92" s="5"/>
      <c r="H92" s="6" t="s">
        <v>32</v>
      </c>
      <c r="I92" s="6" t="s">
        <v>32</v>
      </c>
      <c r="J92" s="5" t="s">
        <v>121</v>
      </c>
      <c r="K92" s="12">
        <f>SUM(K65,K70,K73,K76,K82,K85,K88,K91)</f>
        <v>87618159000</v>
      </c>
      <c r="L92" s="14">
        <f>SUM(L65,L70,L73,L76,L82,L85,L88,L91)</f>
        <v>0</v>
      </c>
      <c r="M92" s="5"/>
      <c r="N92" s="5"/>
      <c r="O92" s="5"/>
      <c r="P92" s="5"/>
      <c r="Q92" s="5"/>
      <c r="R92" s="5"/>
      <c r="S92" s="5"/>
      <c r="T92" s="5"/>
      <c r="U92" s="5"/>
      <c r="V92" s="5"/>
      <c r="W92" s="5"/>
      <c r="X92" s="5"/>
      <c r="Y92" s="5" t="s">
        <v>121</v>
      </c>
      <c r="Z92" s="14">
        <f>SUM(Z65,Z70,Z73,Z76,Z82,Z85,Z88,Z91)</f>
        <v>0</v>
      </c>
    </row>
    <row r="93" spans="1:26">
      <c r="A93" s="15">
        <v>120</v>
      </c>
      <c r="B93" s="15">
        <v>1</v>
      </c>
      <c r="C93" s="15" t="s">
        <v>169</v>
      </c>
      <c r="D93" s="15">
        <v>1</v>
      </c>
      <c r="E93" s="15" t="s">
        <v>170</v>
      </c>
      <c r="F93" s="15">
        <v>1</v>
      </c>
      <c r="G93" s="15" t="s">
        <v>171</v>
      </c>
      <c r="H93" s="16" t="s">
        <v>172</v>
      </c>
      <c r="I93" s="16" t="s">
        <v>173</v>
      </c>
      <c r="J93" s="15" t="s">
        <v>174</v>
      </c>
      <c r="K93" s="9" cm="1">
        <f t="array" ref="K93">IF(I93="","",_xlfn.XLOOKUP(0&amp;A93&amp;IF(F93&lt;&gt;"",F93,LOOKUP(2,1/(F$2:F93&lt;&gt;""),F$2:F93))&amp;I93,Hoja4!G:G,Hoja4!F:F,"",0))</f>
        <v>492430000</v>
      </c>
      <c r="L93" s="2"/>
      <c r="M93" s="15"/>
      <c r="N93" s="15"/>
      <c r="O93" s="15"/>
      <c r="P93" s="15"/>
      <c r="Q93" s="15"/>
      <c r="R93" s="15"/>
      <c r="S93" s="15"/>
      <c r="T93" s="15"/>
      <c r="U93" s="15"/>
      <c r="V93" s="15"/>
      <c r="W93" s="15"/>
      <c r="X93" s="15"/>
      <c r="Y93" s="15"/>
      <c r="Z93" s="15"/>
    </row>
    <row r="94" spans="1:26">
      <c r="A94" s="15">
        <v>120</v>
      </c>
      <c r="B94" s="15">
        <v>1</v>
      </c>
      <c r="C94" s="15"/>
      <c r="D94" s="15"/>
      <c r="E94" s="15"/>
      <c r="F94" s="15"/>
      <c r="G94" s="15"/>
      <c r="H94" s="16" t="s">
        <v>175</v>
      </c>
      <c r="I94" s="16" t="s">
        <v>176</v>
      </c>
      <c r="J94" s="15" t="s">
        <v>177</v>
      </c>
      <c r="K94" s="9" cm="1">
        <f t="array" ref="K94">IF(I94="","",_xlfn.XLOOKUP(0&amp;A94&amp;IF(F94&lt;&gt;"",F94,LOOKUP(2,1/(F$2:F94&lt;&gt;""),F$2:F94))&amp;I94,Hoja4!G:G,Hoja4!F:F,"",0))</f>
        <v>16019582000</v>
      </c>
      <c r="L94" s="2"/>
      <c r="M94" s="15"/>
      <c r="N94" s="15"/>
      <c r="O94" s="15"/>
      <c r="P94" s="15"/>
      <c r="Q94" s="15"/>
      <c r="R94" s="15"/>
      <c r="S94" s="15"/>
      <c r="T94" s="15"/>
      <c r="U94" s="15"/>
      <c r="V94" s="15"/>
      <c r="W94" s="15"/>
      <c r="X94" s="15"/>
      <c r="Y94" s="15"/>
      <c r="Z94" s="15"/>
    </row>
    <row r="95" spans="1:26">
      <c r="A95" s="15">
        <v>120</v>
      </c>
      <c r="B95" s="15">
        <v>1</v>
      </c>
      <c r="C95" s="15"/>
      <c r="D95" s="15"/>
      <c r="E95" s="15"/>
      <c r="F95" s="15"/>
      <c r="G95" s="15"/>
      <c r="H95" s="16" t="s">
        <v>32</v>
      </c>
      <c r="I95" s="16" t="s">
        <v>32</v>
      </c>
      <c r="J95" s="15"/>
      <c r="K95" s="18" t="str" cm="1">
        <f t="array" ref="K95">IF(I95="","",_xlfn.XLOOKUP(0&amp;A95&amp;IF(F95&lt;&gt;"",F95,LOOKUP(2,1/(F$2:F95&lt;&gt;""),F$2:F95))&amp;I95,Hoja4!G:G,Hoja4!F:F,"",0))</f>
        <v/>
      </c>
      <c r="L95" s="15"/>
      <c r="M95" s="15">
        <v>1</v>
      </c>
      <c r="N95" s="15" t="s">
        <v>178</v>
      </c>
      <c r="O95" s="15" t="s">
        <v>100</v>
      </c>
      <c r="P95" s="15" t="s">
        <v>131</v>
      </c>
      <c r="Q95" s="15" t="s">
        <v>41</v>
      </c>
      <c r="R95" s="15" t="s">
        <v>37</v>
      </c>
      <c r="S95" s="15">
        <v>100</v>
      </c>
      <c r="T95" s="15">
        <v>100</v>
      </c>
      <c r="U95" s="15">
        <v>25</v>
      </c>
      <c r="V95" s="15">
        <v>100</v>
      </c>
      <c r="W95" s="15" t="s">
        <v>38</v>
      </c>
      <c r="X95" s="15" t="s">
        <v>38</v>
      </c>
      <c r="Y95" s="15" t="s">
        <v>38</v>
      </c>
      <c r="Z95" s="2"/>
    </row>
    <row r="96" spans="1:26">
      <c r="A96" s="15">
        <v>120</v>
      </c>
      <c r="B96" s="15">
        <v>1</v>
      </c>
      <c r="C96" s="15"/>
      <c r="D96" s="15"/>
      <c r="E96" s="15"/>
      <c r="F96" s="15"/>
      <c r="G96" s="15"/>
      <c r="H96" s="16" t="s">
        <v>32</v>
      </c>
      <c r="I96" s="16" t="s">
        <v>32</v>
      </c>
      <c r="J96" s="15"/>
      <c r="K96" s="18" t="str" cm="1">
        <f t="array" ref="K96">IF(I96="","",_xlfn.XLOOKUP(0&amp;A96&amp;IF(F96&lt;&gt;"",F96,LOOKUP(2,1/(F$2:F96&lt;&gt;""),F$2:F96))&amp;I96,Hoja4!G:G,Hoja4!F:F,"",0))</f>
        <v/>
      </c>
      <c r="L96" s="15"/>
      <c r="M96" s="15">
        <v>2</v>
      </c>
      <c r="N96" s="15" t="s">
        <v>179</v>
      </c>
      <c r="O96" s="15" t="s">
        <v>40</v>
      </c>
      <c r="P96" s="15" t="s">
        <v>35</v>
      </c>
      <c r="Q96" s="15" t="s">
        <v>36</v>
      </c>
      <c r="R96" s="15" t="s">
        <v>37</v>
      </c>
      <c r="S96" s="15">
        <v>364.98</v>
      </c>
      <c r="T96" s="15">
        <v>4531.74</v>
      </c>
      <c r="U96" s="15">
        <v>3.88</v>
      </c>
      <c r="V96" s="15">
        <v>143.19999999999999</v>
      </c>
      <c r="W96" s="15" t="s">
        <v>38</v>
      </c>
      <c r="X96" s="15" t="s">
        <v>38</v>
      </c>
      <c r="Y96" s="15" t="s">
        <v>38</v>
      </c>
      <c r="Z96" s="2"/>
    </row>
    <row r="97" spans="1:26">
      <c r="A97" s="3">
        <v>120</v>
      </c>
      <c r="B97" s="3">
        <v>1</v>
      </c>
      <c r="C97" s="3" t="s">
        <v>169</v>
      </c>
      <c r="D97" s="3"/>
      <c r="E97" s="3"/>
      <c r="F97" s="3">
        <v>1</v>
      </c>
      <c r="G97" s="3" t="s">
        <v>171</v>
      </c>
      <c r="H97" s="4" t="s">
        <v>32</v>
      </c>
      <c r="I97" s="4" t="s">
        <v>32</v>
      </c>
      <c r="J97" s="3" t="s">
        <v>44</v>
      </c>
      <c r="K97" s="11">
        <f>SUM(K93:K96)</f>
        <v>16512012000</v>
      </c>
      <c r="L97" s="13">
        <f>SUM(L92:L96)</f>
        <v>0</v>
      </c>
      <c r="M97" s="3"/>
      <c r="N97" s="3"/>
      <c r="O97" s="3"/>
      <c r="P97" s="3"/>
      <c r="Q97" s="3"/>
      <c r="R97" s="3"/>
      <c r="S97" s="3"/>
      <c r="T97" s="3"/>
      <c r="U97" s="3"/>
      <c r="V97" s="3"/>
      <c r="W97" s="3"/>
      <c r="X97" s="3"/>
      <c r="Y97" s="3" t="s">
        <v>45</v>
      </c>
      <c r="Z97" s="13">
        <f>SUM(Z92:Z96)</f>
        <v>0</v>
      </c>
    </row>
    <row r="98" spans="1:26">
      <c r="A98" s="15">
        <v>120</v>
      </c>
      <c r="B98" s="15">
        <v>1</v>
      </c>
      <c r="C98" s="15" t="s">
        <v>169</v>
      </c>
      <c r="D98" s="15">
        <v>2</v>
      </c>
      <c r="E98" s="15" t="s">
        <v>180</v>
      </c>
      <c r="F98" s="15">
        <v>2</v>
      </c>
      <c r="G98" s="15" t="s">
        <v>181</v>
      </c>
      <c r="H98" s="16" t="s">
        <v>182</v>
      </c>
      <c r="I98" s="16" t="s">
        <v>183</v>
      </c>
      <c r="J98" s="15" t="s">
        <v>184</v>
      </c>
      <c r="K98" s="9" cm="1">
        <f t="array" ref="K98">IF(I98="","",_xlfn.XLOOKUP(0&amp;A98&amp;IF(F98&lt;&gt;"",F98,LOOKUP(2,1/(F$2:F98&lt;&gt;""),F$2:F98))&amp;I98,Hoja4!G:G,Hoja4!F:F,"",0))</f>
        <v>12598567000</v>
      </c>
      <c r="L98" s="2"/>
      <c r="M98" s="15"/>
      <c r="N98" s="15"/>
      <c r="O98" s="15"/>
      <c r="P98" s="15"/>
      <c r="Q98" s="15"/>
      <c r="R98" s="15"/>
      <c r="S98" s="15"/>
      <c r="T98" s="15"/>
      <c r="U98" s="15"/>
      <c r="V98" s="15"/>
      <c r="W98" s="15"/>
      <c r="X98" s="15"/>
      <c r="Y98" s="15"/>
      <c r="Z98" s="15"/>
    </row>
    <row r="99" spans="1:26">
      <c r="A99" s="15">
        <v>120</v>
      </c>
      <c r="B99" s="15">
        <v>1</v>
      </c>
      <c r="C99" s="15"/>
      <c r="D99" s="15"/>
      <c r="E99" s="15"/>
      <c r="F99" s="15"/>
      <c r="G99" s="15"/>
      <c r="H99" s="16" t="s">
        <v>32</v>
      </c>
      <c r="I99" s="16" t="s">
        <v>32</v>
      </c>
      <c r="J99" s="15"/>
      <c r="K99" s="18" t="str" cm="1">
        <f t="array" ref="K99">IF(I99="","",_xlfn.XLOOKUP(0&amp;A99&amp;IF(F99&lt;&gt;"",F99,LOOKUP(2,1/(F$2:F99&lt;&gt;""),F$2:F99))&amp;I99,Hoja4!G:G,Hoja4!F:F,"",0))</f>
        <v/>
      </c>
      <c r="L99" s="15"/>
      <c r="M99" s="15">
        <v>3</v>
      </c>
      <c r="N99" s="15" t="s">
        <v>185</v>
      </c>
      <c r="O99" s="15" t="s">
        <v>100</v>
      </c>
      <c r="P99" s="15" t="s">
        <v>35</v>
      </c>
      <c r="Q99" s="15" t="s">
        <v>36</v>
      </c>
      <c r="R99" s="15" t="s">
        <v>37</v>
      </c>
      <c r="S99" s="15">
        <v>1</v>
      </c>
      <c r="T99" s="15">
        <v>1</v>
      </c>
      <c r="U99" s="15">
        <v>1</v>
      </c>
      <c r="V99" s="15">
        <v>1</v>
      </c>
      <c r="W99" s="15" t="s">
        <v>38</v>
      </c>
      <c r="X99" s="15" t="s">
        <v>38</v>
      </c>
      <c r="Y99" s="15" t="s">
        <v>38</v>
      </c>
      <c r="Z99" s="2"/>
    </row>
    <row r="100" spans="1:26">
      <c r="A100" s="15">
        <v>120</v>
      </c>
      <c r="B100" s="15">
        <v>1</v>
      </c>
      <c r="C100" s="15"/>
      <c r="D100" s="15"/>
      <c r="E100" s="15"/>
      <c r="F100" s="15"/>
      <c r="G100" s="15"/>
      <c r="H100" s="16" t="s">
        <v>32</v>
      </c>
      <c r="I100" s="16" t="s">
        <v>32</v>
      </c>
      <c r="J100" s="15"/>
      <c r="K100" s="18" t="str" cm="1">
        <f t="array" ref="K100">IF(I100="","",_xlfn.XLOOKUP(0&amp;A100&amp;IF(F100&lt;&gt;"",F100,LOOKUP(2,1/(F$2:F100&lt;&gt;""),F$2:F100))&amp;I100,Hoja4!G:G,Hoja4!F:F,"",0))</f>
        <v/>
      </c>
      <c r="L100" s="15"/>
      <c r="M100" s="15">
        <v>4</v>
      </c>
      <c r="N100" s="15" t="s">
        <v>186</v>
      </c>
      <c r="O100" s="15" t="s">
        <v>100</v>
      </c>
      <c r="P100" s="15" t="s">
        <v>35</v>
      </c>
      <c r="Q100" s="15" t="s">
        <v>36</v>
      </c>
      <c r="R100" s="15" t="s">
        <v>37</v>
      </c>
      <c r="S100" s="15">
        <v>1</v>
      </c>
      <c r="T100" s="15">
        <v>1</v>
      </c>
      <c r="U100" s="15">
        <v>1</v>
      </c>
      <c r="V100" s="15">
        <v>1</v>
      </c>
      <c r="W100" s="15" t="s">
        <v>38</v>
      </c>
      <c r="X100" s="15" t="s">
        <v>38</v>
      </c>
      <c r="Y100" s="15" t="s">
        <v>38</v>
      </c>
      <c r="Z100" s="2"/>
    </row>
    <row r="101" spans="1:26">
      <c r="A101" s="15">
        <v>120</v>
      </c>
      <c r="B101" s="15">
        <v>1</v>
      </c>
      <c r="C101" s="15"/>
      <c r="D101" s="15"/>
      <c r="E101" s="15"/>
      <c r="F101" s="15"/>
      <c r="G101" s="15"/>
      <c r="H101" s="16" t="s">
        <v>32</v>
      </c>
      <c r="I101" s="16" t="s">
        <v>32</v>
      </c>
      <c r="J101" s="15"/>
      <c r="K101" s="18" t="str" cm="1">
        <f t="array" ref="K101">IF(I101="","",_xlfn.XLOOKUP(0&amp;A101&amp;IF(F101&lt;&gt;"",F101,LOOKUP(2,1/(F$2:F101&lt;&gt;""),F$2:F101))&amp;I101,Hoja4!G:G,Hoja4!F:F,"",0))</f>
        <v/>
      </c>
      <c r="L101" s="15"/>
      <c r="M101" s="15">
        <v>5</v>
      </c>
      <c r="N101" s="15" t="s">
        <v>187</v>
      </c>
      <c r="O101" s="15" t="s">
        <v>100</v>
      </c>
      <c r="P101" s="15" t="s">
        <v>35</v>
      </c>
      <c r="Q101" s="15" t="s">
        <v>36</v>
      </c>
      <c r="R101" s="15" t="s">
        <v>37</v>
      </c>
      <c r="S101" s="15">
        <v>1</v>
      </c>
      <c r="T101" s="15">
        <v>1</v>
      </c>
      <c r="U101" s="15">
        <v>1</v>
      </c>
      <c r="V101" s="15">
        <v>1</v>
      </c>
      <c r="W101" s="15" t="s">
        <v>38</v>
      </c>
      <c r="X101" s="15" t="s">
        <v>38</v>
      </c>
      <c r="Y101" s="15" t="s">
        <v>38</v>
      </c>
      <c r="Z101" s="2"/>
    </row>
    <row r="102" spans="1:26">
      <c r="A102" s="15">
        <v>120</v>
      </c>
      <c r="B102" s="15">
        <v>1</v>
      </c>
      <c r="C102" s="15"/>
      <c r="D102" s="15"/>
      <c r="E102" s="15"/>
      <c r="F102" s="15"/>
      <c r="G102" s="15"/>
      <c r="H102" s="16" t="s">
        <v>32</v>
      </c>
      <c r="I102" s="16" t="s">
        <v>32</v>
      </c>
      <c r="J102" s="15"/>
      <c r="K102" s="18" t="str" cm="1">
        <f t="array" ref="K102">IF(I102="","",_xlfn.XLOOKUP(0&amp;A102&amp;IF(F102&lt;&gt;"",F102,LOOKUP(2,1/(F$2:F102&lt;&gt;""),F$2:F102))&amp;I102,Hoja4!G:G,Hoja4!F:F,"",0))</f>
        <v/>
      </c>
      <c r="L102" s="15"/>
      <c r="M102" s="15">
        <v>6</v>
      </c>
      <c r="N102" s="15" t="s">
        <v>188</v>
      </c>
      <c r="O102" s="15" t="s">
        <v>40</v>
      </c>
      <c r="P102" s="15" t="s">
        <v>95</v>
      </c>
      <c r="Q102" s="15" t="s">
        <v>36</v>
      </c>
      <c r="R102" s="15" t="s">
        <v>37</v>
      </c>
      <c r="S102" s="15">
        <v>1</v>
      </c>
      <c r="T102" s="15">
        <v>20</v>
      </c>
      <c r="U102" s="15">
        <v>0</v>
      </c>
      <c r="V102" s="15">
        <v>2</v>
      </c>
      <c r="W102" s="15" t="s">
        <v>38</v>
      </c>
      <c r="X102" s="15" t="s">
        <v>38</v>
      </c>
      <c r="Y102" s="15" t="s">
        <v>38</v>
      </c>
      <c r="Z102" s="2"/>
    </row>
    <row r="103" spans="1:26">
      <c r="A103" s="15">
        <v>120</v>
      </c>
      <c r="B103" s="15">
        <v>1</v>
      </c>
      <c r="C103" s="15"/>
      <c r="D103" s="15"/>
      <c r="E103" s="15"/>
      <c r="F103" s="15"/>
      <c r="G103" s="15"/>
      <c r="H103" s="16" t="s">
        <v>32</v>
      </c>
      <c r="I103" s="16" t="s">
        <v>32</v>
      </c>
      <c r="J103" s="15"/>
      <c r="K103" s="18" t="str" cm="1">
        <f t="array" ref="K103">IF(I103="","",_xlfn.XLOOKUP(0&amp;A103&amp;IF(F103&lt;&gt;"",F103,LOOKUP(2,1/(F$2:F103&lt;&gt;""),F$2:F103))&amp;I103,Hoja4!G:G,Hoja4!F:F,"",0))</f>
        <v/>
      </c>
      <c r="L103" s="15"/>
      <c r="M103" s="15">
        <v>7</v>
      </c>
      <c r="N103" s="15" t="s">
        <v>189</v>
      </c>
      <c r="O103" s="15" t="s">
        <v>40</v>
      </c>
      <c r="P103" s="15" t="s">
        <v>115</v>
      </c>
      <c r="Q103" s="15" t="s">
        <v>41</v>
      </c>
      <c r="R103" s="15" t="s">
        <v>37</v>
      </c>
      <c r="S103" s="15"/>
      <c r="T103" s="15">
        <v>100</v>
      </c>
      <c r="U103" s="15">
        <v>0</v>
      </c>
      <c r="V103" s="15">
        <v>0</v>
      </c>
      <c r="W103" s="15" t="s">
        <v>38</v>
      </c>
      <c r="X103" s="15" t="s">
        <v>38</v>
      </c>
      <c r="Y103" s="15" t="s">
        <v>38</v>
      </c>
      <c r="Z103" s="2"/>
    </row>
    <row r="104" spans="1:26">
      <c r="A104" s="15">
        <v>120</v>
      </c>
      <c r="B104" s="15">
        <v>1</v>
      </c>
      <c r="C104" s="15"/>
      <c r="D104" s="15"/>
      <c r="E104" s="15"/>
      <c r="F104" s="15"/>
      <c r="G104" s="15"/>
      <c r="H104" s="16" t="s">
        <v>32</v>
      </c>
      <c r="I104" s="16" t="s">
        <v>32</v>
      </c>
      <c r="J104" s="15"/>
      <c r="K104" s="18" t="str" cm="1">
        <f t="array" ref="K104">IF(I104="","",_xlfn.XLOOKUP(0&amp;A104&amp;IF(F104&lt;&gt;"",F104,LOOKUP(2,1/(F$2:F104&lt;&gt;""),F$2:F104))&amp;I104,Hoja4!G:G,Hoja4!F:F,"",0))</f>
        <v/>
      </c>
      <c r="L104" s="15"/>
      <c r="M104" s="15">
        <v>17</v>
      </c>
      <c r="N104" s="15" t="s">
        <v>190</v>
      </c>
      <c r="O104" s="15" t="s">
        <v>34</v>
      </c>
      <c r="P104" s="15" t="s">
        <v>35</v>
      </c>
      <c r="Q104" s="15" t="s">
        <v>36</v>
      </c>
      <c r="R104" s="15" t="s">
        <v>37</v>
      </c>
      <c r="S104" s="15"/>
      <c r="T104" s="15">
        <v>1</v>
      </c>
      <c r="U104" s="15" t="s">
        <v>42</v>
      </c>
      <c r="V104" s="15"/>
      <c r="W104" s="15" t="s">
        <v>38</v>
      </c>
      <c r="X104" s="15" t="s">
        <v>38</v>
      </c>
      <c r="Y104" s="15" t="s">
        <v>43</v>
      </c>
      <c r="Z104" s="2"/>
    </row>
    <row r="105" spans="1:26">
      <c r="A105" s="3">
        <v>120</v>
      </c>
      <c r="B105" s="3">
        <v>1</v>
      </c>
      <c r="C105" s="3" t="s">
        <v>169</v>
      </c>
      <c r="D105" s="3"/>
      <c r="E105" s="3"/>
      <c r="F105" s="3">
        <v>2</v>
      </c>
      <c r="G105" s="3" t="s">
        <v>181</v>
      </c>
      <c r="H105" s="4" t="s">
        <v>32</v>
      </c>
      <c r="I105" s="4" t="s">
        <v>32</v>
      </c>
      <c r="J105" s="3" t="s">
        <v>44</v>
      </c>
      <c r="K105" s="11">
        <f>SUM(K98:K104)</f>
        <v>12598567000</v>
      </c>
      <c r="L105" s="13">
        <f>SUM(L98:L104)</f>
        <v>0</v>
      </c>
      <c r="M105" s="3"/>
      <c r="N105" s="3"/>
      <c r="O105" s="3"/>
      <c r="P105" s="3"/>
      <c r="Q105" s="3"/>
      <c r="R105" s="3"/>
      <c r="S105" s="3"/>
      <c r="T105" s="3"/>
      <c r="U105" s="3"/>
      <c r="V105" s="3"/>
      <c r="W105" s="3"/>
      <c r="X105" s="3"/>
      <c r="Y105" s="3" t="s">
        <v>45</v>
      </c>
      <c r="Z105" s="13">
        <f>SUM(Z98:Z104)</f>
        <v>0</v>
      </c>
    </row>
    <row r="106" spans="1:26">
      <c r="A106" s="15">
        <v>120</v>
      </c>
      <c r="B106" s="15">
        <v>1</v>
      </c>
      <c r="C106" s="15" t="s">
        <v>169</v>
      </c>
      <c r="D106" s="15">
        <v>2</v>
      </c>
      <c r="E106" s="15" t="s">
        <v>180</v>
      </c>
      <c r="F106" s="15">
        <v>3</v>
      </c>
      <c r="G106" s="15" t="s">
        <v>191</v>
      </c>
      <c r="H106" s="16" t="s">
        <v>182</v>
      </c>
      <c r="I106" s="16" t="s">
        <v>183</v>
      </c>
      <c r="J106" s="15" t="s">
        <v>184</v>
      </c>
      <c r="K106" s="9" cm="1">
        <f t="array" ref="K106">IF(I106="","",_xlfn.XLOOKUP(0&amp;A106&amp;IF(F106&lt;&gt;"",F106,LOOKUP(2,1/(F$2:F106&lt;&gt;""),F$2:F106))&amp;I106,Hoja4!G:G,Hoja4!F:F,"",0))</f>
        <v>757450000</v>
      </c>
      <c r="L106" s="2"/>
      <c r="M106" s="15"/>
      <c r="N106" s="15"/>
      <c r="O106" s="15"/>
      <c r="P106" s="15"/>
      <c r="Q106" s="15"/>
      <c r="R106" s="15"/>
      <c r="S106" s="15"/>
      <c r="T106" s="15"/>
      <c r="U106" s="15"/>
      <c r="V106" s="15"/>
      <c r="W106" s="15"/>
      <c r="X106" s="15"/>
      <c r="Y106" s="15"/>
      <c r="Z106" s="15"/>
    </row>
    <row r="107" spans="1:26">
      <c r="A107" s="15">
        <v>120</v>
      </c>
      <c r="B107" s="15">
        <v>1</v>
      </c>
      <c r="C107" s="15"/>
      <c r="D107" s="15"/>
      <c r="E107" s="15"/>
      <c r="F107" s="15"/>
      <c r="G107" s="15"/>
      <c r="H107" s="16" t="s">
        <v>192</v>
      </c>
      <c r="I107" s="16" t="s">
        <v>193</v>
      </c>
      <c r="J107" s="15" t="s">
        <v>194</v>
      </c>
      <c r="K107" s="9" cm="1">
        <f t="array" ref="K107">IF(I107="","",_xlfn.XLOOKUP(0&amp;A107&amp;IF(F107&lt;&gt;"",F107,LOOKUP(2,1/(F$2:F107&lt;&gt;""),F$2:F107))&amp;I107,Hoja4!G:G,Hoja4!F:F,"",0))</f>
        <v>2290999000</v>
      </c>
      <c r="L107" s="2"/>
      <c r="M107" s="15"/>
      <c r="N107" s="15"/>
      <c r="O107" s="15"/>
      <c r="P107" s="15"/>
      <c r="Q107" s="15"/>
      <c r="R107" s="15"/>
      <c r="S107" s="15"/>
      <c r="T107" s="15"/>
      <c r="U107" s="15"/>
      <c r="V107" s="15"/>
      <c r="W107" s="15"/>
      <c r="X107" s="15"/>
      <c r="Y107" s="15"/>
      <c r="Z107" s="15"/>
    </row>
    <row r="108" spans="1:26">
      <c r="A108" s="15">
        <v>120</v>
      </c>
      <c r="B108" s="15">
        <v>1</v>
      </c>
      <c r="C108" s="15"/>
      <c r="D108" s="15"/>
      <c r="E108" s="15"/>
      <c r="F108" s="15"/>
      <c r="G108" s="15"/>
      <c r="H108" s="16" t="s">
        <v>32</v>
      </c>
      <c r="I108" s="16" t="s">
        <v>32</v>
      </c>
      <c r="J108" s="15"/>
      <c r="K108" s="18" t="str" cm="1">
        <f t="array" ref="K108">IF(I108="","",_xlfn.XLOOKUP(0&amp;A108&amp;IF(F108&lt;&gt;"",F108,LOOKUP(2,1/(F$2:F108&lt;&gt;""),F$2:F108))&amp;I108,Hoja4!G:G,Hoja4!F:F,"",0))</f>
        <v/>
      </c>
      <c r="L108" s="15"/>
      <c r="M108" s="15">
        <v>9</v>
      </c>
      <c r="N108" s="15" t="s">
        <v>195</v>
      </c>
      <c r="O108" s="15" t="s">
        <v>40</v>
      </c>
      <c r="P108" s="15" t="s">
        <v>35</v>
      </c>
      <c r="Q108" s="15" t="s">
        <v>36</v>
      </c>
      <c r="R108" s="15" t="s">
        <v>37</v>
      </c>
      <c r="S108" s="15">
        <v>4</v>
      </c>
      <c r="T108" s="15">
        <v>40</v>
      </c>
      <c r="U108" s="15">
        <v>1</v>
      </c>
      <c r="V108" s="15">
        <v>4</v>
      </c>
      <c r="W108" s="15" t="s">
        <v>38</v>
      </c>
      <c r="X108" s="15" t="s">
        <v>38</v>
      </c>
      <c r="Y108" s="15" t="s">
        <v>38</v>
      </c>
      <c r="Z108" s="2"/>
    </row>
    <row r="109" spans="1:26">
      <c r="A109" s="15">
        <v>120</v>
      </c>
      <c r="B109" s="15">
        <v>1</v>
      </c>
      <c r="C109" s="15"/>
      <c r="D109" s="15"/>
      <c r="E109" s="15"/>
      <c r="F109" s="15"/>
      <c r="G109" s="15"/>
      <c r="H109" s="16" t="s">
        <v>32</v>
      </c>
      <c r="I109" s="16" t="s">
        <v>32</v>
      </c>
      <c r="J109" s="15"/>
      <c r="K109" s="18" t="str" cm="1">
        <f t="array" ref="K109">IF(I109="","",_xlfn.XLOOKUP(0&amp;A109&amp;IF(F109&lt;&gt;"",F109,LOOKUP(2,1/(F$2:F109&lt;&gt;""),F$2:F109))&amp;I109,Hoja4!G:G,Hoja4!F:F,"",0))</f>
        <v/>
      </c>
      <c r="L109" s="15"/>
      <c r="M109" s="15">
        <v>16</v>
      </c>
      <c r="N109" s="15" t="s">
        <v>196</v>
      </c>
      <c r="O109" s="15" t="s">
        <v>40</v>
      </c>
      <c r="P109" s="15" t="s">
        <v>115</v>
      </c>
      <c r="Q109" s="15" t="s">
        <v>36</v>
      </c>
      <c r="R109" s="15" t="s">
        <v>37</v>
      </c>
      <c r="S109" s="15"/>
      <c r="T109" s="15">
        <v>10</v>
      </c>
      <c r="U109" s="15">
        <v>0</v>
      </c>
      <c r="V109" s="15">
        <v>1</v>
      </c>
      <c r="W109" s="15" t="s">
        <v>38</v>
      </c>
      <c r="X109" s="15" t="s">
        <v>38</v>
      </c>
      <c r="Y109" s="15" t="s">
        <v>38</v>
      </c>
      <c r="Z109" s="2"/>
    </row>
    <row r="110" spans="1:26">
      <c r="A110" s="3">
        <v>120</v>
      </c>
      <c r="B110" s="3">
        <v>1</v>
      </c>
      <c r="C110" s="3" t="s">
        <v>169</v>
      </c>
      <c r="D110" s="3"/>
      <c r="E110" s="3"/>
      <c r="F110" s="3">
        <v>3</v>
      </c>
      <c r="G110" s="3" t="s">
        <v>191</v>
      </c>
      <c r="H110" s="4" t="s">
        <v>32</v>
      </c>
      <c r="I110" s="4" t="s">
        <v>32</v>
      </c>
      <c r="J110" s="3" t="s">
        <v>44</v>
      </c>
      <c r="K110" s="11">
        <f>SUM(K106:K109)</f>
        <v>3048449000</v>
      </c>
      <c r="L110" s="13">
        <f>SUM(L106:L109)</f>
        <v>0</v>
      </c>
      <c r="M110" s="3"/>
      <c r="N110" s="3"/>
      <c r="O110" s="3"/>
      <c r="P110" s="3"/>
      <c r="Q110" s="3"/>
      <c r="R110" s="3"/>
      <c r="S110" s="3"/>
      <c r="T110" s="3"/>
      <c r="U110" s="3"/>
      <c r="V110" s="3"/>
      <c r="W110" s="3"/>
      <c r="X110" s="3"/>
      <c r="Y110" s="3" t="s">
        <v>45</v>
      </c>
      <c r="Z110" s="13">
        <f>SUM(Z106:Z109)</f>
        <v>0</v>
      </c>
    </row>
    <row r="111" spans="1:26">
      <c r="A111" s="15">
        <v>120</v>
      </c>
      <c r="B111" s="15">
        <v>1</v>
      </c>
      <c r="C111" s="15" t="s">
        <v>169</v>
      </c>
      <c r="D111" s="15">
        <v>3</v>
      </c>
      <c r="E111" s="15" t="s">
        <v>197</v>
      </c>
      <c r="F111" s="15">
        <v>6</v>
      </c>
      <c r="G111" s="15" t="s">
        <v>198</v>
      </c>
      <c r="H111" s="16" t="s">
        <v>199</v>
      </c>
      <c r="I111" s="16" t="s">
        <v>200</v>
      </c>
      <c r="J111" s="15" t="s">
        <v>201</v>
      </c>
      <c r="K111" s="9" cm="1">
        <f t="array" ref="K111">IF(I111="","",_xlfn.XLOOKUP(0&amp;A111&amp;IF(F111&lt;&gt;"",F111,LOOKUP(2,1/(F$2:F111&lt;&gt;""),F$2:F111))&amp;I111,Hoja4!G:G,Hoja4!F:F,"",0))</f>
        <v>6795490000</v>
      </c>
      <c r="L111" s="2"/>
      <c r="M111" s="15"/>
      <c r="N111" s="15"/>
      <c r="O111" s="15"/>
      <c r="P111" s="15"/>
      <c r="Q111" s="15"/>
      <c r="R111" s="15"/>
      <c r="S111" s="15"/>
      <c r="T111" s="15"/>
      <c r="U111" s="15"/>
      <c r="V111" s="15"/>
      <c r="W111" s="15"/>
      <c r="X111" s="15"/>
      <c r="Y111" s="15"/>
      <c r="Z111" s="15"/>
    </row>
    <row r="112" spans="1:26">
      <c r="A112" s="15">
        <v>120</v>
      </c>
      <c r="B112" s="15">
        <v>1</v>
      </c>
      <c r="C112" s="15"/>
      <c r="D112" s="15"/>
      <c r="E112" s="15"/>
      <c r="F112" s="15"/>
      <c r="G112" s="15"/>
      <c r="H112" s="16" t="s">
        <v>202</v>
      </c>
      <c r="I112" s="16" t="s">
        <v>203</v>
      </c>
      <c r="J112" s="15" t="s">
        <v>204</v>
      </c>
      <c r="K112" s="9" cm="1">
        <f t="array" ref="K112">IF(I112="","",_xlfn.XLOOKUP(0&amp;A112&amp;IF(F112&lt;&gt;"",F112,LOOKUP(2,1/(F$2:F112&lt;&gt;""),F$2:F112))&amp;I112,Hoja4!G:G,Hoja4!F:F,"",0))</f>
        <v>2999269000</v>
      </c>
      <c r="L112" s="2"/>
      <c r="M112" s="15"/>
      <c r="N112" s="15"/>
      <c r="O112" s="15"/>
      <c r="P112" s="15"/>
      <c r="Q112" s="15"/>
      <c r="R112" s="15"/>
      <c r="S112" s="15"/>
      <c r="T112" s="15"/>
      <c r="U112" s="15"/>
      <c r="V112" s="15"/>
      <c r="W112" s="15"/>
      <c r="X112" s="15"/>
      <c r="Y112" s="15"/>
      <c r="Z112" s="15"/>
    </row>
    <row r="113" spans="1:26">
      <c r="A113" s="15">
        <v>120</v>
      </c>
      <c r="B113" s="15">
        <v>1</v>
      </c>
      <c r="C113" s="15"/>
      <c r="D113" s="15"/>
      <c r="E113" s="15"/>
      <c r="F113" s="15"/>
      <c r="G113" s="15"/>
      <c r="H113" s="16" t="s">
        <v>205</v>
      </c>
      <c r="I113" s="16" t="s">
        <v>206</v>
      </c>
      <c r="J113" s="15" t="s">
        <v>207</v>
      </c>
      <c r="K113" s="9" cm="1">
        <f t="array" ref="K113">IF(I113="","",_xlfn.XLOOKUP(0&amp;A113&amp;IF(F113&lt;&gt;"",F113,LOOKUP(2,1/(F$2:F113&lt;&gt;""),F$2:F113))&amp;I113,Hoja4!G:G,Hoja4!F:F,"",0))</f>
        <v>1013853000</v>
      </c>
      <c r="L113" s="2"/>
      <c r="M113" s="15"/>
      <c r="N113" s="15"/>
      <c r="O113" s="15"/>
      <c r="P113" s="15"/>
      <c r="Q113" s="15"/>
      <c r="R113" s="15"/>
      <c r="S113" s="15"/>
      <c r="T113" s="15"/>
      <c r="U113" s="15"/>
      <c r="V113" s="15"/>
      <c r="W113" s="15"/>
      <c r="X113" s="15"/>
      <c r="Y113" s="15"/>
      <c r="Z113" s="15"/>
    </row>
    <row r="114" spans="1:26">
      <c r="A114" s="15">
        <v>120</v>
      </c>
      <c r="B114" s="15">
        <v>1</v>
      </c>
      <c r="C114" s="15"/>
      <c r="D114" s="15"/>
      <c r="E114" s="15"/>
      <c r="F114" s="15"/>
      <c r="G114" s="15"/>
      <c r="H114" s="16" t="s">
        <v>32</v>
      </c>
      <c r="I114" s="16" t="s">
        <v>32</v>
      </c>
      <c r="J114" s="15"/>
      <c r="K114" s="18" t="str" cm="1">
        <f t="array" ref="K114">IF(I114="","",_xlfn.XLOOKUP(0&amp;A114&amp;IF(F114&lt;&gt;"",F114,LOOKUP(2,1/(F$2:F114&lt;&gt;""),F$2:F114))&amp;I114,Hoja4!G:G,Hoja4!F:F,"",0))</f>
        <v/>
      </c>
      <c r="L114" s="15"/>
      <c r="M114" s="15">
        <v>10</v>
      </c>
      <c r="N114" s="15" t="s">
        <v>208</v>
      </c>
      <c r="O114" s="15" t="s">
        <v>40</v>
      </c>
      <c r="P114" s="15" t="s">
        <v>115</v>
      </c>
      <c r="Q114" s="15" t="s">
        <v>36</v>
      </c>
      <c r="R114" s="15" t="s">
        <v>37</v>
      </c>
      <c r="S114" s="15">
        <v>4</v>
      </c>
      <c r="T114" s="15">
        <v>12</v>
      </c>
      <c r="U114" s="15">
        <v>0</v>
      </c>
      <c r="V114" s="15">
        <v>1</v>
      </c>
      <c r="W114" s="15" t="s">
        <v>38</v>
      </c>
      <c r="X114" s="15" t="s">
        <v>38</v>
      </c>
      <c r="Y114" s="15" t="s">
        <v>38</v>
      </c>
      <c r="Z114" s="2"/>
    </row>
    <row r="115" spans="1:26">
      <c r="A115" s="15">
        <v>120</v>
      </c>
      <c r="B115" s="15">
        <v>1</v>
      </c>
      <c r="C115" s="15"/>
      <c r="D115" s="15"/>
      <c r="E115" s="15"/>
      <c r="F115" s="15"/>
      <c r="G115" s="15"/>
      <c r="H115" s="16" t="s">
        <v>32</v>
      </c>
      <c r="I115" s="16" t="s">
        <v>32</v>
      </c>
      <c r="J115" s="15"/>
      <c r="K115" s="18" t="str" cm="1">
        <f t="array" ref="K115">IF(I115="","",_xlfn.XLOOKUP(0&amp;A115&amp;IF(F115&lt;&gt;"",F115,LOOKUP(2,1/(F$2:F115&lt;&gt;""),F$2:F115))&amp;I115,Hoja4!G:G,Hoja4!F:F,"",0))</f>
        <v/>
      </c>
      <c r="L115" s="15"/>
      <c r="M115" s="15">
        <v>11</v>
      </c>
      <c r="N115" s="15" t="s">
        <v>209</v>
      </c>
      <c r="O115" s="15" t="s">
        <v>40</v>
      </c>
      <c r="P115" s="15" t="s">
        <v>95</v>
      </c>
      <c r="Q115" s="15" t="s">
        <v>36</v>
      </c>
      <c r="R115" s="15" t="s">
        <v>37</v>
      </c>
      <c r="S115" s="15">
        <v>2</v>
      </c>
      <c r="T115" s="15">
        <v>20</v>
      </c>
      <c r="U115" s="15">
        <v>0</v>
      </c>
      <c r="V115" s="15">
        <v>2</v>
      </c>
      <c r="W115" s="15" t="s">
        <v>38</v>
      </c>
      <c r="X115" s="15" t="s">
        <v>38</v>
      </c>
      <c r="Y115" s="15" t="s">
        <v>38</v>
      </c>
      <c r="Z115" s="2"/>
    </row>
    <row r="116" spans="1:26">
      <c r="A116" s="15">
        <v>120</v>
      </c>
      <c r="B116" s="15">
        <v>1</v>
      </c>
      <c r="C116" s="15"/>
      <c r="D116" s="15"/>
      <c r="E116" s="15"/>
      <c r="F116" s="15"/>
      <c r="G116" s="15"/>
      <c r="H116" s="16" t="s">
        <v>32</v>
      </c>
      <c r="I116" s="16" t="s">
        <v>32</v>
      </c>
      <c r="J116" s="15"/>
      <c r="K116" s="18" t="str" cm="1">
        <f t="array" ref="K116">IF(I116="","",_xlfn.XLOOKUP(0&amp;A116&amp;IF(F116&lt;&gt;"",F116,LOOKUP(2,1/(F$2:F116&lt;&gt;""),F$2:F116))&amp;I116,Hoja4!G:G,Hoja4!F:F,"",0))</f>
        <v/>
      </c>
      <c r="L116" s="15"/>
      <c r="M116" s="15">
        <v>12</v>
      </c>
      <c r="N116" s="15" t="s">
        <v>210</v>
      </c>
      <c r="O116" s="15" t="s">
        <v>40</v>
      </c>
      <c r="P116" s="15" t="s">
        <v>115</v>
      </c>
      <c r="Q116" s="15" t="s">
        <v>36</v>
      </c>
      <c r="R116" s="15" t="s">
        <v>37</v>
      </c>
      <c r="S116" s="15">
        <v>2</v>
      </c>
      <c r="T116" s="15">
        <v>10</v>
      </c>
      <c r="U116" s="15">
        <v>0</v>
      </c>
      <c r="V116" s="15">
        <v>1</v>
      </c>
      <c r="W116" s="15" t="s">
        <v>38</v>
      </c>
      <c r="X116" s="15" t="s">
        <v>38</v>
      </c>
      <c r="Y116" s="15" t="s">
        <v>38</v>
      </c>
      <c r="Z116" s="2"/>
    </row>
    <row r="117" spans="1:26">
      <c r="A117" s="3">
        <v>120</v>
      </c>
      <c r="B117" s="3">
        <v>1</v>
      </c>
      <c r="C117" s="3" t="s">
        <v>169</v>
      </c>
      <c r="D117" s="3"/>
      <c r="E117" s="3"/>
      <c r="F117" s="3">
        <v>6</v>
      </c>
      <c r="G117" s="3" t="s">
        <v>198</v>
      </c>
      <c r="H117" s="4" t="s">
        <v>32</v>
      </c>
      <c r="I117" s="4" t="s">
        <v>32</v>
      </c>
      <c r="J117" s="3" t="s">
        <v>44</v>
      </c>
      <c r="K117" s="11">
        <f>SUM(K111:K116)</f>
        <v>10808612000</v>
      </c>
      <c r="L117" s="13">
        <f>SUM(L111:L116)</f>
        <v>0</v>
      </c>
      <c r="M117" s="3"/>
      <c r="N117" s="3"/>
      <c r="O117" s="3"/>
      <c r="P117" s="3"/>
      <c r="Q117" s="3"/>
      <c r="R117" s="3"/>
      <c r="S117" s="3"/>
      <c r="T117" s="3"/>
      <c r="U117" s="3"/>
      <c r="V117" s="3"/>
      <c r="W117" s="3"/>
      <c r="X117" s="3"/>
      <c r="Y117" s="3" t="s">
        <v>45</v>
      </c>
      <c r="Z117" s="13">
        <f>SUM(Z111:Z116)</f>
        <v>0</v>
      </c>
    </row>
    <row r="118" spans="1:26">
      <c r="A118" s="15">
        <v>120</v>
      </c>
      <c r="B118" s="15">
        <v>1</v>
      </c>
      <c r="C118" s="15" t="s">
        <v>169</v>
      </c>
      <c r="D118" s="15">
        <v>4</v>
      </c>
      <c r="E118" s="15" t="s">
        <v>211</v>
      </c>
      <c r="F118" s="15">
        <v>9</v>
      </c>
      <c r="G118" s="15" t="s">
        <v>212</v>
      </c>
      <c r="H118" s="16" t="s">
        <v>213</v>
      </c>
      <c r="I118" s="16" t="s">
        <v>214</v>
      </c>
      <c r="J118" s="15" t="s">
        <v>215</v>
      </c>
      <c r="K118" s="9" cm="1">
        <f t="array" ref="K118">IF(I118="","",_xlfn.XLOOKUP(0&amp;A118&amp;IF(F118&lt;&gt;"",F118,LOOKUP(2,1/(F$2:F118&lt;&gt;""),F$2:F118))&amp;I118,Hoja4!G:G,Hoja4!F:F,"",0))</f>
        <v>10676075851</v>
      </c>
      <c r="L118" s="2"/>
      <c r="M118" s="15"/>
      <c r="N118" s="15"/>
      <c r="O118" s="15"/>
      <c r="P118" s="15"/>
      <c r="Q118" s="15"/>
      <c r="R118" s="15"/>
      <c r="S118" s="15"/>
      <c r="T118" s="15"/>
      <c r="U118" s="15"/>
      <c r="V118" s="15"/>
      <c r="W118" s="15"/>
      <c r="X118" s="15"/>
      <c r="Y118" s="15"/>
      <c r="Z118" s="15"/>
    </row>
    <row r="119" spans="1:26">
      <c r="A119" s="15">
        <v>120</v>
      </c>
      <c r="B119" s="15">
        <v>1</v>
      </c>
      <c r="C119" s="15"/>
      <c r="D119" s="15"/>
      <c r="E119" s="15"/>
      <c r="F119" s="15"/>
      <c r="G119" s="15"/>
      <c r="H119" s="16" t="s">
        <v>32</v>
      </c>
      <c r="I119" s="16" t="s">
        <v>32</v>
      </c>
      <c r="J119" s="15"/>
      <c r="K119" s="18" t="str" cm="1">
        <f t="array" ref="K119">IF(I119="","",_xlfn.XLOOKUP(0&amp;A119&amp;IF(F119&lt;&gt;"",F119,LOOKUP(2,1/(F$2:F119&lt;&gt;""),F$2:F119))&amp;I119,Hoja4!G:G,Hoja4!F:F,"",0))</f>
        <v/>
      </c>
      <c r="L119" s="15"/>
      <c r="M119" s="15">
        <v>13</v>
      </c>
      <c r="N119" s="15" t="s">
        <v>216</v>
      </c>
      <c r="O119" s="15" t="s">
        <v>34</v>
      </c>
      <c r="P119" s="15" t="s">
        <v>115</v>
      </c>
      <c r="Q119" s="15" t="s">
        <v>41</v>
      </c>
      <c r="R119" s="15" t="s">
        <v>37</v>
      </c>
      <c r="S119" s="15">
        <v>85.3</v>
      </c>
      <c r="T119" s="15">
        <v>100</v>
      </c>
      <c r="U119" s="15">
        <v>21</v>
      </c>
      <c r="V119" s="15">
        <v>100</v>
      </c>
      <c r="W119" s="15" t="s">
        <v>38</v>
      </c>
      <c r="X119" s="15" t="s">
        <v>38</v>
      </c>
      <c r="Y119" s="15" t="s">
        <v>43</v>
      </c>
      <c r="Z119" s="2"/>
    </row>
    <row r="120" spans="1:26">
      <c r="A120" s="15">
        <v>120</v>
      </c>
      <c r="B120" s="15">
        <v>1</v>
      </c>
      <c r="C120" s="15"/>
      <c r="D120" s="15"/>
      <c r="E120" s="15"/>
      <c r="F120" s="15"/>
      <c r="G120" s="15"/>
      <c r="H120" s="16" t="s">
        <v>32</v>
      </c>
      <c r="I120" s="16" t="s">
        <v>32</v>
      </c>
      <c r="J120" s="15"/>
      <c r="K120" s="18" t="str" cm="1">
        <f t="array" ref="K120">IF(I120="","",_xlfn.XLOOKUP(0&amp;A120&amp;IF(F120&lt;&gt;"",F120,LOOKUP(2,1/(F$2:F120&lt;&gt;""),F$2:F120))&amp;I120,Hoja4!G:G,Hoja4!F:F,"",0))</f>
        <v/>
      </c>
      <c r="L120" s="15"/>
      <c r="M120" s="15">
        <v>14</v>
      </c>
      <c r="N120" s="15" t="s">
        <v>217</v>
      </c>
      <c r="O120" s="15" t="s">
        <v>100</v>
      </c>
      <c r="P120" s="15" t="s">
        <v>115</v>
      </c>
      <c r="Q120" s="15" t="s">
        <v>41</v>
      </c>
      <c r="R120" s="15" t="s">
        <v>37</v>
      </c>
      <c r="S120" s="15">
        <v>100</v>
      </c>
      <c r="T120" s="15">
        <v>100</v>
      </c>
      <c r="U120" s="15">
        <v>0</v>
      </c>
      <c r="V120" s="15">
        <v>100</v>
      </c>
      <c r="W120" s="15" t="s">
        <v>38</v>
      </c>
      <c r="X120" s="15" t="s">
        <v>38</v>
      </c>
      <c r="Y120" s="15" t="s">
        <v>38</v>
      </c>
      <c r="Z120" s="2"/>
    </row>
    <row r="121" spans="1:26">
      <c r="A121" s="15">
        <v>120</v>
      </c>
      <c r="B121" s="15">
        <v>1</v>
      </c>
      <c r="C121" s="15"/>
      <c r="D121" s="15"/>
      <c r="E121" s="15"/>
      <c r="F121" s="15"/>
      <c r="G121" s="15"/>
      <c r="H121" s="16" t="s">
        <v>32</v>
      </c>
      <c r="I121" s="16" t="s">
        <v>32</v>
      </c>
      <c r="J121" s="15"/>
      <c r="K121" s="18" t="str" cm="1">
        <f t="array" ref="K121">IF(I121="","",_xlfn.XLOOKUP(0&amp;A121&amp;IF(F121&lt;&gt;"",F121,LOOKUP(2,1/(F$2:F121&lt;&gt;""),F$2:F121))&amp;I121,Hoja4!G:G,Hoja4!F:F,"",0))</f>
        <v/>
      </c>
      <c r="L121" s="15"/>
      <c r="M121" s="15">
        <v>15</v>
      </c>
      <c r="N121" s="15" t="s">
        <v>218</v>
      </c>
      <c r="O121" s="15" t="s">
        <v>100</v>
      </c>
      <c r="P121" s="15" t="s">
        <v>35</v>
      </c>
      <c r="Q121" s="15" t="s">
        <v>41</v>
      </c>
      <c r="R121" s="15" t="s">
        <v>37</v>
      </c>
      <c r="S121" s="15">
        <v>90</v>
      </c>
      <c r="T121" s="15">
        <v>90</v>
      </c>
      <c r="U121" s="15">
        <v>90</v>
      </c>
      <c r="V121" s="15">
        <v>90</v>
      </c>
      <c r="W121" s="15" t="s">
        <v>38</v>
      </c>
      <c r="X121" s="15" t="s">
        <v>38</v>
      </c>
      <c r="Y121" s="15" t="s">
        <v>43</v>
      </c>
      <c r="Z121" s="2"/>
    </row>
    <row r="122" spans="1:26">
      <c r="A122" s="3">
        <v>120</v>
      </c>
      <c r="B122" s="3">
        <v>1</v>
      </c>
      <c r="C122" s="3" t="s">
        <v>169</v>
      </c>
      <c r="D122" s="3"/>
      <c r="E122" s="3"/>
      <c r="F122" s="3">
        <v>9</v>
      </c>
      <c r="G122" s="3" t="s">
        <v>212</v>
      </c>
      <c r="H122" s="4" t="s">
        <v>32</v>
      </c>
      <c r="I122" s="4" t="s">
        <v>32</v>
      </c>
      <c r="J122" s="3" t="s">
        <v>44</v>
      </c>
      <c r="K122" s="11">
        <f>SUM(K118:K121)</f>
        <v>10676075851</v>
      </c>
      <c r="L122" s="13">
        <f>SUM(L118:L121)</f>
        <v>0</v>
      </c>
      <c r="M122" s="3"/>
      <c r="N122" s="3"/>
      <c r="O122" s="3"/>
      <c r="P122" s="3"/>
      <c r="Q122" s="3"/>
      <c r="R122" s="3"/>
      <c r="S122" s="3"/>
      <c r="T122" s="3"/>
      <c r="U122" s="3"/>
      <c r="V122" s="3"/>
      <c r="W122" s="3"/>
      <c r="X122" s="3"/>
      <c r="Y122" s="3" t="s">
        <v>45</v>
      </c>
      <c r="Z122" s="13">
        <f>SUM(Z118:Z121)</f>
        <v>0</v>
      </c>
    </row>
    <row r="123" spans="1:26">
      <c r="A123" s="15">
        <v>120</v>
      </c>
      <c r="B123" s="15">
        <v>1</v>
      </c>
      <c r="C123" s="15" t="s">
        <v>169</v>
      </c>
      <c r="D123" s="15">
        <v>2</v>
      </c>
      <c r="E123" s="15" t="s">
        <v>180</v>
      </c>
      <c r="F123" s="15">
        <v>11</v>
      </c>
      <c r="G123" s="15" t="s">
        <v>219</v>
      </c>
      <c r="H123" s="16" t="s">
        <v>220</v>
      </c>
      <c r="I123" s="16" t="s">
        <v>221</v>
      </c>
      <c r="J123" s="15" t="s">
        <v>222</v>
      </c>
      <c r="K123" s="9" cm="1">
        <f t="array" ref="K123">IF(I123="","",_xlfn.XLOOKUP(0&amp;A123&amp;IF(F123&lt;&gt;"",F123,LOOKUP(2,1/(F$2:F123&lt;&gt;""),F$2:F123))&amp;I123,Hoja4!G:G,Hoja4!F:F,"",0))</f>
        <v>289242000</v>
      </c>
      <c r="L123" s="2"/>
      <c r="M123" s="15"/>
      <c r="N123" s="15"/>
      <c r="O123" s="15"/>
      <c r="P123" s="15"/>
      <c r="Q123" s="15"/>
      <c r="R123" s="15"/>
      <c r="S123" s="15"/>
      <c r="T123" s="15"/>
      <c r="U123" s="15"/>
      <c r="V123" s="15"/>
      <c r="W123" s="15"/>
      <c r="X123" s="15"/>
      <c r="Y123" s="15"/>
      <c r="Z123" s="15"/>
    </row>
    <row r="124" spans="1:26">
      <c r="A124" s="15">
        <v>120</v>
      </c>
      <c r="B124" s="15">
        <v>1</v>
      </c>
      <c r="C124" s="15"/>
      <c r="D124" s="15"/>
      <c r="E124" s="15"/>
      <c r="F124" s="15"/>
      <c r="G124" s="15"/>
      <c r="H124" s="16" t="s">
        <v>32</v>
      </c>
      <c r="I124" s="16" t="s">
        <v>32</v>
      </c>
      <c r="J124" s="15"/>
      <c r="K124" s="18" t="str" cm="1">
        <f t="array" ref="K124">IF(I124="","",_xlfn.XLOOKUP(0&amp;A124&amp;IF(F124&lt;&gt;"",F124,LOOKUP(2,1/(F$2:F124&lt;&gt;""),F$2:F124))&amp;I124,Hoja4!G:G,Hoja4!F:F,"",0))</f>
        <v/>
      </c>
      <c r="L124" s="15"/>
      <c r="M124" s="15">
        <v>19</v>
      </c>
      <c r="N124" s="15" t="s">
        <v>223</v>
      </c>
      <c r="O124" s="15" t="s">
        <v>34</v>
      </c>
      <c r="P124" s="15" t="s">
        <v>115</v>
      </c>
      <c r="Q124" s="15" t="s">
        <v>36</v>
      </c>
      <c r="R124" s="15" t="s">
        <v>37</v>
      </c>
      <c r="S124" s="15">
        <v>0</v>
      </c>
      <c r="T124" s="15">
        <v>1</v>
      </c>
      <c r="U124" s="15">
        <v>0</v>
      </c>
      <c r="V124" s="15">
        <v>1</v>
      </c>
      <c r="W124" s="15" t="s">
        <v>224</v>
      </c>
      <c r="X124" s="15" t="s">
        <v>224</v>
      </c>
      <c r="Y124" s="15" t="s">
        <v>38</v>
      </c>
      <c r="Z124" s="2"/>
    </row>
    <row r="125" spans="1:26">
      <c r="A125" s="3">
        <v>120</v>
      </c>
      <c r="B125" s="3">
        <v>1</v>
      </c>
      <c r="C125" s="3" t="s">
        <v>169</v>
      </c>
      <c r="D125" s="3"/>
      <c r="E125" s="3"/>
      <c r="F125" s="3">
        <v>11</v>
      </c>
      <c r="G125" s="3" t="s">
        <v>219</v>
      </c>
      <c r="H125" s="4" t="s">
        <v>32</v>
      </c>
      <c r="I125" s="4" t="s">
        <v>32</v>
      </c>
      <c r="J125" s="3" t="s">
        <v>44</v>
      </c>
      <c r="K125" s="11">
        <f>SUM(K123:K124)</f>
        <v>289242000</v>
      </c>
      <c r="L125" s="13">
        <f>SUM(L123:L124)</f>
        <v>0</v>
      </c>
      <c r="M125" s="3"/>
      <c r="N125" s="3"/>
      <c r="O125" s="3"/>
      <c r="P125" s="3"/>
      <c r="Q125" s="3"/>
      <c r="R125" s="3"/>
      <c r="S125" s="3"/>
      <c r="T125" s="3"/>
      <c r="U125" s="3"/>
      <c r="V125" s="3"/>
      <c r="W125" s="3"/>
      <c r="X125" s="3"/>
      <c r="Y125" s="3" t="s">
        <v>45</v>
      </c>
      <c r="Z125" s="13">
        <f>SUM(Z123:Z124)</f>
        <v>0</v>
      </c>
    </row>
    <row r="126" spans="1:26">
      <c r="A126" s="15">
        <v>120</v>
      </c>
      <c r="B126" s="15">
        <v>1</v>
      </c>
      <c r="C126" s="15" t="s">
        <v>169</v>
      </c>
      <c r="D126" s="15">
        <v>2</v>
      </c>
      <c r="E126" s="15" t="s">
        <v>180</v>
      </c>
      <c r="F126" s="15">
        <v>12</v>
      </c>
      <c r="G126" s="15" t="s">
        <v>225</v>
      </c>
      <c r="H126" s="16" t="s">
        <v>220</v>
      </c>
      <c r="I126" s="16" t="s">
        <v>221</v>
      </c>
      <c r="J126" s="15" t="s">
        <v>222</v>
      </c>
      <c r="K126" s="9" cm="1">
        <f t="array" ref="K126">IF(I126="","",_xlfn.XLOOKUP(0&amp;A126&amp;IF(F126&lt;&gt;"",F126,LOOKUP(2,1/(F$2:F126&lt;&gt;""),F$2:F126))&amp;I126,Hoja4!G:G,Hoja4!F:F,"",0))</f>
        <v>966053000</v>
      </c>
      <c r="L126" s="2"/>
      <c r="M126" s="15"/>
      <c r="N126" s="15"/>
      <c r="O126" s="15"/>
      <c r="P126" s="15"/>
      <c r="Q126" s="15"/>
      <c r="R126" s="15"/>
      <c r="S126" s="15"/>
      <c r="T126" s="15"/>
      <c r="U126" s="15"/>
      <c r="V126" s="15"/>
      <c r="W126" s="15"/>
      <c r="X126" s="15"/>
      <c r="Y126" s="15"/>
      <c r="Z126" s="15"/>
    </row>
    <row r="127" spans="1:26">
      <c r="A127" s="15">
        <v>120</v>
      </c>
      <c r="B127" s="15">
        <v>1</v>
      </c>
      <c r="C127" s="15"/>
      <c r="D127" s="15"/>
      <c r="E127" s="15"/>
      <c r="F127" s="15"/>
      <c r="G127" s="15"/>
      <c r="H127" s="16" t="s">
        <v>32</v>
      </c>
      <c r="I127" s="16" t="s">
        <v>32</v>
      </c>
      <c r="J127" s="15"/>
      <c r="K127" s="18" t="str" cm="1">
        <f t="array" ref="K127">IF(I127="","",_xlfn.XLOOKUP(0&amp;A127&amp;IF(F127&lt;&gt;"",F127,LOOKUP(2,1/(F$2:F127&lt;&gt;""),F$2:F127))&amp;I127,Hoja4!G:G,Hoja4!F:F,"",0))</f>
        <v/>
      </c>
      <c r="L127" s="15"/>
      <c r="M127" s="15">
        <v>20</v>
      </c>
      <c r="N127" s="15" t="s">
        <v>226</v>
      </c>
      <c r="O127" s="15" t="s">
        <v>34</v>
      </c>
      <c r="P127" s="15" t="s">
        <v>115</v>
      </c>
      <c r="Q127" s="15" t="s">
        <v>36</v>
      </c>
      <c r="R127" s="15" t="s">
        <v>37</v>
      </c>
      <c r="S127" s="15">
        <v>1</v>
      </c>
      <c r="T127" s="15">
        <v>2</v>
      </c>
      <c r="U127" s="15">
        <v>0</v>
      </c>
      <c r="V127" s="15">
        <v>1</v>
      </c>
      <c r="W127" s="15" t="s">
        <v>224</v>
      </c>
      <c r="X127" s="15" t="s">
        <v>224</v>
      </c>
      <c r="Y127" s="15" t="s">
        <v>38</v>
      </c>
      <c r="Z127" s="2"/>
    </row>
    <row r="128" spans="1:26">
      <c r="A128" s="3">
        <v>120</v>
      </c>
      <c r="B128" s="3">
        <v>1</v>
      </c>
      <c r="C128" s="3" t="s">
        <v>169</v>
      </c>
      <c r="D128" s="3"/>
      <c r="E128" s="3"/>
      <c r="F128" s="3">
        <v>12</v>
      </c>
      <c r="G128" s="3" t="s">
        <v>225</v>
      </c>
      <c r="H128" s="4" t="s">
        <v>32</v>
      </c>
      <c r="I128" s="4" t="s">
        <v>32</v>
      </c>
      <c r="J128" s="3" t="s">
        <v>44</v>
      </c>
      <c r="K128" s="11">
        <f>SUM(K126:K127)</f>
        <v>966053000</v>
      </c>
      <c r="L128" s="13">
        <f>SUM(L126:L127)</f>
        <v>0</v>
      </c>
      <c r="M128" s="3"/>
      <c r="N128" s="3"/>
      <c r="O128" s="3"/>
      <c r="P128" s="3"/>
      <c r="Q128" s="3"/>
      <c r="R128" s="3"/>
      <c r="S128" s="3"/>
      <c r="T128" s="3"/>
      <c r="U128" s="3"/>
      <c r="V128" s="3"/>
      <c r="W128" s="3"/>
      <c r="X128" s="3"/>
      <c r="Y128" s="3" t="s">
        <v>45</v>
      </c>
      <c r="Z128" s="13">
        <f>SUM(Z126:Z127)</f>
        <v>0</v>
      </c>
    </row>
    <row r="129" spans="1:26">
      <c r="A129" s="15">
        <v>120</v>
      </c>
      <c r="B129" s="15">
        <v>1</v>
      </c>
      <c r="C129" s="15" t="s">
        <v>169</v>
      </c>
      <c r="D129" s="15">
        <v>2</v>
      </c>
      <c r="E129" s="15" t="s">
        <v>180</v>
      </c>
      <c r="F129" s="15">
        <v>13</v>
      </c>
      <c r="G129" s="15" t="s">
        <v>227</v>
      </c>
      <c r="H129" s="16" t="s">
        <v>228</v>
      </c>
      <c r="I129" s="16" t="s">
        <v>229</v>
      </c>
      <c r="J129" s="15" t="s">
        <v>230</v>
      </c>
      <c r="K129" s="9" cm="1">
        <f t="array" ref="K129">IF(I129="","",_xlfn.XLOOKUP(0&amp;A129&amp;IF(F129&lt;&gt;"",F129,LOOKUP(2,1/(F$2:F129&lt;&gt;""),F$2:F129))&amp;I129,Hoja4!G:G,Hoja4!F:F,"",0))</f>
        <v>1897810000</v>
      </c>
      <c r="L129" s="2"/>
      <c r="M129" s="15"/>
      <c r="N129" s="15"/>
      <c r="O129" s="15"/>
      <c r="P129" s="15"/>
      <c r="Q129" s="15"/>
      <c r="R129" s="15"/>
      <c r="S129" s="15"/>
      <c r="T129" s="15"/>
      <c r="U129" s="15"/>
      <c r="V129" s="15"/>
      <c r="W129" s="15"/>
      <c r="X129" s="15"/>
      <c r="Y129" s="15"/>
      <c r="Z129" s="15"/>
    </row>
    <row r="130" spans="1:26">
      <c r="A130" s="15">
        <v>120</v>
      </c>
      <c r="B130" s="15">
        <v>1</v>
      </c>
      <c r="C130" s="15"/>
      <c r="D130" s="15"/>
      <c r="E130" s="15"/>
      <c r="F130" s="15"/>
      <c r="G130" s="15"/>
      <c r="H130" s="16" t="s">
        <v>32</v>
      </c>
      <c r="I130" s="16" t="s">
        <v>32</v>
      </c>
      <c r="J130" s="15"/>
      <c r="K130" s="18" t="str" cm="1">
        <f t="array" ref="K130">IF(I130="","",_xlfn.XLOOKUP(0&amp;A130&amp;IF(F130&lt;&gt;"",F130,LOOKUP(2,1/(F$2:F130&lt;&gt;""),F$2:F130))&amp;I130,Hoja4!G:G,Hoja4!F:F,"",0))</f>
        <v/>
      </c>
      <c r="L130" s="15"/>
      <c r="M130" s="15">
        <v>21</v>
      </c>
      <c r="N130" s="15" t="s">
        <v>231</v>
      </c>
      <c r="O130" s="15" t="s">
        <v>40</v>
      </c>
      <c r="P130" s="15" t="s">
        <v>115</v>
      </c>
      <c r="Q130" s="15" t="s">
        <v>36</v>
      </c>
      <c r="R130" s="15" t="s">
        <v>37</v>
      </c>
      <c r="S130" s="15">
        <v>8</v>
      </c>
      <c r="T130" s="15">
        <v>8</v>
      </c>
      <c r="U130" s="15">
        <v>0</v>
      </c>
      <c r="V130" s="15">
        <v>1</v>
      </c>
      <c r="W130" s="15" t="s">
        <v>224</v>
      </c>
      <c r="X130" s="15" t="s">
        <v>224</v>
      </c>
      <c r="Y130" s="15" t="s">
        <v>38</v>
      </c>
      <c r="Z130" s="2"/>
    </row>
    <row r="131" spans="1:26">
      <c r="A131" s="3">
        <v>120</v>
      </c>
      <c r="B131" s="3">
        <v>1</v>
      </c>
      <c r="C131" s="3" t="s">
        <v>169</v>
      </c>
      <c r="D131" s="3"/>
      <c r="E131" s="3"/>
      <c r="F131" s="3">
        <v>13</v>
      </c>
      <c r="G131" s="3" t="s">
        <v>227</v>
      </c>
      <c r="H131" s="4" t="s">
        <v>32</v>
      </c>
      <c r="I131" s="4" t="s">
        <v>32</v>
      </c>
      <c r="J131" s="3" t="s">
        <v>44</v>
      </c>
      <c r="K131" s="11">
        <f>SUM(K129:K130)</f>
        <v>1897810000</v>
      </c>
      <c r="L131" s="13">
        <f>SUM(L129:L130)</f>
        <v>0</v>
      </c>
      <c r="M131" s="3"/>
      <c r="N131" s="3"/>
      <c r="O131" s="3"/>
      <c r="P131" s="3"/>
      <c r="Q131" s="3"/>
      <c r="R131" s="3"/>
      <c r="S131" s="3"/>
      <c r="T131" s="3"/>
      <c r="U131" s="3"/>
      <c r="V131" s="3"/>
      <c r="W131" s="3"/>
      <c r="X131" s="3"/>
      <c r="Y131" s="3" t="s">
        <v>45</v>
      </c>
      <c r="Z131" s="13">
        <f>SUM(Z129:Z130)</f>
        <v>0</v>
      </c>
    </row>
    <row r="132" spans="1:26">
      <c r="A132" s="15">
        <v>120</v>
      </c>
      <c r="B132" s="15">
        <v>1</v>
      </c>
      <c r="C132" s="15" t="s">
        <v>169</v>
      </c>
      <c r="D132" s="15">
        <v>4</v>
      </c>
      <c r="E132" s="15" t="s">
        <v>211</v>
      </c>
      <c r="F132" s="15">
        <v>10</v>
      </c>
      <c r="G132" s="15" t="s">
        <v>232</v>
      </c>
      <c r="H132" s="16" t="s">
        <v>213</v>
      </c>
      <c r="I132" s="16" t="s">
        <v>214</v>
      </c>
      <c r="J132" s="15" t="s">
        <v>215</v>
      </c>
      <c r="K132" s="9" cm="1">
        <f t="array" ref="K132">IF(I132="","",_xlfn.XLOOKUP(0&amp;A132&amp;IF(F132&lt;&gt;"",F132,LOOKUP(2,1/(F$2:F132&lt;&gt;""),F$2:F132))&amp;I132,Hoja4!G:G,Hoja4!F:F,"",0))</f>
        <v>767209149</v>
      </c>
      <c r="L132" s="2"/>
      <c r="M132" s="15"/>
      <c r="N132" s="15"/>
      <c r="O132" s="15"/>
      <c r="P132" s="15"/>
      <c r="Q132" s="15"/>
      <c r="R132" s="15"/>
      <c r="S132" s="15"/>
      <c r="T132" s="15"/>
      <c r="U132" s="15"/>
      <c r="V132" s="15"/>
      <c r="W132" s="15"/>
      <c r="X132" s="15"/>
      <c r="Y132" s="15"/>
      <c r="Z132" s="15"/>
    </row>
    <row r="133" spans="1:26">
      <c r="A133" s="15">
        <v>120</v>
      </c>
      <c r="B133" s="15">
        <v>1</v>
      </c>
      <c r="C133" s="15"/>
      <c r="D133" s="15"/>
      <c r="E133" s="15"/>
      <c r="F133" s="15"/>
      <c r="G133" s="15"/>
      <c r="H133" s="16" t="s">
        <v>32</v>
      </c>
      <c r="I133" s="16" t="s">
        <v>32</v>
      </c>
      <c r="J133" s="15"/>
      <c r="K133" s="18" t="str" cm="1">
        <f t="array" ref="K133">IF(I133="","",_xlfn.XLOOKUP(0&amp;A133&amp;IF(F133&lt;&gt;"",F133,LOOKUP(2,1/(F$2:F133&lt;&gt;""),F$2:F133))&amp;I133,Hoja4!G:G,Hoja4!F:F,"",0))</f>
        <v/>
      </c>
      <c r="L133" s="15"/>
      <c r="M133" s="15">
        <v>18</v>
      </c>
      <c r="N133" s="15" t="s">
        <v>233</v>
      </c>
      <c r="O133" s="15" t="s">
        <v>34</v>
      </c>
      <c r="P133" s="15" t="s">
        <v>115</v>
      </c>
      <c r="Q133" s="15" t="s">
        <v>41</v>
      </c>
      <c r="R133" s="15" t="s">
        <v>37</v>
      </c>
      <c r="S133" s="15"/>
      <c r="T133" s="15">
        <v>100</v>
      </c>
      <c r="U133" s="15">
        <v>0</v>
      </c>
      <c r="V133" s="15">
        <v>100</v>
      </c>
      <c r="W133" s="15" t="s">
        <v>38</v>
      </c>
      <c r="X133" s="15" t="s">
        <v>38</v>
      </c>
      <c r="Y133" s="15" t="s">
        <v>38</v>
      </c>
      <c r="Z133" s="2"/>
    </row>
    <row r="134" spans="1:26">
      <c r="A134" s="3">
        <v>120</v>
      </c>
      <c r="B134" s="3">
        <v>1</v>
      </c>
      <c r="C134" s="3" t="s">
        <v>169</v>
      </c>
      <c r="D134" s="3"/>
      <c r="E134" s="3"/>
      <c r="F134" s="3">
        <v>10</v>
      </c>
      <c r="G134" s="3" t="s">
        <v>232</v>
      </c>
      <c r="H134" s="4" t="s">
        <v>32</v>
      </c>
      <c r="I134" s="4" t="s">
        <v>32</v>
      </c>
      <c r="J134" s="3" t="s">
        <v>44</v>
      </c>
      <c r="K134" s="11">
        <f>SUM(K132:K133)</f>
        <v>767209149</v>
      </c>
      <c r="L134" s="13">
        <f>SUM(L132:L133)</f>
        <v>0</v>
      </c>
      <c r="M134" s="3"/>
      <c r="N134" s="3"/>
      <c r="O134" s="3"/>
      <c r="P134" s="3"/>
      <c r="Q134" s="3"/>
      <c r="R134" s="3"/>
      <c r="S134" s="3"/>
      <c r="T134" s="3"/>
      <c r="U134" s="3"/>
      <c r="V134" s="3"/>
      <c r="W134" s="3"/>
      <c r="X134" s="3"/>
      <c r="Y134" s="3" t="s">
        <v>45</v>
      </c>
      <c r="Z134" s="13">
        <f>SUM(Z132:Z133)</f>
        <v>0</v>
      </c>
    </row>
    <row r="135" spans="1:26">
      <c r="A135" s="15">
        <v>120</v>
      </c>
      <c r="B135" s="15">
        <v>1</v>
      </c>
      <c r="C135" s="15" t="s">
        <v>169</v>
      </c>
      <c r="D135" s="15">
        <v>4</v>
      </c>
      <c r="E135" s="15" t="s">
        <v>211</v>
      </c>
      <c r="F135" s="15">
        <v>14</v>
      </c>
      <c r="G135" s="15" t="s">
        <v>234</v>
      </c>
      <c r="H135" s="16" t="s">
        <v>213</v>
      </c>
      <c r="I135" s="16" t="s">
        <v>214</v>
      </c>
      <c r="J135" s="15" t="s">
        <v>215</v>
      </c>
      <c r="K135" s="9" cm="1">
        <f t="array" ref="K135">IF(I135="","",_xlfn.XLOOKUP(0&amp;A135&amp;IF(F135&lt;&gt;"",F135,LOOKUP(2,1/(F$2:F135&lt;&gt;""),F$2:F135))&amp;I135,Hoja4!G:G,Hoja4!F:F,"",0))</f>
        <v>10953949000</v>
      </c>
      <c r="L135" s="2"/>
      <c r="M135" s="15"/>
      <c r="N135" s="15"/>
      <c r="O135" s="15"/>
      <c r="P135" s="15"/>
      <c r="Q135" s="15"/>
      <c r="R135" s="15"/>
      <c r="S135" s="15"/>
      <c r="T135" s="15"/>
      <c r="U135" s="15"/>
      <c r="V135" s="15"/>
      <c r="W135" s="15"/>
      <c r="X135" s="15"/>
      <c r="Y135" s="15"/>
      <c r="Z135" s="15"/>
    </row>
    <row r="136" spans="1:26">
      <c r="A136" s="15">
        <v>120</v>
      </c>
      <c r="B136" s="15">
        <v>1</v>
      </c>
      <c r="C136" s="15"/>
      <c r="D136" s="15"/>
      <c r="E136" s="15"/>
      <c r="F136" s="15"/>
      <c r="G136" s="15"/>
      <c r="H136" s="16" t="s">
        <v>32</v>
      </c>
      <c r="I136" s="16" t="s">
        <v>32</v>
      </c>
      <c r="J136" s="15"/>
      <c r="K136" s="18" t="str" cm="1">
        <f t="array" ref="K136">IF(I136="","",_xlfn.XLOOKUP(0&amp;A136&amp;IF(F136&lt;&gt;"",F136,LOOKUP(2,1/(F$2:F136&lt;&gt;""),F$2:F136))&amp;I136,Hoja4!G:G,Hoja4!F:F,"",0))</f>
        <v/>
      </c>
      <c r="L136" s="15"/>
      <c r="M136" s="15">
        <v>15</v>
      </c>
      <c r="N136" s="15" t="s">
        <v>218</v>
      </c>
      <c r="O136" s="15" t="s">
        <v>100</v>
      </c>
      <c r="P136" s="15" t="s">
        <v>35</v>
      </c>
      <c r="Q136" s="15" t="s">
        <v>41</v>
      </c>
      <c r="R136" s="15" t="s">
        <v>37</v>
      </c>
      <c r="S136" s="15">
        <v>90</v>
      </c>
      <c r="T136" s="15">
        <v>90</v>
      </c>
      <c r="U136" s="15">
        <v>90</v>
      </c>
      <c r="V136" s="15"/>
      <c r="W136" s="15" t="s">
        <v>63</v>
      </c>
      <c r="X136" s="15" t="s">
        <v>235</v>
      </c>
      <c r="Y136" s="15" t="s">
        <v>38</v>
      </c>
      <c r="Z136" s="2"/>
    </row>
    <row r="137" spans="1:26">
      <c r="A137" s="3">
        <v>120</v>
      </c>
      <c r="B137" s="3">
        <v>1</v>
      </c>
      <c r="C137" s="3" t="s">
        <v>169</v>
      </c>
      <c r="D137" s="3"/>
      <c r="E137" s="3"/>
      <c r="F137" s="3">
        <v>14</v>
      </c>
      <c r="G137" s="3" t="s">
        <v>234</v>
      </c>
      <c r="H137" s="4" t="s">
        <v>32</v>
      </c>
      <c r="I137" s="4" t="s">
        <v>32</v>
      </c>
      <c r="J137" s="3" t="s">
        <v>44</v>
      </c>
      <c r="K137" s="11">
        <f>SUM(K135:K136)</f>
        <v>10953949000</v>
      </c>
      <c r="L137" s="13">
        <f>SUM(L135:L136)</f>
        <v>0</v>
      </c>
      <c r="M137" s="3"/>
      <c r="N137" s="3"/>
      <c r="O137" s="3"/>
      <c r="P137" s="3"/>
      <c r="Q137" s="3"/>
      <c r="R137" s="3"/>
      <c r="S137" s="3"/>
      <c r="T137" s="3"/>
      <c r="U137" s="3"/>
      <c r="V137" s="3"/>
      <c r="W137" s="3"/>
      <c r="X137" s="3"/>
      <c r="Y137" s="3" t="s">
        <v>45</v>
      </c>
      <c r="Z137" s="13">
        <f>SUM(Z135:Z136)</f>
        <v>0</v>
      </c>
    </row>
    <row r="138" spans="1:26">
      <c r="A138" s="15">
        <v>120</v>
      </c>
      <c r="B138" s="15">
        <v>1</v>
      </c>
      <c r="C138" s="15" t="s">
        <v>169</v>
      </c>
      <c r="D138" s="15">
        <v>9</v>
      </c>
      <c r="E138" s="15" t="s">
        <v>236</v>
      </c>
      <c r="F138" s="15">
        <v>15</v>
      </c>
      <c r="G138" s="15" t="s">
        <v>237</v>
      </c>
      <c r="H138" s="16" t="s">
        <v>238</v>
      </c>
      <c r="I138" s="16" t="s">
        <v>239</v>
      </c>
      <c r="J138" s="15" t="s">
        <v>240</v>
      </c>
      <c r="K138" s="9" cm="1">
        <f t="array" ref="K138">IF(I138="","",_xlfn.XLOOKUP(0&amp;A138&amp;IF(F138&lt;&gt;"",F138,LOOKUP(2,1/(F$2:F138&lt;&gt;""),F$2:F138))&amp;I138,Hoja4!G:G,Hoja4!F:F,"",0))</f>
        <v>4174286000</v>
      </c>
      <c r="L138" s="2"/>
      <c r="M138" s="15"/>
      <c r="N138" s="15"/>
      <c r="O138" s="15"/>
      <c r="P138" s="15"/>
      <c r="Q138" s="15"/>
      <c r="R138" s="15"/>
      <c r="S138" s="15"/>
      <c r="T138" s="15"/>
      <c r="U138" s="15"/>
      <c r="V138" s="15"/>
      <c r="W138" s="15"/>
      <c r="X138" s="15"/>
      <c r="Y138" s="15"/>
      <c r="Z138" s="15"/>
    </row>
    <row r="139" spans="1:26">
      <c r="A139" s="15">
        <v>120</v>
      </c>
      <c r="B139" s="15">
        <v>1</v>
      </c>
      <c r="C139" s="15"/>
      <c r="D139" s="15"/>
      <c r="E139" s="15"/>
      <c r="F139" s="15"/>
      <c r="G139" s="15"/>
      <c r="H139" s="16" t="s">
        <v>32</v>
      </c>
      <c r="I139" s="16" t="s">
        <v>32</v>
      </c>
      <c r="J139" s="15"/>
      <c r="K139" s="18" t="str" cm="1">
        <f t="array" ref="K139">IF(I139="","",_xlfn.XLOOKUP(0&amp;A139&amp;IF(F139&lt;&gt;"",F139,LOOKUP(2,1/(F$2:F139&lt;&gt;""),F$2:F139))&amp;I139,Hoja4!G:G,Hoja4!F:F,"",0))</f>
        <v/>
      </c>
      <c r="L139" s="15"/>
      <c r="M139" s="15">
        <v>13</v>
      </c>
      <c r="N139" s="15" t="s">
        <v>241</v>
      </c>
      <c r="O139" s="15" t="s">
        <v>34</v>
      </c>
      <c r="P139" s="15" t="s">
        <v>131</v>
      </c>
      <c r="Q139" s="15" t="s">
        <v>41</v>
      </c>
      <c r="R139" s="15" t="s">
        <v>37</v>
      </c>
      <c r="S139" s="15">
        <v>85.3</v>
      </c>
      <c r="T139" s="15">
        <v>100</v>
      </c>
      <c r="U139" s="15">
        <v>21</v>
      </c>
      <c r="V139" s="15"/>
      <c r="W139" s="15" t="s">
        <v>63</v>
      </c>
      <c r="X139" s="15" t="s">
        <v>235</v>
      </c>
      <c r="Y139" s="15" t="s">
        <v>38</v>
      </c>
      <c r="Z139" s="2"/>
    </row>
    <row r="140" spans="1:26">
      <c r="A140" s="3">
        <v>120</v>
      </c>
      <c r="B140" s="3">
        <v>1</v>
      </c>
      <c r="C140" s="3" t="s">
        <v>169</v>
      </c>
      <c r="D140" s="3"/>
      <c r="E140" s="3"/>
      <c r="F140" s="3">
        <v>15</v>
      </c>
      <c r="G140" s="3" t="s">
        <v>237</v>
      </c>
      <c r="H140" s="4" t="s">
        <v>32</v>
      </c>
      <c r="I140" s="4" t="s">
        <v>32</v>
      </c>
      <c r="J140" s="3" t="s">
        <v>44</v>
      </c>
      <c r="K140" s="11">
        <f>SUM(K138:K139)</f>
        <v>4174286000</v>
      </c>
      <c r="L140" s="13">
        <f>SUM(L138:L139)</f>
        <v>0</v>
      </c>
      <c r="M140" s="3"/>
      <c r="N140" s="3"/>
      <c r="O140" s="3"/>
      <c r="P140" s="3"/>
      <c r="Q140" s="3"/>
      <c r="R140" s="3"/>
      <c r="S140" s="3"/>
      <c r="T140" s="3"/>
      <c r="U140" s="3"/>
      <c r="V140" s="3"/>
      <c r="W140" s="3"/>
      <c r="X140" s="3"/>
      <c r="Y140" s="3" t="s">
        <v>45</v>
      </c>
      <c r="Z140" s="13">
        <f>SUM(Z138:Z139)</f>
        <v>0</v>
      </c>
    </row>
    <row r="141" spans="1:26">
      <c r="A141" s="5">
        <v>120</v>
      </c>
      <c r="B141" s="5">
        <v>1</v>
      </c>
      <c r="C141" s="5" t="s">
        <v>169</v>
      </c>
      <c r="D141" s="5"/>
      <c r="E141" s="5"/>
      <c r="F141" s="5"/>
      <c r="G141" s="5"/>
      <c r="H141" s="6" t="s">
        <v>32</v>
      </c>
      <c r="I141" s="6" t="s">
        <v>32</v>
      </c>
      <c r="J141" s="5" t="s">
        <v>121</v>
      </c>
      <c r="K141" s="12">
        <f>SUM(K97,K105,K110,K117,K122,K125,K128,K131,K134,K137,K140)</f>
        <v>72692265000</v>
      </c>
      <c r="L141" s="14">
        <f>SUM(L97,L105,L110,L117,L122,L125,L128,L131,L134,L137,L140)</f>
        <v>0</v>
      </c>
      <c r="M141" s="5"/>
      <c r="N141" s="5"/>
      <c r="O141" s="5"/>
      <c r="P141" s="5"/>
      <c r="Q141" s="5"/>
      <c r="R141" s="5"/>
      <c r="S141" s="5"/>
      <c r="T141" s="5"/>
      <c r="U141" s="5"/>
      <c r="V141" s="5"/>
      <c r="W141" s="5"/>
      <c r="X141" s="5"/>
      <c r="Y141" s="5" t="s">
        <v>121</v>
      </c>
      <c r="Z141" s="14">
        <f>SUM(Z97,Z105,Z110,Z117,Z122,Z125,Z128,Z131,Z134,Z137,Z140)</f>
        <v>0</v>
      </c>
    </row>
    <row r="142" spans="1:26">
      <c r="A142" s="15">
        <v>121</v>
      </c>
      <c r="B142" s="15">
        <v>1</v>
      </c>
      <c r="C142" s="15" t="s">
        <v>242</v>
      </c>
      <c r="D142" s="15">
        <v>6</v>
      </c>
      <c r="E142" s="15" t="s">
        <v>243</v>
      </c>
      <c r="F142" s="15">
        <v>6</v>
      </c>
      <c r="G142" s="15" t="s">
        <v>244</v>
      </c>
      <c r="H142" s="16" t="s">
        <v>245</v>
      </c>
      <c r="I142" s="16" t="s">
        <v>246</v>
      </c>
      <c r="J142" s="15" t="s">
        <v>247</v>
      </c>
      <c r="K142" s="9" cm="1">
        <f t="array" ref="K142">IF(I142="","",_xlfn.XLOOKUP(0&amp;A142&amp;IF(F142&lt;&gt;"",F142,LOOKUP(2,1/(F$2:F142&lt;&gt;""),F$2:F142))&amp;I142,Hoja4!G:G,Hoja4!F:F,"",0))</f>
        <v>36351661979</v>
      </c>
      <c r="L142" s="2"/>
      <c r="M142" s="15"/>
      <c r="N142" s="15"/>
      <c r="O142" s="15"/>
      <c r="P142" s="15"/>
      <c r="Q142" s="15"/>
      <c r="R142" s="15"/>
      <c r="S142" s="15"/>
      <c r="T142" s="15"/>
      <c r="U142" s="15"/>
      <c r="V142" s="15"/>
      <c r="W142" s="15"/>
      <c r="X142" s="15"/>
      <c r="Y142" s="15"/>
      <c r="Z142" s="15"/>
    </row>
    <row r="143" spans="1:26">
      <c r="A143" s="15">
        <v>121</v>
      </c>
      <c r="B143" s="15">
        <v>1</v>
      </c>
      <c r="C143" s="15"/>
      <c r="D143" s="15"/>
      <c r="E143" s="15"/>
      <c r="F143" s="15"/>
      <c r="G143" s="15"/>
      <c r="H143" s="16" t="s">
        <v>248</v>
      </c>
      <c r="I143" s="16" t="s">
        <v>249</v>
      </c>
      <c r="J143" s="15" t="s">
        <v>250</v>
      </c>
      <c r="K143" s="9" cm="1">
        <f t="array" ref="K143">IF(I143="","",_xlfn.XLOOKUP(0&amp;A143&amp;IF(F143&lt;&gt;"",F143,LOOKUP(2,1/(F$2:F143&lt;&gt;""),F$2:F143))&amp;I143,Hoja4!G:G,Hoja4!F:F,"",0))</f>
        <v>10839939000</v>
      </c>
      <c r="L143" s="2"/>
      <c r="M143" s="15"/>
      <c r="N143" s="15"/>
      <c r="O143" s="15"/>
      <c r="P143" s="15"/>
      <c r="Q143" s="15"/>
      <c r="R143" s="15"/>
      <c r="S143" s="15"/>
      <c r="T143" s="15"/>
      <c r="U143" s="15"/>
      <c r="V143" s="15"/>
      <c r="W143" s="15"/>
      <c r="X143" s="15"/>
      <c r="Y143" s="15"/>
      <c r="Z143" s="15"/>
    </row>
    <row r="144" spans="1:26">
      <c r="A144" s="15">
        <v>121</v>
      </c>
      <c r="B144" s="15">
        <v>1</v>
      </c>
      <c r="C144" s="15"/>
      <c r="D144" s="15"/>
      <c r="E144" s="15"/>
      <c r="F144" s="15"/>
      <c r="G144" s="15"/>
      <c r="H144" s="16" t="s">
        <v>32</v>
      </c>
      <c r="I144" s="16" t="s">
        <v>32</v>
      </c>
      <c r="J144" s="15"/>
      <c r="K144" s="18" t="str" cm="1">
        <f t="array" ref="K144">IF(I144="","",_xlfn.XLOOKUP(0&amp;A144&amp;IF(F144&lt;&gt;"",F144,LOOKUP(2,1/(F$2:F144&lt;&gt;""),F$2:F144))&amp;I144,Hoja4!G:G,Hoja4!F:F,"",0))</f>
        <v/>
      </c>
      <c r="L144" s="15"/>
      <c r="M144" s="15">
        <v>1</v>
      </c>
      <c r="N144" s="15" t="s">
        <v>251</v>
      </c>
      <c r="O144" s="15" t="s">
        <v>40</v>
      </c>
      <c r="P144" s="15" t="s">
        <v>35</v>
      </c>
      <c r="Q144" s="15" t="s">
        <v>36</v>
      </c>
      <c r="R144" s="15" t="s">
        <v>37</v>
      </c>
      <c r="S144" s="15">
        <v>3520</v>
      </c>
      <c r="T144" s="15">
        <v>9846</v>
      </c>
      <c r="U144" s="15">
        <v>237</v>
      </c>
      <c r="V144" s="15">
        <v>3846</v>
      </c>
      <c r="W144" s="15" t="s">
        <v>38</v>
      </c>
      <c r="X144" s="15" t="s">
        <v>38</v>
      </c>
      <c r="Y144" s="15" t="s">
        <v>38</v>
      </c>
      <c r="Z144" s="2"/>
    </row>
    <row r="145" spans="1:26">
      <c r="A145" s="15">
        <v>121</v>
      </c>
      <c r="B145" s="15">
        <v>1</v>
      </c>
      <c r="C145" s="15"/>
      <c r="D145" s="15"/>
      <c r="E145" s="15"/>
      <c r="F145" s="15"/>
      <c r="G145" s="15"/>
      <c r="H145" s="16" t="s">
        <v>32</v>
      </c>
      <c r="I145" s="16" t="s">
        <v>32</v>
      </c>
      <c r="J145" s="15"/>
      <c r="K145" s="18" t="str" cm="1">
        <f t="array" ref="K145">IF(I145="","",_xlfn.XLOOKUP(0&amp;A145&amp;IF(F145&lt;&gt;"",F145,LOOKUP(2,1/(F$2:F145&lt;&gt;""),F$2:F145))&amp;I145,Hoja4!G:G,Hoja4!F:F,"",0))</f>
        <v/>
      </c>
      <c r="L145" s="15"/>
      <c r="M145" s="15">
        <v>2</v>
      </c>
      <c r="N145" s="15" t="s">
        <v>252</v>
      </c>
      <c r="O145" s="15" t="s">
        <v>40</v>
      </c>
      <c r="P145" s="15" t="s">
        <v>35</v>
      </c>
      <c r="Q145" s="15" t="s">
        <v>36</v>
      </c>
      <c r="R145" s="15" t="s">
        <v>37</v>
      </c>
      <c r="S145" s="15">
        <v>111340</v>
      </c>
      <c r="T145" s="15">
        <v>350292</v>
      </c>
      <c r="U145" s="15">
        <v>9486</v>
      </c>
      <c r="V145" s="15">
        <v>35000</v>
      </c>
      <c r="W145" s="15" t="s">
        <v>38</v>
      </c>
      <c r="X145" s="15" t="s">
        <v>38</v>
      </c>
      <c r="Y145" s="15" t="s">
        <v>38</v>
      </c>
      <c r="Z145" s="2"/>
    </row>
    <row r="146" spans="1:26">
      <c r="A146" s="15">
        <v>121</v>
      </c>
      <c r="B146" s="15">
        <v>1</v>
      </c>
      <c r="C146" s="15"/>
      <c r="D146" s="15"/>
      <c r="E146" s="15"/>
      <c r="F146" s="15"/>
      <c r="G146" s="15"/>
      <c r="H146" s="16" t="s">
        <v>32</v>
      </c>
      <c r="I146" s="16" t="s">
        <v>32</v>
      </c>
      <c r="J146" s="15"/>
      <c r="K146" s="18" t="str" cm="1">
        <f t="array" ref="K146">IF(I146="","",_xlfn.XLOOKUP(0&amp;A146&amp;IF(F146&lt;&gt;"",F146,LOOKUP(2,1/(F$2:F146&lt;&gt;""),F$2:F146))&amp;I146,Hoja4!G:G,Hoja4!F:F,"",0))</f>
        <v/>
      </c>
      <c r="L146" s="15"/>
      <c r="M146" s="15">
        <v>3</v>
      </c>
      <c r="N146" s="15" t="s">
        <v>253</v>
      </c>
      <c r="O146" s="15" t="s">
        <v>40</v>
      </c>
      <c r="P146" s="15" t="s">
        <v>35</v>
      </c>
      <c r="Q146" s="15" t="s">
        <v>36</v>
      </c>
      <c r="R146" s="15" t="s">
        <v>37</v>
      </c>
      <c r="S146" s="15">
        <v>196518110</v>
      </c>
      <c r="T146" s="15">
        <v>56451000</v>
      </c>
      <c r="U146" s="15">
        <v>2181948</v>
      </c>
      <c r="V146" s="15">
        <v>21291000</v>
      </c>
      <c r="W146" s="15" t="s">
        <v>38</v>
      </c>
      <c r="X146" s="15" t="s">
        <v>38</v>
      </c>
      <c r="Y146" s="15" t="s">
        <v>38</v>
      </c>
      <c r="Z146" s="2"/>
    </row>
    <row r="147" spans="1:26">
      <c r="A147" s="15">
        <v>121</v>
      </c>
      <c r="B147" s="15">
        <v>1</v>
      </c>
      <c r="C147" s="15"/>
      <c r="D147" s="15"/>
      <c r="E147" s="15"/>
      <c r="F147" s="15"/>
      <c r="G147" s="15"/>
      <c r="H147" s="16" t="s">
        <v>32</v>
      </c>
      <c r="I147" s="16" t="s">
        <v>32</v>
      </c>
      <c r="J147" s="15"/>
      <c r="K147" s="18" t="str" cm="1">
        <f t="array" ref="K147">IF(I147="","",_xlfn.XLOOKUP(0&amp;A147&amp;IF(F147&lt;&gt;"",F147,LOOKUP(2,1/(F$2:F147&lt;&gt;""),F$2:F147))&amp;I147,Hoja4!G:G,Hoja4!F:F,"",0))</f>
        <v/>
      </c>
      <c r="L147" s="15"/>
      <c r="M147" s="15">
        <v>4</v>
      </c>
      <c r="N147" s="15" t="s">
        <v>254</v>
      </c>
      <c r="O147" s="15" t="s">
        <v>40</v>
      </c>
      <c r="P147" s="15" t="s">
        <v>35</v>
      </c>
      <c r="Q147" s="15" t="s">
        <v>36</v>
      </c>
      <c r="R147" s="15" t="s">
        <v>37</v>
      </c>
      <c r="S147" s="15">
        <v>3993</v>
      </c>
      <c r="T147" s="15">
        <v>9916</v>
      </c>
      <c r="U147" s="15">
        <v>647</v>
      </c>
      <c r="V147" s="15">
        <v>1000</v>
      </c>
      <c r="W147" s="15" t="s">
        <v>38</v>
      </c>
      <c r="X147" s="15" t="s">
        <v>38</v>
      </c>
      <c r="Y147" s="15" t="s">
        <v>38</v>
      </c>
      <c r="Z147" s="2"/>
    </row>
    <row r="148" spans="1:26">
      <c r="A148" s="15">
        <v>121</v>
      </c>
      <c r="B148" s="15">
        <v>1</v>
      </c>
      <c r="C148" s="15"/>
      <c r="D148" s="15"/>
      <c r="E148" s="15"/>
      <c r="F148" s="15"/>
      <c r="G148" s="15"/>
      <c r="H148" s="16" t="s">
        <v>32</v>
      </c>
      <c r="I148" s="16" t="s">
        <v>32</v>
      </c>
      <c r="J148" s="15"/>
      <c r="K148" s="18" t="str" cm="1">
        <f t="array" ref="K148">IF(I148="","",_xlfn.XLOOKUP(0&amp;A148&amp;IF(F148&lt;&gt;"",F148,LOOKUP(2,1/(F$2:F148&lt;&gt;""),F$2:F148))&amp;I148,Hoja4!G:G,Hoja4!F:F,"",0))</f>
        <v/>
      </c>
      <c r="L148" s="15"/>
      <c r="M148" s="15">
        <v>5</v>
      </c>
      <c r="N148" s="15" t="s">
        <v>255</v>
      </c>
      <c r="O148" s="15" t="s">
        <v>40</v>
      </c>
      <c r="P148" s="15" t="s">
        <v>35</v>
      </c>
      <c r="Q148" s="15" t="s">
        <v>36</v>
      </c>
      <c r="R148" s="15" t="s">
        <v>58</v>
      </c>
      <c r="S148" s="15">
        <v>90102</v>
      </c>
      <c r="T148" s="15">
        <v>286385</v>
      </c>
      <c r="U148" s="15">
        <v>7673</v>
      </c>
      <c r="V148" s="15">
        <v>29000</v>
      </c>
      <c r="W148" s="15" t="s">
        <v>38</v>
      </c>
      <c r="X148" s="15" t="s">
        <v>38</v>
      </c>
      <c r="Y148" s="15" t="s">
        <v>38</v>
      </c>
      <c r="Z148" s="2"/>
    </row>
    <row r="149" spans="1:26">
      <c r="A149" s="15">
        <v>121</v>
      </c>
      <c r="B149" s="15">
        <v>1</v>
      </c>
      <c r="C149" s="15"/>
      <c r="D149" s="15"/>
      <c r="E149" s="15"/>
      <c r="F149" s="15"/>
      <c r="G149" s="15"/>
      <c r="H149" s="16" t="s">
        <v>32</v>
      </c>
      <c r="I149" s="16" t="s">
        <v>32</v>
      </c>
      <c r="J149" s="15"/>
      <c r="K149" s="18" t="str" cm="1">
        <f t="array" ref="K149">IF(I149="","",_xlfn.XLOOKUP(0&amp;A149&amp;IF(F149&lt;&gt;"",F149,LOOKUP(2,1/(F$2:F149&lt;&gt;""),F$2:F149))&amp;I149,Hoja4!G:G,Hoja4!F:F,"",0))</f>
        <v/>
      </c>
      <c r="L149" s="15"/>
      <c r="M149" s="15">
        <v>6</v>
      </c>
      <c r="N149" s="15" t="s">
        <v>256</v>
      </c>
      <c r="O149" s="15" t="s">
        <v>40</v>
      </c>
      <c r="P149" s="15" t="s">
        <v>35</v>
      </c>
      <c r="Q149" s="15" t="s">
        <v>36</v>
      </c>
      <c r="R149" s="15" t="s">
        <v>37</v>
      </c>
      <c r="S149" s="15">
        <v>3430</v>
      </c>
      <c r="T149" s="15">
        <v>11841</v>
      </c>
      <c r="U149" s="15">
        <v>216</v>
      </c>
      <c r="V149" s="15">
        <v>1200</v>
      </c>
      <c r="W149" s="15" t="s">
        <v>38</v>
      </c>
      <c r="X149" s="15" t="s">
        <v>38</v>
      </c>
      <c r="Y149" s="15" t="s">
        <v>38</v>
      </c>
      <c r="Z149" s="2"/>
    </row>
    <row r="150" spans="1:26">
      <c r="A150" s="15">
        <v>121</v>
      </c>
      <c r="B150" s="15">
        <v>1</v>
      </c>
      <c r="C150" s="15"/>
      <c r="D150" s="15"/>
      <c r="E150" s="15"/>
      <c r="F150" s="15"/>
      <c r="G150" s="15"/>
      <c r="H150" s="16" t="s">
        <v>32</v>
      </c>
      <c r="I150" s="16" t="s">
        <v>32</v>
      </c>
      <c r="J150" s="15"/>
      <c r="K150" s="18" t="str" cm="1">
        <f t="array" ref="K150">IF(I150="","",_xlfn.XLOOKUP(0&amp;A150&amp;IF(F150&lt;&gt;"",F150,LOOKUP(2,1/(F$2:F150&lt;&gt;""),F$2:F150))&amp;I150,Hoja4!G:G,Hoja4!F:F,"",0))</f>
        <v/>
      </c>
      <c r="L150" s="15"/>
      <c r="M150" s="15">
        <v>7</v>
      </c>
      <c r="N150" s="15" t="s">
        <v>257</v>
      </c>
      <c r="O150" s="15" t="s">
        <v>40</v>
      </c>
      <c r="P150" s="15" t="s">
        <v>35</v>
      </c>
      <c r="Q150" s="15" t="s">
        <v>36</v>
      </c>
      <c r="R150" s="15" t="s">
        <v>37</v>
      </c>
      <c r="S150" s="15">
        <v>13336</v>
      </c>
      <c r="T150" s="15">
        <v>12778</v>
      </c>
      <c r="U150" s="15">
        <v>830</v>
      </c>
      <c r="V150" s="15">
        <v>1200</v>
      </c>
      <c r="W150" s="15" t="s">
        <v>38</v>
      </c>
      <c r="X150" s="15" t="s">
        <v>38</v>
      </c>
      <c r="Y150" s="15" t="s">
        <v>38</v>
      </c>
      <c r="Z150" s="2"/>
    </row>
    <row r="151" spans="1:26">
      <c r="A151" s="15">
        <v>121</v>
      </c>
      <c r="B151" s="15">
        <v>1</v>
      </c>
      <c r="C151" s="15"/>
      <c r="D151" s="15"/>
      <c r="E151" s="15"/>
      <c r="F151" s="15"/>
      <c r="G151" s="15"/>
      <c r="H151" s="16" t="s">
        <v>32</v>
      </c>
      <c r="I151" s="16" t="s">
        <v>32</v>
      </c>
      <c r="J151" s="15"/>
      <c r="K151" s="18" t="str" cm="1">
        <f t="array" ref="K151">IF(I151="","",_xlfn.XLOOKUP(0&amp;A151&amp;IF(F151&lt;&gt;"",F151,LOOKUP(2,1/(F$2:F151&lt;&gt;""),F$2:F151))&amp;I151,Hoja4!G:G,Hoja4!F:F,"",0))</f>
        <v/>
      </c>
      <c r="L151" s="15"/>
      <c r="M151" s="15">
        <v>8</v>
      </c>
      <c r="N151" s="15" t="s">
        <v>258</v>
      </c>
      <c r="O151" s="15" t="s">
        <v>40</v>
      </c>
      <c r="P151" s="15" t="s">
        <v>35</v>
      </c>
      <c r="Q151" s="15" t="s">
        <v>36</v>
      </c>
      <c r="R151" s="15" t="s">
        <v>37</v>
      </c>
      <c r="S151" s="15">
        <v>14921</v>
      </c>
      <c r="T151" s="15">
        <v>24269</v>
      </c>
      <c r="U151" s="15">
        <v>1088</v>
      </c>
      <c r="V151" s="15">
        <v>2400</v>
      </c>
      <c r="W151" s="15" t="s">
        <v>38</v>
      </c>
      <c r="X151" s="15" t="s">
        <v>38</v>
      </c>
      <c r="Y151" s="15" t="s">
        <v>38</v>
      </c>
      <c r="Z151" s="2"/>
    </row>
    <row r="152" spans="1:26">
      <c r="A152" s="15">
        <v>121</v>
      </c>
      <c r="B152" s="15">
        <v>1</v>
      </c>
      <c r="C152" s="15"/>
      <c r="D152" s="15"/>
      <c r="E152" s="15"/>
      <c r="F152" s="15"/>
      <c r="G152" s="15"/>
      <c r="H152" s="16" t="s">
        <v>32</v>
      </c>
      <c r="I152" s="16" t="s">
        <v>32</v>
      </c>
      <c r="J152" s="15"/>
      <c r="K152" s="18" t="str" cm="1">
        <f t="array" ref="K152">IF(I152="","",_xlfn.XLOOKUP(0&amp;A152&amp;IF(F152&lt;&gt;"",F152,LOOKUP(2,1/(F$2:F152&lt;&gt;""),F$2:F152))&amp;I152,Hoja4!G:G,Hoja4!F:F,"",0))</f>
        <v/>
      </c>
      <c r="L152" s="15"/>
      <c r="M152" s="15">
        <v>9</v>
      </c>
      <c r="N152" s="15" t="s">
        <v>259</v>
      </c>
      <c r="O152" s="15" t="s">
        <v>40</v>
      </c>
      <c r="P152" s="15" t="s">
        <v>35</v>
      </c>
      <c r="Q152" s="15" t="s">
        <v>36</v>
      </c>
      <c r="R152" s="15" t="s">
        <v>58</v>
      </c>
      <c r="S152" s="15">
        <v>34622</v>
      </c>
      <c r="T152" s="15">
        <v>116050</v>
      </c>
      <c r="U152" s="15">
        <v>4102</v>
      </c>
      <c r="V152" s="15">
        <v>44050</v>
      </c>
      <c r="W152" s="15" t="s">
        <v>38</v>
      </c>
      <c r="X152" s="15" t="s">
        <v>38</v>
      </c>
      <c r="Y152" s="15" t="s">
        <v>38</v>
      </c>
      <c r="Z152" s="2"/>
    </row>
    <row r="153" spans="1:26">
      <c r="A153" s="3">
        <v>121</v>
      </c>
      <c r="B153" s="3">
        <v>1</v>
      </c>
      <c r="C153" s="3" t="s">
        <v>242</v>
      </c>
      <c r="D153" s="3"/>
      <c r="E153" s="3"/>
      <c r="F153" s="3">
        <v>6</v>
      </c>
      <c r="G153" s="3" t="s">
        <v>244</v>
      </c>
      <c r="H153" s="4" t="s">
        <v>32</v>
      </c>
      <c r="I153" s="4" t="s">
        <v>32</v>
      </c>
      <c r="J153" s="3" t="s">
        <v>44</v>
      </c>
      <c r="K153" s="11">
        <f>SUM(K142:K152)</f>
        <v>47191600979</v>
      </c>
      <c r="L153" s="13">
        <f>SUM(L141:L152)</f>
        <v>0</v>
      </c>
      <c r="M153" s="3"/>
      <c r="N153" s="3"/>
      <c r="O153" s="3"/>
      <c r="P153" s="3"/>
      <c r="Q153" s="3"/>
      <c r="R153" s="3"/>
      <c r="S153" s="3"/>
      <c r="T153" s="3"/>
      <c r="U153" s="3"/>
      <c r="V153" s="3"/>
      <c r="W153" s="3"/>
      <c r="X153" s="3"/>
      <c r="Y153" s="3" t="s">
        <v>45</v>
      </c>
      <c r="Z153" s="13">
        <f>SUM(Z141:Z152)</f>
        <v>0</v>
      </c>
    </row>
    <row r="154" spans="1:26">
      <c r="A154" s="15">
        <v>121</v>
      </c>
      <c r="B154" s="15">
        <v>1</v>
      </c>
      <c r="C154" s="15" t="s">
        <v>242</v>
      </c>
      <c r="D154" s="15">
        <v>7</v>
      </c>
      <c r="E154" s="15" t="s">
        <v>260</v>
      </c>
      <c r="F154" s="15">
        <v>8</v>
      </c>
      <c r="G154" s="15" t="s">
        <v>261</v>
      </c>
      <c r="H154" s="16" t="s">
        <v>262</v>
      </c>
      <c r="I154" s="16" t="s">
        <v>263</v>
      </c>
      <c r="J154" s="15" t="s">
        <v>264</v>
      </c>
      <c r="K154" s="9" cm="1">
        <f t="array" ref="K154">IF(I154="","",_xlfn.XLOOKUP(0&amp;A154&amp;IF(F154&lt;&gt;"",F154,LOOKUP(2,1/(F$2:F154&lt;&gt;""),F$2:F154))&amp;I154,Hoja4!G:G,Hoja4!F:F,"",0))</f>
        <v>2284683000</v>
      </c>
      <c r="L154" s="2"/>
      <c r="M154" s="15"/>
      <c r="N154" s="15"/>
      <c r="O154" s="15"/>
      <c r="P154" s="15"/>
      <c r="Q154" s="15"/>
      <c r="R154" s="15"/>
      <c r="S154" s="15"/>
      <c r="T154" s="15"/>
      <c r="U154" s="15"/>
      <c r="V154" s="15"/>
      <c r="W154" s="15"/>
      <c r="X154" s="15"/>
      <c r="Y154" s="15"/>
      <c r="Z154" s="15"/>
    </row>
    <row r="155" spans="1:26">
      <c r="A155" s="15">
        <v>121</v>
      </c>
      <c r="B155" s="15">
        <v>1</v>
      </c>
      <c r="C155" s="15"/>
      <c r="D155" s="15"/>
      <c r="E155" s="15"/>
      <c r="F155" s="15"/>
      <c r="G155" s="15"/>
      <c r="H155" s="16" t="s">
        <v>265</v>
      </c>
      <c r="I155" s="16" t="s">
        <v>266</v>
      </c>
      <c r="J155" s="15" t="s">
        <v>267</v>
      </c>
      <c r="K155" s="9" cm="1">
        <f t="array" ref="K155">IF(I155="","",_xlfn.XLOOKUP(0&amp;A155&amp;IF(F155&lt;&gt;"",F155,LOOKUP(2,1/(F$2:F155&lt;&gt;""),F$2:F155))&amp;I155,Hoja4!G:G,Hoja4!F:F,"",0))</f>
        <v>2461102000</v>
      </c>
      <c r="L155" s="2"/>
      <c r="M155" s="15"/>
      <c r="N155" s="15"/>
      <c r="O155" s="15"/>
      <c r="P155" s="15"/>
      <c r="Q155" s="15"/>
      <c r="R155" s="15"/>
      <c r="S155" s="15"/>
      <c r="T155" s="15"/>
      <c r="U155" s="15"/>
      <c r="V155" s="15"/>
      <c r="W155" s="15"/>
      <c r="X155" s="15"/>
      <c r="Y155" s="15"/>
      <c r="Z155" s="15"/>
    </row>
    <row r="156" spans="1:26">
      <c r="A156" s="15">
        <v>121</v>
      </c>
      <c r="B156" s="15">
        <v>1</v>
      </c>
      <c r="C156" s="15"/>
      <c r="D156" s="15"/>
      <c r="E156" s="15"/>
      <c r="F156" s="15"/>
      <c r="G156" s="15"/>
      <c r="H156" s="16" t="s">
        <v>268</v>
      </c>
      <c r="I156" s="16" t="s">
        <v>269</v>
      </c>
      <c r="J156" s="15" t="s">
        <v>270</v>
      </c>
      <c r="K156" s="9" cm="1">
        <f t="array" ref="K156">IF(I156="","",_xlfn.XLOOKUP(0&amp;A156&amp;IF(F156&lt;&gt;"",F156,LOOKUP(2,1/(F$2:F156&lt;&gt;""),F$2:F156))&amp;I156,Hoja4!G:G,Hoja4!F:F,"",0))</f>
        <v>2316708000</v>
      </c>
      <c r="L156" s="2"/>
      <c r="M156" s="15"/>
      <c r="N156" s="15"/>
      <c r="O156" s="15"/>
      <c r="P156" s="15"/>
      <c r="Q156" s="15"/>
      <c r="R156" s="15"/>
      <c r="S156" s="15"/>
      <c r="T156" s="15"/>
      <c r="U156" s="15"/>
      <c r="V156" s="15"/>
      <c r="W156" s="15"/>
      <c r="X156" s="15"/>
      <c r="Y156" s="15"/>
      <c r="Z156" s="15"/>
    </row>
    <row r="157" spans="1:26">
      <c r="A157" s="15">
        <v>121</v>
      </c>
      <c r="B157" s="15">
        <v>1</v>
      </c>
      <c r="C157" s="15"/>
      <c r="D157" s="15"/>
      <c r="E157" s="15"/>
      <c r="F157" s="15"/>
      <c r="G157" s="15"/>
      <c r="H157" s="16" t="s">
        <v>271</v>
      </c>
      <c r="I157" s="16" t="s">
        <v>272</v>
      </c>
      <c r="J157" s="15" t="s">
        <v>273</v>
      </c>
      <c r="K157" s="9" cm="1">
        <f t="array" ref="K157">IF(I157="","",_xlfn.XLOOKUP(0&amp;A157&amp;IF(F157&lt;&gt;"",F157,LOOKUP(2,1/(F$2:F157&lt;&gt;""),F$2:F157))&amp;I157,Hoja4!G:G,Hoja4!F:F,"",0))</f>
        <v>2439866000</v>
      </c>
      <c r="L157" s="2"/>
      <c r="M157" s="15"/>
      <c r="N157" s="15"/>
      <c r="O157" s="15"/>
      <c r="P157" s="15"/>
      <c r="Q157" s="15"/>
      <c r="R157" s="15"/>
      <c r="S157" s="15"/>
      <c r="T157" s="15"/>
      <c r="U157" s="15"/>
      <c r="V157" s="15"/>
      <c r="W157" s="15"/>
      <c r="X157" s="15"/>
      <c r="Y157" s="15"/>
      <c r="Z157" s="15"/>
    </row>
    <row r="158" spans="1:26">
      <c r="A158" s="15">
        <v>121</v>
      </c>
      <c r="B158" s="15">
        <v>1</v>
      </c>
      <c r="C158" s="15"/>
      <c r="D158" s="15"/>
      <c r="E158" s="15"/>
      <c r="F158" s="15"/>
      <c r="G158" s="15"/>
      <c r="H158" s="16" t="s">
        <v>274</v>
      </c>
      <c r="I158" s="16" t="s">
        <v>275</v>
      </c>
      <c r="J158" s="15" t="s">
        <v>276</v>
      </c>
      <c r="K158" s="9" cm="1">
        <f t="array" ref="K158">IF(I158="","",_xlfn.XLOOKUP(0&amp;A158&amp;IF(F158&lt;&gt;"",F158,LOOKUP(2,1/(F$2:F158&lt;&gt;""),F$2:F158))&amp;I158,Hoja4!G:G,Hoja4!F:F,"",0))</f>
        <v>13146320621</v>
      </c>
      <c r="L158" s="2"/>
      <c r="M158" s="15"/>
      <c r="N158" s="15"/>
      <c r="O158" s="15"/>
      <c r="P158" s="15"/>
      <c r="Q158" s="15"/>
      <c r="R158" s="15"/>
      <c r="S158" s="15"/>
      <c r="T158" s="15"/>
      <c r="U158" s="15"/>
      <c r="V158" s="15"/>
      <c r="W158" s="15"/>
      <c r="X158" s="15"/>
      <c r="Y158" s="15"/>
      <c r="Z158" s="15"/>
    </row>
    <row r="159" spans="1:26">
      <c r="A159" s="15">
        <v>121</v>
      </c>
      <c r="B159" s="15">
        <v>1</v>
      </c>
      <c r="C159" s="15"/>
      <c r="D159" s="15"/>
      <c r="E159" s="15"/>
      <c r="F159" s="15"/>
      <c r="G159" s="15"/>
      <c r="H159" s="16" t="s">
        <v>277</v>
      </c>
      <c r="I159" s="16" t="s">
        <v>278</v>
      </c>
      <c r="J159" s="15" t="s">
        <v>279</v>
      </c>
      <c r="K159" s="9" cm="1">
        <f t="array" ref="K159">IF(I159="","",_xlfn.XLOOKUP(0&amp;A159&amp;IF(F159&lt;&gt;"",F159,LOOKUP(2,1/(F$2:F159&lt;&gt;""),F$2:F159))&amp;I159,Hoja4!G:G,Hoja4!F:F,"",0))</f>
        <v>1774071000</v>
      </c>
      <c r="L159" s="2"/>
      <c r="M159" s="15"/>
      <c r="N159" s="15"/>
      <c r="O159" s="15"/>
      <c r="P159" s="15"/>
      <c r="Q159" s="15"/>
      <c r="R159" s="15"/>
      <c r="S159" s="15"/>
      <c r="T159" s="15"/>
      <c r="U159" s="15"/>
      <c r="V159" s="15"/>
      <c r="W159" s="15"/>
      <c r="X159" s="15"/>
      <c r="Y159" s="15"/>
      <c r="Z159" s="15"/>
    </row>
    <row r="160" spans="1:26">
      <c r="A160" s="15">
        <v>121</v>
      </c>
      <c r="B160" s="15">
        <v>1</v>
      </c>
      <c r="C160" s="15"/>
      <c r="D160" s="15"/>
      <c r="E160" s="15"/>
      <c r="F160" s="15"/>
      <c r="G160" s="15"/>
      <c r="H160" s="16" t="s">
        <v>32</v>
      </c>
      <c r="I160" s="16" t="s">
        <v>32</v>
      </c>
      <c r="J160" s="15"/>
      <c r="K160" s="18" t="str" cm="1">
        <f t="array" ref="K160">IF(I160="","",_xlfn.XLOOKUP(0&amp;A160&amp;IF(F160&lt;&gt;"",F160,LOOKUP(2,1/(F$2:F160&lt;&gt;""),F$2:F160))&amp;I160,Hoja4!G:G,Hoja4!F:F,"",0))</f>
        <v/>
      </c>
      <c r="L160" s="15"/>
      <c r="M160" s="15">
        <v>10</v>
      </c>
      <c r="N160" s="15" t="s">
        <v>280</v>
      </c>
      <c r="O160" s="15" t="s">
        <v>40</v>
      </c>
      <c r="P160" s="15" t="s">
        <v>35</v>
      </c>
      <c r="Q160" s="15" t="s">
        <v>36</v>
      </c>
      <c r="R160" s="15" t="s">
        <v>58</v>
      </c>
      <c r="S160" s="15">
        <v>45565</v>
      </c>
      <c r="T160" s="15">
        <v>121298</v>
      </c>
      <c r="U160" s="15">
        <v>2328</v>
      </c>
      <c r="V160" s="15">
        <v>12000</v>
      </c>
      <c r="W160" s="15" t="s">
        <v>38</v>
      </c>
      <c r="X160" s="15" t="s">
        <v>38</v>
      </c>
      <c r="Y160" s="15" t="s">
        <v>38</v>
      </c>
      <c r="Z160" s="2"/>
    </row>
    <row r="161" spans="1:26">
      <c r="A161" s="15">
        <v>121</v>
      </c>
      <c r="B161" s="15">
        <v>1</v>
      </c>
      <c r="C161" s="15"/>
      <c r="D161" s="15"/>
      <c r="E161" s="15"/>
      <c r="F161" s="15"/>
      <c r="G161" s="15"/>
      <c r="H161" s="16" t="s">
        <v>32</v>
      </c>
      <c r="I161" s="16" t="s">
        <v>32</v>
      </c>
      <c r="J161" s="15"/>
      <c r="K161" s="18" t="str" cm="1">
        <f t="array" ref="K161">IF(I161="","",_xlfn.XLOOKUP(0&amp;A161&amp;IF(F161&lt;&gt;"",F161,LOOKUP(2,1/(F$2:F161&lt;&gt;""),F$2:F161))&amp;I161,Hoja4!G:G,Hoja4!F:F,"",0))</f>
        <v/>
      </c>
      <c r="L161" s="15"/>
      <c r="M161" s="15">
        <v>11</v>
      </c>
      <c r="N161" s="15" t="s">
        <v>281</v>
      </c>
      <c r="O161" s="15" t="s">
        <v>40</v>
      </c>
      <c r="P161" s="15" t="s">
        <v>35</v>
      </c>
      <c r="Q161" s="15" t="s">
        <v>36</v>
      </c>
      <c r="R161" s="15" t="s">
        <v>58</v>
      </c>
      <c r="S161" s="15">
        <v>166214</v>
      </c>
      <c r="T161" s="15">
        <v>386196</v>
      </c>
      <c r="U161" s="15">
        <v>11063</v>
      </c>
      <c r="V161" s="15">
        <v>36000</v>
      </c>
      <c r="W161" s="15" t="s">
        <v>38</v>
      </c>
      <c r="X161" s="15" t="s">
        <v>38</v>
      </c>
      <c r="Y161" s="15" t="s">
        <v>38</v>
      </c>
      <c r="Z161" s="2"/>
    </row>
    <row r="162" spans="1:26">
      <c r="A162" s="15">
        <v>121</v>
      </c>
      <c r="B162" s="15">
        <v>1</v>
      </c>
      <c r="C162" s="15"/>
      <c r="D162" s="15"/>
      <c r="E162" s="15"/>
      <c r="F162" s="15"/>
      <c r="G162" s="15"/>
      <c r="H162" s="16" t="s">
        <v>32</v>
      </c>
      <c r="I162" s="16" t="s">
        <v>32</v>
      </c>
      <c r="J162" s="15"/>
      <c r="K162" s="18" t="str" cm="1">
        <f t="array" ref="K162">IF(I162="","",_xlfn.XLOOKUP(0&amp;A162&amp;IF(F162&lt;&gt;"",F162,LOOKUP(2,1/(F$2:F162&lt;&gt;""),F$2:F162))&amp;I162,Hoja4!G:G,Hoja4!F:F,"",0))</f>
        <v/>
      </c>
      <c r="L162" s="15"/>
      <c r="M162" s="15">
        <v>13</v>
      </c>
      <c r="N162" s="15" t="s">
        <v>282</v>
      </c>
      <c r="O162" s="15" t="s">
        <v>40</v>
      </c>
      <c r="P162" s="15" t="s">
        <v>35</v>
      </c>
      <c r="Q162" s="15" t="s">
        <v>36</v>
      </c>
      <c r="R162" s="15" t="s">
        <v>58</v>
      </c>
      <c r="S162" s="15">
        <v>46329</v>
      </c>
      <c r="T162" s="15">
        <v>122579</v>
      </c>
      <c r="U162" s="15">
        <v>2889</v>
      </c>
      <c r="V162" s="15">
        <v>12000</v>
      </c>
      <c r="W162" s="15" t="s">
        <v>38</v>
      </c>
      <c r="X162" s="15" t="s">
        <v>38</v>
      </c>
      <c r="Y162" s="15" t="s">
        <v>38</v>
      </c>
      <c r="Z162" s="2"/>
    </row>
    <row r="163" spans="1:26">
      <c r="A163" s="15">
        <v>121</v>
      </c>
      <c r="B163" s="15">
        <v>1</v>
      </c>
      <c r="C163" s="15"/>
      <c r="D163" s="15"/>
      <c r="E163" s="15"/>
      <c r="F163" s="15"/>
      <c r="G163" s="15"/>
      <c r="H163" s="16" t="s">
        <v>32</v>
      </c>
      <c r="I163" s="16" t="s">
        <v>32</v>
      </c>
      <c r="J163" s="15"/>
      <c r="K163" s="18" t="str" cm="1">
        <f t="array" ref="K163">IF(I163="","",_xlfn.XLOOKUP(0&amp;A163&amp;IF(F163&lt;&gt;"",F163,LOOKUP(2,1/(F$2:F163&lt;&gt;""),F$2:F163))&amp;I163,Hoja4!G:G,Hoja4!F:F,"",0))</f>
        <v/>
      </c>
      <c r="L163" s="15"/>
      <c r="M163" s="15">
        <v>14</v>
      </c>
      <c r="N163" s="15" t="s">
        <v>283</v>
      </c>
      <c r="O163" s="15" t="s">
        <v>40</v>
      </c>
      <c r="P163" s="15" t="s">
        <v>35</v>
      </c>
      <c r="Q163" s="15" t="s">
        <v>36</v>
      </c>
      <c r="R163" s="15" t="s">
        <v>37</v>
      </c>
      <c r="S163" s="15">
        <v>13521</v>
      </c>
      <c r="T163" s="15">
        <v>20650</v>
      </c>
      <c r="U163" s="15">
        <v>809</v>
      </c>
      <c r="V163" s="15">
        <v>9520</v>
      </c>
      <c r="W163" s="15" t="s">
        <v>38</v>
      </c>
      <c r="X163" s="15" t="s">
        <v>38</v>
      </c>
      <c r="Y163" s="15" t="s">
        <v>38</v>
      </c>
      <c r="Z163" s="2"/>
    </row>
    <row r="164" spans="1:26">
      <c r="A164" s="15">
        <v>121</v>
      </c>
      <c r="B164" s="15">
        <v>1</v>
      </c>
      <c r="C164" s="15"/>
      <c r="D164" s="15"/>
      <c r="E164" s="15"/>
      <c r="F164" s="15"/>
      <c r="G164" s="15"/>
      <c r="H164" s="16" t="s">
        <v>32</v>
      </c>
      <c r="I164" s="16" t="s">
        <v>32</v>
      </c>
      <c r="J164" s="15"/>
      <c r="K164" s="18" t="str" cm="1">
        <f t="array" ref="K164">IF(I164="","",_xlfn.XLOOKUP(0&amp;A164&amp;IF(F164&lt;&gt;"",F164,LOOKUP(2,1/(F$2:F164&lt;&gt;""),F$2:F164))&amp;I164,Hoja4!G:G,Hoja4!F:F,"",0))</f>
        <v/>
      </c>
      <c r="L164" s="15"/>
      <c r="M164" s="15">
        <v>15</v>
      </c>
      <c r="N164" s="15" t="s">
        <v>284</v>
      </c>
      <c r="O164" s="15" t="s">
        <v>40</v>
      </c>
      <c r="P164" s="15" t="s">
        <v>35</v>
      </c>
      <c r="Q164" s="15" t="s">
        <v>36</v>
      </c>
      <c r="R164" s="15" t="s">
        <v>37</v>
      </c>
      <c r="S164" s="15">
        <v>8570</v>
      </c>
      <c r="T164" s="15">
        <v>20178</v>
      </c>
      <c r="U164" s="15">
        <v>516</v>
      </c>
      <c r="V164" s="15">
        <v>8090</v>
      </c>
      <c r="W164" s="15" t="s">
        <v>38</v>
      </c>
      <c r="X164" s="15" t="s">
        <v>38</v>
      </c>
      <c r="Y164" s="15" t="s">
        <v>38</v>
      </c>
      <c r="Z164" s="2"/>
    </row>
    <row r="165" spans="1:26">
      <c r="A165" s="15">
        <v>121</v>
      </c>
      <c r="B165" s="15">
        <v>1</v>
      </c>
      <c r="C165" s="15"/>
      <c r="D165" s="15"/>
      <c r="E165" s="15"/>
      <c r="F165" s="15"/>
      <c r="G165" s="15"/>
      <c r="H165" s="16" t="s">
        <v>32</v>
      </c>
      <c r="I165" s="16" t="s">
        <v>32</v>
      </c>
      <c r="J165" s="15"/>
      <c r="K165" s="18" t="str" cm="1">
        <f t="array" ref="K165">IF(I165="","",_xlfn.XLOOKUP(0&amp;A165&amp;IF(F165&lt;&gt;"",F165,LOOKUP(2,1/(F$2:F165&lt;&gt;""),F$2:F165))&amp;I165,Hoja4!G:G,Hoja4!F:F,"",0))</f>
        <v/>
      </c>
      <c r="L165" s="15"/>
      <c r="M165" s="15">
        <v>16</v>
      </c>
      <c r="N165" s="15" t="s">
        <v>285</v>
      </c>
      <c r="O165" s="15" t="s">
        <v>40</v>
      </c>
      <c r="P165" s="15" t="s">
        <v>35</v>
      </c>
      <c r="Q165" s="15" t="s">
        <v>36</v>
      </c>
      <c r="R165" s="15" t="s">
        <v>37</v>
      </c>
      <c r="S165" s="15">
        <v>20697</v>
      </c>
      <c r="T165" s="15">
        <v>22950</v>
      </c>
      <c r="U165" s="15">
        <v>1034</v>
      </c>
      <c r="V165" s="15">
        <v>10860</v>
      </c>
      <c r="W165" s="15" t="s">
        <v>38</v>
      </c>
      <c r="X165" s="15" t="s">
        <v>38</v>
      </c>
      <c r="Y165" s="15" t="s">
        <v>38</v>
      </c>
      <c r="Z165" s="2"/>
    </row>
    <row r="166" spans="1:26">
      <c r="A166" s="3">
        <v>121</v>
      </c>
      <c r="B166" s="3">
        <v>1</v>
      </c>
      <c r="C166" s="3" t="s">
        <v>242</v>
      </c>
      <c r="D166" s="3"/>
      <c r="E166" s="3"/>
      <c r="F166" s="3">
        <v>8</v>
      </c>
      <c r="G166" s="3" t="s">
        <v>261</v>
      </c>
      <c r="H166" s="4" t="s">
        <v>32</v>
      </c>
      <c r="I166" s="4" t="s">
        <v>32</v>
      </c>
      <c r="J166" s="3" t="s">
        <v>44</v>
      </c>
      <c r="K166" s="11">
        <f>SUM(K154:K165)</f>
        <v>24422750621</v>
      </c>
      <c r="L166" s="13">
        <f>SUM(L154:L165)</f>
        <v>0</v>
      </c>
      <c r="M166" s="3"/>
      <c r="N166" s="3"/>
      <c r="O166" s="3"/>
      <c r="P166" s="3"/>
      <c r="Q166" s="3"/>
      <c r="R166" s="3"/>
      <c r="S166" s="3"/>
      <c r="T166" s="3"/>
      <c r="U166" s="3"/>
      <c r="V166" s="3"/>
      <c r="W166" s="3"/>
      <c r="X166" s="3"/>
      <c r="Y166" s="3" t="s">
        <v>45</v>
      </c>
      <c r="Z166" s="13">
        <f>SUM(Z154:Z165)</f>
        <v>0</v>
      </c>
    </row>
    <row r="167" spans="1:26">
      <c r="A167" s="15">
        <v>121</v>
      </c>
      <c r="B167" s="15">
        <v>1</v>
      </c>
      <c r="C167" s="15" t="s">
        <v>242</v>
      </c>
      <c r="D167" s="15">
        <v>7</v>
      </c>
      <c r="E167" s="15" t="s">
        <v>260</v>
      </c>
      <c r="F167" s="15">
        <v>9</v>
      </c>
      <c r="G167" s="15" t="s">
        <v>286</v>
      </c>
      <c r="H167" s="16" t="s">
        <v>287</v>
      </c>
      <c r="I167" s="16" t="s">
        <v>288</v>
      </c>
      <c r="J167" s="15" t="s">
        <v>289</v>
      </c>
      <c r="K167" s="9" cm="1">
        <f t="array" ref="K167">IF(I167="","",_xlfn.XLOOKUP(0&amp;A167&amp;IF(F167&lt;&gt;"",F167,LOOKUP(2,1/(F$2:F167&lt;&gt;""),F$2:F167))&amp;I167,Hoja4!G:G,Hoja4!F:F,"",0))</f>
        <v>2104579000</v>
      </c>
      <c r="L167" s="2"/>
      <c r="M167" s="15"/>
      <c r="N167" s="15"/>
      <c r="O167" s="15"/>
      <c r="P167" s="15"/>
      <c r="Q167" s="15"/>
      <c r="R167" s="15"/>
      <c r="S167" s="15"/>
      <c r="T167" s="15"/>
      <c r="U167" s="15"/>
      <c r="V167" s="15"/>
      <c r="W167" s="15"/>
      <c r="X167" s="15"/>
      <c r="Y167" s="15"/>
      <c r="Z167" s="15"/>
    </row>
    <row r="168" spans="1:26">
      <c r="A168" s="15">
        <v>121</v>
      </c>
      <c r="B168" s="15">
        <v>1</v>
      </c>
      <c r="C168" s="15"/>
      <c r="D168" s="15"/>
      <c r="E168" s="15"/>
      <c r="F168" s="15"/>
      <c r="G168" s="15"/>
      <c r="H168" s="16" t="s">
        <v>290</v>
      </c>
      <c r="I168" s="16" t="s">
        <v>291</v>
      </c>
      <c r="J168" s="15" t="s">
        <v>292</v>
      </c>
      <c r="K168" s="9" cm="1">
        <f t="array" ref="K168">IF(I168="","",_xlfn.XLOOKUP(0&amp;A168&amp;IF(F168&lt;&gt;"",F168,LOOKUP(2,1/(F$2:F168&lt;&gt;""),F$2:F168))&amp;I168,Hoja4!G:G,Hoja4!F:F,"",0))</f>
        <v>1742658000</v>
      </c>
      <c r="L168" s="2"/>
      <c r="M168" s="15"/>
      <c r="N168" s="15"/>
      <c r="O168" s="15"/>
      <c r="P168" s="15"/>
      <c r="Q168" s="15"/>
      <c r="R168" s="15"/>
      <c r="S168" s="15"/>
      <c r="T168" s="15"/>
      <c r="U168" s="15"/>
      <c r="V168" s="15"/>
      <c r="W168" s="15"/>
      <c r="X168" s="15"/>
      <c r="Y168" s="15"/>
      <c r="Z168" s="15"/>
    </row>
    <row r="169" spans="1:26">
      <c r="A169" s="15">
        <v>121</v>
      </c>
      <c r="B169" s="15">
        <v>1</v>
      </c>
      <c r="C169" s="15"/>
      <c r="D169" s="15"/>
      <c r="E169" s="15"/>
      <c r="F169" s="15"/>
      <c r="G169" s="15"/>
      <c r="H169" s="16" t="s">
        <v>32</v>
      </c>
      <c r="I169" s="16" t="s">
        <v>32</v>
      </c>
      <c r="J169" s="15"/>
      <c r="K169" s="18" t="str" cm="1">
        <f t="array" ref="K169">IF(I169="","",_xlfn.XLOOKUP(0&amp;A169&amp;IF(F169&lt;&gt;"",F169,LOOKUP(2,1/(F$2:F169&lt;&gt;""),F$2:F169))&amp;I169,Hoja4!G:G,Hoja4!F:F,"",0))</f>
        <v/>
      </c>
      <c r="L169" s="15"/>
      <c r="M169" s="15">
        <v>17</v>
      </c>
      <c r="N169" s="15" t="s">
        <v>293</v>
      </c>
      <c r="O169" s="15" t="s">
        <v>40</v>
      </c>
      <c r="P169" s="15" t="s">
        <v>35</v>
      </c>
      <c r="Q169" s="15" t="s">
        <v>36</v>
      </c>
      <c r="R169" s="15" t="s">
        <v>37</v>
      </c>
      <c r="S169" s="15">
        <v>24162</v>
      </c>
      <c r="T169" s="15">
        <v>77500</v>
      </c>
      <c r="U169" s="15">
        <v>1244</v>
      </c>
      <c r="V169" s="15">
        <v>30100</v>
      </c>
      <c r="W169" s="15" t="s">
        <v>38</v>
      </c>
      <c r="X169" s="15" t="s">
        <v>38</v>
      </c>
      <c r="Y169" s="15" t="s">
        <v>38</v>
      </c>
      <c r="Z169" s="2"/>
    </row>
    <row r="170" spans="1:26">
      <c r="A170" s="15">
        <v>121</v>
      </c>
      <c r="B170" s="15">
        <v>1</v>
      </c>
      <c r="C170" s="15"/>
      <c r="D170" s="15"/>
      <c r="E170" s="15"/>
      <c r="F170" s="15"/>
      <c r="G170" s="15"/>
      <c r="H170" s="16" t="s">
        <v>32</v>
      </c>
      <c r="I170" s="16" t="s">
        <v>32</v>
      </c>
      <c r="J170" s="15"/>
      <c r="K170" s="18" t="str" cm="1">
        <f t="array" ref="K170">IF(I170="","",_xlfn.XLOOKUP(0&amp;A170&amp;IF(F170&lt;&gt;"",F170,LOOKUP(2,1/(F$2:F170&lt;&gt;""),F$2:F170))&amp;I170,Hoja4!G:G,Hoja4!F:F,"",0))</f>
        <v/>
      </c>
      <c r="L170" s="15"/>
      <c r="M170" s="15">
        <v>19</v>
      </c>
      <c r="N170" s="15" t="s">
        <v>294</v>
      </c>
      <c r="O170" s="15" t="s">
        <v>295</v>
      </c>
      <c r="P170" s="15" t="s">
        <v>40</v>
      </c>
      <c r="Q170" s="15" t="s">
        <v>115</v>
      </c>
      <c r="R170" s="15" t="s">
        <v>37</v>
      </c>
      <c r="S170" s="15"/>
      <c r="T170" s="15"/>
      <c r="U170" s="15" t="s">
        <v>42</v>
      </c>
      <c r="V170" s="15"/>
      <c r="W170" s="15" t="s">
        <v>43</v>
      </c>
      <c r="X170" s="15" t="s">
        <v>43</v>
      </c>
      <c r="Y170" s="15" t="s">
        <v>43</v>
      </c>
      <c r="Z170" s="2"/>
    </row>
    <row r="171" spans="1:26">
      <c r="A171" s="3">
        <v>121</v>
      </c>
      <c r="B171" s="3">
        <v>1</v>
      </c>
      <c r="C171" s="3" t="s">
        <v>242</v>
      </c>
      <c r="D171" s="3"/>
      <c r="E171" s="3"/>
      <c r="F171" s="3">
        <v>9</v>
      </c>
      <c r="G171" s="3" t="s">
        <v>286</v>
      </c>
      <c r="H171" s="4" t="s">
        <v>32</v>
      </c>
      <c r="I171" s="4" t="s">
        <v>32</v>
      </c>
      <c r="J171" s="3" t="s">
        <v>44</v>
      </c>
      <c r="K171" s="11">
        <f>SUM(K167:K170)</f>
        <v>3847237000</v>
      </c>
      <c r="L171" s="13">
        <f>SUM(L167:L170)</f>
        <v>0</v>
      </c>
      <c r="M171" s="3"/>
      <c r="N171" s="3"/>
      <c r="O171" s="3"/>
      <c r="P171" s="3"/>
      <c r="Q171" s="3"/>
      <c r="R171" s="3"/>
      <c r="S171" s="3"/>
      <c r="T171" s="3"/>
      <c r="U171" s="3"/>
      <c r="V171" s="3"/>
      <c r="W171" s="3"/>
      <c r="X171" s="3"/>
      <c r="Y171" s="3" t="s">
        <v>45</v>
      </c>
      <c r="Z171" s="13">
        <f>SUM(Z167:Z170)</f>
        <v>0</v>
      </c>
    </row>
    <row r="172" spans="1:26">
      <c r="A172" s="15">
        <v>121</v>
      </c>
      <c r="B172" s="15">
        <v>1</v>
      </c>
      <c r="C172" s="15" t="s">
        <v>242</v>
      </c>
      <c r="D172" s="15">
        <v>8</v>
      </c>
      <c r="E172" s="15" t="s">
        <v>296</v>
      </c>
      <c r="F172" s="15">
        <v>10</v>
      </c>
      <c r="G172" s="15" t="s">
        <v>297</v>
      </c>
      <c r="H172" s="16" t="s">
        <v>274</v>
      </c>
      <c r="I172" s="16" t="s">
        <v>275</v>
      </c>
      <c r="J172" s="15" t="s">
        <v>276</v>
      </c>
      <c r="K172" s="9" cm="1">
        <f t="array" ref="K172">IF(I172="","",_xlfn.XLOOKUP(0&amp;A172&amp;IF(F172&lt;&gt;"",F172,LOOKUP(2,1/(F$2:F172&lt;&gt;""),F$2:F172))&amp;I172,Hoja4!G:G,Hoja4!F:F,"",0))</f>
        <v>1788975000</v>
      </c>
      <c r="L172" s="2"/>
      <c r="M172" s="15"/>
      <c r="N172" s="15"/>
      <c r="O172" s="15"/>
      <c r="P172" s="15"/>
      <c r="Q172" s="15"/>
      <c r="R172" s="15"/>
      <c r="S172" s="15"/>
      <c r="T172" s="15"/>
      <c r="U172" s="15"/>
      <c r="V172" s="15"/>
      <c r="W172" s="15"/>
      <c r="X172" s="15"/>
      <c r="Y172" s="15"/>
      <c r="Z172" s="15"/>
    </row>
    <row r="173" spans="1:26">
      <c r="A173" s="15">
        <v>121</v>
      </c>
      <c r="B173" s="15">
        <v>1</v>
      </c>
      <c r="C173" s="15"/>
      <c r="D173" s="15"/>
      <c r="E173" s="15"/>
      <c r="F173" s="15"/>
      <c r="G173" s="15"/>
      <c r="H173" s="16" t="s">
        <v>32</v>
      </c>
      <c r="I173" s="16" t="s">
        <v>32</v>
      </c>
      <c r="J173" s="15"/>
      <c r="K173" s="18" t="str" cm="1">
        <f t="array" ref="K173">IF(I173="","",_xlfn.XLOOKUP(0&amp;A173&amp;IF(F173&lt;&gt;"",F173,LOOKUP(2,1/(F$2:F173&lt;&gt;""),F$2:F173))&amp;I173,Hoja4!G:G,Hoja4!F:F,"",0))</f>
        <v/>
      </c>
      <c r="L173" s="15"/>
      <c r="M173" s="15">
        <v>20</v>
      </c>
      <c r="N173" s="15" t="s">
        <v>298</v>
      </c>
      <c r="O173" s="15" t="s">
        <v>40</v>
      </c>
      <c r="P173" s="15" t="s">
        <v>35</v>
      </c>
      <c r="Q173" s="15" t="s">
        <v>36</v>
      </c>
      <c r="R173" s="15" t="s">
        <v>37</v>
      </c>
      <c r="S173" s="15">
        <v>5332</v>
      </c>
      <c r="T173" s="15"/>
      <c r="U173" s="15">
        <v>13748</v>
      </c>
      <c r="V173" s="15">
        <v>1300</v>
      </c>
      <c r="W173" s="15" t="s">
        <v>38</v>
      </c>
      <c r="X173" s="15" t="s">
        <v>38</v>
      </c>
      <c r="Y173" s="15" t="s">
        <v>38</v>
      </c>
      <c r="Z173" s="2"/>
    </row>
    <row r="174" spans="1:26">
      <c r="A174" s="3">
        <v>121</v>
      </c>
      <c r="B174" s="3">
        <v>1</v>
      </c>
      <c r="C174" s="3" t="s">
        <v>242</v>
      </c>
      <c r="D174" s="3"/>
      <c r="E174" s="3"/>
      <c r="F174" s="3">
        <v>10</v>
      </c>
      <c r="G174" s="3" t="s">
        <v>297</v>
      </c>
      <c r="H174" s="4" t="s">
        <v>32</v>
      </c>
      <c r="I174" s="4" t="s">
        <v>32</v>
      </c>
      <c r="J174" s="3" t="s">
        <v>44</v>
      </c>
      <c r="K174" s="11">
        <f>SUM(K172:K173)</f>
        <v>1788975000</v>
      </c>
      <c r="L174" s="13">
        <f>SUM(L172:L173)</f>
        <v>0</v>
      </c>
      <c r="M174" s="3"/>
      <c r="N174" s="3"/>
      <c r="O174" s="3"/>
      <c r="P174" s="3"/>
      <c r="Q174" s="3"/>
      <c r="R174" s="3"/>
      <c r="S174" s="3"/>
      <c r="T174" s="3"/>
      <c r="U174" s="3"/>
      <c r="V174" s="3"/>
      <c r="W174" s="3"/>
      <c r="X174" s="3"/>
      <c r="Y174" s="3" t="s">
        <v>45</v>
      </c>
      <c r="Z174" s="13">
        <f>SUM(Z172:Z173)</f>
        <v>0</v>
      </c>
    </row>
    <row r="175" spans="1:26">
      <c r="A175" s="15">
        <v>121</v>
      </c>
      <c r="B175" s="15">
        <v>1</v>
      </c>
      <c r="C175" s="15" t="s">
        <v>242</v>
      </c>
      <c r="D175" s="15">
        <v>9</v>
      </c>
      <c r="E175" s="15" t="s">
        <v>299</v>
      </c>
      <c r="F175" s="15">
        <v>11</v>
      </c>
      <c r="G175" s="15" t="s">
        <v>300</v>
      </c>
      <c r="H175" s="16" t="s">
        <v>301</v>
      </c>
      <c r="I175" s="16" t="s">
        <v>302</v>
      </c>
      <c r="J175" s="15" t="s">
        <v>303</v>
      </c>
      <c r="K175" s="9" cm="1">
        <f t="array" ref="K175">IF(I175="","",_xlfn.XLOOKUP(0&amp;A175&amp;IF(F175&lt;&gt;"",F175,LOOKUP(2,1/(F$2:F175&lt;&gt;""),F$2:F175))&amp;I175,Hoja4!G:G,Hoja4!F:F,"",0))</f>
        <v>13209684000</v>
      </c>
      <c r="L175" s="2"/>
      <c r="M175" s="15"/>
      <c r="N175" s="15"/>
      <c r="O175" s="15"/>
      <c r="P175" s="15"/>
      <c r="Q175" s="15"/>
      <c r="R175" s="15"/>
      <c r="S175" s="15"/>
      <c r="T175" s="15"/>
      <c r="U175" s="15"/>
      <c r="V175" s="15"/>
      <c r="W175" s="15"/>
      <c r="X175" s="15"/>
      <c r="Y175" s="15"/>
      <c r="Z175" s="15"/>
    </row>
    <row r="176" spans="1:26">
      <c r="A176" s="15">
        <v>121</v>
      </c>
      <c r="B176" s="15">
        <v>1</v>
      </c>
      <c r="C176" s="15"/>
      <c r="D176" s="15"/>
      <c r="E176" s="15"/>
      <c r="F176" s="15"/>
      <c r="G176" s="15"/>
      <c r="H176" s="16" t="s">
        <v>32</v>
      </c>
      <c r="I176" s="16" t="s">
        <v>32</v>
      </c>
      <c r="J176" s="15"/>
      <c r="K176" s="18" t="str" cm="1">
        <f t="array" ref="K176">IF(I176="","",_xlfn.XLOOKUP(0&amp;A176&amp;IF(F176&lt;&gt;"",F176,LOOKUP(2,1/(F$2:F176&lt;&gt;""),F$2:F176))&amp;I176,Hoja4!G:G,Hoja4!F:F,"",0))</f>
        <v/>
      </c>
      <c r="L176" s="15"/>
      <c r="M176" s="15">
        <v>21</v>
      </c>
      <c r="N176" s="15" t="s">
        <v>304</v>
      </c>
      <c r="O176" s="15" t="s">
        <v>40</v>
      </c>
      <c r="P176" s="15" t="s">
        <v>35</v>
      </c>
      <c r="Q176" s="15" t="s">
        <v>36</v>
      </c>
      <c r="R176" s="15" t="s">
        <v>58</v>
      </c>
      <c r="S176" s="15">
        <v>11925</v>
      </c>
      <c r="T176" s="15"/>
      <c r="U176" s="15">
        <v>25000</v>
      </c>
      <c r="V176" s="15">
        <v>10000</v>
      </c>
      <c r="W176" s="15" t="s">
        <v>38</v>
      </c>
      <c r="X176" s="15" t="s">
        <v>38</v>
      </c>
      <c r="Y176" s="15" t="s">
        <v>38</v>
      </c>
      <c r="Z176" s="2"/>
    </row>
    <row r="177" spans="1:26">
      <c r="A177" s="15">
        <v>121</v>
      </c>
      <c r="B177" s="15">
        <v>1</v>
      </c>
      <c r="C177" s="15"/>
      <c r="D177" s="15"/>
      <c r="E177" s="15"/>
      <c r="F177" s="15"/>
      <c r="G177" s="15"/>
      <c r="H177" s="16" t="s">
        <v>32</v>
      </c>
      <c r="I177" s="16" t="s">
        <v>32</v>
      </c>
      <c r="J177" s="15"/>
      <c r="K177" s="18" t="str" cm="1">
        <f t="array" ref="K177">IF(I177="","",_xlfn.XLOOKUP(0&amp;A177&amp;IF(F177&lt;&gt;"",F177,LOOKUP(2,1/(F$2:F177&lt;&gt;""),F$2:F177))&amp;I177,Hoja4!G:G,Hoja4!F:F,"",0))</f>
        <v/>
      </c>
      <c r="L177" s="15"/>
      <c r="M177" s="15">
        <v>22</v>
      </c>
      <c r="N177" s="15" t="s">
        <v>305</v>
      </c>
      <c r="O177" s="15" t="s">
        <v>40</v>
      </c>
      <c r="P177" s="15" t="s">
        <v>35</v>
      </c>
      <c r="Q177" s="15" t="s">
        <v>36</v>
      </c>
      <c r="R177" s="15" t="s">
        <v>58</v>
      </c>
      <c r="S177" s="15">
        <v>16877</v>
      </c>
      <c r="T177" s="15"/>
      <c r="U177" s="15">
        <v>32500</v>
      </c>
      <c r="V177" s="15">
        <v>13000</v>
      </c>
      <c r="W177" s="15" t="s">
        <v>38</v>
      </c>
      <c r="X177" s="15" t="s">
        <v>38</v>
      </c>
      <c r="Y177" s="15" t="s">
        <v>38</v>
      </c>
      <c r="Z177" s="2"/>
    </row>
    <row r="178" spans="1:26">
      <c r="A178" s="3">
        <v>121</v>
      </c>
      <c r="B178" s="3">
        <v>1</v>
      </c>
      <c r="C178" s="3" t="s">
        <v>242</v>
      </c>
      <c r="D178" s="3"/>
      <c r="E178" s="3"/>
      <c r="F178" s="3">
        <v>11</v>
      </c>
      <c r="G178" s="3" t="s">
        <v>300</v>
      </c>
      <c r="H178" s="4" t="s">
        <v>32</v>
      </c>
      <c r="I178" s="4" t="s">
        <v>32</v>
      </c>
      <c r="J178" s="3" t="s">
        <v>44</v>
      </c>
      <c r="K178" s="11">
        <f>SUM(K175:K177)</f>
        <v>13209684000</v>
      </c>
      <c r="L178" s="13">
        <f>SUM(L175:L177)</f>
        <v>0</v>
      </c>
      <c r="M178" s="3"/>
      <c r="N178" s="3"/>
      <c r="O178" s="3"/>
      <c r="P178" s="3"/>
      <c r="Q178" s="3"/>
      <c r="R178" s="3"/>
      <c r="S178" s="3"/>
      <c r="T178" s="3"/>
      <c r="U178" s="3"/>
      <c r="V178" s="3"/>
      <c r="W178" s="3"/>
      <c r="X178" s="3"/>
      <c r="Y178" s="3" t="s">
        <v>45</v>
      </c>
      <c r="Z178" s="13">
        <f>SUM(Z175:Z177)</f>
        <v>0</v>
      </c>
    </row>
    <row r="179" spans="1:26">
      <c r="A179" s="15">
        <v>121</v>
      </c>
      <c r="B179" s="15">
        <v>1</v>
      </c>
      <c r="C179" s="15" t="s">
        <v>242</v>
      </c>
      <c r="D179" s="15">
        <v>10</v>
      </c>
      <c r="E179" s="15" t="s">
        <v>306</v>
      </c>
      <c r="F179" s="15">
        <v>7</v>
      </c>
      <c r="G179" s="15" t="s">
        <v>307</v>
      </c>
      <c r="H179" s="16" t="s">
        <v>308</v>
      </c>
      <c r="I179" s="16" t="s">
        <v>309</v>
      </c>
      <c r="J179" s="15" t="s">
        <v>310</v>
      </c>
      <c r="K179" s="9" cm="1">
        <f t="array" ref="K179">IF(I179="","",_xlfn.XLOOKUP(0&amp;A179&amp;IF(F179&lt;&gt;"",F179,LOOKUP(2,1/(F$2:F179&lt;&gt;""),F$2:F179))&amp;I179,Hoja4!G:G,Hoja4!F:F,"",0))</f>
        <v>0</v>
      </c>
      <c r="L179" s="2"/>
      <c r="M179" s="15"/>
      <c r="N179" s="15"/>
      <c r="O179" s="15"/>
      <c r="P179" s="15"/>
      <c r="Q179" s="15"/>
      <c r="R179" s="15"/>
      <c r="S179" s="15"/>
      <c r="T179" s="15"/>
      <c r="U179" s="15"/>
      <c r="V179" s="15"/>
      <c r="W179" s="15"/>
      <c r="X179" s="15"/>
      <c r="Y179" s="15"/>
      <c r="Z179" s="15"/>
    </row>
    <row r="180" spans="1:26">
      <c r="A180" s="15">
        <v>121</v>
      </c>
      <c r="B180" s="15">
        <v>1</v>
      </c>
      <c r="C180" s="15"/>
      <c r="D180" s="15"/>
      <c r="E180" s="15"/>
      <c r="F180" s="15"/>
      <c r="G180" s="15"/>
      <c r="H180" s="16" t="s">
        <v>311</v>
      </c>
      <c r="I180" s="16" t="s">
        <v>312</v>
      </c>
      <c r="J180" s="15" t="s">
        <v>313</v>
      </c>
      <c r="K180" s="9" cm="1">
        <f t="array" ref="K180">IF(I180="","",_xlfn.XLOOKUP(0&amp;A180&amp;IF(F180&lt;&gt;"",F180,LOOKUP(2,1/(F$2:F180&lt;&gt;""),F$2:F180))&amp;I180,Hoja4!G:G,Hoja4!F:F,"",0))</f>
        <v>3775829000</v>
      </c>
      <c r="L180" s="2"/>
      <c r="M180" s="15"/>
      <c r="N180" s="15"/>
      <c r="O180" s="15"/>
      <c r="P180" s="15"/>
      <c r="Q180" s="15"/>
      <c r="R180" s="15"/>
      <c r="S180" s="15"/>
      <c r="T180" s="15"/>
      <c r="U180" s="15"/>
      <c r="V180" s="15"/>
      <c r="W180" s="15"/>
      <c r="X180" s="15"/>
      <c r="Y180" s="15"/>
      <c r="Z180" s="15"/>
    </row>
    <row r="181" spans="1:26">
      <c r="A181" s="15">
        <v>121</v>
      </c>
      <c r="B181" s="15">
        <v>1</v>
      </c>
      <c r="C181" s="15"/>
      <c r="D181" s="15"/>
      <c r="E181" s="15"/>
      <c r="F181" s="15"/>
      <c r="G181" s="15"/>
      <c r="H181" s="16" t="s">
        <v>32</v>
      </c>
      <c r="I181" s="16" t="s">
        <v>32</v>
      </c>
      <c r="J181" s="15"/>
      <c r="K181" s="18" t="str" cm="1">
        <f t="array" ref="K181">IF(I181="","",_xlfn.XLOOKUP(0&amp;A181&amp;IF(F181&lt;&gt;"",F181,LOOKUP(2,1/(F$2:F181&lt;&gt;""),F$2:F181))&amp;I181,Hoja4!G:G,Hoja4!F:F,"",0))</f>
        <v/>
      </c>
      <c r="L181" s="15"/>
      <c r="M181" s="15">
        <v>23</v>
      </c>
      <c r="N181" s="15" t="s">
        <v>314</v>
      </c>
      <c r="O181" s="15" t="s">
        <v>40</v>
      </c>
      <c r="P181" s="15" t="s">
        <v>35</v>
      </c>
      <c r="Q181" s="15" t="s">
        <v>36</v>
      </c>
      <c r="R181" s="15" t="s">
        <v>37</v>
      </c>
      <c r="S181" s="15">
        <v>15</v>
      </c>
      <c r="T181" s="15"/>
      <c r="U181" s="15">
        <v>47</v>
      </c>
      <c r="V181" s="15">
        <v>16</v>
      </c>
      <c r="W181" s="15" t="s">
        <v>38</v>
      </c>
      <c r="X181" s="15" t="s">
        <v>38</v>
      </c>
      <c r="Y181" s="15" t="s">
        <v>38</v>
      </c>
      <c r="Z181" s="2"/>
    </row>
    <row r="182" spans="1:26">
      <c r="A182" s="15">
        <v>121</v>
      </c>
      <c r="B182" s="15">
        <v>1</v>
      </c>
      <c r="C182" s="15"/>
      <c r="D182" s="15"/>
      <c r="E182" s="15"/>
      <c r="F182" s="15"/>
      <c r="G182" s="15"/>
      <c r="H182" s="16" t="s">
        <v>32</v>
      </c>
      <c r="I182" s="16" t="s">
        <v>32</v>
      </c>
      <c r="J182" s="15"/>
      <c r="K182" s="18" t="str" cm="1">
        <f t="array" ref="K182">IF(I182="","",_xlfn.XLOOKUP(0&amp;A182&amp;IF(F182&lt;&gt;"",F182,LOOKUP(2,1/(F$2:F182&lt;&gt;""),F$2:F182))&amp;I182,Hoja4!G:G,Hoja4!F:F,"",0))</f>
        <v/>
      </c>
      <c r="L182" s="15"/>
      <c r="M182" s="15">
        <v>24</v>
      </c>
      <c r="N182" s="15" t="s">
        <v>315</v>
      </c>
      <c r="O182" s="15" t="s">
        <v>40</v>
      </c>
      <c r="P182" s="15" t="s">
        <v>35</v>
      </c>
      <c r="Q182" s="15" t="s">
        <v>36</v>
      </c>
      <c r="R182" s="15" t="s">
        <v>37</v>
      </c>
      <c r="S182" s="15">
        <v>15</v>
      </c>
      <c r="T182" s="15"/>
      <c r="U182" s="15">
        <v>47</v>
      </c>
      <c r="V182" s="15">
        <v>16</v>
      </c>
      <c r="W182" s="15" t="s">
        <v>38</v>
      </c>
      <c r="X182" s="15" t="s">
        <v>38</v>
      </c>
      <c r="Y182" s="15" t="s">
        <v>38</v>
      </c>
      <c r="Z182" s="2"/>
    </row>
    <row r="183" spans="1:26">
      <c r="A183" s="15">
        <v>121</v>
      </c>
      <c r="B183" s="15">
        <v>1</v>
      </c>
      <c r="C183" s="15"/>
      <c r="D183" s="15"/>
      <c r="E183" s="15"/>
      <c r="F183" s="15"/>
      <c r="G183" s="15"/>
      <c r="H183" s="16" t="s">
        <v>32</v>
      </c>
      <c r="I183" s="16" t="s">
        <v>32</v>
      </c>
      <c r="J183" s="15"/>
      <c r="K183" s="18" t="str" cm="1">
        <f t="array" ref="K183">IF(I183="","",_xlfn.XLOOKUP(0&amp;A183&amp;IF(F183&lt;&gt;"",F183,LOOKUP(2,1/(F$2:F183&lt;&gt;""),F$2:F183))&amp;I183,Hoja4!G:G,Hoja4!F:F,"",0))</f>
        <v/>
      </c>
      <c r="L183" s="15"/>
      <c r="M183" s="15">
        <v>49</v>
      </c>
      <c r="N183" s="15" t="s">
        <v>316</v>
      </c>
      <c r="O183" s="15" t="s">
        <v>100</v>
      </c>
      <c r="P183" s="15" t="s">
        <v>95</v>
      </c>
      <c r="Q183" s="15" t="s">
        <v>41</v>
      </c>
      <c r="R183" s="15" t="s">
        <v>37</v>
      </c>
      <c r="S183" s="15"/>
      <c r="T183" s="15"/>
      <c r="U183" s="15">
        <v>100</v>
      </c>
      <c r="V183" s="15">
        <v>100</v>
      </c>
      <c r="W183" s="15">
        <v>100</v>
      </c>
      <c r="X183" s="15" t="s">
        <v>38</v>
      </c>
      <c r="Y183" s="15" t="s">
        <v>38</v>
      </c>
      <c r="Z183" s="2"/>
    </row>
    <row r="184" spans="1:26">
      <c r="A184" s="3">
        <v>121</v>
      </c>
      <c r="B184" s="3">
        <v>1</v>
      </c>
      <c r="C184" s="3" t="s">
        <v>242</v>
      </c>
      <c r="D184" s="3"/>
      <c r="E184" s="3"/>
      <c r="F184" s="3">
        <v>7</v>
      </c>
      <c r="G184" s="3" t="s">
        <v>307</v>
      </c>
      <c r="H184" s="4" t="s">
        <v>32</v>
      </c>
      <c r="I184" s="4" t="s">
        <v>32</v>
      </c>
      <c r="J184" s="3" t="s">
        <v>44</v>
      </c>
      <c r="K184" s="11">
        <f>SUM(K179:K183)</f>
        <v>3775829000</v>
      </c>
      <c r="L184" s="13">
        <f>SUM(L179:L183)</f>
        <v>0</v>
      </c>
      <c r="M184" s="3"/>
      <c r="N184" s="3"/>
      <c r="O184" s="3"/>
      <c r="P184" s="3"/>
      <c r="Q184" s="3"/>
      <c r="R184" s="3"/>
      <c r="S184" s="3"/>
      <c r="T184" s="3"/>
      <c r="U184" s="3"/>
      <c r="V184" s="3"/>
      <c r="W184" s="3"/>
      <c r="X184" s="3"/>
      <c r="Y184" s="3" t="s">
        <v>45</v>
      </c>
      <c r="Z184" s="13">
        <f>SUM(Z179:Z183)</f>
        <v>0</v>
      </c>
    </row>
    <row r="185" spans="1:26">
      <c r="A185" s="15">
        <v>121</v>
      </c>
      <c r="B185" s="15">
        <v>1</v>
      </c>
      <c r="C185" s="15" t="s">
        <v>242</v>
      </c>
      <c r="D185" s="15">
        <v>11</v>
      </c>
      <c r="E185" s="15" t="s">
        <v>317</v>
      </c>
      <c r="F185" s="15">
        <v>12</v>
      </c>
      <c r="G185" s="15" t="s">
        <v>318</v>
      </c>
      <c r="H185" s="16" t="s">
        <v>308</v>
      </c>
      <c r="I185" s="16" t="s">
        <v>309</v>
      </c>
      <c r="J185" s="15" t="s">
        <v>310</v>
      </c>
      <c r="K185" s="9" cm="1">
        <f t="array" ref="K185">IF(I185="","",_xlfn.XLOOKUP(0&amp;A185&amp;IF(F185&lt;&gt;"",F185,LOOKUP(2,1/(F$2:F185&lt;&gt;""),F$2:F185))&amp;I185,Hoja4!G:G,Hoja4!F:F,"",0))</f>
        <v>10156408650</v>
      </c>
      <c r="L185" s="2"/>
      <c r="M185" s="15"/>
      <c r="N185" s="15"/>
      <c r="O185" s="15"/>
      <c r="P185" s="15"/>
      <c r="Q185" s="15"/>
      <c r="R185" s="15"/>
      <c r="S185" s="15"/>
      <c r="T185" s="15"/>
      <c r="U185" s="15"/>
      <c r="V185" s="15"/>
      <c r="W185" s="15"/>
      <c r="X185" s="15"/>
      <c r="Y185" s="15"/>
      <c r="Z185" s="15"/>
    </row>
    <row r="186" spans="1:26">
      <c r="A186" s="15">
        <v>121</v>
      </c>
      <c r="B186" s="15">
        <v>1</v>
      </c>
      <c r="C186" s="15"/>
      <c r="D186" s="15"/>
      <c r="E186" s="15"/>
      <c r="F186" s="15"/>
      <c r="G186" s="15"/>
      <c r="H186" s="16" t="s">
        <v>32</v>
      </c>
      <c r="I186" s="16" t="s">
        <v>32</v>
      </c>
      <c r="J186" s="15"/>
      <c r="K186" s="18" t="str" cm="1">
        <f t="array" ref="K186">IF(I186="","",_xlfn.XLOOKUP(0&amp;A186&amp;IF(F186&lt;&gt;"",F186,LOOKUP(2,1/(F$2:F186&lt;&gt;""),F$2:F186))&amp;I186,Hoja4!G:G,Hoja4!F:F,"",0))</f>
        <v/>
      </c>
      <c r="L186" s="15"/>
      <c r="M186" s="15">
        <v>25</v>
      </c>
      <c r="N186" s="15" t="s">
        <v>319</v>
      </c>
      <c r="O186" s="15" t="s">
        <v>100</v>
      </c>
      <c r="P186" s="15" t="s">
        <v>115</v>
      </c>
      <c r="Q186" s="15" t="s">
        <v>41</v>
      </c>
      <c r="R186" s="15" t="s">
        <v>37</v>
      </c>
      <c r="S186" s="15">
        <v>100</v>
      </c>
      <c r="T186" s="15"/>
      <c r="U186" s="15">
        <v>100</v>
      </c>
      <c r="V186" s="15">
        <v>100</v>
      </c>
      <c r="W186" s="15" t="s">
        <v>38</v>
      </c>
      <c r="X186" s="15" t="s">
        <v>38</v>
      </c>
      <c r="Y186" s="15" t="s">
        <v>38</v>
      </c>
      <c r="Z186" s="2"/>
    </row>
    <row r="187" spans="1:26">
      <c r="A187" s="3">
        <v>121</v>
      </c>
      <c r="B187" s="3">
        <v>1</v>
      </c>
      <c r="C187" s="3" t="s">
        <v>242</v>
      </c>
      <c r="D187" s="3"/>
      <c r="E187" s="3"/>
      <c r="F187" s="3">
        <v>12</v>
      </c>
      <c r="G187" s="3" t="s">
        <v>318</v>
      </c>
      <c r="H187" s="4" t="s">
        <v>32</v>
      </c>
      <c r="I187" s="4" t="s">
        <v>32</v>
      </c>
      <c r="J187" s="3" t="s">
        <v>44</v>
      </c>
      <c r="K187" s="11">
        <f>SUM(K185:K186)</f>
        <v>10156408650</v>
      </c>
      <c r="L187" s="13">
        <f>SUM(L185:L186)</f>
        <v>0</v>
      </c>
      <c r="M187" s="3"/>
      <c r="N187" s="3"/>
      <c r="O187" s="3"/>
      <c r="P187" s="3"/>
      <c r="Q187" s="3"/>
      <c r="R187" s="3"/>
      <c r="S187" s="3"/>
      <c r="T187" s="3"/>
      <c r="U187" s="3"/>
      <c r="V187" s="3"/>
      <c r="W187" s="3"/>
      <c r="X187" s="3"/>
      <c r="Y187" s="3" t="s">
        <v>45</v>
      </c>
      <c r="Z187" s="13">
        <f>SUM(Z185:Z186)</f>
        <v>0</v>
      </c>
    </row>
    <row r="188" spans="1:26">
      <c r="A188" s="15">
        <v>121</v>
      </c>
      <c r="B188" s="15">
        <v>1</v>
      </c>
      <c r="C188" s="15" t="s">
        <v>242</v>
      </c>
      <c r="D188" s="15">
        <v>11</v>
      </c>
      <c r="E188" s="15" t="s">
        <v>317</v>
      </c>
      <c r="F188" s="15">
        <v>13</v>
      </c>
      <c r="G188" s="15" t="s">
        <v>118</v>
      </c>
      <c r="H188" s="16" t="s">
        <v>308</v>
      </c>
      <c r="I188" s="16" t="s">
        <v>309</v>
      </c>
      <c r="J188" s="15" t="s">
        <v>310</v>
      </c>
      <c r="K188" s="9" cm="1">
        <f t="array" ref="K188">IF(I188="","",_xlfn.XLOOKUP(0&amp;A188&amp;IF(F188&lt;&gt;"",F188,LOOKUP(2,1/(F$2:F188&lt;&gt;""),F$2:F188))&amp;I188,Hoja4!G:G,Hoja4!F:F,"",0))</f>
        <v>1761121750</v>
      </c>
      <c r="L188" s="2"/>
      <c r="M188" s="15"/>
      <c r="N188" s="15"/>
      <c r="O188" s="15"/>
      <c r="P188" s="15"/>
      <c r="Q188" s="15"/>
      <c r="R188" s="15"/>
      <c r="S188" s="15"/>
      <c r="T188" s="15"/>
      <c r="U188" s="15"/>
      <c r="V188" s="15"/>
      <c r="W188" s="15"/>
      <c r="X188" s="15"/>
      <c r="Y188" s="15"/>
      <c r="Z188" s="15"/>
    </row>
    <row r="189" spans="1:26">
      <c r="A189" s="15">
        <v>121</v>
      </c>
      <c r="B189" s="15">
        <v>1</v>
      </c>
      <c r="C189" s="15"/>
      <c r="D189" s="15"/>
      <c r="E189" s="15"/>
      <c r="F189" s="15"/>
      <c r="G189" s="15"/>
      <c r="H189" s="16" t="s">
        <v>32</v>
      </c>
      <c r="I189" s="16" t="s">
        <v>32</v>
      </c>
      <c r="J189" s="15"/>
      <c r="K189" s="18" t="str" cm="1">
        <f t="array" ref="K189">IF(I189="","",_xlfn.XLOOKUP(0&amp;A189&amp;IF(F189&lt;&gt;"",F189,LOOKUP(2,1/(F$2:F189&lt;&gt;""),F$2:F189))&amp;I189,Hoja4!G:G,Hoja4!F:F,"",0))</f>
        <v/>
      </c>
      <c r="L189" s="15"/>
      <c r="M189" s="15">
        <v>26</v>
      </c>
      <c r="N189" s="15" t="s">
        <v>320</v>
      </c>
      <c r="O189" s="15" t="s">
        <v>100</v>
      </c>
      <c r="P189" s="15" t="s">
        <v>115</v>
      </c>
      <c r="Q189" s="15" t="s">
        <v>41</v>
      </c>
      <c r="R189" s="15" t="s">
        <v>37</v>
      </c>
      <c r="S189" s="15">
        <v>100</v>
      </c>
      <c r="T189" s="15"/>
      <c r="U189" s="15">
        <v>100</v>
      </c>
      <c r="V189" s="15">
        <v>100</v>
      </c>
      <c r="W189" s="15" t="s">
        <v>38</v>
      </c>
      <c r="X189" s="15" t="s">
        <v>38</v>
      </c>
      <c r="Y189" s="15" t="s">
        <v>38</v>
      </c>
      <c r="Z189" s="2"/>
    </row>
    <row r="190" spans="1:26">
      <c r="A190" s="15">
        <v>121</v>
      </c>
      <c r="B190" s="15">
        <v>1</v>
      </c>
      <c r="C190" s="15"/>
      <c r="D190" s="15"/>
      <c r="E190" s="15"/>
      <c r="F190" s="15"/>
      <c r="G190" s="15"/>
      <c r="H190" s="16" t="s">
        <v>32</v>
      </c>
      <c r="I190" s="16" t="s">
        <v>32</v>
      </c>
      <c r="J190" s="15"/>
      <c r="K190" s="18" t="str" cm="1">
        <f t="array" ref="K190">IF(I190="","",_xlfn.XLOOKUP(0&amp;A190&amp;IF(F190&lt;&gt;"",F190,LOOKUP(2,1/(F$2:F190&lt;&gt;""),F$2:F190))&amp;I190,Hoja4!G:G,Hoja4!F:F,"",0))</f>
        <v/>
      </c>
      <c r="L190" s="15"/>
      <c r="M190" s="15">
        <v>27</v>
      </c>
      <c r="N190" s="15" t="s">
        <v>120</v>
      </c>
      <c r="O190" s="15" t="s">
        <v>76</v>
      </c>
      <c r="P190" s="15" t="s">
        <v>115</v>
      </c>
      <c r="Q190" s="15" t="s">
        <v>41</v>
      </c>
      <c r="R190" s="15" t="s">
        <v>37</v>
      </c>
      <c r="S190" s="15">
        <v>90</v>
      </c>
      <c r="T190" s="15"/>
      <c r="U190" s="15">
        <v>95</v>
      </c>
      <c r="V190" s="15">
        <v>92</v>
      </c>
      <c r="W190" s="15" t="s">
        <v>38</v>
      </c>
      <c r="X190" s="15" t="s">
        <v>38</v>
      </c>
      <c r="Y190" s="15" t="s">
        <v>38</v>
      </c>
      <c r="Z190" s="2"/>
    </row>
    <row r="191" spans="1:26">
      <c r="A191" s="3">
        <v>121</v>
      </c>
      <c r="B191" s="3">
        <v>1</v>
      </c>
      <c r="C191" s="3" t="s">
        <v>242</v>
      </c>
      <c r="D191" s="3"/>
      <c r="E191" s="3"/>
      <c r="F191" s="3">
        <v>13</v>
      </c>
      <c r="G191" s="3" t="s">
        <v>118</v>
      </c>
      <c r="H191" s="4" t="s">
        <v>32</v>
      </c>
      <c r="I191" s="4" t="s">
        <v>32</v>
      </c>
      <c r="J191" s="3" t="s">
        <v>44</v>
      </c>
      <c r="K191" s="11">
        <f>SUM(K188:K190)</f>
        <v>1761121750</v>
      </c>
      <c r="L191" s="13">
        <f>SUM(L188:L190)</f>
        <v>0</v>
      </c>
      <c r="M191" s="3"/>
      <c r="N191" s="3"/>
      <c r="O191" s="3"/>
      <c r="P191" s="3"/>
      <c r="Q191" s="3"/>
      <c r="R191" s="3"/>
      <c r="S191" s="3"/>
      <c r="T191" s="3"/>
      <c r="U191" s="3"/>
      <c r="V191" s="3"/>
      <c r="W191" s="3"/>
      <c r="X191" s="3"/>
      <c r="Y191" s="3" t="s">
        <v>45</v>
      </c>
      <c r="Z191" s="13">
        <f>SUM(Z188:Z190)</f>
        <v>0</v>
      </c>
    </row>
    <row r="192" spans="1:26">
      <c r="A192" s="5">
        <v>121</v>
      </c>
      <c r="B192" s="5">
        <v>1</v>
      </c>
      <c r="C192" s="5" t="s">
        <v>242</v>
      </c>
      <c r="D192" s="5"/>
      <c r="E192" s="5"/>
      <c r="F192" s="5"/>
      <c r="G192" s="5"/>
      <c r="H192" s="6" t="s">
        <v>32</v>
      </c>
      <c r="I192" s="6" t="s">
        <v>32</v>
      </c>
      <c r="J192" s="5" t="s">
        <v>121</v>
      </c>
      <c r="K192" s="12">
        <f>SUM(K153,K166,K171,K174,K178,K184,K187,K191)</f>
        <v>106153607000</v>
      </c>
      <c r="L192" s="14">
        <f>SUM(L153,L166,L171,L174,L178,L184,L187,L191)</f>
        <v>0</v>
      </c>
      <c r="M192" s="5"/>
      <c r="N192" s="5"/>
      <c r="O192" s="5"/>
      <c r="P192" s="5"/>
      <c r="Q192" s="5"/>
      <c r="R192" s="5"/>
      <c r="S192" s="5"/>
      <c r="T192" s="5"/>
      <c r="U192" s="5"/>
      <c r="V192" s="5"/>
      <c r="W192" s="5"/>
      <c r="X192" s="5"/>
      <c r="Y192" s="5" t="s">
        <v>121</v>
      </c>
      <c r="Z192" s="14">
        <f>SUM(Z153,Z166,Z171,Z174,Z178,Z184,Z187,Z191)</f>
        <v>0</v>
      </c>
    </row>
    <row r="193" spans="1:26">
      <c r="A193" s="15">
        <v>111</v>
      </c>
      <c r="B193" s="15">
        <v>1</v>
      </c>
      <c r="C193" s="15" t="s">
        <v>321</v>
      </c>
      <c r="D193" s="15">
        <v>1</v>
      </c>
      <c r="E193" s="15" t="s">
        <v>322</v>
      </c>
      <c r="F193" s="15">
        <v>1</v>
      </c>
      <c r="G193" s="15" t="s">
        <v>323</v>
      </c>
      <c r="H193" s="16" t="s">
        <v>324</v>
      </c>
      <c r="I193" s="16" t="s">
        <v>325</v>
      </c>
      <c r="J193" s="15" t="s">
        <v>326</v>
      </c>
      <c r="K193" s="9" cm="1">
        <f t="array" ref="K193">IF(I193="","",_xlfn.XLOOKUP(0&amp;A193&amp;IF(F193&lt;&gt;"",F193,LOOKUP(2,1/(F$2:F193&lt;&gt;""),F$2:F193))&amp;I193,Hoja4!G:G,Hoja4!F:F,"",0))</f>
        <v>11415339000</v>
      </c>
      <c r="L193" s="2"/>
      <c r="M193" s="15"/>
      <c r="N193" s="15"/>
      <c r="O193" s="15"/>
      <c r="P193" s="15"/>
      <c r="Q193" s="15"/>
      <c r="R193" s="15"/>
      <c r="S193" s="15"/>
      <c r="T193" s="15"/>
      <c r="U193" s="15"/>
      <c r="V193" s="15"/>
      <c r="W193" s="15"/>
      <c r="X193" s="15"/>
      <c r="Y193" s="15"/>
      <c r="Z193" s="15"/>
    </row>
    <row r="194" spans="1:26">
      <c r="A194" s="15">
        <v>111</v>
      </c>
      <c r="B194" s="15">
        <v>1</v>
      </c>
      <c r="C194" s="15"/>
      <c r="D194" s="15"/>
      <c r="E194" s="15"/>
      <c r="F194" s="15"/>
      <c r="G194" s="15"/>
      <c r="H194" s="16" t="s">
        <v>327</v>
      </c>
      <c r="I194" s="16" t="s">
        <v>328</v>
      </c>
      <c r="J194" s="15" t="s">
        <v>329</v>
      </c>
      <c r="K194" s="9" cm="1">
        <f t="array" ref="K194">IF(I194="","",_xlfn.XLOOKUP(0&amp;A194&amp;IF(F194&lt;&gt;"",F194,LOOKUP(2,1/(F$2:F194&lt;&gt;""),F$2:F194))&amp;I194,Hoja4!G:G,Hoja4!F:F,"",0))</f>
        <v>8829525000</v>
      </c>
      <c r="L194" s="2"/>
      <c r="M194" s="15">
        <v>1</v>
      </c>
      <c r="N194" s="15" t="s">
        <v>330</v>
      </c>
      <c r="O194" s="15" t="s">
        <v>40</v>
      </c>
      <c r="P194" s="15" t="s">
        <v>35</v>
      </c>
      <c r="Q194" s="15" t="s">
        <v>36</v>
      </c>
      <c r="R194" s="15" t="s">
        <v>37</v>
      </c>
      <c r="S194" s="15">
        <v>9831149</v>
      </c>
      <c r="T194" s="15"/>
      <c r="U194" s="15">
        <v>27724864</v>
      </c>
      <c r="V194" s="15">
        <v>2730298</v>
      </c>
      <c r="W194" s="15" t="s">
        <v>38</v>
      </c>
      <c r="X194" s="15" t="s">
        <v>38</v>
      </c>
      <c r="Y194" s="15" t="s">
        <v>38</v>
      </c>
      <c r="Z194" s="15"/>
    </row>
    <row r="195" spans="1:26">
      <c r="A195" s="15">
        <v>111</v>
      </c>
      <c r="B195" s="15">
        <v>1</v>
      </c>
      <c r="C195" s="15"/>
      <c r="D195" s="15"/>
      <c r="E195" s="15"/>
      <c r="F195" s="15"/>
      <c r="G195" s="15"/>
      <c r="H195" s="16" t="s">
        <v>32</v>
      </c>
      <c r="I195" s="16" t="s">
        <v>32</v>
      </c>
      <c r="J195" s="15"/>
      <c r="K195" s="18" t="str" cm="1">
        <f t="array" ref="K195">IF(I195="","",_xlfn.XLOOKUP(0&amp;A195&amp;IF(F195&lt;&gt;"",F195,LOOKUP(2,1/(F$2:F195&lt;&gt;""),F$2:F195))&amp;I195,Hoja4!G:G,Hoja4!F:F,"",0))</f>
        <v/>
      </c>
      <c r="L195" s="15"/>
      <c r="M195" s="15">
        <v>2</v>
      </c>
      <c r="N195" s="15" t="s">
        <v>331</v>
      </c>
      <c r="O195" s="15" t="s">
        <v>100</v>
      </c>
      <c r="P195" s="15" t="s">
        <v>35</v>
      </c>
      <c r="Q195" s="15" t="s">
        <v>41</v>
      </c>
      <c r="R195" s="15" t="s">
        <v>37</v>
      </c>
      <c r="S195" s="15">
        <v>100</v>
      </c>
      <c r="T195" s="15"/>
      <c r="U195" s="15">
        <v>100</v>
      </c>
      <c r="V195" s="15">
        <v>1</v>
      </c>
      <c r="W195" s="15" t="s">
        <v>38</v>
      </c>
      <c r="X195" s="15" t="s">
        <v>38</v>
      </c>
      <c r="Y195" s="15" t="s">
        <v>38</v>
      </c>
      <c r="Z195" s="2"/>
    </row>
    <row r="196" spans="1:26">
      <c r="A196" s="15">
        <v>111</v>
      </c>
      <c r="B196" s="15">
        <v>1</v>
      </c>
      <c r="C196" s="15"/>
      <c r="D196" s="15"/>
      <c r="E196" s="15"/>
      <c r="F196" s="15"/>
      <c r="G196" s="15"/>
      <c r="H196" s="16" t="s">
        <v>32</v>
      </c>
      <c r="I196" s="16" t="s">
        <v>32</v>
      </c>
      <c r="J196" s="15"/>
      <c r="K196" s="18" t="str" cm="1">
        <f t="array" ref="K196">IF(I196="","",_xlfn.XLOOKUP(0&amp;A196&amp;IF(F196&lt;&gt;"",F196,LOOKUP(2,1/(F$2:F196&lt;&gt;""),F$2:F196))&amp;I196,Hoja4!G:G,Hoja4!F:F,"",0))</f>
        <v/>
      </c>
      <c r="L196" s="15"/>
      <c r="M196" s="15">
        <v>3</v>
      </c>
      <c r="N196" s="15" t="s">
        <v>332</v>
      </c>
      <c r="O196" s="15" t="s">
        <v>40</v>
      </c>
      <c r="P196" s="15" t="s">
        <v>35</v>
      </c>
      <c r="Q196" s="15" t="s">
        <v>36</v>
      </c>
      <c r="R196" s="15" t="s">
        <v>58</v>
      </c>
      <c r="S196" s="15">
        <v>41.460036424663002</v>
      </c>
      <c r="T196" s="15"/>
      <c r="U196" s="15">
        <v>177.72437265759001</v>
      </c>
      <c r="V196" s="15">
        <v>0</v>
      </c>
      <c r="W196" s="15" t="s">
        <v>38</v>
      </c>
      <c r="X196" s="15" t="s">
        <v>38</v>
      </c>
      <c r="Y196" s="15" t="s">
        <v>38</v>
      </c>
      <c r="Z196" s="2"/>
    </row>
    <row r="197" spans="1:26">
      <c r="A197" s="3">
        <v>111</v>
      </c>
      <c r="B197" s="3">
        <v>1</v>
      </c>
      <c r="C197" s="3" t="s">
        <v>321</v>
      </c>
      <c r="D197" s="3"/>
      <c r="E197" s="3"/>
      <c r="F197" s="3">
        <v>1</v>
      </c>
      <c r="G197" s="3" t="s">
        <v>323</v>
      </c>
      <c r="H197" s="4" t="s">
        <v>32</v>
      </c>
      <c r="I197" s="4" t="s">
        <v>32</v>
      </c>
      <c r="J197" s="3" t="s">
        <v>44</v>
      </c>
      <c r="K197" s="11">
        <f>SUM(K193:K196)</f>
        <v>20244864000</v>
      </c>
      <c r="L197" s="13">
        <f>SUM(L192:L196)</f>
        <v>0</v>
      </c>
      <c r="M197" s="3"/>
      <c r="N197" s="3"/>
      <c r="O197" s="3"/>
      <c r="P197" s="3"/>
      <c r="Q197" s="3"/>
      <c r="R197" s="3"/>
      <c r="S197" s="3"/>
      <c r="T197" s="3"/>
      <c r="U197" s="3"/>
      <c r="V197" s="3"/>
      <c r="W197" s="3"/>
      <c r="X197" s="3"/>
      <c r="Y197" s="3" t="s">
        <v>45</v>
      </c>
      <c r="Z197" s="13">
        <f>SUM(Z192:Z196)</f>
        <v>0</v>
      </c>
    </row>
    <row r="198" spans="1:26">
      <c r="A198" s="15">
        <v>111</v>
      </c>
      <c r="B198" s="15">
        <v>1</v>
      </c>
      <c r="C198" s="15" t="s">
        <v>321</v>
      </c>
      <c r="D198" s="15">
        <v>1</v>
      </c>
      <c r="E198" s="15" t="s">
        <v>322</v>
      </c>
      <c r="F198" s="15">
        <v>2</v>
      </c>
      <c r="G198" s="15" t="s">
        <v>333</v>
      </c>
      <c r="H198" s="16" t="s">
        <v>334</v>
      </c>
      <c r="I198" s="16" t="s">
        <v>335</v>
      </c>
      <c r="J198" s="15" t="s">
        <v>336</v>
      </c>
      <c r="K198" s="9" cm="1">
        <f t="array" ref="K198">IF(I198="","",_xlfn.XLOOKUP(0&amp;A198&amp;IF(F198&lt;&gt;"",F198,LOOKUP(2,1/(F$2:F198&lt;&gt;""),F$2:F198))&amp;I198,Hoja4!G:G,Hoja4!F:F,"",0))</f>
        <v>2997600000</v>
      </c>
      <c r="L198" s="2"/>
      <c r="M198" s="15"/>
      <c r="N198" s="15"/>
      <c r="O198" s="15"/>
      <c r="P198" s="15"/>
      <c r="Q198" s="15"/>
      <c r="R198" s="15"/>
      <c r="S198" s="15"/>
      <c r="T198" s="15"/>
      <c r="U198" s="15"/>
      <c r="V198" s="15"/>
      <c r="W198" s="15"/>
      <c r="X198" s="15"/>
      <c r="Y198" s="15"/>
      <c r="Z198" s="15"/>
    </row>
    <row r="199" spans="1:26">
      <c r="A199" s="15">
        <v>111</v>
      </c>
      <c r="B199" s="15">
        <v>1</v>
      </c>
      <c r="C199" s="15"/>
      <c r="D199" s="15"/>
      <c r="E199" s="15"/>
      <c r="F199" s="15"/>
      <c r="G199" s="15"/>
      <c r="H199" s="16" t="s">
        <v>32</v>
      </c>
      <c r="I199" s="16" t="s">
        <v>32</v>
      </c>
      <c r="J199" s="15"/>
      <c r="K199" s="18" t="str" cm="1">
        <f t="array" ref="K199">IF(I199="","",_xlfn.XLOOKUP(0&amp;A199&amp;IF(F199&lt;&gt;"",F199,LOOKUP(2,1/(F$2:F199&lt;&gt;""),F$2:F199))&amp;I199,Hoja4!G:G,Hoja4!F:F,"",0))</f>
        <v/>
      </c>
      <c r="L199" s="15"/>
      <c r="M199" s="15">
        <v>5</v>
      </c>
      <c r="N199" s="15" t="s">
        <v>337</v>
      </c>
      <c r="O199" s="15" t="s">
        <v>40</v>
      </c>
      <c r="P199" s="15" t="s">
        <v>35</v>
      </c>
      <c r="Q199" s="15" t="s">
        <v>36</v>
      </c>
      <c r="R199" s="15" t="s">
        <v>58</v>
      </c>
      <c r="S199" s="15">
        <v>240725.66891199999</v>
      </c>
      <c r="T199" s="15"/>
      <c r="U199" s="15">
        <v>4363469.1411797702</v>
      </c>
      <c r="V199" s="15">
        <v>0</v>
      </c>
      <c r="W199" s="15" t="s">
        <v>38</v>
      </c>
      <c r="X199" s="15" t="s">
        <v>38</v>
      </c>
      <c r="Y199" s="15" t="s">
        <v>38</v>
      </c>
      <c r="Z199" s="2"/>
    </row>
    <row r="200" spans="1:26">
      <c r="A200" s="15">
        <v>111</v>
      </c>
      <c r="B200" s="15">
        <v>1</v>
      </c>
      <c r="C200" s="15"/>
      <c r="D200" s="15"/>
      <c r="E200" s="15"/>
      <c r="F200" s="15"/>
      <c r="G200" s="15"/>
      <c r="H200" s="16" t="s">
        <v>32</v>
      </c>
      <c r="I200" s="16" t="s">
        <v>32</v>
      </c>
      <c r="J200" s="15"/>
      <c r="K200" s="18" t="str" cm="1">
        <f t="array" ref="K200">IF(I200="","",_xlfn.XLOOKUP(0&amp;A200&amp;IF(F200&lt;&gt;"",F200,LOOKUP(2,1/(F$2:F200&lt;&gt;""),F$2:F200))&amp;I200,Hoja4!G:G,Hoja4!F:F,"",0))</f>
        <v/>
      </c>
      <c r="L200" s="15"/>
      <c r="M200" s="15">
        <v>6</v>
      </c>
      <c r="N200" s="15" t="s">
        <v>338</v>
      </c>
      <c r="O200" s="15" t="s">
        <v>40</v>
      </c>
      <c r="P200" s="15" t="s">
        <v>35</v>
      </c>
      <c r="Q200" s="15" t="s">
        <v>36</v>
      </c>
      <c r="R200" s="15" t="s">
        <v>58</v>
      </c>
      <c r="S200" s="15">
        <v>0</v>
      </c>
      <c r="T200" s="15"/>
      <c r="U200" s="15">
        <v>2173670.8588202298</v>
      </c>
      <c r="V200" s="15">
        <v>0</v>
      </c>
      <c r="W200" s="15" t="s">
        <v>38</v>
      </c>
      <c r="X200" s="15" t="s">
        <v>38</v>
      </c>
      <c r="Y200" s="15" t="s">
        <v>38</v>
      </c>
      <c r="Z200" s="2"/>
    </row>
    <row r="201" spans="1:26">
      <c r="A201" s="15">
        <v>111</v>
      </c>
      <c r="B201" s="15">
        <v>1</v>
      </c>
      <c r="C201" s="15"/>
      <c r="D201" s="15"/>
      <c r="E201" s="15"/>
      <c r="F201" s="15"/>
      <c r="G201" s="15"/>
      <c r="H201" s="16" t="s">
        <v>32</v>
      </c>
      <c r="I201" s="16" t="s">
        <v>32</v>
      </c>
      <c r="J201" s="15"/>
      <c r="K201" s="18" t="str" cm="1">
        <f t="array" ref="K201">IF(I201="","",_xlfn.XLOOKUP(0&amp;A201&amp;IF(F201&lt;&gt;"",F201,LOOKUP(2,1/(F$2:F201&lt;&gt;""),F$2:F201))&amp;I201,Hoja4!G:G,Hoja4!F:F,"",0))</f>
        <v/>
      </c>
      <c r="L201" s="15"/>
      <c r="M201" s="15">
        <v>7</v>
      </c>
      <c r="N201" s="15" t="s">
        <v>339</v>
      </c>
      <c r="O201" s="15" t="s">
        <v>40</v>
      </c>
      <c r="P201" s="15" t="s">
        <v>35</v>
      </c>
      <c r="Q201" s="15" t="s">
        <v>36</v>
      </c>
      <c r="R201" s="15" t="s">
        <v>58</v>
      </c>
      <c r="S201" s="15">
        <v>1758599</v>
      </c>
      <c r="T201" s="15"/>
      <c r="U201" s="15">
        <v>8268812.6996799996</v>
      </c>
      <c r="V201" s="15">
        <v>0</v>
      </c>
      <c r="W201" s="15" t="s">
        <v>38</v>
      </c>
      <c r="X201" s="15" t="s">
        <v>38</v>
      </c>
      <c r="Y201" s="15" t="s">
        <v>38</v>
      </c>
      <c r="Z201" s="2"/>
    </row>
    <row r="202" spans="1:26">
      <c r="A202" s="15">
        <v>111</v>
      </c>
      <c r="B202" s="15">
        <v>1</v>
      </c>
      <c r="C202" s="15"/>
      <c r="D202" s="15"/>
      <c r="E202" s="15"/>
      <c r="F202" s="15"/>
      <c r="G202" s="15"/>
      <c r="H202" s="16" t="s">
        <v>32</v>
      </c>
      <c r="I202" s="16" t="s">
        <v>32</v>
      </c>
      <c r="J202" s="15"/>
      <c r="K202" s="18" t="str" cm="1">
        <f t="array" ref="K202">IF(I202="","",_xlfn.XLOOKUP(0&amp;A202&amp;IF(F202&lt;&gt;"",F202,LOOKUP(2,1/(F$2:F202&lt;&gt;""),F$2:F202))&amp;I202,Hoja4!G:G,Hoja4!F:F,"",0))</f>
        <v/>
      </c>
      <c r="L202" s="15"/>
      <c r="M202" s="15">
        <v>8</v>
      </c>
      <c r="N202" s="15" t="s">
        <v>340</v>
      </c>
      <c r="O202" s="15" t="s">
        <v>40</v>
      </c>
      <c r="P202" s="15" t="s">
        <v>35</v>
      </c>
      <c r="Q202" s="15" t="s">
        <v>36</v>
      </c>
      <c r="R202" s="15" t="s">
        <v>58</v>
      </c>
      <c r="S202" s="15">
        <v>1146475</v>
      </c>
      <c r="T202" s="15"/>
      <c r="U202" s="15">
        <v>8268812.6996799996</v>
      </c>
      <c r="V202" s="15">
        <v>0</v>
      </c>
      <c r="W202" s="15" t="s">
        <v>38</v>
      </c>
      <c r="X202" s="15" t="s">
        <v>38</v>
      </c>
      <c r="Y202" s="15" t="s">
        <v>38</v>
      </c>
      <c r="Z202" s="2"/>
    </row>
    <row r="203" spans="1:26">
      <c r="A203" s="3">
        <v>111</v>
      </c>
      <c r="B203" s="3">
        <v>1</v>
      </c>
      <c r="C203" s="3" t="s">
        <v>321</v>
      </c>
      <c r="D203" s="3"/>
      <c r="E203" s="3"/>
      <c r="F203" s="3">
        <v>2</v>
      </c>
      <c r="G203" s="3" t="s">
        <v>333</v>
      </c>
      <c r="H203" s="4" t="s">
        <v>32</v>
      </c>
      <c r="I203" s="4" t="s">
        <v>32</v>
      </c>
      <c r="J203" s="3" t="s">
        <v>44</v>
      </c>
      <c r="K203" s="11">
        <f>SUM(K198:K202)</f>
        <v>2997600000</v>
      </c>
      <c r="L203" s="13">
        <f>SUM(L198:L202)</f>
        <v>0</v>
      </c>
      <c r="M203" s="3"/>
      <c r="N203" s="3"/>
      <c r="O203" s="3"/>
      <c r="P203" s="3"/>
      <c r="Q203" s="3"/>
      <c r="R203" s="3"/>
      <c r="S203" s="3"/>
      <c r="T203" s="3"/>
      <c r="U203" s="3"/>
      <c r="V203" s="3"/>
      <c r="W203" s="3"/>
      <c r="X203" s="3"/>
      <c r="Y203" s="3" t="s">
        <v>45</v>
      </c>
      <c r="Z203" s="13">
        <f>SUM(Z198:Z202)</f>
        <v>0</v>
      </c>
    </row>
    <row r="204" spans="1:26">
      <c r="A204" s="15">
        <v>111</v>
      </c>
      <c r="B204" s="15">
        <v>1</v>
      </c>
      <c r="C204" s="15" t="s">
        <v>321</v>
      </c>
      <c r="D204" s="15">
        <v>2</v>
      </c>
      <c r="E204" s="15" t="s">
        <v>317</v>
      </c>
      <c r="F204" s="15">
        <v>3</v>
      </c>
      <c r="G204" s="15" t="s">
        <v>341</v>
      </c>
      <c r="H204" s="16" t="s">
        <v>342</v>
      </c>
      <c r="I204" s="16" t="s">
        <v>343</v>
      </c>
      <c r="J204" s="15" t="s">
        <v>344</v>
      </c>
      <c r="K204" s="9" cm="1">
        <f t="array" ref="K204">IF(I204="","",_xlfn.XLOOKUP(0&amp;A204&amp;IF(F204&lt;&gt;"",F204,LOOKUP(2,1/(F$2:F204&lt;&gt;""),F$2:F204))&amp;I204,Hoja4!G:G,Hoja4!F:F,"",0))</f>
        <v>8570000000</v>
      </c>
      <c r="L204" s="2"/>
      <c r="M204" s="15"/>
      <c r="N204" s="15"/>
      <c r="O204" s="15"/>
      <c r="P204" s="15"/>
      <c r="Q204" s="15"/>
      <c r="R204" s="15"/>
      <c r="S204" s="15"/>
      <c r="T204" s="15"/>
      <c r="U204" s="15"/>
      <c r="V204" s="15"/>
      <c r="W204" s="15"/>
      <c r="X204" s="15"/>
      <c r="Y204" s="15"/>
      <c r="Z204" s="15"/>
    </row>
    <row r="205" spans="1:26">
      <c r="A205" s="15">
        <v>111</v>
      </c>
      <c r="B205" s="15">
        <v>1</v>
      </c>
      <c r="C205" s="15"/>
      <c r="D205" s="15"/>
      <c r="E205" s="15"/>
      <c r="F205" s="15"/>
      <c r="G205" s="15"/>
      <c r="H205" s="16" t="s">
        <v>32</v>
      </c>
      <c r="I205" s="16" t="s">
        <v>32</v>
      </c>
      <c r="J205" s="15"/>
      <c r="K205" s="18" t="str" cm="1">
        <f t="array" ref="K205">IF(I205="","",_xlfn.XLOOKUP(0&amp;A205&amp;IF(F205&lt;&gt;"",F205,LOOKUP(2,1/(F$2:F205&lt;&gt;""),F$2:F205))&amp;I205,Hoja4!G:G,Hoja4!F:F,"",0))</f>
        <v/>
      </c>
      <c r="L205" s="15"/>
      <c r="M205" s="15">
        <v>10</v>
      </c>
      <c r="N205" s="15" t="s">
        <v>345</v>
      </c>
      <c r="O205" s="15" t="s">
        <v>34</v>
      </c>
      <c r="P205" s="15" t="s">
        <v>131</v>
      </c>
      <c r="Q205" s="15" t="s">
        <v>41</v>
      </c>
      <c r="R205" s="15" t="s">
        <v>37</v>
      </c>
      <c r="S205" s="15">
        <v>92.57</v>
      </c>
      <c r="T205" s="15"/>
      <c r="U205" s="15">
        <v>95</v>
      </c>
      <c r="V205" s="15">
        <v>94</v>
      </c>
      <c r="W205" s="15" t="s">
        <v>38</v>
      </c>
      <c r="X205" s="15" t="s">
        <v>38</v>
      </c>
      <c r="Y205" s="15" t="s">
        <v>38</v>
      </c>
      <c r="Z205" s="2"/>
    </row>
    <row r="206" spans="1:26">
      <c r="A206" s="3">
        <v>111</v>
      </c>
      <c r="B206" s="3">
        <v>1</v>
      </c>
      <c r="C206" s="3" t="s">
        <v>321</v>
      </c>
      <c r="D206" s="3"/>
      <c r="E206" s="3"/>
      <c r="F206" s="3">
        <v>3</v>
      </c>
      <c r="G206" s="3" t="s">
        <v>341</v>
      </c>
      <c r="H206" s="4" t="s">
        <v>32</v>
      </c>
      <c r="I206" s="4" t="s">
        <v>32</v>
      </c>
      <c r="J206" s="3" t="s">
        <v>44</v>
      </c>
      <c r="K206" s="11">
        <f>SUM(K204:K205)</f>
        <v>8570000000</v>
      </c>
      <c r="L206" s="13">
        <f>SUM(L204:L205)</f>
        <v>0</v>
      </c>
      <c r="M206" s="3"/>
      <c r="N206" s="3"/>
      <c r="O206" s="3"/>
      <c r="P206" s="3"/>
      <c r="Q206" s="3"/>
      <c r="R206" s="3"/>
      <c r="S206" s="3"/>
      <c r="T206" s="3"/>
      <c r="U206" s="3"/>
      <c r="V206" s="3"/>
      <c r="W206" s="3"/>
      <c r="X206" s="3"/>
      <c r="Y206" s="3" t="s">
        <v>45</v>
      </c>
      <c r="Z206" s="13">
        <f>SUM(Z204:Z205)</f>
        <v>0</v>
      </c>
    </row>
    <row r="207" spans="1:26">
      <c r="A207" s="15">
        <v>111</v>
      </c>
      <c r="B207" s="15">
        <v>1</v>
      </c>
      <c r="C207" s="15" t="s">
        <v>321</v>
      </c>
      <c r="D207" s="15">
        <v>2</v>
      </c>
      <c r="E207" s="15" t="s">
        <v>317</v>
      </c>
      <c r="F207" s="15">
        <v>4</v>
      </c>
      <c r="G207" s="15" t="s">
        <v>346</v>
      </c>
      <c r="H207" s="16" t="s">
        <v>347</v>
      </c>
      <c r="I207" s="16" t="s">
        <v>348</v>
      </c>
      <c r="J207" s="15" t="s">
        <v>349</v>
      </c>
      <c r="K207" s="9">
        <v>7880591120</v>
      </c>
      <c r="L207" s="2"/>
      <c r="M207" s="15"/>
      <c r="N207" s="15"/>
      <c r="O207" s="15"/>
      <c r="P207" s="15"/>
      <c r="Q207" s="15"/>
      <c r="R207" s="15"/>
      <c r="S207" s="15"/>
      <c r="T207" s="15"/>
      <c r="U207" s="15"/>
      <c r="V207" s="15"/>
      <c r="W207" s="15"/>
      <c r="X207" s="15"/>
      <c r="Y207" s="15"/>
      <c r="Z207" s="15"/>
    </row>
    <row r="208" spans="1:26">
      <c r="A208" s="15">
        <v>111</v>
      </c>
      <c r="B208" s="15">
        <v>1</v>
      </c>
      <c r="C208" s="15"/>
      <c r="D208" s="15"/>
      <c r="E208" s="15"/>
      <c r="F208" s="15"/>
      <c r="G208" s="15"/>
      <c r="H208" s="16" t="s">
        <v>32</v>
      </c>
      <c r="I208" s="16" t="s">
        <v>32</v>
      </c>
      <c r="J208" s="15"/>
      <c r="K208" s="18" t="str" cm="1">
        <f t="array" ref="K208">IF(I208="","",_xlfn.XLOOKUP(0&amp;A208&amp;IF(F208&lt;&gt;"",F208,LOOKUP(2,1/(F$2:F208&lt;&gt;""),F$2:F208))&amp;I208,Hoja4!G:G,Hoja4!F:F,"",0))</f>
        <v/>
      </c>
      <c r="L208" s="15"/>
      <c r="M208" s="15">
        <v>13</v>
      </c>
      <c r="N208" s="15" t="s">
        <v>350</v>
      </c>
      <c r="O208" s="15" t="s">
        <v>34</v>
      </c>
      <c r="P208" s="15" t="s">
        <v>131</v>
      </c>
      <c r="Q208" s="15" t="s">
        <v>41</v>
      </c>
      <c r="R208" s="15" t="s">
        <v>58</v>
      </c>
      <c r="S208" s="15"/>
      <c r="T208" s="15"/>
      <c r="U208" s="15">
        <v>100</v>
      </c>
      <c r="V208" s="15">
        <v>100</v>
      </c>
      <c r="W208" s="15" t="s">
        <v>38</v>
      </c>
      <c r="X208" s="15" t="s">
        <v>38</v>
      </c>
      <c r="Y208" s="15" t="s">
        <v>38</v>
      </c>
      <c r="Z208" s="2"/>
    </row>
    <row r="209" spans="1:26">
      <c r="A209" s="3">
        <v>111</v>
      </c>
      <c r="B209" s="3">
        <v>1</v>
      </c>
      <c r="C209" s="3" t="s">
        <v>321</v>
      </c>
      <c r="D209" s="3"/>
      <c r="E209" s="3"/>
      <c r="F209" s="3">
        <v>4</v>
      </c>
      <c r="G209" s="3" t="s">
        <v>346</v>
      </c>
      <c r="H209" s="4" t="s">
        <v>32</v>
      </c>
      <c r="I209" s="4" t="s">
        <v>32</v>
      </c>
      <c r="J209" s="3" t="s">
        <v>44</v>
      </c>
      <c r="K209" s="11">
        <f>SUM(K207:K208)</f>
        <v>7880591120</v>
      </c>
      <c r="L209" s="13">
        <f>SUM(L207:L208)</f>
        <v>0</v>
      </c>
      <c r="M209" s="3"/>
      <c r="N209" s="3"/>
      <c r="O209" s="3"/>
      <c r="P209" s="3"/>
      <c r="Q209" s="3"/>
      <c r="R209" s="3"/>
      <c r="S209" s="3"/>
      <c r="T209" s="3"/>
      <c r="U209" s="3"/>
      <c r="V209" s="3"/>
      <c r="W209" s="3"/>
      <c r="X209" s="3"/>
      <c r="Y209" s="3" t="s">
        <v>45</v>
      </c>
      <c r="Z209" s="13">
        <f>SUM(Z207:Z208)</f>
        <v>0</v>
      </c>
    </row>
    <row r="210" spans="1:26">
      <c r="A210" s="15">
        <v>111</v>
      </c>
      <c r="B210" s="15">
        <v>1</v>
      </c>
      <c r="C210" s="15" t="s">
        <v>321</v>
      </c>
      <c r="D210" s="15">
        <v>2</v>
      </c>
      <c r="E210" s="15" t="s">
        <v>317</v>
      </c>
      <c r="F210" s="15">
        <v>5</v>
      </c>
      <c r="G210" s="15" t="s">
        <v>351</v>
      </c>
      <c r="H210" s="16" t="s">
        <v>347</v>
      </c>
      <c r="I210" s="16" t="s">
        <v>348</v>
      </c>
      <c r="J210" s="15" t="s">
        <v>349</v>
      </c>
      <c r="K210" s="9">
        <v>1730210880</v>
      </c>
      <c r="L210" s="2"/>
      <c r="M210" s="15"/>
      <c r="N210" s="15"/>
      <c r="O210" s="15"/>
      <c r="P210" s="15"/>
      <c r="Q210" s="15"/>
      <c r="R210" s="15"/>
      <c r="S210" s="15"/>
      <c r="T210" s="15"/>
      <c r="U210" s="15"/>
      <c r="V210" s="15"/>
      <c r="W210" s="15"/>
      <c r="X210" s="15"/>
      <c r="Y210" s="15"/>
      <c r="Z210" s="15"/>
    </row>
    <row r="211" spans="1:26">
      <c r="A211" s="15">
        <v>111</v>
      </c>
      <c r="B211" s="15">
        <v>1</v>
      </c>
      <c r="C211" s="15"/>
      <c r="D211" s="15"/>
      <c r="E211" s="15"/>
      <c r="F211" s="15"/>
      <c r="G211" s="15"/>
      <c r="H211" s="16" t="s">
        <v>32</v>
      </c>
      <c r="I211" s="16" t="s">
        <v>32</v>
      </c>
      <c r="J211" s="15"/>
      <c r="K211" s="18" t="str" cm="1">
        <f t="array" ref="K211">IF(I211="","",_xlfn.XLOOKUP(0&amp;A211&amp;IF(F211&lt;&gt;"",F211,LOOKUP(2,1/(F$2:F211&lt;&gt;""),F$2:F211))&amp;I211,Hoja4!G:G,Hoja4!F:F,"",0))</f>
        <v/>
      </c>
      <c r="L211" s="15"/>
      <c r="M211" s="15">
        <v>14</v>
      </c>
      <c r="N211" s="15" t="s">
        <v>352</v>
      </c>
      <c r="O211" s="15" t="s">
        <v>34</v>
      </c>
      <c r="P211" s="15" t="s">
        <v>131</v>
      </c>
      <c r="Q211" s="15" t="s">
        <v>41</v>
      </c>
      <c r="R211" s="15" t="s">
        <v>37</v>
      </c>
      <c r="S211" s="15"/>
      <c r="T211" s="15"/>
      <c r="U211" s="15">
        <v>100</v>
      </c>
      <c r="V211" s="15">
        <v>100</v>
      </c>
      <c r="W211" s="15" t="s">
        <v>38</v>
      </c>
      <c r="X211" s="15" t="s">
        <v>38</v>
      </c>
      <c r="Y211" s="15" t="s">
        <v>38</v>
      </c>
      <c r="Z211" s="2"/>
    </row>
    <row r="212" spans="1:26">
      <c r="A212" s="3">
        <v>111</v>
      </c>
      <c r="B212" s="3">
        <v>1</v>
      </c>
      <c r="C212" s="3" t="s">
        <v>321</v>
      </c>
      <c r="D212" s="3"/>
      <c r="E212" s="3"/>
      <c r="F212" s="3">
        <v>5</v>
      </c>
      <c r="G212" s="3" t="s">
        <v>351</v>
      </c>
      <c r="H212" s="4" t="s">
        <v>32</v>
      </c>
      <c r="I212" s="4" t="s">
        <v>32</v>
      </c>
      <c r="J212" s="3" t="s">
        <v>44</v>
      </c>
      <c r="K212" s="11">
        <f>SUM(K210:K211)</f>
        <v>1730210880</v>
      </c>
      <c r="L212" s="13">
        <f>SUM(L210:L211)</f>
        <v>0</v>
      </c>
      <c r="M212" s="3"/>
      <c r="N212" s="3"/>
      <c r="O212" s="3"/>
      <c r="P212" s="3"/>
      <c r="Q212" s="3"/>
      <c r="R212" s="3"/>
      <c r="S212" s="3"/>
      <c r="T212" s="3"/>
      <c r="U212" s="3"/>
      <c r="V212" s="3"/>
      <c r="W212" s="3"/>
      <c r="X212" s="3"/>
      <c r="Y212" s="3" t="s">
        <v>45</v>
      </c>
      <c r="Z212" s="13">
        <f>SUM(Z210:Z211)</f>
        <v>0</v>
      </c>
    </row>
    <row r="213" spans="1:26">
      <c r="A213" s="15">
        <v>111</v>
      </c>
      <c r="B213" s="15">
        <v>1</v>
      </c>
      <c r="C213" s="15" t="s">
        <v>321</v>
      </c>
      <c r="D213" s="15">
        <v>5</v>
      </c>
      <c r="E213" s="15" t="s">
        <v>353</v>
      </c>
      <c r="F213" s="15">
        <v>14</v>
      </c>
      <c r="G213" s="15" t="s">
        <v>354</v>
      </c>
      <c r="H213" s="16" t="s">
        <v>355</v>
      </c>
      <c r="I213" s="16" t="s">
        <v>356</v>
      </c>
      <c r="J213" s="15" t="s">
        <v>357</v>
      </c>
      <c r="K213" s="9">
        <v>2133258000</v>
      </c>
      <c r="L213" s="2"/>
      <c r="M213" s="15"/>
      <c r="N213" s="15"/>
      <c r="O213" s="15"/>
      <c r="P213" s="15"/>
      <c r="Q213" s="15"/>
      <c r="R213" s="15"/>
      <c r="S213" s="15"/>
      <c r="T213" s="15"/>
      <c r="U213" s="15"/>
      <c r="V213" s="15"/>
      <c r="W213" s="15"/>
      <c r="X213" s="15"/>
      <c r="Y213" s="15"/>
      <c r="Z213" s="15"/>
    </row>
    <row r="214" spans="1:26">
      <c r="A214" s="15">
        <v>111</v>
      </c>
      <c r="B214" s="15">
        <v>1</v>
      </c>
      <c r="C214" s="15"/>
      <c r="D214" s="15"/>
      <c r="E214" s="15"/>
      <c r="F214" s="15"/>
      <c r="G214" s="15"/>
      <c r="H214" s="16" t="s">
        <v>32</v>
      </c>
      <c r="I214" s="16" t="s">
        <v>32</v>
      </c>
      <c r="J214" s="15"/>
      <c r="K214" s="18" t="str" cm="1">
        <f t="array" ref="K214">IF(I214="","",_xlfn.XLOOKUP(0&amp;A214&amp;IF(F214&lt;&gt;"",F214,LOOKUP(2,1/(F$2:F214&lt;&gt;""),F$2:F214))&amp;I214,Hoja4!G:G,Hoja4!F:F,"",0))</f>
        <v/>
      </c>
      <c r="L214" s="15"/>
      <c r="M214" s="15">
        <v>22</v>
      </c>
      <c r="N214" s="15" t="s">
        <v>358</v>
      </c>
      <c r="O214" s="15" t="s">
        <v>40</v>
      </c>
      <c r="P214" s="15" t="s">
        <v>95</v>
      </c>
      <c r="Q214" s="15" t="s">
        <v>36</v>
      </c>
      <c r="R214" s="15" t="s">
        <v>37</v>
      </c>
      <c r="S214" s="15"/>
      <c r="T214" s="15"/>
      <c r="U214" s="15">
        <v>16</v>
      </c>
      <c r="V214" s="15">
        <v>1</v>
      </c>
      <c r="W214" s="15" t="s">
        <v>38</v>
      </c>
      <c r="X214" s="15" t="s">
        <v>38</v>
      </c>
      <c r="Y214" s="15" t="s">
        <v>38</v>
      </c>
      <c r="Z214" s="2"/>
    </row>
    <row r="215" spans="1:26">
      <c r="A215" s="3">
        <v>111</v>
      </c>
      <c r="B215" s="3">
        <v>1</v>
      </c>
      <c r="C215" s="3" t="s">
        <v>321</v>
      </c>
      <c r="D215" s="3"/>
      <c r="E215" s="3"/>
      <c r="F215" s="3">
        <v>14</v>
      </c>
      <c r="G215" s="3" t="s">
        <v>354</v>
      </c>
      <c r="H215" s="4" t="s">
        <v>32</v>
      </c>
      <c r="I215" s="4" t="s">
        <v>32</v>
      </c>
      <c r="J215" s="3" t="s">
        <v>44</v>
      </c>
      <c r="K215" s="11">
        <f>SUM(K213:K214)</f>
        <v>2133258000</v>
      </c>
      <c r="L215" s="13">
        <f>SUM(L213:L214)</f>
        <v>0</v>
      </c>
      <c r="M215" s="3"/>
      <c r="N215" s="3"/>
      <c r="O215" s="3"/>
      <c r="P215" s="3"/>
      <c r="Q215" s="3"/>
      <c r="R215" s="3"/>
      <c r="S215" s="3"/>
      <c r="T215" s="3"/>
      <c r="U215" s="3"/>
      <c r="V215" s="3"/>
      <c r="W215" s="3"/>
      <c r="X215" s="3"/>
      <c r="Y215" s="3" t="s">
        <v>45</v>
      </c>
      <c r="Z215" s="13">
        <f>SUM(Z213:Z214)</f>
        <v>0</v>
      </c>
    </row>
    <row r="216" spans="1:26">
      <c r="A216" s="5">
        <v>111</v>
      </c>
      <c r="B216" s="5">
        <v>1</v>
      </c>
      <c r="C216" s="5" t="s">
        <v>321</v>
      </c>
      <c r="D216" s="5"/>
      <c r="E216" s="5"/>
      <c r="F216" s="5"/>
      <c r="G216" s="5"/>
      <c r="H216" s="6" t="s">
        <v>32</v>
      </c>
      <c r="I216" s="6" t="s">
        <v>32</v>
      </c>
      <c r="J216" s="5" t="s">
        <v>121</v>
      </c>
      <c r="K216" s="12">
        <f>SUM(K197,K203,K206,K209,K212,K215)</f>
        <v>43556524000</v>
      </c>
      <c r="L216" s="14">
        <f>SUM(L197,L203,L206,L209,L212,L215)</f>
        <v>0</v>
      </c>
      <c r="M216" s="5"/>
      <c r="N216" s="5"/>
      <c r="O216" s="5"/>
      <c r="P216" s="5"/>
      <c r="Q216" s="5"/>
      <c r="R216" s="5"/>
      <c r="S216" s="5"/>
      <c r="T216" s="5"/>
      <c r="U216" s="5"/>
      <c r="V216" s="5"/>
      <c r="W216" s="5"/>
      <c r="X216" s="5"/>
      <c r="Y216" s="5" t="s">
        <v>121</v>
      </c>
      <c r="Z216" s="14">
        <f>SUM(Z197,Z203,Z206,Z209,Z212,Z215)</f>
        <v>0</v>
      </c>
    </row>
    <row r="217" spans="1:26">
      <c r="A217" s="15">
        <v>111</v>
      </c>
      <c r="B217" s="15">
        <v>4</v>
      </c>
      <c r="C217" s="15" t="s">
        <v>321</v>
      </c>
      <c r="D217" s="15">
        <v>2</v>
      </c>
      <c r="E217" s="15" t="s">
        <v>317</v>
      </c>
      <c r="F217" s="15">
        <v>12</v>
      </c>
      <c r="G217" s="15" t="s">
        <v>359</v>
      </c>
      <c r="H217" s="16" t="s">
        <v>360</v>
      </c>
      <c r="I217" s="16" t="s">
        <v>361</v>
      </c>
      <c r="J217" s="15" t="s">
        <v>362</v>
      </c>
      <c r="K217" s="9">
        <v>1236507000</v>
      </c>
      <c r="L217" s="2"/>
      <c r="M217" s="15"/>
      <c r="N217" s="15"/>
      <c r="O217" s="15"/>
      <c r="P217" s="15"/>
      <c r="Q217" s="15"/>
      <c r="R217" s="15"/>
      <c r="S217" s="15"/>
      <c r="T217" s="15"/>
      <c r="U217" s="15"/>
      <c r="V217" s="15"/>
      <c r="W217" s="15"/>
      <c r="X217" s="15"/>
      <c r="Y217" s="15"/>
      <c r="Z217" s="15"/>
    </row>
    <row r="218" spans="1:26">
      <c r="A218" s="15">
        <v>111</v>
      </c>
      <c r="B218" s="15">
        <v>4</v>
      </c>
      <c r="C218" s="15"/>
      <c r="D218" s="15"/>
      <c r="E218" s="15"/>
      <c r="F218" s="15"/>
      <c r="G218" s="15"/>
      <c r="H218" s="16" t="s">
        <v>32</v>
      </c>
      <c r="I218" s="16" t="s">
        <v>32</v>
      </c>
      <c r="J218" s="15"/>
      <c r="K218" s="18" t="str" cm="1">
        <f t="array" ref="K218">IF(I218="","",_xlfn.XLOOKUP(0&amp;A218&amp;IF(F218&lt;&gt;"",F218,LOOKUP(2,1/(F$2:F218&lt;&gt;""),F$2:F218))&amp;I218,Hoja4!G:G,Hoja4!F:F,"",0))</f>
        <v/>
      </c>
      <c r="L218" s="15"/>
      <c r="M218" s="15">
        <v>15</v>
      </c>
      <c r="N218" s="15" t="s">
        <v>363</v>
      </c>
      <c r="O218" s="15" t="s">
        <v>34</v>
      </c>
      <c r="P218" s="15" t="s">
        <v>131</v>
      </c>
      <c r="Q218" s="15" t="s">
        <v>41</v>
      </c>
      <c r="R218" s="15" t="s">
        <v>58</v>
      </c>
      <c r="S218" s="15"/>
      <c r="T218" s="15"/>
      <c r="U218" s="15">
        <v>100</v>
      </c>
      <c r="V218" s="15">
        <v>100</v>
      </c>
      <c r="W218" s="15" t="s">
        <v>38</v>
      </c>
      <c r="X218" s="15" t="s">
        <v>38</v>
      </c>
      <c r="Y218" s="15" t="s">
        <v>38</v>
      </c>
      <c r="Z218" s="2"/>
    </row>
    <row r="219" spans="1:26">
      <c r="A219" s="3">
        <v>111</v>
      </c>
      <c r="B219" s="3">
        <v>4</v>
      </c>
      <c r="C219" s="3" t="s">
        <v>321</v>
      </c>
      <c r="D219" s="3"/>
      <c r="E219" s="3"/>
      <c r="F219" s="3">
        <v>12</v>
      </c>
      <c r="G219" s="3" t="s">
        <v>359</v>
      </c>
      <c r="H219" s="4" t="s">
        <v>32</v>
      </c>
      <c r="I219" s="4" t="s">
        <v>32</v>
      </c>
      <c r="J219" s="3" t="s">
        <v>44</v>
      </c>
      <c r="K219" s="11">
        <f>SUM(K217:K218)</f>
        <v>1236507000</v>
      </c>
      <c r="L219" s="13">
        <f>SUM(L216:L218)</f>
        <v>0</v>
      </c>
      <c r="M219" s="3"/>
      <c r="N219" s="3"/>
      <c r="O219" s="3"/>
      <c r="P219" s="3"/>
      <c r="Q219" s="3"/>
      <c r="R219" s="3"/>
      <c r="S219" s="3"/>
      <c r="T219" s="3"/>
      <c r="U219" s="3"/>
      <c r="V219" s="3"/>
      <c r="W219" s="3"/>
      <c r="X219" s="3"/>
      <c r="Y219" s="3" t="s">
        <v>45</v>
      </c>
      <c r="Z219" s="13">
        <f>SUM(Z216:Z218)</f>
        <v>0</v>
      </c>
    </row>
    <row r="220" spans="1:26">
      <c r="A220" s="15">
        <v>111</v>
      </c>
      <c r="B220" s="15">
        <v>4</v>
      </c>
      <c r="C220" s="15" t="s">
        <v>321</v>
      </c>
      <c r="D220" s="15">
        <v>2</v>
      </c>
      <c r="E220" s="15" t="s">
        <v>317</v>
      </c>
      <c r="F220" s="15">
        <v>13</v>
      </c>
      <c r="G220" s="15" t="s">
        <v>364</v>
      </c>
      <c r="H220" s="16" t="s">
        <v>360</v>
      </c>
      <c r="I220" s="16" t="s">
        <v>361</v>
      </c>
      <c r="J220" s="15" t="s">
        <v>362</v>
      </c>
      <c r="K220" s="9">
        <v>5784576000</v>
      </c>
      <c r="L220" s="2"/>
      <c r="M220" s="15"/>
      <c r="N220" s="15"/>
      <c r="O220" s="15"/>
      <c r="P220" s="15"/>
      <c r="Q220" s="15"/>
      <c r="R220" s="15"/>
      <c r="S220" s="15"/>
      <c r="T220" s="15"/>
      <c r="U220" s="15"/>
      <c r="V220" s="15"/>
      <c r="W220" s="15"/>
      <c r="X220" s="15"/>
      <c r="Y220" s="15"/>
      <c r="Z220" s="15"/>
    </row>
    <row r="221" spans="1:26">
      <c r="A221" s="15">
        <v>111</v>
      </c>
      <c r="B221" s="15">
        <v>4</v>
      </c>
      <c r="C221" s="15"/>
      <c r="D221" s="15"/>
      <c r="E221" s="15"/>
      <c r="F221" s="15"/>
      <c r="G221" s="15"/>
      <c r="H221" s="16" t="s">
        <v>32</v>
      </c>
      <c r="I221" s="16" t="s">
        <v>32</v>
      </c>
      <c r="J221" s="15"/>
      <c r="K221" s="18" t="str" cm="1">
        <f t="array" ref="K221">IF(I221="","",_xlfn.XLOOKUP(0&amp;A221&amp;IF(F221&lt;&gt;"",F221,LOOKUP(2,1/(F$2:F221&lt;&gt;""),F$2:F221))&amp;I221,Hoja4!G:G,Hoja4!F:F,"",0))</f>
        <v/>
      </c>
      <c r="L221" s="15"/>
      <c r="M221" s="15">
        <v>20</v>
      </c>
      <c r="N221" s="15" t="s">
        <v>365</v>
      </c>
      <c r="O221" s="15" t="s">
        <v>34</v>
      </c>
      <c r="P221" s="15" t="s">
        <v>131</v>
      </c>
      <c r="Q221" s="15" t="s">
        <v>41</v>
      </c>
      <c r="R221" s="15" t="s">
        <v>37</v>
      </c>
      <c r="S221" s="15"/>
      <c r="T221" s="15"/>
      <c r="U221" s="15">
        <v>100</v>
      </c>
      <c r="V221" s="15">
        <v>100</v>
      </c>
      <c r="W221" s="15" t="s">
        <v>38</v>
      </c>
      <c r="X221" s="15" t="s">
        <v>38</v>
      </c>
      <c r="Y221" s="15" t="s">
        <v>38</v>
      </c>
      <c r="Z221" s="2"/>
    </row>
    <row r="222" spans="1:26">
      <c r="A222" s="15">
        <v>111</v>
      </c>
      <c r="B222" s="15">
        <v>4</v>
      </c>
      <c r="C222" s="15"/>
      <c r="D222" s="15"/>
      <c r="E222" s="15"/>
      <c r="F222" s="15"/>
      <c r="G222" s="15"/>
      <c r="H222" s="16" t="s">
        <v>32</v>
      </c>
      <c r="I222" s="16" t="s">
        <v>32</v>
      </c>
      <c r="J222" s="15"/>
      <c r="K222" s="18" t="str" cm="1">
        <f t="array" ref="K222">IF(I222="","",_xlfn.XLOOKUP(0&amp;A222&amp;IF(F222&lt;&gt;"",F222,LOOKUP(2,1/(F$2:F222&lt;&gt;""),F$2:F222))&amp;I222,Hoja4!G:G,Hoja4!F:F,"",0))</f>
        <v/>
      </c>
      <c r="L222" s="15"/>
      <c r="M222" s="15">
        <v>21</v>
      </c>
      <c r="N222" s="15" t="s">
        <v>366</v>
      </c>
      <c r="O222" s="15" t="s">
        <v>34</v>
      </c>
      <c r="P222" s="15" t="s">
        <v>131</v>
      </c>
      <c r="Q222" s="15" t="s">
        <v>41</v>
      </c>
      <c r="R222" s="15" t="s">
        <v>37</v>
      </c>
      <c r="S222" s="15"/>
      <c r="T222" s="15"/>
      <c r="U222" s="15">
        <v>100</v>
      </c>
      <c r="V222" s="15">
        <v>100</v>
      </c>
      <c r="W222" s="15" t="s">
        <v>38</v>
      </c>
      <c r="X222" s="15" t="s">
        <v>38</v>
      </c>
      <c r="Y222" s="15" t="s">
        <v>38</v>
      </c>
      <c r="Z222" s="2"/>
    </row>
    <row r="223" spans="1:26">
      <c r="A223" s="3">
        <v>111</v>
      </c>
      <c r="B223" s="3">
        <v>4</v>
      </c>
      <c r="C223" s="3" t="s">
        <v>321</v>
      </c>
      <c r="D223" s="3"/>
      <c r="E223" s="3"/>
      <c r="F223" s="3">
        <v>13</v>
      </c>
      <c r="G223" s="3" t="s">
        <v>364</v>
      </c>
      <c r="H223" s="4" t="s">
        <v>32</v>
      </c>
      <c r="I223" s="4" t="s">
        <v>32</v>
      </c>
      <c r="J223" s="3" t="s">
        <v>44</v>
      </c>
      <c r="K223" s="11">
        <f>SUM(K220:K222)</f>
        <v>5784576000</v>
      </c>
      <c r="L223" s="13">
        <f>SUM(L220:L222)</f>
        <v>0</v>
      </c>
      <c r="M223" s="3"/>
      <c r="N223" s="3"/>
      <c r="O223" s="3"/>
      <c r="P223" s="3"/>
      <c r="Q223" s="3"/>
      <c r="R223" s="3"/>
      <c r="S223" s="3"/>
      <c r="T223" s="3"/>
      <c r="U223" s="3"/>
      <c r="V223" s="3"/>
      <c r="W223" s="3"/>
      <c r="X223" s="3"/>
      <c r="Y223" s="3" t="s">
        <v>45</v>
      </c>
      <c r="Z223" s="13">
        <f>SUM(Z220:Z222)</f>
        <v>0</v>
      </c>
    </row>
    <row r="224" spans="1:26">
      <c r="A224" s="5">
        <v>111</v>
      </c>
      <c r="B224" s="5">
        <v>4</v>
      </c>
      <c r="C224" s="5" t="s">
        <v>321</v>
      </c>
      <c r="D224" s="5"/>
      <c r="E224" s="5"/>
      <c r="F224" s="5"/>
      <c r="G224" s="5"/>
      <c r="H224" s="6" t="s">
        <v>32</v>
      </c>
      <c r="I224" s="6" t="s">
        <v>32</v>
      </c>
      <c r="J224" s="5" t="s">
        <v>121</v>
      </c>
      <c r="K224" s="12">
        <f>SUM(K219,K223)</f>
        <v>7021083000</v>
      </c>
      <c r="L224" s="14">
        <f>SUM(L219,L223)</f>
        <v>0</v>
      </c>
      <c r="M224" s="5"/>
      <c r="N224" s="5"/>
      <c r="O224" s="5"/>
      <c r="P224" s="5"/>
      <c r="Q224" s="5"/>
      <c r="R224" s="5"/>
      <c r="S224" s="5"/>
      <c r="T224" s="5"/>
      <c r="U224" s="5"/>
      <c r="V224" s="5"/>
      <c r="W224" s="5"/>
      <c r="X224" s="5"/>
      <c r="Y224" s="5" t="s">
        <v>121</v>
      </c>
      <c r="Z224" s="14">
        <f>SUM(Z219,Z223)</f>
        <v>0</v>
      </c>
    </row>
    <row r="225" spans="1:26">
      <c r="A225" s="15">
        <v>206</v>
      </c>
      <c r="B225" s="15">
        <v>1</v>
      </c>
      <c r="C225" s="15" t="s">
        <v>367</v>
      </c>
      <c r="D225" s="15">
        <v>1</v>
      </c>
      <c r="E225" s="15" t="s">
        <v>368</v>
      </c>
      <c r="F225" s="15">
        <v>4</v>
      </c>
      <c r="G225" s="15" t="s">
        <v>369</v>
      </c>
      <c r="H225" s="16" t="s">
        <v>370</v>
      </c>
      <c r="I225" s="16" t="s">
        <v>371</v>
      </c>
      <c r="J225" s="15" t="s">
        <v>372</v>
      </c>
      <c r="K225" s="9" cm="1">
        <f t="array" ref="K225">IF(I225="","",_xlfn.XLOOKUP(0&amp;A225&amp;IF(F225&lt;&gt;"",F225,LOOKUP(2,1/(F$2:F225&lt;&gt;""),F$2:F225))&amp;I225,Hoja4!G:G,Hoja4!F:F,"",0))</f>
        <v>190741377</v>
      </c>
      <c r="L225" s="2"/>
      <c r="M225" s="15"/>
      <c r="N225" s="15"/>
      <c r="O225" s="15"/>
      <c r="P225" s="15"/>
      <c r="Q225" s="15"/>
      <c r="R225" s="15"/>
      <c r="S225" s="15"/>
      <c r="T225" s="15"/>
      <c r="U225" s="15"/>
      <c r="V225" s="15"/>
      <c r="W225" s="15"/>
      <c r="X225" s="15"/>
      <c r="Y225" s="15"/>
      <c r="Z225" s="15"/>
    </row>
    <row r="226" spans="1:26">
      <c r="A226" s="15">
        <v>206</v>
      </c>
      <c r="B226" s="15">
        <v>1</v>
      </c>
      <c r="C226" s="15"/>
      <c r="D226" s="15"/>
      <c r="E226" s="15"/>
      <c r="F226" s="15"/>
      <c r="G226" s="15"/>
      <c r="H226" s="16" t="s">
        <v>32</v>
      </c>
      <c r="I226" s="16" t="s">
        <v>32</v>
      </c>
      <c r="J226" s="15"/>
      <c r="K226" s="18" t="str" cm="1">
        <f t="array" ref="K226">IF(I226="","",_xlfn.XLOOKUP(0&amp;A226&amp;IF(F226&lt;&gt;"",F226,LOOKUP(2,1/(F$2:F226&lt;&gt;""),F$2:F226))&amp;I226,Hoja4!G:G,Hoja4!F:F,"",0))</f>
        <v/>
      </c>
      <c r="L226" s="15"/>
      <c r="M226" s="15">
        <v>4</v>
      </c>
      <c r="N226" s="15" t="s">
        <v>373</v>
      </c>
      <c r="O226" s="15" t="s">
        <v>76</v>
      </c>
      <c r="P226" s="15" t="s">
        <v>131</v>
      </c>
      <c r="Q226" s="15" t="s">
        <v>41</v>
      </c>
      <c r="R226" s="15" t="s">
        <v>374</v>
      </c>
      <c r="S226" s="15">
        <v>80</v>
      </c>
      <c r="T226" s="15"/>
      <c r="U226" s="15">
        <v>100</v>
      </c>
      <c r="V226" s="15">
        <v>94</v>
      </c>
      <c r="W226" s="15" t="s">
        <v>38</v>
      </c>
      <c r="X226" s="15" t="s">
        <v>38</v>
      </c>
      <c r="Y226" s="15" t="s">
        <v>38</v>
      </c>
      <c r="Z226" s="2"/>
    </row>
    <row r="227" spans="1:26">
      <c r="A227" s="3">
        <v>206</v>
      </c>
      <c r="B227" s="3">
        <v>1</v>
      </c>
      <c r="C227" s="3" t="s">
        <v>367</v>
      </c>
      <c r="D227" s="3"/>
      <c r="E227" s="3"/>
      <c r="F227" s="3">
        <v>4</v>
      </c>
      <c r="G227" s="3" t="s">
        <v>369</v>
      </c>
      <c r="H227" s="4" t="s">
        <v>32</v>
      </c>
      <c r="I227" s="4" t="s">
        <v>32</v>
      </c>
      <c r="J227" s="3" t="s">
        <v>44</v>
      </c>
      <c r="K227" s="11">
        <f>SUM(K225:K226)</f>
        <v>190741377</v>
      </c>
      <c r="L227" s="13">
        <f>SUM(L224:L226)</f>
        <v>0</v>
      </c>
      <c r="M227" s="3"/>
      <c r="N227" s="3"/>
      <c r="O227" s="3"/>
      <c r="P227" s="3"/>
      <c r="Q227" s="3"/>
      <c r="R227" s="3"/>
      <c r="S227" s="3"/>
      <c r="T227" s="3"/>
      <c r="U227" s="3"/>
      <c r="V227" s="3"/>
      <c r="W227" s="3"/>
      <c r="X227" s="3"/>
      <c r="Y227" s="3" t="s">
        <v>45</v>
      </c>
      <c r="Z227" s="13">
        <f>SUM(Z224:Z226)</f>
        <v>0</v>
      </c>
    </row>
    <row r="228" spans="1:26">
      <c r="A228" s="15">
        <v>206</v>
      </c>
      <c r="B228" s="15">
        <v>1</v>
      </c>
      <c r="C228" s="15" t="s">
        <v>367</v>
      </c>
      <c r="D228" s="15">
        <v>2</v>
      </c>
      <c r="E228" s="15" t="s">
        <v>317</v>
      </c>
      <c r="F228" s="15">
        <v>8</v>
      </c>
      <c r="G228" s="15" t="s">
        <v>118</v>
      </c>
      <c r="H228" s="16" t="s">
        <v>370</v>
      </c>
      <c r="I228" s="16" t="s">
        <v>371</v>
      </c>
      <c r="J228" s="15" t="s">
        <v>372</v>
      </c>
      <c r="K228" s="9" cm="1">
        <f t="array" ref="K228">IF(I228="","",_xlfn.XLOOKUP(0&amp;A228&amp;IF(F228&lt;&gt;"",F228,LOOKUP(2,1/(F$2:F228&lt;&gt;""),F$2:F228))&amp;I228,Hoja4!G:G,Hoja4!F:F,"",0))</f>
        <v>4377824727</v>
      </c>
      <c r="L228" s="2"/>
      <c r="M228" s="15"/>
      <c r="N228" s="15"/>
      <c r="O228" s="15"/>
      <c r="P228" s="15"/>
      <c r="Q228" s="15"/>
      <c r="R228" s="15"/>
      <c r="S228" s="15"/>
      <c r="T228" s="15"/>
      <c r="U228" s="15"/>
      <c r="V228" s="15"/>
      <c r="W228" s="15"/>
      <c r="X228" s="15"/>
      <c r="Y228" s="15"/>
      <c r="Z228" s="15"/>
    </row>
    <row r="229" spans="1:26">
      <c r="A229" s="15">
        <v>206</v>
      </c>
      <c r="B229" s="15">
        <v>1</v>
      </c>
      <c r="C229" s="15"/>
      <c r="D229" s="15"/>
      <c r="E229" s="15"/>
      <c r="F229" s="15"/>
      <c r="G229" s="15"/>
      <c r="H229" s="16" t="s">
        <v>32</v>
      </c>
      <c r="I229" s="16" t="s">
        <v>32</v>
      </c>
      <c r="J229" s="15"/>
      <c r="K229" s="18" t="str" cm="1">
        <f t="array" ref="K229">IF(I229="","",_xlfn.XLOOKUP(0&amp;A229&amp;IF(F229&lt;&gt;"",F229,LOOKUP(2,1/(F$2:F229&lt;&gt;""),F$2:F229))&amp;I229,Hoja4!G:G,Hoja4!F:F,"",0))</f>
        <v/>
      </c>
      <c r="L229" s="15"/>
      <c r="M229" s="15">
        <v>8</v>
      </c>
      <c r="N229" s="15" t="s">
        <v>375</v>
      </c>
      <c r="O229" s="15" t="s">
        <v>76</v>
      </c>
      <c r="P229" s="15" t="s">
        <v>131</v>
      </c>
      <c r="Q229" s="15" t="s">
        <v>41</v>
      </c>
      <c r="R229" s="15" t="s">
        <v>374</v>
      </c>
      <c r="S229" s="15"/>
      <c r="T229" s="15"/>
      <c r="U229" s="15">
        <v>100</v>
      </c>
      <c r="V229" s="15">
        <v>0</v>
      </c>
      <c r="W229" s="15" t="s">
        <v>38</v>
      </c>
      <c r="X229" s="15" t="s">
        <v>38</v>
      </c>
      <c r="Y229" s="15" t="s">
        <v>38</v>
      </c>
      <c r="Z229" s="2"/>
    </row>
    <row r="230" spans="1:26">
      <c r="A230" s="15">
        <v>206</v>
      </c>
      <c r="B230" s="15">
        <v>1</v>
      </c>
      <c r="C230" s="15"/>
      <c r="D230" s="15"/>
      <c r="E230" s="15"/>
      <c r="F230" s="15"/>
      <c r="G230" s="15"/>
      <c r="H230" s="16" t="s">
        <v>32</v>
      </c>
      <c r="I230" s="16" t="s">
        <v>32</v>
      </c>
      <c r="J230" s="15"/>
      <c r="K230" s="18" t="str" cm="1">
        <f t="array" ref="K230">IF(I230="","",_xlfn.XLOOKUP(0&amp;A230&amp;IF(F230&lt;&gt;"",F230,LOOKUP(2,1/(F$2:F230&lt;&gt;""),F$2:F230))&amp;I230,Hoja4!G:G,Hoja4!F:F,"",0))</f>
        <v/>
      </c>
      <c r="L230" s="15"/>
      <c r="M230" s="15">
        <v>10</v>
      </c>
      <c r="N230" s="15" t="s">
        <v>376</v>
      </c>
      <c r="O230" s="15" t="s">
        <v>76</v>
      </c>
      <c r="P230" s="15" t="s">
        <v>131</v>
      </c>
      <c r="Q230" s="15" t="s">
        <v>41</v>
      </c>
      <c r="R230" s="15" t="s">
        <v>374</v>
      </c>
      <c r="S230" s="15"/>
      <c r="T230" s="15"/>
      <c r="U230" s="15">
        <v>100</v>
      </c>
      <c r="V230" s="15">
        <v>10</v>
      </c>
      <c r="W230" s="15" t="s">
        <v>43</v>
      </c>
      <c r="X230" s="15" t="s">
        <v>38</v>
      </c>
      <c r="Y230" s="15" t="s">
        <v>38</v>
      </c>
      <c r="Z230" s="2"/>
    </row>
    <row r="231" spans="1:26">
      <c r="A231" s="3">
        <v>206</v>
      </c>
      <c r="B231" s="3">
        <v>1</v>
      </c>
      <c r="C231" s="3" t="s">
        <v>367</v>
      </c>
      <c r="D231" s="3"/>
      <c r="E231" s="3"/>
      <c r="F231" s="3">
        <v>8</v>
      </c>
      <c r="G231" s="3" t="s">
        <v>118</v>
      </c>
      <c r="H231" s="4" t="s">
        <v>32</v>
      </c>
      <c r="I231" s="4" t="s">
        <v>32</v>
      </c>
      <c r="J231" s="3" t="s">
        <v>44</v>
      </c>
      <c r="K231" s="11">
        <f>SUM(K228:K230)</f>
        <v>4377824727</v>
      </c>
      <c r="L231" s="13">
        <f>SUM(L228:L230)</f>
        <v>0</v>
      </c>
      <c r="M231" s="3"/>
      <c r="N231" s="3"/>
      <c r="O231" s="3"/>
      <c r="P231" s="3"/>
      <c r="Q231" s="3"/>
      <c r="R231" s="3"/>
      <c r="S231" s="3"/>
      <c r="T231" s="3"/>
      <c r="U231" s="3"/>
      <c r="V231" s="3"/>
      <c r="W231" s="3"/>
      <c r="X231" s="3"/>
      <c r="Y231" s="3" t="s">
        <v>45</v>
      </c>
      <c r="Z231" s="13">
        <f>SUM(Z228:Z230)</f>
        <v>0</v>
      </c>
    </row>
    <row r="232" spans="1:26">
      <c r="A232" s="15">
        <v>206</v>
      </c>
      <c r="B232" s="15">
        <v>1</v>
      </c>
      <c r="C232" s="15" t="s">
        <v>367</v>
      </c>
      <c r="D232" s="15">
        <v>1</v>
      </c>
      <c r="E232" s="15" t="s">
        <v>368</v>
      </c>
      <c r="F232" s="15">
        <v>3</v>
      </c>
      <c r="G232" s="15" t="s">
        <v>377</v>
      </c>
      <c r="H232" s="16" t="s">
        <v>370</v>
      </c>
      <c r="I232" s="16" t="s">
        <v>371</v>
      </c>
      <c r="J232" s="15" t="s">
        <v>372</v>
      </c>
      <c r="K232" s="9" cm="1">
        <f t="array" ref="K232">IF(I232="","",_xlfn.XLOOKUP(0&amp;A232&amp;IF(F232&lt;&gt;"",F232,LOOKUP(2,1/(F$2:F232&lt;&gt;""),F$2:F232))&amp;I232,Hoja4!G:G,Hoja4!F:F,"",0))</f>
        <v>314095896</v>
      </c>
      <c r="L232" s="2"/>
      <c r="M232" s="15"/>
      <c r="N232" s="15"/>
      <c r="O232" s="15"/>
      <c r="P232" s="15"/>
      <c r="Q232" s="15"/>
      <c r="R232" s="15"/>
      <c r="S232" s="15"/>
      <c r="T232" s="15"/>
      <c r="U232" s="15"/>
      <c r="V232" s="15"/>
      <c r="W232" s="15"/>
      <c r="X232" s="15"/>
      <c r="Y232" s="15"/>
      <c r="Z232" s="15"/>
    </row>
    <row r="233" spans="1:26">
      <c r="A233" s="15">
        <v>206</v>
      </c>
      <c r="B233" s="15">
        <v>1</v>
      </c>
      <c r="C233" s="15"/>
      <c r="D233" s="15"/>
      <c r="E233" s="15"/>
      <c r="F233" s="15"/>
      <c r="G233" s="15"/>
      <c r="H233" s="16" t="s">
        <v>32</v>
      </c>
      <c r="I233" s="16" t="s">
        <v>32</v>
      </c>
      <c r="J233" s="15"/>
      <c r="K233" s="18" t="str" cm="1">
        <f t="array" ref="K233">IF(I233="","",_xlfn.XLOOKUP(0&amp;A233&amp;IF(F233&lt;&gt;"",F233,LOOKUP(2,1/(F$2:F233&lt;&gt;""),F$2:F233))&amp;I233,Hoja4!G:G,Hoja4!F:F,"",0))</f>
        <v/>
      </c>
      <c r="L233" s="15"/>
      <c r="M233" s="15">
        <v>9</v>
      </c>
      <c r="N233" s="15" t="s">
        <v>378</v>
      </c>
      <c r="O233" s="15" t="s">
        <v>76</v>
      </c>
      <c r="P233" s="15" t="s">
        <v>131</v>
      </c>
      <c r="Q233" s="15" t="s">
        <v>36</v>
      </c>
      <c r="R233" s="15" t="s">
        <v>374</v>
      </c>
      <c r="S233" s="15">
        <v>0</v>
      </c>
      <c r="T233" s="15"/>
      <c r="U233" s="15">
        <v>95</v>
      </c>
      <c r="V233" s="15">
        <v>10</v>
      </c>
      <c r="W233" s="15" t="s">
        <v>38</v>
      </c>
      <c r="X233" s="15" t="s">
        <v>38</v>
      </c>
      <c r="Y233" s="15" t="s">
        <v>38</v>
      </c>
      <c r="Z233" s="2"/>
    </row>
    <row r="234" spans="1:26">
      <c r="A234" s="3">
        <v>206</v>
      </c>
      <c r="B234" s="3">
        <v>1</v>
      </c>
      <c r="C234" s="3" t="s">
        <v>367</v>
      </c>
      <c r="D234" s="3"/>
      <c r="E234" s="3"/>
      <c r="F234" s="3">
        <v>3</v>
      </c>
      <c r="G234" s="3" t="s">
        <v>377</v>
      </c>
      <c r="H234" s="4" t="s">
        <v>32</v>
      </c>
      <c r="I234" s="4" t="s">
        <v>32</v>
      </c>
      <c r="J234" s="3" t="s">
        <v>44</v>
      </c>
      <c r="K234" s="11">
        <f>SUM(K232:K233)</f>
        <v>314095896</v>
      </c>
      <c r="L234" s="13">
        <f>SUM(L232:L233)</f>
        <v>0</v>
      </c>
      <c r="M234" s="3"/>
      <c r="N234" s="3"/>
      <c r="O234" s="3"/>
      <c r="P234" s="3"/>
      <c r="Q234" s="3"/>
      <c r="R234" s="3"/>
      <c r="S234" s="3"/>
      <c r="T234" s="3"/>
      <c r="U234" s="3"/>
      <c r="V234" s="3"/>
      <c r="W234" s="3"/>
      <c r="X234" s="3"/>
      <c r="Y234" s="3" t="s">
        <v>45</v>
      </c>
      <c r="Z234" s="13">
        <f>SUM(Z232:Z233)</f>
        <v>0</v>
      </c>
    </row>
    <row r="235" spans="1:26">
      <c r="A235" s="5">
        <v>206</v>
      </c>
      <c r="B235" s="5">
        <v>1</v>
      </c>
      <c r="C235" s="5" t="s">
        <v>367</v>
      </c>
      <c r="D235" s="5"/>
      <c r="E235" s="5"/>
      <c r="F235" s="5"/>
      <c r="G235" s="5"/>
      <c r="H235" s="6" t="s">
        <v>32</v>
      </c>
      <c r="I235" s="6" t="s">
        <v>32</v>
      </c>
      <c r="J235" s="5" t="s">
        <v>121</v>
      </c>
      <c r="K235" s="12">
        <f>SUM(K227,K231,K234)</f>
        <v>4882662000</v>
      </c>
      <c r="L235" s="14">
        <f>SUM(L227,L231,L234)</f>
        <v>0</v>
      </c>
      <c r="M235" s="5"/>
      <c r="N235" s="5"/>
      <c r="O235" s="5"/>
      <c r="P235" s="5"/>
      <c r="Q235" s="5"/>
      <c r="R235" s="5"/>
      <c r="S235" s="5"/>
      <c r="T235" s="5"/>
      <c r="U235" s="5"/>
      <c r="V235" s="5"/>
      <c r="W235" s="5"/>
      <c r="X235" s="5"/>
      <c r="Y235" s="5" t="s">
        <v>121</v>
      </c>
      <c r="Z235" s="14">
        <f>SUM(Z227,Z231,Z234)</f>
        <v>0</v>
      </c>
    </row>
    <row r="236" spans="1:26">
      <c r="A236" s="15">
        <v>226</v>
      </c>
      <c r="B236" s="15">
        <v>1</v>
      </c>
      <c r="C236" s="15" t="s">
        <v>379</v>
      </c>
      <c r="D236" s="15">
        <v>1</v>
      </c>
      <c r="E236" s="15" t="s">
        <v>380</v>
      </c>
      <c r="F236" s="15">
        <v>1</v>
      </c>
      <c r="G236" s="15" t="s">
        <v>381</v>
      </c>
      <c r="H236" s="16" t="s">
        <v>382</v>
      </c>
      <c r="I236" s="16" t="s">
        <v>383</v>
      </c>
      <c r="J236" s="15" t="s">
        <v>384</v>
      </c>
      <c r="K236" s="9" cm="1">
        <f t="array" ref="K236">IF(I236="","",_xlfn.XLOOKUP(0&amp;A236&amp;IF(F236&lt;&gt;"",F236,LOOKUP(2,1/(F$2:F236&lt;&gt;""),F$2:F236))&amp;I236,Hoja4!G:G,Hoja4!F:F,"",0))</f>
        <v>16196637000</v>
      </c>
      <c r="L236" s="2"/>
      <c r="M236" s="15"/>
      <c r="N236" s="15"/>
      <c r="O236" s="15"/>
      <c r="P236" s="15"/>
      <c r="Q236" s="15"/>
      <c r="R236" s="15"/>
      <c r="S236" s="15"/>
      <c r="T236" s="15"/>
      <c r="U236" s="15"/>
      <c r="V236" s="15"/>
      <c r="W236" s="15"/>
      <c r="X236" s="15"/>
      <c r="Y236" s="15"/>
      <c r="Z236" s="15"/>
    </row>
    <row r="237" spans="1:26">
      <c r="A237" s="15">
        <v>226</v>
      </c>
      <c r="B237" s="15">
        <v>1</v>
      </c>
      <c r="C237" s="15"/>
      <c r="D237" s="15"/>
      <c r="E237" s="15"/>
      <c r="F237" s="15"/>
      <c r="G237" s="15"/>
      <c r="H237" s="16" t="s">
        <v>385</v>
      </c>
      <c r="I237" s="16" t="s">
        <v>386</v>
      </c>
      <c r="J237" s="15" t="s">
        <v>387</v>
      </c>
      <c r="K237" s="9" cm="1">
        <f t="array" ref="K237">IF(I237="","",_xlfn.XLOOKUP(0&amp;A237&amp;IF(F237&lt;&gt;"",F237,LOOKUP(2,1/(F$2:F237&lt;&gt;""),F$2:F237))&amp;I237,Hoja4!G:G,Hoja4!F:F,"",0))</f>
        <v>6315140000</v>
      </c>
      <c r="L237" s="2"/>
      <c r="M237" s="15"/>
      <c r="N237" s="15"/>
      <c r="O237" s="15"/>
      <c r="P237" s="15"/>
      <c r="Q237" s="15"/>
      <c r="R237" s="15"/>
      <c r="S237" s="15"/>
      <c r="T237" s="15"/>
      <c r="U237" s="15"/>
      <c r="V237" s="15"/>
      <c r="W237" s="15"/>
      <c r="X237" s="15"/>
      <c r="Y237" s="15"/>
      <c r="Z237" s="15"/>
    </row>
    <row r="238" spans="1:26">
      <c r="A238" s="15">
        <v>226</v>
      </c>
      <c r="B238" s="15">
        <v>1</v>
      </c>
      <c r="C238" s="15"/>
      <c r="D238" s="15"/>
      <c r="E238" s="15"/>
      <c r="F238" s="15"/>
      <c r="G238" s="15"/>
      <c r="H238" s="16" t="s">
        <v>32</v>
      </c>
      <c r="I238" s="16" t="s">
        <v>32</v>
      </c>
      <c r="J238" s="15"/>
      <c r="K238" s="18" t="str" cm="1">
        <f t="array" ref="K238">IF(I238="","",_xlfn.XLOOKUP(0&amp;A238&amp;IF(F238&lt;&gt;"",F238,LOOKUP(2,1/(F$2:F238&lt;&gt;""),F$2:F238))&amp;I238,Hoja4!G:G,Hoja4!F:F,"",0))</f>
        <v/>
      </c>
      <c r="L238" s="15"/>
      <c r="M238" s="15">
        <v>1</v>
      </c>
      <c r="N238" s="15" t="s">
        <v>388</v>
      </c>
      <c r="O238" s="15" t="s">
        <v>100</v>
      </c>
      <c r="P238" s="15" t="s">
        <v>131</v>
      </c>
      <c r="Q238" s="15" t="s">
        <v>41</v>
      </c>
      <c r="R238" s="15" t="s">
        <v>37</v>
      </c>
      <c r="S238" s="15">
        <v>100</v>
      </c>
      <c r="T238" s="15"/>
      <c r="U238" s="15">
        <v>100</v>
      </c>
      <c r="V238" s="15">
        <v>1</v>
      </c>
      <c r="W238" s="15" t="s">
        <v>38</v>
      </c>
      <c r="X238" s="15" t="s">
        <v>38</v>
      </c>
      <c r="Y238" s="15" t="s">
        <v>38</v>
      </c>
      <c r="Z238" s="2"/>
    </row>
    <row r="239" spans="1:26">
      <c r="A239" s="3">
        <v>226</v>
      </c>
      <c r="B239" s="3">
        <v>1</v>
      </c>
      <c r="C239" s="3" t="s">
        <v>379</v>
      </c>
      <c r="D239" s="3"/>
      <c r="E239" s="3"/>
      <c r="F239" s="3">
        <v>1</v>
      </c>
      <c r="G239" s="3" t="s">
        <v>381</v>
      </c>
      <c r="H239" s="4" t="s">
        <v>32</v>
      </c>
      <c r="I239" s="4" t="s">
        <v>32</v>
      </c>
      <c r="J239" s="3" t="s">
        <v>44</v>
      </c>
      <c r="K239" s="11">
        <f>SUM(K236:K238)</f>
        <v>22511777000</v>
      </c>
      <c r="L239" s="13">
        <f>SUM(L235:L238)</f>
        <v>0</v>
      </c>
      <c r="M239" s="3"/>
      <c r="N239" s="3"/>
      <c r="O239" s="3"/>
      <c r="P239" s="3"/>
      <c r="Q239" s="3"/>
      <c r="R239" s="3"/>
      <c r="S239" s="3"/>
      <c r="T239" s="3"/>
      <c r="U239" s="3"/>
      <c r="V239" s="3"/>
      <c r="W239" s="3"/>
      <c r="X239" s="3"/>
      <c r="Y239" s="3" t="s">
        <v>45</v>
      </c>
      <c r="Z239" s="13">
        <f>SUM(Z235:Z238)</f>
        <v>0</v>
      </c>
    </row>
    <row r="240" spans="1:26">
      <c r="A240" s="15">
        <v>226</v>
      </c>
      <c r="B240" s="15">
        <v>1</v>
      </c>
      <c r="C240" s="15" t="s">
        <v>379</v>
      </c>
      <c r="D240" s="15">
        <v>1</v>
      </c>
      <c r="E240" s="15" t="s">
        <v>380</v>
      </c>
      <c r="F240" s="15">
        <v>2</v>
      </c>
      <c r="G240" s="15" t="s">
        <v>389</v>
      </c>
      <c r="H240" s="16" t="s">
        <v>390</v>
      </c>
      <c r="I240" s="16" t="s">
        <v>391</v>
      </c>
      <c r="J240" s="15" t="s">
        <v>392</v>
      </c>
      <c r="K240" s="9" cm="1">
        <f t="array" ref="K240">IF(I240="","",_xlfn.XLOOKUP(0&amp;A240&amp;IF(F240&lt;&gt;"",F240,LOOKUP(2,1/(F$2:F240&lt;&gt;""),F$2:F240))&amp;I240,Hoja4!G:G,Hoja4!F:F,"",0))</f>
        <v>4689098000</v>
      </c>
      <c r="L240" s="2"/>
      <c r="M240" s="15"/>
      <c r="N240" s="15"/>
      <c r="O240" s="15"/>
      <c r="P240" s="15"/>
      <c r="Q240" s="15"/>
      <c r="R240" s="15"/>
      <c r="S240" s="15"/>
      <c r="T240" s="15"/>
      <c r="U240" s="15"/>
      <c r="V240" s="15"/>
      <c r="W240" s="15"/>
      <c r="X240" s="15"/>
      <c r="Y240" s="15"/>
      <c r="Z240" s="15"/>
    </row>
    <row r="241" spans="1:26">
      <c r="A241" s="15">
        <v>226</v>
      </c>
      <c r="B241" s="15">
        <v>1</v>
      </c>
      <c r="C241" s="15"/>
      <c r="D241" s="15"/>
      <c r="E241" s="15"/>
      <c r="F241" s="15"/>
      <c r="G241" s="15"/>
      <c r="H241" s="16" t="s">
        <v>32</v>
      </c>
      <c r="I241" s="16" t="s">
        <v>32</v>
      </c>
      <c r="J241" s="15"/>
      <c r="K241" s="18" t="str" cm="1">
        <f t="array" ref="K241">IF(I241="","",_xlfn.XLOOKUP(0&amp;A241&amp;IF(F241&lt;&gt;"",F241,LOOKUP(2,1/(F$2:F241&lt;&gt;""),F$2:F241))&amp;I241,Hoja4!G:G,Hoja4!F:F,"",0))</f>
        <v/>
      </c>
      <c r="L241" s="15"/>
      <c r="M241" s="15">
        <v>3</v>
      </c>
      <c r="N241" s="15" t="s">
        <v>393</v>
      </c>
      <c r="O241" s="15" t="s">
        <v>76</v>
      </c>
      <c r="P241" s="15" t="s">
        <v>131</v>
      </c>
      <c r="Q241" s="15" t="s">
        <v>36</v>
      </c>
      <c r="R241" s="15" t="s">
        <v>37</v>
      </c>
      <c r="S241" s="15">
        <v>90</v>
      </c>
      <c r="T241" s="15"/>
      <c r="U241" s="15">
        <v>90</v>
      </c>
      <c r="V241" s="15">
        <v>90</v>
      </c>
      <c r="W241" s="15" t="s">
        <v>38</v>
      </c>
      <c r="X241" s="15" t="s">
        <v>38</v>
      </c>
      <c r="Y241" s="15" t="s">
        <v>38</v>
      </c>
      <c r="Z241" s="2"/>
    </row>
    <row r="242" spans="1:26">
      <c r="A242" s="3">
        <v>226</v>
      </c>
      <c r="B242" s="3">
        <v>1</v>
      </c>
      <c r="C242" s="3" t="s">
        <v>379</v>
      </c>
      <c r="D242" s="3"/>
      <c r="E242" s="3"/>
      <c r="F242" s="3">
        <v>2</v>
      </c>
      <c r="G242" s="3" t="s">
        <v>389</v>
      </c>
      <c r="H242" s="4" t="s">
        <v>32</v>
      </c>
      <c r="I242" s="4" t="s">
        <v>32</v>
      </c>
      <c r="J242" s="3" t="s">
        <v>44</v>
      </c>
      <c r="K242" s="11">
        <f>SUM(K240:K241)</f>
        <v>4689098000</v>
      </c>
      <c r="L242" s="13">
        <f>SUM(L240:L241)</f>
        <v>0</v>
      </c>
      <c r="M242" s="3"/>
      <c r="N242" s="3"/>
      <c r="O242" s="3"/>
      <c r="P242" s="3"/>
      <c r="Q242" s="3"/>
      <c r="R242" s="3"/>
      <c r="S242" s="3"/>
      <c r="T242" s="3"/>
      <c r="U242" s="3"/>
      <c r="V242" s="3"/>
      <c r="W242" s="3"/>
      <c r="X242" s="3"/>
      <c r="Y242" s="3" t="s">
        <v>45</v>
      </c>
      <c r="Z242" s="13">
        <f>SUM(Z240:Z241)</f>
        <v>0</v>
      </c>
    </row>
    <row r="243" spans="1:26">
      <c r="A243" s="15">
        <v>226</v>
      </c>
      <c r="B243" s="15">
        <v>1</v>
      </c>
      <c r="C243" s="15" t="s">
        <v>379</v>
      </c>
      <c r="D243" s="15">
        <v>2</v>
      </c>
      <c r="E243" s="15" t="s">
        <v>317</v>
      </c>
      <c r="F243" s="15">
        <v>3</v>
      </c>
      <c r="G243" s="15" t="s">
        <v>318</v>
      </c>
      <c r="H243" s="16" t="s">
        <v>394</v>
      </c>
      <c r="I243" s="16" t="s">
        <v>395</v>
      </c>
      <c r="J243" s="15" t="s">
        <v>396</v>
      </c>
      <c r="K243" s="9" cm="1">
        <f t="array" ref="K243">IF(I243="","",_xlfn.XLOOKUP(0&amp;A243&amp;IF(F243&lt;&gt;"",F243,LOOKUP(2,1/(F$2:F243&lt;&gt;""),F$2:F243))&amp;I243,Hoja4!G:G,Hoja4!F:F,"",0))</f>
        <v>2733036638</v>
      </c>
      <c r="L243" s="2"/>
      <c r="M243" s="15"/>
      <c r="N243" s="15"/>
      <c r="O243" s="15"/>
      <c r="P243" s="15"/>
      <c r="Q243" s="15"/>
      <c r="R243" s="15"/>
      <c r="S243" s="15"/>
      <c r="T243" s="15"/>
      <c r="U243" s="15"/>
      <c r="V243" s="15"/>
      <c r="W243" s="15"/>
      <c r="X243" s="15"/>
      <c r="Y243" s="15"/>
      <c r="Z243" s="15"/>
    </row>
    <row r="244" spans="1:26">
      <c r="A244" s="15">
        <v>226</v>
      </c>
      <c r="B244" s="15">
        <v>1</v>
      </c>
      <c r="C244" s="15"/>
      <c r="D244" s="15"/>
      <c r="E244" s="15"/>
      <c r="F244" s="15"/>
      <c r="G244" s="15"/>
      <c r="H244" s="16" t="s">
        <v>32</v>
      </c>
      <c r="I244" s="16" t="s">
        <v>32</v>
      </c>
      <c r="J244" s="15"/>
      <c r="K244" s="18" t="str" cm="1">
        <f t="array" ref="K244">IF(I244="","",_xlfn.XLOOKUP(0&amp;A244&amp;IF(F244&lt;&gt;"",F244,LOOKUP(2,1/(F$2:F244&lt;&gt;""),F$2:F244))&amp;I244,Hoja4!G:G,Hoja4!F:F,"",0))</f>
        <v/>
      </c>
      <c r="L244" s="15"/>
      <c r="M244" s="15">
        <v>4</v>
      </c>
      <c r="N244" s="15" t="s">
        <v>397</v>
      </c>
      <c r="O244" s="15" t="s">
        <v>100</v>
      </c>
      <c r="P244" s="15" t="s">
        <v>131</v>
      </c>
      <c r="Q244" s="15" t="s">
        <v>41</v>
      </c>
      <c r="R244" s="15" t="s">
        <v>37</v>
      </c>
      <c r="S244" s="15">
        <v>100</v>
      </c>
      <c r="T244" s="15"/>
      <c r="U244" s="15">
        <v>100</v>
      </c>
      <c r="V244" s="15">
        <v>1</v>
      </c>
      <c r="W244" s="15" t="s">
        <v>38</v>
      </c>
      <c r="X244" s="15" t="s">
        <v>38</v>
      </c>
      <c r="Y244" s="15" t="s">
        <v>38</v>
      </c>
      <c r="Z244" s="2"/>
    </row>
    <row r="245" spans="1:26">
      <c r="A245" s="3">
        <v>226</v>
      </c>
      <c r="B245" s="3">
        <v>1</v>
      </c>
      <c r="C245" s="3" t="s">
        <v>379</v>
      </c>
      <c r="D245" s="3"/>
      <c r="E245" s="3"/>
      <c r="F245" s="3">
        <v>3</v>
      </c>
      <c r="G245" s="3" t="s">
        <v>318</v>
      </c>
      <c r="H245" s="4" t="s">
        <v>32</v>
      </c>
      <c r="I245" s="4" t="s">
        <v>32</v>
      </c>
      <c r="J245" s="3" t="s">
        <v>44</v>
      </c>
      <c r="K245" s="11">
        <f>SUM(K243:K244)</f>
        <v>2733036638</v>
      </c>
      <c r="L245" s="13">
        <f>SUM(L243:L244)</f>
        <v>0</v>
      </c>
      <c r="M245" s="3"/>
      <c r="N245" s="3"/>
      <c r="O245" s="3"/>
      <c r="P245" s="3"/>
      <c r="Q245" s="3"/>
      <c r="R245" s="3"/>
      <c r="S245" s="3"/>
      <c r="T245" s="3"/>
      <c r="U245" s="3"/>
      <c r="V245" s="3"/>
      <c r="W245" s="3"/>
      <c r="X245" s="3"/>
      <c r="Y245" s="3" t="s">
        <v>45</v>
      </c>
      <c r="Z245" s="13">
        <f>SUM(Z243:Z244)</f>
        <v>0</v>
      </c>
    </row>
    <row r="246" spans="1:26">
      <c r="A246" s="15">
        <v>226</v>
      </c>
      <c r="B246" s="15">
        <v>1</v>
      </c>
      <c r="C246" s="15" t="s">
        <v>379</v>
      </c>
      <c r="D246" s="15">
        <v>2</v>
      </c>
      <c r="E246" s="15" t="s">
        <v>317</v>
      </c>
      <c r="F246" s="15">
        <v>4</v>
      </c>
      <c r="G246" s="15" t="s">
        <v>398</v>
      </c>
      <c r="H246" s="16" t="s">
        <v>394</v>
      </c>
      <c r="I246" s="16" t="s">
        <v>395</v>
      </c>
      <c r="J246" s="15" t="s">
        <v>396</v>
      </c>
      <c r="K246" s="9" cm="1">
        <f t="array" ref="K246">IF(I246="","",_xlfn.XLOOKUP(0&amp;A246&amp;IF(F246&lt;&gt;"",F246,LOOKUP(2,1/(F$2:F246&lt;&gt;""),F$2:F246))&amp;I246,Hoja4!G:G,Hoja4!F:F,"",0))</f>
        <v>7254443379</v>
      </c>
      <c r="L246" s="2"/>
      <c r="M246" s="15"/>
      <c r="N246" s="15"/>
      <c r="O246" s="15"/>
      <c r="P246" s="15"/>
      <c r="Q246" s="15"/>
      <c r="R246" s="15"/>
      <c r="S246" s="15"/>
      <c r="T246" s="15"/>
      <c r="U246" s="15"/>
      <c r="V246" s="15"/>
      <c r="W246" s="15"/>
      <c r="X246" s="15"/>
      <c r="Y246" s="15"/>
      <c r="Z246" s="15"/>
    </row>
    <row r="247" spans="1:26">
      <c r="A247" s="15">
        <v>226</v>
      </c>
      <c r="B247" s="15">
        <v>1</v>
      </c>
      <c r="C247" s="15"/>
      <c r="D247" s="15"/>
      <c r="E247" s="15"/>
      <c r="F247" s="15"/>
      <c r="G247" s="15"/>
      <c r="H247" s="16" t="s">
        <v>32</v>
      </c>
      <c r="I247" s="16" t="s">
        <v>32</v>
      </c>
      <c r="J247" s="15"/>
      <c r="K247" s="18" t="str" cm="1">
        <f t="array" ref="K247">IF(I247="","",_xlfn.XLOOKUP(0&amp;A247&amp;IF(F247&lt;&gt;"",F247,LOOKUP(2,1/(F$2:F247&lt;&gt;""),F$2:F247))&amp;I247,Hoja4!G:G,Hoja4!F:F,"",0))</f>
        <v/>
      </c>
      <c r="L247" s="15"/>
      <c r="M247" s="15">
        <v>5</v>
      </c>
      <c r="N247" s="15" t="s">
        <v>399</v>
      </c>
      <c r="O247" s="15" t="s">
        <v>100</v>
      </c>
      <c r="P247" s="15" t="s">
        <v>131</v>
      </c>
      <c r="Q247" s="15" t="s">
        <v>41</v>
      </c>
      <c r="R247" s="15" t="s">
        <v>37</v>
      </c>
      <c r="S247" s="15">
        <v>100</v>
      </c>
      <c r="T247" s="15"/>
      <c r="U247" s="15">
        <v>100</v>
      </c>
      <c r="V247" s="15">
        <v>1</v>
      </c>
      <c r="W247" s="15" t="s">
        <v>38</v>
      </c>
      <c r="X247" s="15" t="s">
        <v>38</v>
      </c>
      <c r="Y247" s="15" t="s">
        <v>38</v>
      </c>
      <c r="Z247" s="2"/>
    </row>
    <row r="248" spans="1:26">
      <c r="A248" s="3">
        <v>226</v>
      </c>
      <c r="B248" s="3">
        <v>1</v>
      </c>
      <c r="C248" s="3" t="s">
        <v>379</v>
      </c>
      <c r="D248" s="3"/>
      <c r="E248" s="3"/>
      <c r="F248" s="3">
        <v>4</v>
      </c>
      <c r="G248" s="3" t="s">
        <v>398</v>
      </c>
      <c r="H248" s="4" t="s">
        <v>32</v>
      </c>
      <c r="I248" s="4" t="s">
        <v>32</v>
      </c>
      <c r="J248" s="3" t="s">
        <v>44</v>
      </c>
      <c r="K248" s="11">
        <f>SUM(K246:K247)</f>
        <v>7254443379</v>
      </c>
      <c r="L248" s="13">
        <f>SUM(L246:L247)</f>
        <v>0</v>
      </c>
      <c r="M248" s="3"/>
      <c r="N248" s="3"/>
      <c r="O248" s="3"/>
      <c r="P248" s="3"/>
      <c r="Q248" s="3"/>
      <c r="R248" s="3"/>
      <c r="S248" s="3"/>
      <c r="T248" s="3"/>
      <c r="U248" s="3"/>
      <c r="V248" s="3"/>
      <c r="W248" s="3"/>
      <c r="X248" s="3"/>
      <c r="Y248" s="3" t="s">
        <v>45</v>
      </c>
      <c r="Z248" s="13">
        <f>SUM(Z246:Z247)</f>
        <v>0</v>
      </c>
    </row>
    <row r="249" spans="1:26">
      <c r="A249" s="15">
        <v>226</v>
      </c>
      <c r="B249" s="15">
        <v>1</v>
      </c>
      <c r="C249" s="15" t="s">
        <v>379</v>
      </c>
      <c r="D249" s="15">
        <v>2</v>
      </c>
      <c r="E249" s="15" t="s">
        <v>317</v>
      </c>
      <c r="F249" s="15">
        <v>5</v>
      </c>
      <c r="G249" s="15" t="s">
        <v>400</v>
      </c>
      <c r="H249" s="16" t="s">
        <v>394</v>
      </c>
      <c r="I249" s="16" t="s">
        <v>395</v>
      </c>
      <c r="J249" s="15" t="s">
        <v>396</v>
      </c>
      <c r="K249" s="9" cm="1">
        <f t="array" ref="K249">IF(I249="","",_xlfn.XLOOKUP(0&amp;A249&amp;IF(F249&lt;&gt;"",F249,LOOKUP(2,1/(F$2:F249&lt;&gt;""),F$2:F249))&amp;I249,Hoja4!G:G,Hoja4!F:F,"",0))</f>
        <v>847677500</v>
      </c>
      <c r="L249" s="2"/>
      <c r="M249" s="15"/>
      <c r="N249" s="15"/>
      <c r="O249" s="15"/>
      <c r="P249" s="15"/>
      <c r="Q249" s="15"/>
      <c r="R249" s="15"/>
      <c r="S249" s="15"/>
      <c r="T249" s="15"/>
      <c r="U249" s="15"/>
      <c r="V249" s="15"/>
      <c r="W249" s="15"/>
      <c r="X249" s="15"/>
      <c r="Y249" s="15"/>
      <c r="Z249" s="15"/>
    </row>
    <row r="250" spans="1:26">
      <c r="A250" s="15">
        <v>226</v>
      </c>
      <c r="B250" s="15">
        <v>1</v>
      </c>
      <c r="C250" s="15"/>
      <c r="D250" s="15"/>
      <c r="E250" s="15"/>
      <c r="F250" s="15"/>
      <c r="G250" s="15"/>
      <c r="H250" s="16" t="s">
        <v>32</v>
      </c>
      <c r="I250" s="16" t="s">
        <v>32</v>
      </c>
      <c r="J250" s="15"/>
      <c r="K250" s="18" t="str" cm="1">
        <f t="array" ref="K250">IF(I250="","",_xlfn.XLOOKUP(0&amp;A250&amp;IF(F250&lt;&gt;"",F250,LOOKUP(2,1/(F$2:F250&lt;&gt;""),F$2:F250))&amp;I250,Hoja4!G:G,Hoja4!F:F,"",0))</f>
        <v/>
      </c>
      <c r="L250" s="15"/>
      <c r="M250" s="15">
        <v>6</v>
      </c>
      <c r="N250" s="15" t="s">
        <v>401</v>
      </c>
      <c r="O250" s="15" t="s">
        <v>100</v>
      </c>
      <c r="P250" s="15" t="s">
        <v>131</v>
      </c>
      <c r="Q250" s="15" t="s">
        <v>41</v>
      </c>
      <c r="R250" s="15" t="s">
        <v>37</v>
      </c>
      <c r="S250" s="15">
        <v>100</v>
      </c>
      <c r="T250" s="15"/>
      <c r="U250" s="15">
        <v>100</v>
      </c>
      <c r="V250" s="15">
        <v>1</v>
      </c>
      <c r="W250" s="15" t="s">
        <v>38</v>
      </c>
      <c r="X250" s="15" t="s">
        <v>38</v>
      </c>
      <c r="Y250" s="15" t="s">
        <v>38</v>
      </c>
      <c r="Z250" s="2"/>
    </row>
    <row r="251" spans="1:26">
      <c r="A251" s="3">
        <v>226</v>
      </c>
      <c r="B251" s="3">
        <v>1</v>
      </c>
      <c r="C251" s="3" t="s">
        <v>379</v>
      </c>
      <c r="D251" s="3"/>
      <c r="E251" s="3"/>
      <c r="F251" s="3">
        <v>5</v>
      </c>
      <c r="G251" s="3" t="s">
        <v>400</v>
      </c>
      <c r="H251" s="4" t="s">
        <v>32</v>
      </c>
      <c r="I251" s="4" t="s">
        <v>32</v>
      </c>
      <c r="J251" s="3" t="s">
        <v>44</v>
      </c>
      <c r="K251" s="11">
        <f>SUM(K249:K250)</f>
        <v>847677500</v>
      </c>
      <c r="L251" s="13">
        <f>SUM(L249:L250)</f>
        <v>0</v>
      </c>
      <c r="M251" s="3"/>
      <c r="N251" s="3"/>
      <c r="O251" s="3"/>
      <c r="P251" s="3"/>
      <c r="Q251" s="3"/>
      <c r="R251" s="3"/>
      <c r="S251" s="3"/>
      <c r="T251" s="3"/>
      <c r="U251" s="3"/>
      <c r="V251" s="3"/>
      <c r="W251" s="3"/>
      <c r="X251" s="3"/>
      <c r="Y251" s="3" t="s">
        <v>45</v>
      </c>
      <c r="Z251" s="13">
        <f>SUM(Z249:Z250)</f>
        <v>0</v>
      </c>
    </row>
    <row r="252" spans="1:26">
      <c r="A252" s="15">
        <v>226</v>
      </c>
      <c r="B252" s="15">
        <v>1</v>
      </c>
      <c r="C252" s="15" t="s">
        <v>379</v>
      </c>
      <c r="D252" s="15">
        <v>2</v>
      </c>
      <c r="E252" s="15" t="s">
        <v>317</v>
      </c>
      <c r="F252" s="15">
        <v>10</v>
      </c>
      <c r="G252" s="15" t="s">
        <v>402</v>
      </c>
      <c r="H252" s="16" t="s">
        <v>394</v>
      </c>
      <c r="I252" s="16" t="s">
        <v>395</v>
      </c>
      <c r="J252" s="15" t="s">
        <v>396</v>
      </c>
      <c r="K252" s="9" cm="1">
        <f t="array" ref="K252">IF(I252="","",_xlfn.XLOOKUP(0&amp;A252&amp;IF(F252&lt;&gt;"",F252,LOOKUP(2,1/(F$2:F252&lt;&gt;""),F$2:F252))&amp;I252,Hoja4!G:G,Hoja4!F:F,"",0))</f>
        <v>947103483</v>
      </c>
      <c r="L252" s="2"/>
      <c r="M252" s="15"/>
      <c r="N252" s="15"/>
      <c r="O252" s="15"/>
      <c r="P252" s="15"/>
      <c r="Q252" s="15"/>
      <c r="R252" s="15"/>
      <c r="S252" s="15"/>
      <c r="T252" s="15"/>
      <c r="U252" s="15"/>
      <c r="V252" s="15"/>
      <c r="W252" s="15"/>
      <c r="X252" s="15"/>
      <c r="Y252" s="15"/>
      <c r="Z252" s="15"/>
    </row>
    <row r="253" spans="1:26">
      <c r="A253" s="15">
        <v>226</v>
      </c>
      <c r="B253" s="15">
        <v>1</v>
      </c>
      <c r="C253" s="15"/>
      <c r="D253" s="15"/>
      <c r="E253" s="15"/>
      <c r="F253" s="15"/>
      <c r="G253" s="15"/>
      <c r="H253" s="16" t="s">
        <v>32</v>
      </c>
      <c r="I253" s="16" t="s">
        <v>32</v>
      </c>
      <c r="J253" s="15"/>
      <c r="K253" s="18" t="str" cm="1">
        <f t="array" ref="K253">IF(I253="","",_xlfn.XLOOKUP(0&amp;A253&amp;IF(F253&lt;&gt;"",F253,LOOKUP(2,1/(F$2:F253&lt;&gt;""),F$2:F253))&amp;I253,Hoja4!G:G,Hoja4!F:F,"",0))</f>
        <v/>
      </c>
      <c r="L253" s="15"/>
      <c r="M253" s="15">
        <v>8</v>
      </c>
      <c r="N253" s="15" t="s">
        <v>403</v>
      </c>
      <c r="O253" s="15" t="s">
        <v>100</v>
      </c>
      <c r="P253" s="15" t="s">
        <v>131</v>
      </c>
      <c r="Q253" s="15" t="s">
        <v>41</v>
      </c>
      <c r="R253" s="15" t="s">
        <v>37</v>
      </c>
      <c r="S253" s="15">
        <v>100</v>
      </c>
      <c r="T253" s="15"/>
      <c r="U253" s="15">
        <v>100</v>
      </c>
      <c r="V253" s="15">
        <v>1</v>
      </c>
      <c r="W253" s="15" t="s">
        <v>38</v>
      </c>
      <c r="X253" s="15" t="s">
        <v>38</v>
      </c>
      <c r="Y253" s="15" t="s">
        <v>38</v>
      </c>
      <c r="Z253" s="2"/>
    </row>
    <row r="254" spans="1:26">
      <c r="A254" s="3">
        <v>226</v>
      </c>
      <c r="B254" s="3">
        <v>1</v>
      </c>
      <c r="C254" s="3" t="s">
        <v>379</v>
      </c>
      <c r="D254" s="3"/>
      <c r="E254" s="3"/>
      <c r="F254" s="3">
        <v>10</v>
      </c>
      <c r="G254" s="3" t="s">
        <v>402</v>
      </c>
      <c r="H254" s="4" t="s">
        <v>32</v>
      </c>
      <c r="I254" s="4" t="s">
        <v>32</v>
      </c>
      <c r="J254" s="3" t="s">
        <v>44</v>
      </c>
      <c r="K254" s="11">
        <f>SUM(K252:K253)</f>
        <v>947103483</v>
      </c>
      <c r="L254" s="13">
        <f>SUM(L252:L253)</f>
        <v>0</v>
      </c>
      <c r="M254" s="3"/>
      <c r="N254" s="3"/>
      <c r="O254" s="3"/>
      <c r="P254" s="3"/>
      <c r="Q254" s="3"/>
      <c r="R254" s="3"/>
      <c r="S254" s="3"/>
      <c r="T254" s="3"/>
      <c r="U254" s="3"/>
      <c r="V254" s="3"/>
      <c r="W254" s="3"/>
      <c r="X254" s="3"/>
      <c r="Y254" s="3" t="s">
        <v>45</v>
      </c>
      <c r="Z254" s="13">
        <f>SUM(Z252:Z253)</f>
        <v>0</v>
      </c>
    </row>
    <row r="255" spans="1:26">
      <c r="A255" s="5">
        <v>226</v>
      </c>
      <c r="B255" s="5">
        <v>1</v>
      </c>
      <c r="C255" s="5" t="s">
        <v>379</v>
      </c>
      <c r="D255" s="5"/>
      <c r="E255" s="5"/>
      <c r="F255" s="5"/>
      <c r="G255" s="5"/>
      <c r="H255" s="6" t="s">
        <v>32</v>
      </c>
      <c r="I255" s="6" t="s">
        <v>32</v>
      </c>
      <c r="J255" s="5" t="s">
        <v>121</v>
      </c>
      <c r="K255" s="12">
        <f>SUM(K239,K242,K245,K248,K251,K254)</f>
        <v>38983136000</v>
      </c>
      <c r="L255" s="14">
        <f>SUM(L239,L242,L245,L248,L251,L254)</f>
        <v>0</v>
      </c>
      <c r="M255" s="5"/>
      <c r="N255" s="5"/>
      <c r="O255" s="5"/>
      <c r="P255" s="5"/>
      <c r="Q255" s="5"/>
      <c r="R255" s="5"/>
      <c r="S255" s="5"/>
      <c r="T255" s="5"/>
      <c r="U255" s="5"/>
      <c r="V255" s="5"/>
      <c r="W255" s="5"/>
      <c r="X255" s="5"/>
      <c r="Y255" s="5" t="s">
        <v>121</v>
      </c>
      <c r="Z255" s="14">
        <f>SUM(Z239,Z242,Z245,Z248,Z251,Z254)</f>
        <v>0</v>
      </c>
    </row>
    <row r="256" spans="1:26">
      <c r="A256" s="15">
        <v>110</v>
      </c>
      <c r="B256" s="15">
        <v>1</v>
      </c>
      <c r="C256" s="15" t="s">
        <v>404</v>
      </c>
      <c r="D256" s="15">
        <v>1</v>
      </c>
      <c r="E256" s="15" t="s">
        <v>405</v>
      </c>
      <c r="F256" s="15">
        <v>1</v>
      </c>
      <c r="G256" s="15" t="s">
        <v>406</v>
      </c>
      <c r="H256" s="16" t="s">
        <v>407</v>
      </c>
      <c r="I256" s="16" t="s">
        <v>408</v>
      </c>
      <c r="J256" s="15" t="s">
        <v>409</v>
      </c>
      <c r="K256" s="9" cm="1">
        <f t="array" ref="K256">IF(I256="","",_xlfn.XLOOKUP(0&amp;A256&amp;IF(F256&lt;&gt;"",F256,LOOKUP(2,1/(F$2:F256&lt;&gt;""),F$2:F256))&amp;I256,Hoja4!G:G,Hoja4!F:F,"",0))</f>
        <v>9472144000</v>
      </c>
      <c r="L256" s="2"/>
      <c r="M256" s="15"/>
      <c r="N256" s="15"/>
      <c r="O256" s="15"/>
      <c r="P256" s="15"/>
      <c r="Q256" s="15"/>
      <c r="R256" s="15"/>
      <c r="S256" s="15"/>
      <c r="T256" s="15"/>
      <c r="U256" s="15"/>
      <c r="V256" s="15"/>
      <c r="W256" s="15"/>
      <c r="X256" s="15"/>
      <c r="Y256" s="15"/>
      <c r="Z256" s="15"/>
    </row>
    <row r="257" spans="1:26">
      <c r="A257" s="15">
        <v>110</v>
      </c>
      <c r="B257" s="15">
        <v>1</v>
      </c>
      <c r="C257" s="15"/>
      <c r="D257" s="15"/>
      <c r="E257" s="15"/>
      <c r="F257" s="15"/>
      <c r="G257" s="15"/>
      <c r="H257" s="16" t="s">
        <v>410</v>
      </c>
      <c r="I257" s="16" t="s">
        <v>411</v>
      </c>
      <c r="J257" s="15" t="s">
        <v>412</v>
      </c>
      <c r="K257" s="9" cm="1">
        <f t="array" ref="K257">IF(I257="","",_xlfn.XLOOKUP(0&amp;A257&amp;IF(F257&lt;&gt;"",F257,LOOKUP(2,1/(F$2:F257&lt;&gt;""),F$2:F257))&amp;I257,Hoja4!G:G,Hoja4!F:F,"",0))</f>
        <v>5631695000</v>
      </c>
      <c r="L257" s="2"/>
      <c r="M257" s="15"/>
      <c r="N257" s="15"/>
      <c r="O257" s="15"/>
      <c r="P257" s="15"/>
      <c r="Q257" s="15"/>
      <c r="R257" s="15"/>
      <c r="S257" s="15"/>
      <c r="T257" s="15"/>
      <c r="U257" s="15"/>
      <c r="V257" s="15"/>
      <c r="W257" s="15"/>
      <c r="X257" s="15"/>
      <c r="Y257" s="15"/>
      <c r="Z257" s="15"/>
    </row>
    <row r="258" spans="1:26">
      <c r="A258" s="15">
        <v>110</v>
      </c>
      <c r="B258" s="15">
        <v>1</v>
      </c>
      <c r="C258" s="15"/>
      <c r="D258" s="15"/>
      <c r="E258" s="15"/>
      <c r="F258" s="15"/>
      <c r="G258" s="15"/>
      <c r="H258" s="16" t="s">
        <v>32</v>
      </c>
      <c r="I258" s="16" t="s">
        <v>32</v>
      </c>
      <c r="J258" s="15"/>
      <c r="K258" s="18" t="str" cm="1">
        <f t="array" ref="K258">IF(I258="","",_xlfn.XLOOKUP(0&amp;A258&amp;IF(F258&lt;&gt;"",F258,LOOKUP(2,1/(F$2:F258&lt;&gt;""),F$2:F258))&amp;I258,Hoja4!G:G,Hoja4!F:F,"",0))</f>
        <v/>
      </c>
      <c r="L258" s="15"/>
      <c r="M258" s="15">
        <v>1</v>
      </c>
      <c r="N258" s="15" t="s">
        <v>413</v>
      </c>
      <c r="O258" s="15" t="s">
        <v>40</v>
      </c>
      <c r="P258" s="15" t="s">
        <v>131</v>
      </c>
      <c r="Q258" s="15" t="s">
        <v>36</v>
      </c>
      <c r="R258" s="15" t="s">
        <v>37</v>
      </c>
      <c r="S258" s="15">
        <v>1086</v>
      </c>
      <c r="T258" s="15"/>
      <c r="U258" s="15">
        <v>10000</v>
      </c>
      <c r="V258" s="15">
        <v>1000</v>
      </c>
      <c r="W258" s="15" t="s">
        <v>38</v>
      </c>
      <c r="X258" s="15" t="s">
        <v>38</v>
      </c>
      <c r="Y258" s="15" t="s">
        <v>38</v>
      </c>
      <c r="Z258" s="2"/>
    </row>
    <row r="259" spans="1:26">
      <c r="A259" s="15">
        <v>110</v>
      </c>
      <c r="B259" s="15">
        <v>1</v>
      </c>
      <c r="C259" s="15"/>
      <c r="D259" s="15"/>
      <c r="E259" s="15"/>
      <c r="F259" s="15"/>
      <c r="G259" s="15"/>
      <c r="H259" s="16" t="s">
        <v>32</v>
      </c>
      <c r="I259" s="16" t="s">
        <v>32</v>
      </c>
      <c r="J259" s="15"/>
      <c r="K259" s="18" t="str" cm="1">
        <f t="array" ref="K259">IF(I259="","",_xlfn.XLOOKUP(0&amp;A259&amp;IF(F259&lt;&gt;"",F259,LOOKUP(2,1/(F$2:F259&lt;&gt;""),F$2:F259))&amp;I259,Hoja4!G:G,Hoja4!F:F,"",0))</f>
        <v/>
      </c>
      <c r="L259" s="15"/>
      <c r="M259" s="15">
        <v>2</v>
      </c>
      <c r="N259" s="15" t="s">
        <v>414</v>
      </c>
      <c r="O259" s="15" t="s">
        <v>40</v>
      </c>
      <c r="P259" s="15" t="s">
        <v>131</v>
      </c>
      <c r="Q259" s="15" t="s">
        <v>36</v>
      </c>
      <c r="R259" s="15" t="s">
        <v>37</v>
      </c>
      <c r="S259" s="15">
        <v>2484</v>
      </c>
      <c r="T259" s="15"/>
      <c r="U259" s="15">
        <v>29500</v>
      </c>
      <c r="V259" s="15">
        <v>4000</v>
      </c>
      <c r="W259" s="15" t="s">
        <v>38</v>
      </c>
      <c r="X259" s="15" t="s">
        <v>38</v>
      </c>
      <c r="Y259" s="15" t="s">
        <v>38</v>
      </c>
      <c r="Z259" s="2"/>
    </row>
    <row r="260" spans="1:26">
      <c r="A260" s="15">
        <v>110</v>
      </c>
      <c r="B260" s="15">
        <v>1</v>
      </c>
      <c r="C260" s="15"/>
      <c r="D260" s="15"/>
      <c r="E260" s="15"/>
      <c r="F260" s="15"/>
      <c r="G260" s="15"/>
      <c r="H260" s="16" t="s">
        <v>32</v>
      </c>
      <c r="I260" s="16" t="s">
        <v>32</v>
      </c>
      <c r="J260" s="15"/>
      <c r="K260" s="18" t="str" cm="1">
        <f t="array" ref="K260">IF(I260="","",_xlfn.XLOOKUP(0&amp;A260&amp;IF(F260&lt;&gt;"",F260,LOOKUP(2,1/(F$2:F260&lt;&gt;""),F$2:F260))&amp;I260,Hoja4!G:G,Hoja4!F:F,"",0))</f>
        <v/>
      </c>
      <c r="L260" s="15"/>
      <c r="M260" s="15">
        <v>3</v>
      </c>
      <c r="N260" s="15" t="s">
        <v>415</v>
      </c>
      <c r="O260" s="15" t="s">
        <v>40</v>
      </c>
      <c r="P260" s="15" t="s">
        <v>131</v>
      </c>
      <c r="Q260" s="15" t="s">
        <v>36</v>
      </c>
      <c r="R260" s="15" t="s">
        <v>58</v>
      </c>
      <c r="S260" s="15">
        <v>16665</v>
      </c>
      <c r="T260" s="15"/>
      <c r="U260" s="15">
        <v>115000</v>
      </c>
      <c r="V260" s="15">
        <v>12000</v>
      </c>
      <c r="W260" s="15" t="s">
        <v>38</v>
      </c>
      <c r="X260" s="15" t="s">
        <v>38</v>
      </c>
      <c r="Y260" s="15" t="s">
        <v>38</v>
      </c>
      <c r="Z260" s="2"/>
    </row>
    <row r="261" spans="1:26">
      <c r="A261" s="15">
        <v>110</v>
      </c>
      <c r="B261" s="15">
        <v>1</v>
      </c>
      <c r="C261" s="15"/>
      <c r="D261" s="15"/>
      <c r="E261" s="15"/>
      <c r="F261" s="15"/>
      <c r="G261" s="15"/>
      <c r="H261" s="16" t="s">
        <v>32</v>
      </c>
      <c r="I261" s="16" t="s">
        <v>32</v>
      </c>
      <c r="J261" s="15"/>
      <c r="K261" s="18" t="str" cm="1">
        <f t="array" ref="K261">IF(I261="","",_xlfn.XLOOKUP(0&amp;A261&amp;IF(F261&lt;&gt;"",F261,LOOKUP(2,1/(F$2:F261&lt;&gt;""),F$2:F261))&amp;I261,Hoja4!G:G,Hoja4!F:F,"",0))</f>
        <v/>
      </c>
      <c r="L261" s="15"/>
      <c r="M261" s="15">
        <v>19</v>
      </c>
      <c r="N261" s="15" t="s">
        <v>416</v>
      </c>
      <c r="O261" s="15" t="s">
        <v>40</v>
      </c>
      <c r="P261" s="15" t="s">
        <v>131</v>
      </c>
      <c r="Q261" s="15" t="s">
        <v>36</v>
      </c>
      <c r="R261" s="15" t="s">
        <v>37</v>
      </c>
      <c r="S261" s="15">
        <v>0</v>
      </c>
      <c r="T261" s="15"/>
      <c r="U261" s="15">
        <v>1084</v>
      </c>
      <c r="V261" s="15">
        <v>100</v>
      </c>
      <c r="W261" s="15" t="s">
        <v>60</v>
      </c>
      <c r="X261" s="15" t="s">
        <v>38</v>
      </c>
      <c r="Y261" s="15" t="s">
        <v>38</v>
      </c>
      <c r="Z261" s="2"/>
    </row>
    <row r="262" spans="1:26">
      <c r="A262" s="15">
        <v>110</v>
      </c>
      <c r="B262" s="15">
        <v>1</v>
      </c>
      <c r="C262" s="15"/>
      <c r="D262" s="15"/>
      <c r="E262" s="15"/>
      <c r="F262" s="15"/>
      <c r="G262" s="15"/>
      <c r="H262" s="16" t="s">
        <v>32</v>
      </c>
      <c r="I262" s="16" t="s">
        <v>32</v>
      </c>
      <c r="J262" s="15"/>
      <c r="K262" s="18" t="str" cm="1">
        <f t="array" ref="K262">IF(I262="","",_xlfn.XLOOKUP(0&amp;A262&amp;IF(F262&lt;&gt;"",F262,LOOKUP(2,1/(F$2:F262&lt;&gt;""),F$2:F262))&amp;I262,Hoja4!G:G,Hoja4!F:F,"",0))</f>
        <v/>
      </c>
      <c r="L262" s="15"/>
      <c r="M262" s="15">
        <v>20</v>
      </c>
      <c r="N262" s="15" t="s">
        <v>417</v>
      </c>
      <c r="O262" s="15" t="s">
        <v>34</v>
      </c>
      <c r="P262" s="15" t="s">
        <v>131</v>
      </c>
      <c r="Q262" s="15" t="s">
        <v>41</v>
      </c>
      <c r="R262" s="15" t="s">
        <v>37</v>
      </c>
      <c r="S262" s="15">
        <v>100</v>
      </c>
      <c r="T262" s="15"/>
      <c r="U262" s="15">
        <v>100</v>
      </c>
      <c r="V262" s="15">
        <v>80</v>
      </c>
      <c r="W262" s="15" t="s">
        <v>60</v>
      </c>
      <c r="X262" s="15" t="s">
        <v>38</v>
      </c>
      <c r="Y262" s="15" t="s">
        <v>38</v>
      </c>
      <c r="Z262" s="2"/>
    </row>
    <row r="263" spans="1:26">
      <c r="A263" s="3">
        <v>110</v>
      </c>
      <c r="B263" s="3">
        <v>1</v>
      </c>
      <c r="C263" s="3" t="s">
        <v>404</v>
      </c>
      <c r="D263" s="3"/>
      <c r="E263" s="3"/>
      <c r="F263" s="3">
        <v>1</v>
      </c>
      <c r="G263" s="3" t="s">
        <v>406</v>
      </c>
      <c r="H263" s="4" t="s">
        <v>32</v>
      </c>
      <c r="I263" s="4" t="s">
        <v>32</v>
      </c>
      <c r="J263" s="3" t="s">
        <v>44</v>
      </c>
      <c r="K263" s="11">
        <f>SUM(K256:K262)</f>
        <v>15103839000</v>
      </c>
      <c r="L263" s="13">
        <f>SUM(L255:L262)</f>
        <v>0</v>
      </c>
      <c r="M263" s="3"/>
      <c r="N263" s="3"/>
      <c r="O263" s="3"/>
      <c r="P263" s="3"/>
      <c r="Q263" s="3"/>
      <c r="R263" s="3"/>
      <c r="S263" s="3"/>
      <c r="T263" s="3"/>
      <c r="U263" s="3"/>
      <c r="V263" s="3"/>
      <c r="W263" s="3"/>
      <c r="X263" s="3"/>
      <c r="Y263" s="3" t="s">
        <v>45</v>
      </c>
      <c r="Z263" s="13">
        <f>SUM(Z255:Z262)</f>
        <v>0</v>
      </c>
    </row>
    <row r="264" spans="1:26">
      <c r="A264" s="15">
        <v>110</v>
      </c>
      <c r="B264" s="15">
        <v>1</v>
      </c>
      <c r="C264" s="15" t="s">
        <v>404</v>
      </c>
      <c r="D264" s="15">
        <v>1</v>
      </c>
      <c r="E264" s="15" t="s">
        <v>405</v>
      </c>
      <c r="F264" s="15">
        <v>8</v>
      </c>
      <c r="G264" s="15" t="s">
        <v>418</v>
      </c>
      <c r="H264" s="16" t="s">
        <v>419</v>
      </c>
      <c r="I264" s="16" t="s">
        <v>420</v>
      </c>
      <c r="J264" s="15" t="s">
        <v>421</v>
      </c>
      <c r="K264" s="9" cm="1">
        <f t="array" ref="K264">IF(I264="","",_xlfn.XLOOKUP(0&amp;A264&amp;IF(F264&lt;&gt;"",F264,LOOKUP(2,1/(F$2:F264&lt;&gt;""),F$2:F264))&amp;I264,Hoja4!G:G,Hoja4!F:F,"",0))</f>
        <v>5229472000</v>
      </c>
      <c r="L264" s="2"/>
      <c r="M264" s="15"/>
      <c r="N264" s="15"/>
      <c r="O264" s="15"/>
      <c r="P264" s="15"/>
      <c r="Q264" s="15"/>
      <c r="R264" s="15"/>
      <c r="S264" s="15"/>
      <c r="T264" s="15"/>
      <c r="U264" s="15"/>
      <c r="V264" s="15"/>
      <c r="W264" s="15"/>
      <c r="X264" s="15"/>
      <c r="Y264" s="15"/>
      <c r="Z264" s="15"/>
    </row>
    <row r="265" spans="1:26">
      <c r="A265" s="15">
        <v>110</v>
      </c>
      <c r="B265" s="15">
        <v>1</v>
      </c>
      <c r="C265" s="15"/>
      <c r="D265" s="15"/>
      <c r="E265" s="15"/>
      <c r="F265" s="15"/>
      <c r="G265" s="15"/>
      <c r="H265" s="16" t="s">
        <v>422</v>
      </c>
      <c r="I265" s="16" t="s">
        <v>423</v>
      </c>
      <c r="J265" s="15" t="s">
        <v>424</v>
      </c>
      <c r="K265" s="9" cm="1">
        <f t="array" ref="K265">IF(I265="","",_xlfn.XLOOKUP(0&amp;A265&amp;IF(F265&lt;&gt;"",F265,LOOKUP(2,1/(F$2:F265&lt;&gt;""),F$2:F265))&amp;I265,Hoja4!G:G,Hoja4!F:F,"",0))</f>
        <v>2743972000</v>
      </c>
      <c r="L265" s="2"/>
      <c r="M265" s="15"/>
      <c r="N265" s="15"/>
      <c r="O265" s="15"/>
      <c r="P265" s="15"/>
      <c r="Q265" s="15"/>
      <c r="R265" s="15"/>
      <c r="S265" s="15"/>
      <c r="T265" s="15"/>
      <c r="U265" s="15"/>
      <c r="V265" s="15"/>
      <c r="W265" s="15"/>
      <c r="X265" s="15"/>
      <c r="Y265" s="15"/>
      <c r="Z265" s="15"/>
    </row>
    <row r="266" spans="1:26">
      <c r="A266" s="15">
        <v>110</v>
      </c>
      <c r="B266" s="15">
        <v>1</v>
      </c>
      <c r="C266" s="15"/>
      <c r="D266" s="15"/>
      <c r="E266" s="15"/>
      <c r="F266" s="15"/>
      <c r="G266" s="15"/>
      <c r="H266" s="16" t="s">
        <v>425</v>
      </c>
      <c r="I266" s="16" t="s">
        <v>426</v>
      </c>
      <c r="J266" s="15" t="s">
        <v>427</v>
      </c>
      <c r="K266" s="9" cm="1">
        <f t="array" ref="K266">IF(I266="","",_xlfn.XLOOKUP(0&amp;A266&amp;IF(F266&lt;&gt;"",F266,LOOKUP(2,1/(F$2:F266&lt;&gt;""),F$2:F266))&amp;I266,Hoja4!G:G,Hoja4!F:F,"",0))</f>
        <v>513448000</v>
      </c>
      <c r="L266" s="2"/>
      <c r="M266" s="15"/>
      <c r="N266" s="15"/>
      <c r="O266" s="15"/>
      <c r="P266" s="15"/>
      <c r="Q266" s="15"/>
      <c r="R266" s="15"/>
      <c r="S266" s="15"/>
      <c r="T266" s="15"/>
      <c r="U266" s="15"/>
      <c r="V266" s="15"/>
      <c r="W266" s="15"/>
      <c r="X266" s="15"/>
      <c r="Y266" s="15"/>
      <c r="Z266" s="15"/>
    </row>
    <row r="267" spans="1:26">
      <c r="A267" s="15">
        <v>110</v>
      </c>
      <c r="B267" s="15">
        <v>1</v>
      </c>
      <c r="C267" s="15"/>
      <c r="D267" s="15"/>
      <c r="E267" s="15"/>
      <c r="F267" s="15"/>
      <c r="G267" s="15"/>
      <c r="H267" s="16" t="s">
        <v>32</v>
      </c>
      <c r="I267" s="16" t="s">
        <v>32</v>
      </c>
      <c r="J267" s="15"/>
      <c r="K267" s="18" t="str" cm="1">
        <f t="array" ref="K267">IF(I267="","",_xlfn.XLOOKUP(0&amp;A267&amp;IF(F267&lt;&gt;"",F267,LOOKUP(2,1/(F$2:F267&lt;&gt;""),F$2:F267))&amp;I267,Hoja4!G:G,Hoja4!F:F,"",0))</f>
        <v/>
      </c>
      <c r="L267" s="15"/>
      <c r="M267" s="15">
        <v>10</v>
      </c>
      <c r="N267" s="15" t="s">
        <v>428</v>
      </c>
      <c r="O267" s="15" t="s">
        <v>40</v>
      </c>
      <c r="P267" s="15" t="s">
        <v>115</v>
      </c>
      <c r="Q267" s="15" t="s">
        <v>36</v>
      </c>
      <c r="R267" s="15" t="s">
        <v>37</v>
      </c>
      <c r="S267" s="15">
        <v>2</v>
      </c>
      <c r="T267" s="15"/>
      <c r="U267" s="15">
        <v>38</v>
      </c>
      <c r="V267" s="15">
        <v>4</v>
      </c>
      <c r="W267" s="15" t="s">
        <v>38</v>
      </c>
      <c r="X267" s="15" t="s">
        <v>38</v>
      </c>
      <c r="Y267" s="15" t="s">
        <v>38</v>
      </c>
      <c r="Z267" s="2"/>
    </row>
    <row r="268" spans="1:26">
      <c r="A268" s="15">
        <v>110</v>
      </c>
      <c r="B268" s="15">
        <v>1</v>
      </c>
      <c r="C268" s="15"/>
      <c r="D268" s="15"/>
      <c r="E268" s="15"/>
      <c r="F268" s="15"/>
      <c r="G268" s="15"/>
      <c r="H268" s="16" t="s">
        <v>32</v>
      </c>
      <c r="I268" s="16" t="s">
        <v>32</v>
      </c>
      <c r="J268" s="15"/>
      <c r="K268" s="18" t="str" cm="1">
        <f t="array" ref="K268">IF(I268="","",_xlfn.XLOOKUP(0&amp;A268&amp;IF(F268&lt;&gt;"",F268,LOOKUP(2,1/(F$2:F268&lt;&gt;""),F$2:F268))&amp;I268,Hoja4!G:G,Hoja4!F:F,"",0))</f>
        <v/>
      </c>
      <c r="L268" s="15"/>
      <c r="M268" s="15">
        <v>11</v>
      </c>
      <c r="N268" s="15" t="s">
        <v>429</v>
      </c>
      <c r="O268" s="15" t="s">
        <v>40</v>
      </c>
      <c r="P268" s="15" t="s">
        <v>115</v>
      </c>
      <c r="Q268" s="15" t="s">
        <v>36</v>
      </c>
      <c r="R268" s="15" t="s">
        <v>37</v>
      </c>
      <c r="S268" s="15">
        <v>1</v>
      </c>
      <c r="T268" s="15"/>
      <c r="U268" s="15">
        <v>10</v>
      </c>
      <c r="V268" s="15">
        <v>1</v>
      </c>
      <c r="W268" s="15" t="s">
        <v>38</v>
      </c>
      <c r="X268" s="15" t="s">
        <v>38</v>
      </c>
      <c r="Y268" s="15" t="s">
        <v>38</v>
      </c>
      <c r="Z268" s="2"/>
    </row>
    <row r="269" spans="1:26">
      <c r="A269" s="15">
        <v>110</v>
      </c>
      <c r="B269" s="15">
        <v>1</v>
      </c>
      <c r="C269" s="15"/>
      <c r="D269" s="15"/>
      <c r="E269" s="15"/>
      <c r="F269" s="15"/>
      <c r="G269" s="15"/>
      <c r="H269" s="16" t="s">
        <v>32</v>
      </c>
      <c r="I269" s="16" t="s">
        <v>32</v>
      </c>
      <c r="J269" s="15"/>
      <c r="K269" s="18" t="str" cm="1">
        <f t="array" ref="K269">IF(I269="","",_xlfn.XLOOKUP(0&amp;A269&amp;IF(F269&lt;&gt;"",F269,LOOKUP(2,1/(F$2:F269&lt;&gt;""),F$2:F269))&amp;I269,Hoja4!G:G,Hoja4!F:F,"",0))</f>
        <v/>
      </c>
      <c r="L269" s="15"/>
      <c r="M269" s="15">
        <v>12</v>
      </c>
      <c r="N269" s="15" t="s">
        <v>430</v>
      </c>
      <c r="O269" s="15" t="s">
        <v>40</v>
      </c>
      <c r="P269" s="15" t="s">
        <v>115</v>
      </c>
      <c r="Q269" s="15" t="s">
        <v>36</v>
      </c>
      <c r="R269" s="15" t="s">
        <v>37</v>
      </c>
      <c r="S269" s="15">
        <v>7</v>
      </c>
      <c r="T269" s="15"/>
      <c r="U269" s="15">
        <v>10</v>
      </c>
      <c r="V269" s="15">
        <v>1</v>
      </c>
      <c r="W269" s="15" t="s">
        <v>38</v>
      </c>
      <c r="X269" s="15" t="s">
        <v>38</v>
      </c>
      <c r="Y269" s="15" t="s">
        <v>38</v>
      </c>
      <c r="Z269" s="2"/>
    </row>
    <row r="270" spans="1:26">
      <c r="A270" s="3">
        <v>110</v>
      </c>
      <c r="B270" s="3">
        <v>1</v>
      </c>
      <c r="C270" s="3" t="s">
        <v>404</v>
      </c>
      <c r="D270" s="3"/>
      <c r="E270" s="3"/>
      <c r="F270" s="3">
        <v>8</v>
      </c>
      <c r="G270" s="3" t="s">
        <v>418</v>
      </c>
      <c r="H270" s="4" t="s">
        <v>32</v>
      </c>
      <c r="I270" s="4" t="s">
        <v>32</v>
      </c>
      <c r="J270" s="3" t="s">
        <v>44</v>
      </c>
      <c r="K270" s="11">
        <f>SUM(K264:K269)</f>
        <v>8486892000</v>
      </c>
      <c r="L270" s="13">
        <f>SUM(L264:L269)</f>
        <v>0</v>
      </c>
      <c r="M270" s="3"/>
      <c r="N270" s="3"/>
      <c r="O270" s="3"/>
      <c r="P270" s="3"/>
      <c r="Q270" s="3"/>
      <c r="R270" s="3"/>
      <c r="S270" s="3"/>
      <c r="T270" s="3"/>
      <c r="U270" s="3"/>
      <c r="V270" s="3"/>
      <c r="W270" s="3"/>
      <c r="X270" s="3"/>
      <c r="Y270" s="3" t="s">
        <v>45</v>
      </c>
      <c r="Z270" s="13">
        <f>SUM(Z264:Z269)</f>
        <v>0</v>
      </c>
    </row>
    <row r="271" spans="1:26">
      <c r="A271" s="15">
        <v>110</v>
      </c>
      <c r="B271" s="15">
        <v>1</v>
      </c>
      <c r="C271" s="15" t="s">
        <v>404</v>
      </c>
      <c r="D271" s="15">
        <v>2</v>
      </c>
      <c r="E271" s="15" t="s">
        <v>431</v>
      </c>
      <c r="F271" s="15">
        <v>2</v>
      </c>
      <c r="G271" s="15" t="s">
        <v>432</v>
      </c>
      <c r="H271" s="16" t="s">
        <v>433</v>
      </c>
      <c r="I271" s="16" t="s">
        <v>434</v>
      </c>
      <c r="J271" s="15" t="s">
        <v>435</v>
      </c>
      <c r="K271" s="9" cm="1">
        <f t="array" ref="K271">IF(I271="","",_xlfn.XLOOKUP(0&amp;A271&amp;IF(F271&lt;&gt;"",F271,LOOKUP(2,1/(F$2:F271&lt;&gt;""),F$2:F271))&amp;I271,Hoja4!G:G,Hoja4!F:F,"",0))</f>
        <v>1941803000</v>
      </c>
      <c r="L271" s="2"/>
      <c r="M271" s="15"/>
      <c r="N271" s="15"/>
      <c r="O271" s="15"/>
      <c r="P271" s="15"/>
      <c r="Q271" s="15"/>
      <c r="R271" s="15"/>
      <c r="S271" s="15"/>
      <c r="T271" s="15"/>
      <c r="U271" s="15"/>
      <c r="V271" s="15"/>
      <c r="W271" s="15"/>
      <c r="X271" s="15"/>
      <c r="Y271" s="15"/>
      <c r="Z271" s="15"/>
    </row>
    <row r="272" spans="1:26">
      <c r="A272" s="15">
        <v>110</v>
      </c>
      <c r="B272" s="15">
        <v>1</v>
      </c>
      <c r="C272" s="15"/>
      <c r="D272" s="15"/>
      <c r="E272" s="15"/>
      <c r="F272" s="15"/>
      <c r="G272" s="15"/>
      <c r="H272" s="16" t="s">
        <v>32</v>
      </c>
      <c r="I272" s="16" t="s">
        <v>32</v>
      </c>
      <c r="J272" s="15"/>
      <c r="K272" s="18" t="str" cm="1">
        <f t="array" ref="K272">IF(I272="","",_xlfn.XLOOKUP(0&amp;A272&amp;IF(F272&lt;&gt;"",F272,LOOKUP(2,1/(F$2:F272&lt;&gt;""),F$2:F272))&amp;I272,Hoja4!G:G,Hoja4!F:F,"",0))</f>
        <v/>
      </c>
      <c r="L272" s="15"/>
      <c r="M272" s="15">
        <v>4</v>
      </c>
      <c r="N272" s="15" t="s">
        <v>436</v>
      </c>
      <c r="O272" s="15" t="s">
        <v>40</v>
      </c>
      <c r="P272" s="15" t="s">
        <v>115</v>
      </c>
      <c r="Q272" s="15" t="s">
        <v>36</v>
      </c>
      <c r="R272" s="15" t="s">
        <v>37</v>
      </c>
      <c r="S272" s="15">
        <v>318459</v>
      </c>
      <c r="T272" s="15"/>
      <c r="U272" s="15">
        <v>4051399</v>
      </c>
      <c r="V272" s="15">
        <v>400000</v>
      </c>
      <c r="W272" s="15" t="s">
        <v>38</v>
      </c>
      <c r="X272" s="15" t="s">
        <v>38</v>
      </c>
      <c r="Y272" s="15" t="s">
        <v>38</v>
      </c>
      <c r="Z272" s="2"/>
    </row>
    <row r="273" spans="1:26">
      <c r="A273" s="3">
        <v>110</v>
      </c>
      <c r="B273" s="3">
        <v>1</v>
      </c>
      <c r="C273" s="3" t="s">
        <v>404</v>
      </c>
      <c r="D273" s="3"/>
      <c r="E273" s="3"/>
      <c r="F273" s="3">
        <v>2</v>
      </c>
      <c r="G273" s="3" t="s">
        <v>432</v>
      </c>
      <c r="H273" s="4" t="s">
        <v>32</v>
      </c>
      <c r="I273" s="4" t="s">
        <v>32</v>
      </c>
      <c r="J273" s="3" t="s">
        <v>44</v>
      </c>
      <c r="K273" s="11">
        <f>SUM(K271:K272)</f>
        <v>1941803000</v>
      </c>
      <c r="L273" s="13">
        <f>SUM(L271:L272)</f>
        <v>0</v>
      </c>
      <c r="M273" s="3"/>
      <c r="N273" s="3"/>
      <c r="O273" s="3"/>
      <c r="P273" s="3"/>
      <c r="Q273" s="3"/>
      <c r="R273" s="3"/>
      <c r="S273" s="3"/>
      <c r="T273" s="3"/>
      <c r="U273" s="3"/>
      <c r="V273" s="3"/>
      <c r="W273" s="3"/>
      <c r="X273" s="3"/>
      <c r="Y273" s="3" t="s">
        <v>45</v>
      </c>
      <c r="Z273" s="13">
        <f>SUM(Z271:Z272)</f>
        <v>0</v>
      </c>
    </row>
    <row r="274" spans="1:26">
      <c r="A274" s="15">
        <v>110</v>
      </c>
      <c r="B274" s="15">
        <v>1</v>
      </c>
      <c r="C274" s="15" t="s">
        <v>404</v>
      </c>
      <c r="D274" s="15">
        <v>2</v>
      </c>
      <c r="E274" s="15" t="s">
        <v>431</v>
      </c>
      <c r="F274" s="15">
        <v>3</v>
      </c>
      <c r="G274" s="15" t="s">
        <v>437</v>
      </c>
      <c r="H274" s="16" t="s">
        <v>419</v>
      </c>
      <c r="I274" s="16" t="s">
        <v>420</v>
      </c>
      <c r="J274" s="15" t="s">
        <v>421</v>
      </c>
      <c r="K274" s="9" cm="1">
        <f t="array" ref="K274">IF(I274="","",_xlfn.XLOOKUP(0&amp;A274&amp;IF(F274&lt;&gt;"",F274,LOOKUP(2,1/(F$2:F274&lt;&gt;""),F$2:F274))&amp;I274,Hoja4!G:G,Hoja4!F:F,"",0))</f>
        <v>4670640000</v>
      </c>
      <c r="L274" s="2"/>
      <c r="M274" s="15"/>
      <c r="N274" s="15"/>
      <c r="O274" s="15"/>
      <c r="P274" s="15"/>
      <c r="Q274" s="15"/>
      <c r="R274" s="15"/>
      <c r="S274" s="15"/>
      <c r="T274" s="15"/>
      <c r="U274" s="15"/>
      <c r="V274" s="15"/>
      <c r="W274" s="15"/>
      <c r="X274" s="15"/>
      <c r="Y274" s="15"/>
      <c r="Z274" s="15"/>
    </row>
    <row r="275" spans="1:26">
      <c r="A275" s="15">
        <v>110</v>
      </c>
      <c r="B275" s="15">
        <v>1</v>
      </c>
      <c r="C275" s="15"/>
      <c r="D275" s="15"/>
      <c r="E275" s="15"/>
      <c r="F275" s="15"/>
      <c r="G275" s="15"/>
      <c r="H275" s="16" t="s">
        <v>32</v>
      </c>
      <c r="I275" s="16" t="s">
        <v>32</v>
      </c>
      <c r="J275" s="15"/>
      <c r="K275" s="18" t="str" cm="1">
        <f t="array" ref="K275">IF(I275="","",_xlfn.XLOOKUP(0&amp;A275&amp;IF(F275&lt;&gt;"",F275,LOOKUP(2,1/(F$2:F275&lt;&gt;""),F$2:F275))&amp;I275,Hoja4!G:G,Hoja4!F:F,"",0))</f>
        <v/>
      </c>
      <c r="L275" s="15"/>
      <c r="M275" s="15">
        <v>5</v>
      </c>
      <c r="N275" s="15" t="s">
        <v>438</v>
      </c>
      <c r="O275" s="15" t="s">
        <v>34</v>
      </c>
      <c r="P275" s="15" t="s">
        <v>35</v>
      </c>
      <c r="Q275" s="15" t="s">
        <v>41</v>
      </c>
      <c r="R275" s="15" t="s">
        <v>37</v>
      </c>
      <c r="S275" s="15">
        <v>100</v>
      </c>
      <c r="T275" s="15"/>
      <c r="U275" s="15">
        <v>100</v>
      </c>
      <c r="V275" s="15">
        <v>1</v>
      </c>
      <c r="W275" s="15" t="s">
        <v>38</v>
      </c>
      <c r="X275" s="15" t="s">
        <v>38</v>
      </c>
      <c r="Y275" s="15" t="s">
        <v>38</v>
      </c>
      <c r="Z275" s="2"/>
    </row>
    <row r="276" spans="1:26">
      <c r="A276" s="3">
        <v>110</v>
      </c>
      <c r="B276" s="3">
        <v>1</v>
      </c>
      <c r="C276" s="3" t="s">
        <v>404</v>
      </c>
      <c r="D276" s="3"/>
      <c r="E276" s="3"/>
      <c r="F276" s="3">
        <v>3</v>
      </c>
      <c r="G276" s="3" t="s">
        <v>437</v>
      </c>
      <c r="H276" s="4" t="s">
        <v>32</v>
      </c>
      <c r="I276" s="4" t="s">
        <v>32</v>
      </c>
      <c r="J276" s="3" t="s">
        <v>44</v>
      </c>
      <c r="K276" s="11">
        <f>SUM(K274:K275)</f>
        <v>4670640000</v>
      </c>
      <c r="L276" s="13">
        <f>SUM(L274:L275)</f>
        <v>0</v>
      </c>
      <c r="M276" s="3"/>
      <c r="N276" s="3"/>
      <c r="O276" s="3"/>
      <c r="P276" s="3"/>
      <c r="Q276" s="3"/>
      <c r="R276" s="3"/>
      <c r="S276" s="3"/>
      <c r="T276" s="3"/>
      <c r="U276" s="3"/>
      <c r="V276" s="3"/>
      <c r="W276" s="3"/>
      <c r="X276" s="3"/>
      <c r="Y276" s="3" t="s">
        <v>45</v>
      </c>
      <c r="Z276" s="13">
        <f>SUM(Z274:Z275)</f>
        <v>0</v>
      </c>
    </row>
    <row r="277" spans="1:26">
      <c r="A277" s="15">
        <v>110</v>
      </c>
      <c r="B277" s="15">
        <v>1</v>
      </c>
      <c r="C277" s="15" t="s">
        <v>404</v>
      </c>
      <c r="D277" s="15">
        <v>2</v>
      </c>
      <c r="E277" s="15" t="s">
        <v>431</v>
      </c>
      <c r="F277" s="15">
        <v>4</v>
      </c>
      <c r="G277" s="15" t="s">
        <v>439</v>
      </c>
      <c r="H277" s="16" t="s">
        <v>425</v>
      </c>
      <c r="I277" s="16" t="s">
        <v>426</v>
      </c>
      <c r="J277" s="15" t="s">
        <v>427</v>
      </c>
      <c r="K277" s="9" cm="1">
        <f t="array" ref="K277">IF(I277="","",_xlfn.XLOOKUP(0&amp;A277&amp;IF(F277&lt;&gt;"",F277,LOOKUP(2,1/(F$2:F277&lt;&gt;""),F$2:F277))&amp;I277,Hoja4!G:G,Hoja4!F:F,"",0))</f>
        <v>1996464000</v>
      </c>
      <c r="L277" s="2"/>
      <c r="M277" s="15"/>
      <c r="N277" s="15"/>
      <c r="O277" s="15"/>
      <c r="P277" s="15"/>
      <c r="Q277" s="15"/>
      <c r="R277" s="15"/>
      <c r="S277" s="15"/>
      <c r="T277" s="15"/>
      <c r="U277" s="15"/>
      <c r="V277" s="15"/>
      <c r="W277" s="15"/>
      <c r="X277" s="15"/>
      <c r="Y277" s="15"/>
      <c r="Z277" s="15"/>
    </row>
    <row r="278" spans="1:26">
      <c r="A278" s="15">
        <v>110</v>
      </c>
      <c r="B278" s="15">
        <v>1</v>
      </c>
      <c r="C278" s="15"/>
      <c r="D278" s="15"/>
      <c r="E278" s="15"/>
      <c r="F278" s="15"/>
      <c r="G278" s="15"/>
      <c r="H278" s="16" t="s">
        <v>32</v>
      </c>
      <c r="I278" s="16" t="s">
        <v>32</v>
      </c>
      <c r="J278" s="15"/>
      <c r="K278" s="18" t="str" cm="1">
        <f t="array" ref="K278">IF(I278="","",_xlfn.XLOOKUP(0&amp;A278&amp;IF(F278&lt;&gt;"",F278,LOOKUP(2,1/(F$2:F278&lt;&gt;""),F$2:F278))&amp;I278,Hoja4!G:G,Hoja4!F:F,"",0))</f>
        <v/>
      </c>
      <c r="L278" s="15"/>
      <c r="M278" s="15">
        <v>6</v>
      </c>
      <c r="N278" s="15" t="s">
        <v>440</v>
      </c>
      <c r="O278" s="15" t="s">
        <v>34</v>
      </c>
      <c r="P278" s="15" t="s">
        <v>115</v>
      </c>
      <c r="Q278" s="15" t="s">
        <v>36</v>
      </c>
      <c r="R278" s="15" t="s">
        <v>37</v>
      </c>
      <c r="S278" s="15">
        <v>7</v>
      </c>
      <c r="T278" s="15"/>
      <c r="U278" s="15">
        <v>84</v>
      </c>
      <c r="V278" s="15">
        <v>84</v>
      </c>
      <c r="W278" s="15" t="s">
        <v>38</v>
      </c>
      <c r="X278" s="15" t="s">
        <v>38</v>
      </c>
      <c r="Y278" s="15" t="s">
        <v>38</v>
      </c>
      <c r="Z278" s="2"/>
    </row>
    <row r="279" spans="1:26">
      <c r="A279" s="3">
        <v>110</v>
      </c>
      <c r="B279" s="3">
        <v>1</v>
      </c>
      <c r="C279" s="3" t="s">
        <v>404</v>
      </c>
      <c r="D279" s="3"/>
      <c r="E279" s="3"/>
      <c r="F279" s="3">
        <v>4</v>
      </c>
      <c r="G279" s="3" t="s">
        <v>439</v>
      </c>
      <c r="H279" s="4" t="s">
        <v>32</v>
      </c>
      <c r="I279" s="4" t="s">
        <v>32</v>
      </c>
      <c r="J279" s="3" t="s">
        <v>44</v>
      </c>
      <c r="K279" s="11">
        <f>SUM(K277:K278)</f>
        <v>1996464000</v>
      </c>
      <c r="L279" s="13">
        <f>SUM(L277:L278)</f>
        <v>0</v>
      </c>
      <c r="M279" s="3"/>
      <c r="N279" s="3"/>
      <c r="O279" s="3"/>
      <c r="P279" s="3"/>
      <c r="Q279" s="3"/>
      <c r="R279" s="3"/>
      <c r="S279" s="3"/>
      <c r="T279" s="3"/>
      <c r="U279" s="3"/>
      <c r="V279" s="3"/>
      <c r="W279" s="3"/>
      <c r="X279" s="3"/>
      <c r="Y279" s="3" t="s">
        <v>45</v>
      </c>
      <c r="Z279" s="13">
        <f>SUM(Z277:Z278)</f>
        <v>0</v>
      </c>
    </row>
    <row r="280" spans="1:26">
      <c r="A280" s="15">
        <v>110</v>
      </c>
      <c r="B280" s="15">
        <v>1</v>
      </c>
      <c r="C280" s="15" t="s">
        <v>404</v>
      </c>
      <c r="D280" s="15">
        <v>2</v>
      </c>
      <c r="E280" s="15" t="s">
        <v>431</v>
      </c>
      <c r="F280" s="15">
        <v>5</v>
      </c>
      <c r="G280" s="15" t="s">
        <v>441</v>
      </c>
      <c r="H280" s="16" t="s">
        <v>442</v>
      </c>
      <c r="I280" s="16" t="s">
        <v>443</v>
      </c>
      <c r="J280" s="15" t="s">
        <v>444</v>
      </c>
      <c r="K280" s="9" cm="1">
        <f t="array" ref="K280">IF(I280="","",_xlfn.XLOOKUP(0&amp;A280&amp;IF(F280&lt;&gt;"",F280,LOOKUP(2,1/(F$2:F280&lt;&gt;""),F$2:F280))&amp;I280,Hoja4!G:G,Hoja4!F:F,"",0))</f>
        <v>8958868000</v>
      </c>
      <c r="L280" s="2"/>
      <c r="M280" s="15"/>
      <c r="N280" s="15"/>
      <c r="O280" s="15"/>
      <c r="P280" s="15"/>
      <c r="Q280" s="15"/>
      <c r="R280" s="15"/>
      <c r="S280" s="15"/>
      <c r="T280" s="15"/>
      <c r="U280" s="15"/>
      <c r="V280" s="15"/>
      <c r="W280" s="15"/>
      <c r="X280" s="15"/>
      <c r="Y280" s="15"/>
      <c r="Z280" s="15"/>
    </row>
    <row r="281" spans="1:26">
      <c r="A281" s="15">
        <v>110</v>
      </c>
      <c r="B281" s="15">
        <v>1</v>
      </c>
      <c r="C281" s="15"/>
      <c r="D281" s="15"/>
      <c r="E281" s="15"/>
      <c r="F281" s="15"/>
      <c r="G281" s="15"/>
      <c r="H281" s="16" t="s">
        <v>32</v>
      </c>
      <c r="I281" s="16" t="s">
        <v>32</v>
      </c>
      <c r="J281" s="15"/>
      <c r="K281" s="18" t="str" cm="1">
        <f t="array" ref="K281">IF(I281="","",_xlfn.XLOOKUP(0&amp;A281&amp;IF(F281&lt;&gt;"",F281,LOOKUP(2,1/(F$2:F281&lt;&gt;""),F$2:F281))&amp;I281,Hoja4!G:G,Hoja4!F:F,"",0))</f>
        <v/>
      </c>
      <c r="L281" s="15"/>
      <c r="M281" s="15">
        <v>7</v>
      </c>
      <c r="N281" s="15" t="s">
        <v>445</v>
      </c>
      <c r="O281" s="15" t="s">
        <v>40</v>
      </c>
      <c r="P281" s="15" t="s">
        <v>95</v>
      </c>
      <c r="Q281" s="15" t="s">
        <v>36</v>
      </c>
      <c r="R281" s="15" t="s">
        <v>37</v>
      </c>
      <c r="S281" s="15">
        <v>1384</v>
      </c>
      <c r="T281" s="15"/>
      <c r="U281" s="15">
        <v>12000</v>
      </c>
      <c r="V281" s="15">
        <v>2180</v>
      </c>
      <c r="W281" s="15" t="s">
        <v>38</v>
      </c>
      <c r="X281" s="15" t="s">
        <v>38</v>
      </c>
      <c r="Y281" s="15" t="s">
        <v>38</v>
      </c>
      <c r="Z281" s="2"/>
    </row>
    <row r="282" spans="1:26">
      <c r="A282" s="15">
        <v>110</v>
      </c>
      <c r="B282" s="15">
        <v>1</v>
      </c>
      <c r="C282" s="15"/>
      <c r="D282" s="15"/>
      <c r="E282" s="15"/>
      <c r="F282" s="15"/>
      <c r="G282" s="15"/>
      <c r="H282" s="16" t="s">
        <v>32</v>
      </c>
      <c r="I282" s="16" t="s">
        <v>32</v>
      </c>
      <c r="J282" s="15"/>
      <c r="K282" s="18" t="str" cm="1">
        <f t="array" ref="K282">IF(I282="","",_xlfn.XLOOKUP(0&amp;A282&amp;IF(F282&lt;&gt;"",F282,LOOKUP(2,1/(F$2:F282&lt;&gt;""),F$2:F282))&amp;I282,Hoja4!G:G,Hoja4!F:F,"",0))</f>
        <v/>
      </c>
      <c r="L282" s="15"/>
      <c r="M282" s="15">
        <v>21</v>
      </c>
      <c r="N282" s="15" t="s">
        <v>446</v>
      </c>
      <c r="O282" s="15" t="s">
        <v>40</v>
      </c>
      <c r="P282" s="15" t="s">
        <v>95</v>
      </c>
      <c r="Q282" s="15" t="s">
        <v>36</v>
      </c>
      <c r="R282" s="15" t="s">
        <v>37</v>
      </c>
      <c r="S282" s="15">
        <v>617</v>
      </c>
      <c r="T282" s="15"/>
      <c r="U282" s="15">
        <v>3120</v>
      </c>
      <c r="V282" s="15">
        <v>350</v>
      </c>
      <c r="W282" s="15" t="s">
        <v>60</v>
      </c>
      <c r="X282" s="15" t="s">
        <v>38</v>
      </c>
      <c r="Y282" s="15" t="s">
        <v>38</v>
      </c>
      <c r="Z282" s="2"/>
    </row>
    <row r="283" spans="1:26">
      <c r="A283" s="15">
        <v>110</v>
      </c>
      <c r="B283" s="15">
        <v>1</v>
      </c>
      <c r="C283" s="15"/>
      <c r="D283" s="15"/>
      <c r="E283" s="15"/>
      <c r="F283" s="15"/>
      <c r="G283" s="15"/>
      <c r="H283" s="16" t="s">
        <v>32</v>
      </c>
      <c r="I283" s="16" t="s">
        <v>32</v>
      </c>
      <c r="J283" s="15"/>
      <c r="K283" s="18" t="str" cm="1">
        <f t="array" ref="K283">IF(I283="","",_xlfn.XLOOKUP(0&amp;A283&amp;IF(F283&lt;&gt;"",F283,LOOKUP(2,1/(F$2:F283&lt;&gt;""),F$2:F283))&amp;I283,Hoja4!G:G,Hoja4!F:F,"",0))</f>
        <v/>
      </c>
      <c r="L283" s="15"/>
      <c r="M283" s="15">
        <v>22</v>
      </c>
      <c r="N283" s="15" t="s">
        <v>447</v>
      </c>
      <c r="O283" s="15" t="s">
        <v>40</v>
      </c>
      <c r="P283" s="15" t="s">
        <v>95</v>
      </c>
      <c r="Q283" s="15" t="s">
        <v>36</v>
      </c>
      <c r="R283" s="15" t="s">
        <v>58</v>
      </c>
      <c r="S283" s="15">
        <v>208</v>
      </c>
      <c r="T283" s="15"/>
      <c r="U283" s="15">
        <v>9800</v>
      </c>
      <c r="V283" s="15">
        <v>880</v>
      </c>
      <c r="W283" s="15" t="s">
        <v>60</v>
      </c>
      <c r="X283" s="15" t="s">
        <v>38</v>
      </c>
      <c r="Y283" s="15" t="s">
        <v>38</v>
      </c>
      <c r="Z283" s="2"/>
    </row>
    <row r="284" spans="1:26">
      <c r="A284" s="15">
        <v>110</v>
      </c>
      <c r="B284" s="15">
        <v>1</v>
      </c>
      <c r="C284" s="15"/>
      <c r="D284" s="15"/>
      <c r="E284" s="15"/>
      <c r="F284" s="15"/>
      <c r="G284" s="15"/>
      <c r="H284" s="16" t="s">
        <v>32</v>
      </c>
      <c r="I284" s="16" t="s">
        <v>32</v>
      </c>
      <c r="J284" s="15"/>
      <c r="K284" s="18" t="str" cm="1">
        <f t="array" ref="K284">IF(I284="","",_xlfn.XLOOKUP(0&amp;A284&amp;IF(F284&lt;&gt;"",F284,LOOKUP(2,1/(F$2:F284&lt;&gt;""),F$2:F284))&amp;I284,Hoja4!G:G,Hoja4!F:F,"",0))</f>
        <v/>
      </c>
      <c r="L284" s="15"/>
      <c r="M284" s="15">
        <v>23</v>
      </c>
      <c r="N284" s="15" t="s">
        <v>448</v>
      </c>
      <c r="O284" s="15" t="s">
        <v>40</v>
      </c>
      <c r="P284" s="15" t="s">
        <v>95</v>
      </c>
      <c r="Q284" s="15" t="s">
        <v>36</v>
      </c>
      <c r="R284" s="15" t="s">
        <v>37</v>
      </c>
      <c r="S284" s="15">
        <v>583</v>
      </c>
      <c r="T284" s="15"/>
      <c r="U284" s="15">
        <v>1700</v>
      </c>
      <c r="V284" s="15">
        <v>190</v>
      </c>
      <c r="W284" s="15" t="s">
        <v>60</v>
      </c>
      <c r="X284" s="15" t="s">
        <v>38</v>
      </c>
      <c r="Y284" s="15" t="s">
        <v>38</v>
      </c>
      <c r="Z284" s="2"/>
    </row>
    <row r="285" spans="1:26">
      <c r="A285" s="3">
        <v>110</v>
      </c>
      <c r="B285" s="3">
        <v>1</v>
      </c>
      <c r="C285" s="3" t="s">
        <v>404</v>
      </c>
      <c r="D285" s="3"/>
      <c r="E285" s="3"/>
      <c r="F285" s="3">
        <v>5</v>
      </c>
      <c r="G285" s="3" t="s">
        <v>441</v>
      </c>
      <c r="H285" s="4" t="s">
        <v>32</v>
      </c>
      <c r="I285" s="4" t="s">
        <v>32</v>
      </c>
      <c r="J285" s="3" t="s">
        <v>44</v>
      </c>
      <c r="K285" s="11">
        <f>SUM(K280:K284)</f>
        <v>8958868000</v>
      </c>
      <c r="L285" s="13">
        <f>SUM(L280:L284)</f>
        <v>0</v>
      </c>
      <c r="M285" s="3"/>
      <c r="N285" s="3"/>
      <c r="O285" s="3"/>
      <c r="P285" s="3"/>
      <c r="Q285" s="3"/>
      <c r="R285" s="3"/>
      <c r="S285" s="3"/>
      <c r="T285" s="3"/>
      <c r="U285" s="3"/>
      <c r="V285" s="3"/>
      <c r="W285" s="3"/>
      <c r="X285" s="3"/>
      <c r="Y285" s="3" t="s">
        <v>45</v>
      </c>
      <c r="Z285" s="13">
        <f>SUM(Z280:Z284)</f>
        <v>0</v>
      </c>
    </row>
    <row r="286" spans="1:26">
      <c r="A286" s="15">
        <v>110</v>
      </c>
      <c r="B286" s="15">
        <v>1</v>
      </c>
      <c r="C286" s="15" t="s">
        <v>404</v>
      </c>
      <c r="D286" s="15">
        <v>3</v>
      </c>
      <c r="E286" s="15" t="s">
        <v>449</v>
      </c>
      <c r="F286" s="15">
        <v>6</v>
      </c>
      <c r="G286" s="15" t="s">
        <v>450</v>
      </c>
      <c r="H286" s="16" t="s">
        <v>451</v>
      </c>
      <c r="I286" s="16" t="s">
        <v>452</v>
      </c>
      <c r="J286" s="15" t="s">
        <v>453</v>
      </c>
      <c r="K286" s="9" cm="1">
        <f t="array" ref="K286">IF(I286="","",_xlfn.XLOOKUP(0&amp;A286&amp;IF(F286&lt;&gt;"",F286,LOOKUP(2,1/(F$2:F286&lt;&gt;""),F$2:F286))&amp;I286,Hoja4!G:G,Hoja4!F:F,"",0))</f>
        <v>5737630102</v>
      </c>
      <c r="L286" s="2"/>
      <c r="M286" s="15"/>
      <c r="N286" s="15"/>
      <c r="O286" s="15"/>
      <c r="P286" s="15"/>
      <c r="Q286" s="15"/>
      <c r="R286" s="15"/>
      <c r="S286" s="15"/>
      <c r="T286" s="15"/>
      <c r="U286" s="15"/>
      <c r="V286" s="15"/>
      <c r="W286" s="15"/>
      <c r="X286" s="15"/>
      <c r="Y286" s="15"/>
      <c r="Z286" s="15"/>
    </row>
    <row r="287" spans="1:26">
      <c r="A287" s="15">
        <v>110</v>
      </c>
      <c r="B287" s="15">
        <v>1</v>
      </c>
      <c r="C287" s="15"/>
      <c r="D287" s="15"/>
      <c r="E287" s="15"/>
      <c r="F287" s="15"/>
      <c r="G287" s="15"/>
      <c r="H287" s="16" t="s">
        <v>32</v>
      </c>
      <c r="I287" s="16" t="s">
        <v>32</v>
      </c>
      <c r="J287" s="15"/>
      <c r="K287" s="18" t="str" cm="1">
        <f t="array" ref="K287">IF(I287="","",_xlfn.XLOOKUP(0&amp;A287&amp;IF(F287&lt;&gt;"",F287,LOOKUP(2,1/(F$2:F287&lt;&gt;""),F$2:F287))&amp;I287,Hoja4!G:G,Hoja4!F:F,"",0))</f>
        <v/>
      </c>
      <c r="L287" s="15"/>
      <c r="M287" s="15">
        <v>8</v>
      </c>
      <c r="N287" s="15" t="s">
        <v>454</v>
      </c>
      <c r="O287" s="15" t="s">
        <v>40</v>
      </c>
      <c r="P287" s="15" t="s">
        <v>95</v>
      </c>
      <c r="Q287" s="15" t="s">
        <v>36</v>
      </c>
      <c r="R287" s="15" t="s">
        <v>37</v>
      </c>
      <c r="S287" s="15">
        <v>89622</v>
      </c>
      <c r="T287" s="15"/>
      <c r="U287" s="15">
        <v>230000</v>
      </c>
      <c r="V287" s="15">
        <v>25000</v>
      </c>
      <c r="W287" s="15" t="s">
        <v>38</v>
      </c>
      <c r="X287" s="15" t="s">
        <v>38</v>
      </c>
      <c r="Y287" s="15" t="s">
        <v>38</v>
      </c>
      <c r="Z287" s="2"/>
    </row>
    <row r="288" spans="1:26">
      <c r="A288" s="3">
        <v>110</v>
      </c>
      <c r="B288" s="3">
        <v>1</v>
      </c>
      <c r="C288" s="3" t="s">
        <v>404</v>
      </c>
      <c r="D288" s="3"/>
      <c r="E288" s="3"/>
      <c r="F288" s="3">
        <v>6</v>
      </c>
      <c r="G288" s="3" t="s">
        <v>450</v>
      </c>
      <c r="H288" s="4" t="s">
        <v>32</v>
      </c>
      <c r="I288" s="4" t="s">
        <v>32</v>
      </c>
      <c r="J288" s="3" t="s">
        <v>44</v>
      </c>
      <c r="K288" s="11">
        <f>SUM(K286:K287)</f>
        <v>5737630102</v>
      </c>
      <c r="L288" s="13">
        <f>SUM(L286:L287)</f>
        <v>0</v>
      </c>
      <c r="M288" s="3"/>
      <c r="N288" s="3"/>
      <c r="O288" s="3"/>
      <c r="P288" s="3"/>
      <c r="Q288" s="3"/>
      <c r="R288" s="3"/>
      <c r="S288" s="3"/>
      <c r="T288" s="3"/>
      <c r="U288" s="3"/>
      <c r="V288" s="3"/>
      <c r="W288" s="3"/>
      <c r="X288" s="3"/>
      <c r="Y288" s="3" t="s">
        <v>45</v>
      </c>
      <c r="Z288" s="13">
        <f>SUM(Z286:Z287)</f>
        <v>0</v>
      </c>
    </row>
    <row r="289" spans="1:26">
      <c r="A289" s="15">
        <v>110</v>
      </c>
      <c r="B289" s="15">
        <v>1</v>
      </c>
      <c r="C289" s="15" t="s">
        <v>404</v>
      </c>
      <c r="D289" s="15">
        <v>3</v>
      </c>
      <c r="E289" s="15" t="s">
        <v>449</v>
      </c>
      <c r="F289" s="15">
        <v>9</v>
      </c>
      <c r="G289" s="15" t="s">
        <v>455</v>
      </c>
      <c r="H289" s="16" t="s">
        <v>451</v>
      </c>
      <c r="I289" s="16" t="s">
        <v>452</v>
      </c>
      <c r="J289" s="15" t="s">
        <v>453</v>
      </c>
      <c r="K289" s="9" cm="1">
        <f t="array" ref="K289">IF(I289="","",_xlfn.XLOOKUP(0&amp;A289&amp;IF(F289&lt;&gt;"",F289,LOOKUP(2,1/(F$2:F289&lt;&gt;""),F$2:F289))&amp;I289,Hoja4!G:G,Hoja4!F:F,"",0))</f>
        <v>6318237898</v>
      </c>
      <c r="L289" s="2"/>
      <c r="M289" s="15"/>
      <c r="N289" s="15"/>
      <c r="O289" s="15"/>
      <c r="P289" s="15"/>
      <c r="Q289" s="15"/>
      <c r="R289" s="15"/>
      <c r="S289" s="15"/>
      <c r="T289" s="15"/>
      <c r="U289" s="15"/>
      <c r="V289" s="15"/>
      <c r="W289" s="15"/>
      <c r="X289" s="15"/>
      <c r="Y289" s="15"/>
      <c r="Z289" s="15"/>
    </row>
    <row r="290" spans="1:26">
      <c r="A290" s="15">
        <v>110</v>
      </c>
      <c r="B290" s="15">
        <v>1</v>
      </c>
      <c r="C290" s="15"/>
      <c r="D290" s="15"/>
      <c r="E290" s="15"/>
      <c r="F290" s="15"/>
      <c r="G290" s="15"/>
      <c r="H290" s="16" t="s">
        <v>32</v>
      </c>
      <c r="I290" s="16" t="s">
        <v>32</v>
      </c>
      <c r="J290" s="15"/>
      <c r="K290" s="18" t="str" cm="1">
        <f t="array" ref="K290">IF(I290="","",_xlfn.XLOOKUP(0&amp;A290&amp;IF(F290&lt;&gt;"",F290,LOOKUP(2,1/(F$2:F290&lt;&gt;""),F$2:F290))&amp;I290,Hoja4!G:G,Hoja4!F:F,"",0))</f>
        <v/>
      </c>
      <c r="L290" s="15"/>
      <c r="M290" s="15">
        <v>13</v>
      </c>
      <c r="N290" s="15" t="s">
        <v>456</v>
      </c>
      <c r="O290" s="15" t="s">
        <v>40</v>
      </c>
      <c r="P290" s="15" t="s">
        <v>95</v>
      </c>
      <c r="Q290" s="15" t="s">
        <v>36</v>
      </c>
      <c r="R290" s="15" t="s">
        <v>37</v>
      </c>
      <c r="S290" s="15">
        <v>1556193</v>
      </c>
      <c r="T290" s="15"/>
      <c r="U290" s="15">
        <v>3681200</v>
      </c>
      <c r="V290" s="15">
        <v>544016</v>
      </c>
      <c r="W290" s="15" t="s">
        <v>38</v>
      </c>
      <c r="X290" s="15" t="s">
        <v>38</v>
      </c>
      <c r="Y290" s="15" t="s">
        <v>38</v>
      </c>
      <c r="Z290" s="2"/>
    </row>
    <row r="291" spans="1:26">
      <c r="A291" s="3">
        <v>110</v>
      </c>
      <c r="B291" s="3">
        <v>1</v>
      </c>
      <c r="C291" s="3" t="s">
        <v>404</v>
      </c>
      <c r="D291" s="3"/>
      <c r="E291" s="3"/>
      <c r="F291" s="3">
        <v>9</v>
      </c>
      <c r="G291" s="3" t="s">
        <v>455</v>
      </c>
      <c r="H291" s="4" t="s">
        <v>32</v>
      </c>
      <c r="I291" s="4" t="s">
        <v>32</v>
      </c>
      <c r="J291" s="3" t="s">
        <v>44</v>
      </c>
      <c r="K291" s="11">
        <f>SUM(K289:K290)</f>
        <v>6318237898</v>
      </c>
      <c r="L291" s="13">
        <f>SUM(L289:L290)</f>
        <v>0</v>
      </c>
      <c r="M291" s="3"/>
      <c r="N291" s="3"/>
      <c r="O291" s="3"/>
      <c r="P291" s="3"/>
      <c r="Q291" s="3"/>
      <c r="R291" s="3"/>
      <c r="S291" s="3"/>
      <c r="T291" s="3"/>
      <c r="U291" s="3"/>
      <c r="V291" s="3"/>
      <c r="W291" s="3"/>
      <c r="X291" s="3"/>
      <c r="Y291" s="3" t="s">
        <v>45</v>
      </c>
      <c r="Z291" s="13">
        <f>SUM(Z289:Z290)</f>
        <v>0</v>
      </c>
    </row>
    <row r="292" spans="1:26">
      <c r="A292" s="15">
        <v>110</v>
      </c>
      <c r="B292" s="15">
        <v>1</v>
      </c>
      <c r="C292" s="15" t="s">
        <v>404</v>
      </c>
      <c r="D292" s="15">
        <v>4</v>
      </c>
      <c r="E292" s="15" t="s">
        <v>457</v>
      </c>
      <c r="F292" s="15">
        <v>7</v>
      </c>
      <c r="G292" s="15" t="s">
        <v>458</v>
      </c>
      <c r="H292" s="16" t="s">
        <v>459</v>
      </c>
      <c r="I292" s="16" t="s">
        <v>460</v>
      </c>
      <c r="J292" s="15" t="s">
        <v>461</v>
      </c>
      <c r="K292" s="9" cm="1">
        <f t="array" ref="K292">IF(I292="","",_xlfn.XLOOKUP(0&amp;A292&amp;IF(F292&lt;&gt;"",F292,LOOKUP(2,1/(F$2:F292&lt;&gt;""),F$2:F292))&amp;I292,Hoja4!G:G,Hoja4!F:F,"",0))</f>
        <v>3286634000</v>
      </c>
      <c r="L292" s="2"/>
      <c r="M292" s="15"/>
      <c r="N292" s="15"/>
      <c r="O292" s="15"/>
      <c r="P292" s="15"/>
      <c r="Q292" s="15"/>
      <c r="R292" s="15"/>
      <c r="S292" s="15"/>
      <c r="T292" s="15"/>
      <c r="U292" s="15"/>
      <c r="V292" s="15"/>
      <c r="W292" s="15"/>
      <c r="X292" s="15"/>
      <c r="Y292" s="15"/>
      <c r="Z292" s="15"/>
    </row>
    <row r="293" spans="1:26">
      <c r="A293" s="15">
        <v>110</v>
      </c>
      <c r="B293" s="15">
        <v>1</v>
      </c>
      <c r="C293" s="15"/>
      <c r="D293" s="15"/>
      <c r="E293" s="15"/>
      <c r="F293" s="15"/>
      <c r="G293" s="15"/>
      <c r="H293" s="16" t="s">
        <v>462</v>
      </c>
      <c r="I293" s="16" t="s">
        <v>463</v>
      </c>
      <c r="J293" s="15" t="s">
        <v>464</v>
      </c>
      <c r="K293" s="9" cm="1">
        <f t="array" ref="K293">IF(I293="","",_xlfn.XLOOKUP(0&amp;A293&amp;IF(F293&lt;&gt;"",F293,LOOKUP(2,1/(F$2:F293&lt;&gt;""),F$2:F293))&amp;I293,Hoja4!G:G,Hoja4!F:F,"",0))</f>
        <v>15808283000</v>
      </c>
      <c r="L293" s="2"/>
      <c r="M293" s="15"/>
      <c r="N293" s="15"/>
      <c r="O293" s="15"/>
      <c r="P293" s="15"/>
      <c r="Q293" s="15"/>
      <c r="R293" s="15"/>
      <c r="S293" s="15"/>
      <c r="T293" s="15"/>
      <c r="U293" s="15"/>
      <c r="V293" s="15"/>
      <c r="W293" s="15"/>
      <c r="X293" s="15"/>
      <c r="Y293" s="15"/>
      <c r="Z293" s="15"/>
    </row>
    <row r="294" spans="1:26">
      <c r="A294" s="15">
        <v>110</v>
      </c>
      <c r="B294" s="15">
        <v>1</v>
      </c>
      <c r="C294" s="15"/>
      <c r="D294" s="15"/>
      <c r="E294" s="15"/>
      <c r="F294" s="15"/>
      <c r="G294" s="15"/>
      <c r="H294" s="16" t="s">
        <v>32</v>
      </c>
      <c r="I294" s="16" t="s">
        <v>32</v>
      </c>
      <c r="J294" s="15"/>
      <c r="K294" s="18" t="str" cm="1">
        <f t="array" ref="K294">IF(I294="","",_xlfn.XLOOKUP(0&amp;A294&amp;IF(F294&lt;&gt;"",F294,LOOKUP(2,1/(F$2:F294&lt;&gt;""),F$2:F294))&amp;I294,Hoja4!G:G,Hoja4!F:F,"",0))</f>
        <v/>
      </c>
      <c r="L294" s="15"/>
      <c r="M294" s="15">
        <v>9</v>
      </c>
      <c r="N294" s="15" t="s">
        <v>465</v>
      </c>
      <c r="O294" s="15" t="s">
        <v>34</v>
      </c>
      <c r="P294" s="15" t="s">
        <v>131</v>
      </c>
      <c r="Q294" s="15" t="s">
        <v>41</v>
      </c>
      <c r="R294" s="15" t="s">
        <v>37</v>
      </c>
      <c r="S294" s="15">
        <v>100</v>
      </c>
      <c r="T294" s="15"/>
      <c r="U294" s="15">
        <v>100</v>
      </c>
      <c r="V294" s="15">
        <v>100</v>
      </c>
      <c r="W294" s="15" t="s">
        <v>38</v>
      </c>
      <c r="X294" s="15" t="s">
        <v>38</v>
      </c>
      <c r="Y294" s="15" t="s">
        <v>38</v>
      </c>
      <c r="Z294" s="2"/>
    </row>
    <row r="295" spans="1:26">
      <c r="A295" s="15">
        <v>110</v>
      </c>
      <c r="B295" s="15">
        <v>1</v>
      </c>
      <c r="C295" s="15"/>
      <c r="D295" s="15"/>
      <c r="E295" s="15"/>
      <c r="F295" s="15"/>
      <c r="G295" s="15"/>
      <c r="H295" s="16" t="s">
        <v>32</v>
      </c>
      <c r="I295" s="16" t="s">
        <v>32</v>
      </c>
      <c r="J295" s="15"/>
      <c r="K295" s="18" t="str" cm="1">
        <f t="array" ref="K295">IF(I295="","",_xlfn.XLOOKUP(0&amp;A295&amp;IF(F295&lt;&gt;"",F295,LOOKUP(2,1/(F$2:F295&lt;&gt;""),F$2:F295))&amp;I295,Hoja4!G:G,Hoja4!F:F,"",0))</f>
        <v/>
      </c>
      <c r="L295" s="15"/>
      <c r="M295" s="15">
        <v>14</v>
      </c>
      <c r="N295" s="15" t="s">
        <v>466</v>
      </c>
      <c r="O295" s="15" t="s">
        <v>34</v>
      </c>
      <c r="P295" s="15" t="s">
        <v>131</v>
      </c>
      <c r="Q295" s="15" t="s">
        <v>41</v>
      </c>
      <c r="R295" s="15" t="s">
        <v>37</v>
      </c>
      <c r="S295" s="15"/>
      <c r="T295" s="15"/>
      <c r="U295" s="15">
        <v>100</v>
      </c>
      <c r="V295" s="15">
        <v>100</v>
      </c>
      <c r="W295" s="15" t="s">
        <v>38</v>
      </c>
      <c r="X295" s="15" t="s">
        <v>38</v>
      </c>
      <c r="Y295" s="15" t="s">
        <v>38</v>
      </c>
      <c r="Z295" s="2"/>
    </row>
    <row r="296" spans="1:26">
      <c r="A296" s="15">
        <v>110</v>
      </c>
      <c r="B296" s="15">
        <v>1</v>
      </c>
      <c r="C296" s="15"/>
      <c r="D296" s="15"/>
      <c r="E296" s="15"/>
      <c r="F296" s="15"/>
      <c r="G296" s="15"/>
      <c r="H296" s="16" t="s">
        <v>32</v>
      </c>
      <c r="I296" s="16" t="s">
        <v>32</v>
      </c>
      <c r="J296" s="15"/>
      <c r="K296" s="18" t="str" cm="1">
        <f t="array" ref="K296">IF(I296="","",_xlfn.XLOOKUP(0&amp;A296&amp;IF(F296&lt;&gt;"",F296,LOOKUP(2,1/(F$2:F296&lt;&gt;""),F$2:F296))&amp;I296,Hoja4!G:G,Hoja4!F:F,"",0))</f>
        <v/>
      </c>
      <c r="L296" s="15"/>
      <c r="M296" s="15">
        <v>15</v>
      </c>
      <c r="N296" s="15" t="s">
        <v>467</v>
      </c>
      <c r="O296" s="15" t="s">
        <v>34</v>
      </c>
      <c r="P296" s="15" t="s">
        <v>131</v>
      </c>
      <c r="Q296" s="15" t="s">
        <v>41</v>
      </c>
      <c r="R296" s="15" t="s">
        <v>37</v>
      </c>
      <c r="S296" s="15"/>
      <c r="T296" s="15"/>
      <c r="U296" s="15">
        <v>100</v>
      </c>
      <c r="V296" s="15">
        <v>100</v>
      </c>
      <c r="W296" s="15" t="s">
        <v>38</v>
      </c>
      <c r="X296" s="15" t="s">
        <v>38</v>
      </c>
      <c r="Y296" s="15" t="s">
        <v>38</v>
      </c>
      <c r="Z296" s="2"/>
    </row>
    <row r="297" spans="1:26">
      <c r="A297" s="15">
        <v>110</v>
      </c>
      <c r="B297" s="15">
        <v>1</v>
      </c>
      <c r="C297" s="15"/>
      <c r="D297" s="15"/>
      <c r="E297" s="15"/>
      <c r="F297" s="15"/>
      <c r="G297" s="15"/>
      <c r="H297" s="16" t="s">
        <v>32</v>
      </c>
      <c r="I297" s="16" t="s">
        <v>32</v>
      </c>
      <c r="J297" s="15"/>
      <c r="K297" s="18" t="str" cm="1">
        <f t="array" ref="K297">IF(I297="","",_xlfn.XLOOKUP(0&amp;A297&amp;IF(F297&lt;&gt;"",F297,LOOKUP(2,1/(F$2:F297&lt;&gt;""),F$2:F297))&amp;I297,Hoja4!G:G,Hoja4!F:F,"",0))</f>
        <v/>
      </c>
      <c r="L297" s="15"/>
      <c r="M297" s="15">
        <v>16</v>
      </c>
      <c r="N297" s="15" t="s">
        <v>468</v>
      </c>
      <c r="O297" s="15" t="s">
        <v>34</v>
      </c>
      <c r="P297" s="15" t="s">
        <v>131</v>
      </c>
      <c r="Q297" s="15" t="s">
        <v>41</v>
      </c>
      <c r="R297" s="15" t="s">
        <v>37</v>
      </c>
      <c r="S297" s="15"/>
      <c r="T297" s="15"/>
      <c r="U297" s="15">
        <v>100</v>
      </c>
      <c r="V297" s="15">
        <v>100</v>
      </c>
      <c r="W297" s="15" t="s">
        <v>38</v>
      </c>
      <c r="X297" s="15" t="s">
        <v>38</v>
      </c>
      <c r="Y297" s="15" t="s">
        <v>38</v>
      </c>
      <c r="Z297" s="2"/>
    </row>
    <row r="298" spans="1:26">
      <c r="A298" s="15">
        <v>110</v>
      </c>
      <c r="B298" s="15">
        <v>1</v>
      </c>
      <c r="C298" s="15"/>
      <c r="D298" s="15"/>
      <c r="E298" s="15"/>
      <c r="F298" s="15"/>
      <c r="G298" s="15"/>
      <c r="H298" s="16" t="s">
        <v>32</v>
      </c>
      <c r="I298" s="16" t="s">
        <v>32</v>
      </c>
      <c r="J298" s="15"/>
      <c r="K298" s="18" t="str" cm="1">
        <f t="array" ref="K298">IF(I298="","",_xlfn.XLOOKUP(0&amp;A298&amp;IF(F298&lt;&gt;"",F298,LOOKUP(2,1/(F$2:F298&lt;&gt;""),F$2:F298))&amp;I298,Hoja4!G:G,Hoja4!F:F,"",0))</f>
        <v/>
      </c>
      <c r="L298" s="15"/>
      <c r="M298" s="15">
        <v>17</v>
      </c>
      <c r="N298" s="15" t="s">
        <v>469</v>
      </c>
      <c r="O298" s="15" t="s">
        <v>34</v>
      </c>
      <c r="P298" s="15" t="s">
        <v>131</v>
      </c>
      <c r="Q298" s="15" t="s">
        <v>41</v>
      </c>
      <c r="R298" s="15" t="s">
        <v>37</v>
      </c>
      <c r="S298" s="15"/>
      <c r="T298" s="15"/>
      <c r="U298" s="15">
        <v>100</v>
      </c>
      <c r="V298" s="15">
        <v>100</v>
      </c>
      <c r="W298" s="15" t="s">
        <v>38</v>
      </c>
      <c r="X298" s="15" t="s">
        <v>38</v>
      </c>
      <c r="Y298" s="15" t="s">
        <v>38</v>
      </c>
      <c r="Z298" s="2"/>
    </row>
    <row r="299" spans="1:26">
      <c r="A299" s="3">
        <v>110</v>
      </c>
      <c r="B299" s="3">
        <v>1</v>
      </c>
      <c r="C299" s="3" t="s">
        <v>404</v>
      </c>
      <c r="D299" s="3"/>
      <c r="E299" s="3"/>
      <c r="F299" s="3">
        <v>7</v>
      </c>
      <c r="G299" s="3" t="s">
        <v>458</v>
      </c>
      <c r="H299" s="4" t="s">
        <v>32</v>
      </c>
      <c r="I299" s="4" t="s">
        <v>32</v>
      </c>
      <c r="J299" s="3" t="s">
        <v>44</v>
      </c>
      <c r="K299" s="11">
        <f>SUM(K292:K298)</f>
        <v>19094917000</v>
      </c>
      <c r="L299" s="13">
        <f>SUM(L292:L298)</f>
        <v>0</v>
      </c>
      <c r="M299" s="3"/>
      <c r="N299" s="3"/>
      <c r="O299" s="3"/>
      <c r="P299" s="3"/>
      <c r="Q299" s="3"/>
      <c r="R299" s="3"/>
      <c r="S299" s="3"/>
      <c r="T299" s="3"/>
      <c r="U299" s="3"/>
      <c r="V299" s="3"/>
      <c r="W299" s="3"/>
      <c r="X299" s="3"/>
      <c r="Y299" s="3" t="s">
        <v>45</v>
      </c>
      <c r="Z299" s="13">
        <f>SUM(Z292:Z298)</f>
        <v>0</v>
      </c>
    </row>
    <row r="300" spans="1:26">
      <c r="A300" s="15">
        <v>110</v>
      </c>
      <c r="B300" s="15">
        <v>1</v>
      </c>
      <c r="C300" s="15" t="s">
        <v>404</v>
      </c>
      <c r="D300" s="15">
        <v>4</v>
      </c>
      <c r="E300" s="15" t="s">
        <v>457</v>
      </c>
      <c r="F300" s="15">
        <v>10</v>
      </c>
      <c r="G300" s="15" t="s">
        <v>470</v>
      </c>
      <c r="H300" s="16" t="s">
        <v>471</v>
      </c>
      <c r="I300" s="16" t="s">
        <v>472</v>
      </c>
      <c r="J300" s="15" t="s">
        <v>473</v>
      </c>
      <c r="K300" s="9" cm="1">
        <f t="array" ref="K300">IF(I300="","",_xlfn.XLOOKUP(0&amp;A300&amp;IF(F300&lt;&gt;"",F300,LOOKUP(2,1/(F$2:F300&lt;&gt;""),F$2:F300))&amp;I300,Hoja4!G:G,Hoja4!F:F,"",0))</f>
        <v>5047946000</v>
      </c>
      <c r="L300" s="2"/>
      <c r="M300" s="15"/>
      <c r="N300" s="15"/>
      <c r="O300" s="15"/>
      <c r="P300" s="15"/>
      <c r="Q300" s="15"/>
      <c r="R300" s="15"/>
      <c r="S300" s="15"/>
      <c r="T300" s="15"/>
      <c r="U300" s="15"/>
      <c r="V300" s="15"/>
      <c r="W300" s="15"/>
      <c r="X300" s="15"/>
      <c r="Y300" s="15"/>
      <c r="Z300" s="15"/>
    </row>
    <row r="301" spans="1:26">
      <c r="A301" s="15">
        <v>110</v>
      </c>
      <c r="B301" s="15">
        <v>1</v>
      </c>
      <c r="C301" s="15"/>
      <c r="D301" s="15"/>
      <c r="E301" s="15"/>
      <c r="F301" s="15"/>
      <c r="G301" s="15"/>
      <c r="H301" s="16" t="s">
        <v>32</v>
      </c>
      <c r="I301" s="16" t="s">
        <v>32</v>
      </c>
      <c r="J301" s="15"/>
      <c r="K301" s="18" t="str" cm="1">
        <f t="array" ref="K301">IF(I301="","",_xlfn.XLOOKUP(0&amp;A301&amp;IF(F301&lt;&gt;"",F301,LOOKUP(2,1/(F$2:F301&lt;&gt;""),F$2:F301))&amp;I301,Hoja4!G:G,Hoja4!F:F,"",0))</f>
        <v/>
      </c>
      <c r="L301" s="15"/>
      <c r="M301" s="15">
        <v>18</v>
      </c>
      <c r="N301" s="15" t="s">
        <v>474</v>
      </c>
      <c r="O301" s="15" t="s">
        <v>100</v>
      </c>
      <c r="P301" s="15" t="s">
        <v>115</v>
      </c>
      <c r="Q301" s="15" t="s">
        <v>41</v>
      </c>
      <c r="R301" s="15" t="s">
        <v>37</v>
      </c>
      <c r="S301" s="15">
        <v>1E-4</v>
      </c>
      <c r="T301" s="15"/>
      <c r="U301" s="15">
        <v>80</v>
      </c>
      <c r="V301" s="15">
        <v>100</v>
      </c>
      <c r="W301" s="15" t="s">
        <v>38</v>
      </c>
      <c r="X301" s="15" t="s">
        <v>38</v>
      </c>
      <c r="Y301" s="15" t="s">
        <v>38</v>
      </c>
      <c r="Z301" s="2"/>
    </row>
    <row r="302" spans="1:26">
      <c r="A302" s="3">
        <v>110</v>
      </c>
      <c r="B302" s="3">
        <v>1</v>
      </c>
      <c r="C302" s="3" t="s">
        <v>404</v>
      </c>
      <c r="D302" s="3"/>
      <c r="E302" s="3"/>
      <c r="F302" s="3">
        <v>10</v>
      </c>
      <c r="G302" s="3" t="s">
        <v>470</v>
      </c>
      <c r="H302" s="4" t="s">
        <v>32</v>
      </c>
      <c r="I302" s="4" t="s">
        <v>32</v>
      </c>
      <c r="J302" s="3" t="s">
        <v>44</v>
      </c>
      <c r="K302" s="11">
        <f>SUM(K300:K301)</f>
        <v>5047946000</v>
      </c>
      <c r="L302" s="13">
        <f>SUM(L300:L301)</f>
        <v>0</v>
      </c>
      <c r="M302" s="3"/>
      <c r="N302" s="3"/>
      <c r="O302" s="3"/>
      <c r="P302" s="3"/>
      <c r="Q302" s="3"/>
      <c r="R302" s="3"/>
      <c r="S302" s="3"/>
      <c r="T302" s="3"/>
      <c r="U302" s="3"/>
      <c r="V302" s="3"/>
      <c r="W302" s="3"/>
      <c r="X302" s="3"/>
      <c r="Y302" s="3" t="s">
        <v>45</v>
      </c>
      <c r="Z302" s="13">
        <f>SUM(Z300:Z301)</f>
        <v>0</v>
      </c>
    </row>
    <row r="303" spans="1:26">
      <c r="A303" s="5">
        <v>110</v>
      </c>
      <c r="B303" s="5">
        <v>1</v>
      </c>
      <c r="C303" s="5" t="s">
        <v>404</v>
      </c>
      <c r="D303" s="5"/>
      <c r="E303" s="5"/>
      <c r="F303" s="5"/>
      <c r="G303" s="5"/>
      <c r="H303" s="6" t="s">
        <v>32</v>
      </c>
      <c r="I303" s="6" t="s">
        <v>32</v>
      </c>
      <c r="J303" s="5" t="s">
        <v>121</v>
      </c>
      <c r="K303" s="12">
        <f>SUM(K263,K270,K273,K276,K279,K285,K288,K291,K299,K302)</f>
        <v>77357237000</v>
      </c>
      <c r="L303" s="14">
        <f>SUM(L263,L270,L273,L276,L279,L285,L288,L291,L299,L302)</f>
        <v>0</v>
      </c>
      <c r="M303" s="5"/>
      <c r="N303" s="5"/>
      <c r="O303" s="5"/>
      <c r="P303" s="5"/>
      <c r="Q303" s="5"/>
      <c r="R303" s="5"/>
      <c r="S303" s="5"/>
      <c r="T303" s="5"/>
      <c r="U303" s="5"/>
      <c r="V303" s="5"/>
      <c r="W303" s="5"/>
      <c r="X303" s="5"/>
      <c r="Y303" s="5" t="s">
        <v>121</v>
      </c>
      <c r="Z303" s="14">
        <f>SUM(Z263,Z270,Z273,Z276,Z279,Z285,Z288,Z291,Z299,Z302)</f>
        <v>0</v>
      </c>
    </row>
    <row r="304" spans="1:26">
      <c r="A304" s="15">
        <v>127</v>
      </c>
      <c r="B304" s="15">
        <v>1</v>
      </c>
      <c r="C304" s="15" t="s">
        <v>475</v>
      </c>
      <c r="D304" s="15">
        <v>1</v>
      </c>
      <c r="E304" s="15" t="s">
        <v>476</v>
      </c>
      <c r="F304" s="15">
        <v>1</v>
      </c>
      <c r="G304" s="15" t="s">
        <v>477</v>
      </c>
      <c r="H304" s="16" t="s">
        <v>478</v>
      </c>
      <c r="I304" s="16" t="s">
        <v>479</v>
      </c>
      <c r="J304" s="15" t="s">
        <v>480</v>
      </c>
      <c r="K304" s="9" cm="1">
        <f t="array" ref="K304">IF(I304="","",_xlfn.XLOOKUP(0&amp;A304&amp;IF(F304&lt;&gt;"",F304,LOOKUP(2,1/(F$2:F304&lt;&gt;""),F$2:F304))&amp;I304,Hoja4!G:G,Hoja4!F:F,"",0))</f>
        <v>2031094000</v>
      </c>
      <c r="L304" s="2"/>
      <c r="M304" s="15"/>
      <c r="N304" s="15"/>
      <c r="O304" s="15"/>
      <c r="P304" s="15"/>
      <c r="Q304" s="15"/>
      <c r="R304" s="15"/>
      <c r="S304" s="15"/>
      <c r="T304" s="15"/>
      <c r="U304" s="15"/>
      <c r="V304" s="15"/>
      <c r="W304" s="15"/>
      <c r="X304" s="15"/>
      <c r="Y304" s="15"/>
      <c r="Z304" s="15"/>
    </row>
    <row r="305" spans="1:26">
      <c r="A305" s="15">
        <v>127</v>
      </c>
      <c r="B305" s="15">
        <v>1</v>
      </c>
      <c r="C305" s="15"/>
      <c r="D305" s="15"/>
      <c r="E305" s="15"/>
      <c r="F305" s="15"/>
      <c r="G305" s="15"/>
      <c r="H305" s="16" t="s">
        <v>32</v>
      </c>
      <c r="I305" s="16" t="s">
        <v>32</v>
      </c>
      <c r="J305" s="15"/>
      <c r="K305" s="18" t="str" cm="1">
        <f t="array" ref="K305">IF(I305="","",_xlfn.XLOOKUP(0&amp;A305&amp;IF(F305&lt;&gt;"",F305,LOOKUP(2,1/(F$2:F305&lt;&gt;""),F$2:F305))&amp;I305,Hoja4!G:G,Hoja4!F:F,"",0))</f>
        <v/>
      </c>
      <c r="L305" s="15"/>
      <c r="M305" s="15">
        <v>1</v>
      </c>
      <c r="N305" s="15" t="s">
        <v>481</v>
      </c>
      <c r="O305" s="15" t="s">
        <v>40</v>
      </c>
      <c r="P305" s="15" t="s">
        <v>35</v>
      </c>
      <c r="Q305" s="15" t="s">
        <v>36</v>
      </c>
      <c r="R305" s="15" t="s">
        <v>58</v>
      </c>
      <c r="S305" s="15">
        <v>1579901</v>
      </c>
      <c r="T305" s="15"/>
      <c r="U305" s="15">
        <v>6750309.1799998302</v>
      </c>
      <c r="V305" s="15">
        <v>500000</v>
      </c>
      <c r="W305" s="15" t="s">
        <v>38</v>
      </c>
      <c r="X305" s="15" t="s">
        <v>38</v>
      </c>
      <c r="Y305" s="15" t="s">
        <v>38</v>
      </c>
      <c r="Z305" s="2"/>
    </row>
    <row r="306" spans="1:26">
      <c r="A306" s="3">
        <v>127</v>
      </c>
      <c r="B306" s="3">
        <v>1</v>
      </c>
      <c r="C306" s="3" t="s">
        <v>475</v>
      </c>
      <c r="D306" s="3"/>
      <c r="E306" s="3"/>
      <c r="F306" s="3">
        <v>1</v>
      </c>
      <c r="G306" s="3" t="s">
        <v>477</v>
      </c>
      <c r="H306" s="4" t="s">
        <v>32</v>
      </c>
      <c r="I306" s="4" t="s">
        <v>32</v>
      </c>
      <c r="J306" s="3" t="s">
        <v>44</v>
      </c>
      <c r="K306" s="11">
        <f>SUM(K304:K305)</f>
        <v>2031094000</v>
      </c>
      <c r="L306" s="13">
        <f>SUM(L303:L305)</f>
        <v>0</v>
      </c>
      <c r="M306" s="3"/>
      <c r="N306" s="3"/>
      <c r="O306" s="3"/>
      <c r="P306" s="3"/>
      <c r="Q306" s="3"/>
      <c r="R306" s="3"/>
      <c r="S306" s="3"/>
      <c r="T306" s="3"/>
      <c r="U306" s="3"/>
      <c r="V306" s="3"/>
      <c r="W306" s="3"/>
      <c r="X306" s="3"/>
      <c r="Y306" s="3" t="s">
        <v>45</v>
      </c>
      <c r="Z306" s="13">
        <f>SUM(Z303:Z305)</f>
        <v>0</v>
      </c>
    </row>
    <row r="307" spans="1:26">
      <c r="A307" s="15">
        <v>127</v>
      </c>
      <c r="B307" s="15">
        <v>1</v>
      </c>
      <c r="C307" s="15" t="s">
        <v>475</v>
      </c>
      <c r="D307" s="15">
        <v>1</v>
      </c>
      <c r="E307" s="15" t="s">
        <v>476</v>
      </c>
      <c r="F307" s="15">
        <v>2</v>
      </c>
      <c r="G307" s="15" t="s">
        <v>482</v>
      </c>
      <c r="H307" s="16" t="s">
        <v>478</v>
      </c>
      <c r="I307" s="16" t="s">
        <v>479</v>
      </c>
      <c r="J307" s="15" t="s">
        <v>480</v>
      </c>
      <c r="K307" s="9" cm="1">
        <f t="array" ref="K307">IF(I307="","",_xlfn.XLOOKUP(0&amp;A307&amp;IF(F307&lt;&gt;"",F307,LOOKUP(2,1/(F$2:F307&lt;&gt;""),F$2:F307))&amp;I307,Hoja4!G:G,Hoja4!F:F,"",0))</f>
        <v>5397391000</v>
      </c>
      <c r="L307" s="2"/>
      <c r="M307" s="15"/>
      <c r="N307" s="15"/>
      <c r="O307" s="15"/>
      <c r="P307" s="15"/>
      <c r="Q307" s="15"/>
      <c r="R307" s="15"/>
      <c r="S307" s="15"/>
      <c r="T307" s="15"/>
      <c r="U307" s="15"/>
      <c r="V307" s="15"/>
      <c r="W307" s="15"/>
      <c r="X307" s="15"/>
      <c r="Y307" s="15"/>
      <c r="Z307" s="15"/>
    </row>
    <row r="308" spans="1:26">
      <c r="A308" s="15">
        <v>127</v>
      </c>
      <c r="B308" s="15">
        <v>1</v>
      </c>
      <c r="C308" s="15"/>
      <c r="D308" s="15"/>
      <c r="E308" s="15"/>
      <c r="F308" s="15"/>
      <c r="G308" s="15"/>
      <c r="H308" s="16" t="s">
        <v>32</v>
      </c>
      <c r="I308" s="16" t="s">
        <v>32</v>
      </c>
      <c r="J308" s="15"/>
      <c r="K308" s="18" t="str" cm="1">
        <f t="array" ref="K308">IF(I308="","",_xlfn.XLOOKUP(0&amp;A308&amp;IF(F308&lt;&gt;"",F308,LOOKUP(2,1/(F$2:F308&lt;&gt;""),F$2:F308))&amp;I308,Hoja4!G:G,Hoja4!F:F,"",0))</f>
        <v/>
      </c>
      <c r="L308" s="15"/>
      <c r="M308" s="15">
        <v>2</v>
      </c>
      <c r="N308" s="15" t="s">
        <v>483</v>
      </c>
      <c r="O308" s="15" t="s">
        <v>40</v>
      </c>
      <c r="P308" s="15" t="s">
        <v>35</v>
      </c>
      <c r="Q308" s="15" t="s">
        <v>36</v>
      </c>
      <c r="R308" s="15" t="s">
        <v>58</v>
      </c>
      <c r="S308" s="15">
        <v>3638004</v>
      </c>
      <c r="T308" s="15"/>
      <c r="U308" s="15">
        <v>13693872</v>
      </c>
      <c r="V308" s="15">
        <v>1300000</v>
      </c>
      <c r="W308" s="15" t="s">
        <v>38</v>
      </c>
      <c r="X308" s="15" t="s">
        <v>38</v>
      </c>
      <c r="Y308" s="15" t="s">
        <v>38</v>
      </c>
      <c r="Z308" s="2"/>
    </row>
    <row r="309" spans="1:26">
      <c r="A309" s="3">
        <v>127</v>
      </c>
      <c r="B309" s="3">
        <v>1</v>
      </c>
      <c r="C309" s="3" t="s">
        <v>475</v>
      </c>
      <c r="D309" s="3"/>
      <c r="E309" s="3"/>
      <c r="F309" s="3">
        <v>2</v>
      </c>
      <c r="G309" s="3" t="s">
        <v>482</v>
      </c>
      <c r="H309" s="4" t="s">
        <v>32</v>
      </c>
      <c r="I309" s="4" t="s">
        <v>32</v>
      </c>
      <c r="J309" s="3" t="s">
        <v>44</v>
      </c>
      <c r="K309" s="11">
        <f>SUM(K307:K308)</f>
        <v>5397391000</v>
      </c>
      <c r="L309" s="13">
        <f>SUM(L307:L308)</f>
        <v>0</v>
      </c>
      <c r="M309" s="3"/>
      <c r="N309" s="3"/>
      <c r="O309" s="3"/>
      <c r="P309" s="3"/>
      <c r="Q309" s="3"/>
      <c r="R309" s="3"/>
      <c r="S309" s="3"/>
      <c r="T309" s="3"/>
      <c r="U309" s="3"/>
      <c r="V309" s="3"/>
      <c r="W309" s="3"/>
      <c r="X309" s="3"/>
      <c r="Y309" s="3" t="s">
        <v>45</v>
      </c>
      <c r="Z309" s="13">
        <f>SUM(Z307:Z308)</f>
        <v>0</v>
      </c>
    </row>
    <row r="310" spans="1:26">
      <c r="A310" s="15">
        <v>127</v>
      </c>
      <c r="B310" s="15">
        <v>1</v>
      </c>
      <c r="C310" s="15" t="s">
        <v>475</v>
      </c>
      <c r="D310" s="15">
        <v>1</v>
      </c>
      <c r="E310" s="15" t="s">
        <v>476</v>
      </c>
      <c r="F310" s="15">
        <v>3</v>
      </c>
      <c r="G310" s="15" t="s">
        <v>484</v>
      </c>
      <c r="H310" s="16" t="s">
        <v>485</v>
      </c>
      <c r="I310" s="16" t="s">
        <v>486</v>
      </c>
      <c r="J310" s="15" t="s">
        <v>487</v>
      </c>
      <c r="K310" s="9" cm="1">
        <f t="array" ref="K310">IF(I310="","",_xlfn.XLOOKUP(0&amp;A310&amp;IF(F310&lt;&gt;"",F310,LOOKUP(2,1/(F$2:F310&lt;&gt;""),F$2:F310))&amp;I310,Hoja4!G:G,Hoja4!F:F,"",0))</f>
        <v>1266343000</v>
      </c>
      <c r="L310" s="2"/>
      <c r="M310" s="15"/>
      <c r="N310" s="15"/>
      <c r="O310" s="15"/>
      <c r="P310" s="15"/>
      <c r="Q310" s="15"/>
      <c r="R310" s="15"/>
      <c r="S310" s="15"/>
      <c r="T310" s="15"/>
      <c r="U310" s="15"/>
      <c r="V310" s="15"/>
      <c r="W310" s="15"/>
      <c r="X310" s="15"/>
      <c r="Y310" s="15"/>
      <c r="Z310" s="15"/>
    </row>
    <row r="311" spans="1:26">
      <c r="A311" s="15">
        <v>127</v>
      </c>
      <c r="B311" s="15">
        <v>1</v>
      </c>
      <c r="C311" s="15"/>
      <c r="D311" s="15"/>
      <c r="E311" s="15"/>
      <c r="F311" s="15"/>
      <c r="G311" s="15"/>
      <c r="H311" s="16" t="s">
        <v>488</v>
      </c>
      <c r="I311" s="16" t="s">
        <v>489</v>
      </c>
      <c r="J311" s="15" t="s">
        <v>490</v>
      </c>
      <c r="K311" s="9" cm="1">
        <f t="array" ref="K311">IF(I311="","",_xlfn.XLOOKUP(0&amp;A311&amp;IF(F311&lt;&gt;"",F311,LOOKUP(2,1/(F$2:F311&lt;&gt;""),F$2:F311))&amp;I311,Hoja4!G:G,Hoja4!F:F,"",0))</f>
        <v>1006000000</v>
      </c>
      <c r="L311" s="2"/>
      <c r="M311" s="15"/>
      <c r="N311" s="15"/>
      <c r="O311" s="15"/>
      <c r="P311" s="15"/>
      <c r="Q311" s="15"/>
      <c r="R311" s="15"/>
      <c r="S311" s="15"/>
      <c r="T311" s="15"/>
      <c r="U311" s="15"/>
      <c r="V311" s="15"/>
      <c r="W311" s="15"/>
      <c r="X311" s="15"/>
      <c r="Y311" s="15"/>
      <c r="Z311" s="15"/>
    </row>
    <row r="312" spans="1:26">
      <c r="A312" s="15">
        <v>127</v>
      </c>
      <c r="B312" s="15">
        <v>1</v>
      </c>
      <c r="C312" s="15"/>
      <c r="D312" s="15"/>
      <c r="E312" s="15"/>
      <c r="F312" s="15"/>
      <c r="G312" s="15"/>
      <c r="H312" s="16" t="s">
        <v>478</v>
      </c>
      <c r="I312" s="16" t="s">
        <v>479</v>
      </c>
      <c r="J312" s="15" t="s">
        <v>480</v>
      </c>
      <c r="K312" s="9" cm="1">
        <f t="array" ref="K312">IF(I312="","",_xlfn.XLOOKUP(0&amp;A312&amp;IF(F312&lt;&gt;"",F312,LOOKUP(2,1/(F$2:F312&lt;&gt;""),F$2:F312))&amp;I312,Hoja4!G:G,Hoja4!F:F,"",0))</f>
        <v>735752000</v>
      </c>
      <c r="L312" s="2"/>
      <c r="M312" s="15"/>
      <c r="N312" s="15"/>
      <c r="O312" s="15"/>
      <c r="P312" s="15"/>
      <c r="Q312" s="15"/>
      <c r="R312" s="15"/>
      <c r="S312" s="15"/>
      <c r="T312" s="15"/>
      <c r="U312" s="15"/>
      <c r="V312" s="15"/>
      <c r="W312" s="15"/>
      <c r="X312" s="15"/>
      <c r="Y312" s="15"/>
      <c r="Z312" s="15"/>
    </row>
    <row r="313" spans="1:26">
      <c r="A313" s="15">
        <v>127</v>
      </c>
      <c r="B313" s="15">
        <v>1</v>
      </c>
      <c r="C313" s="15"/>
      <c r="D313" s="15"/>
      <c r="E313" s="15"/>
      <c r="F313" s="15"/>
      <c r="G313" s="15"/>
      <c r="H313" s="16" t="s">
        <v>32</v>
      </c>
      <c r="I313" s="16" t="s">
        <v>32</v>
      </c>
      <c r="J313" s="15"/>
      <c r="K313" s="18" t="str" cm="1">
        <f t="array" ref="K313">IF(I313="","",_xlfn.XLOOKUP(0&amp;A313&amp;IF(F313&lt;&gt;"",F313,LOOKUP(2,1/(F$2:F313&lt;&gt;""),F$2:F313))&amp;I313,Hoja4!G:G,Hoja4!F:F,"",0))</f>
        <v/>
      </c>
      <c r="L313" s="15"/>
      <c r="M313" s="15">
        <v>3</v>
      </c>
      <c r="N313" s="15" t="s">
        <v>491</v>
      </c>
      <c r="O313" s="15" t="s">
        <v>40</v>
      </c>
      <c r="P313" s="15" t="s">
        <v>131</v>
      </c>
      <c r="Q313" s="15" t="s">
        <v>36</v>
      </c>
      <c r="R313" s="15" t="s">
        <v>37</v>
      </c>
      <c r="S313" s="15">
        <v>4</v>
      </c>
      <c r="T313" s="15"/>
      <c r="U313" s="15">
        <v>238</v>
      </c>
      <c r="V313" s="15">
        <v>21</v>
      </c>
      <c r="W313" s="15" t="s">
        <v>38</v>
      </c>
      <c r="X313" s="15" t="s">
        <v>38</v>
      </c>
      <c r="Y313" s="15" t="s">
        <v>43</v>
      </c>
      <c r="Z313" s="2"/>
    </row>
    <row r="314" spans="1:26">
      <c r="A314" s="15">
        <v>127</v>
      </c>
      <c r="B314" s="15">
        <v>1</v>
      </c>
      <c r="C314" s="15"/>
      <c r="D314" s="15"/>
      <c r="E314" s="15"/>
      <c r="F314" s="15"/>
      <c r="G314" s="15"/>
      <c r="H314" s="16" t="s">
        <v>32</v>
      </c>
      <c r="I314" s="16" t="s">
        <v>32</v>
      </c>
      <c r="J314" s="15"/>
      <c r="K314" s="18" t="str" cm="1">
        <f t="array" ref="K314">IF(I314="","",_xlfn.XLOOKUP(0&amp;A314&amp;IF(F314&lt;&gt;"",F314,LOOKUP(2,1/(F$2:F314&lt;&gt;""),F$2:F314))&amp;I314,Hoja4!G:G,Hoja4!F:F,"",0))</f>
        <v/>
      </c>
      <c r="L314" s="15"/>
      <c r="M314" s="15">
        <v>4</v>
      </c>
      <c r="N314" s="15" t="s">
        <v>492</v>
      </c>
      <c r="O314" s="15" t="s">
        <v>40</v>
      </c>
      <c r="P314" s="15" t="s">
        <v>131</v>
      </c>
      <c r="Q314" s="15" t="s">
        <v>36</v>
      </c>
      <c r="R314" s="15" t="s">
        <v>58</v>
      </c>
      <c r="S314" s="15">
        <v>6</v>
      </c>
      <c r="T314" s="15"/>
      <c r="U314" s="15">
        <v>197</v>
      </c>
      <c r="V314" s="15">
        <v>20</v>
      </c>
      <c r="W314" s="15" t="s">
        <v>38</v>
      </c>
      <c r="X314" s="15" t="s">
        <v>38</v>
      </c>
      <c r="Y314" s="15" t="s">
        <v>43</v>
      </c>
      <c r="Z314" s="2"/>
    </row>
    <row r="315" spans="1:26">
      <c r="A315" s="15">
        <v>127</v>
      </c>
      <c r="B315" s="15">
        <v>1</v>
      </c>
      <c r="C315" s="15"/>
      <c r="D315" s="15"/>
      <c r="E315" s="15"/>
      <c r="F315" s="15"/>
      <c r="G315" s="15"/>
      <c r="H315" s="16" t="s">
        <v>32</v>
      </c>
      <c r="I315" s="16" t="s">
        <v>32</v>
      </c>
      <c r="J315" s="15"/>
      <c r="K315" s="18" t="str" cm="1">
        <f t="array" ref="K315">IF(I315="","",_xlfn.XLOOKUP(0&amp;A315&amp;IF(F315&lt;&gt;"",F315,LOOKUP(2,1/(F$2:F315&lt;&gt;""),F$2:F315))&amp;I315,Hoja4!G:G,Hoja4!F:F,"",0))</f>
        <v/>
      </c>
      <c r="L315" s="15"/>
      <c r="M315" s="15">
        <v>16</v>
      </c>
      <c r="N315" s="15" t="s">
        <v>493</v>
      </c>
      <c r="O315" s="15" t="s">
        <v>40</v>
      </c>
      <c r="P315" s="15" t="s">
        <v>131</v>
      </c>
      <c r="Q315" s="15" t="s">
        <v>36</v>
      </c>
      <c r="R315" s="15" t="s">
        <v>37</v>
      </c>
      <c r="S315" s="15">
        <v>12</v>
      </c>
      <c r="T315" s="15"/>
      <c r="U315" s="15">
        <v>19</v>
      </c>
      <c r="V315" s="15">
        <v>3</v>
      </c>
      <c r="W315" s="15" t="s">
        <v>43</v>
      </c>
      <c r="X315" s="15" t="s">
        <v>38</v>
      </c>
      <c r="Y315" s="15" t="s">
        <v>38</v>
      </c>
      <c r="Z315" s="2"/>
    </row>
    <row r="316" spans="1:26">
      <c r="A316" s="15">
        <v>127</v>
      </c>
      <c r="B316" s="15">
        <v>1</v>
      </c>
      <c r="C316" s="15"/>
      <c r="D316" s="15"/>
      <c r="E316" s="15"/>
      <c r="F316" s="15"/>
      <c r="G316" s="15"/>
      <c r="H316" s="16" t="s">
        <v>32</v>
      </c>
      <c r="I316" s="16" t="s">
        <v>32</v>
      </c>
      <c r="J316" s="15"/>
      <c r="K316" s="18" t="str" cm="1">
        <f t="array" ref="K316">IF(I316="","",_xlfn.XLOOKUP(0&amp;A316&amp;IF(F316&lt;&gt;"",F316,LOOKUP(2,1/(F$2:F316&lt;&gt;""),F$2:F316))&amp;I316,Hoja4!G:G,Hoja4!F:F,"",0))</f>
        <v/>
      </c>
      <c r="L316" s="15"/>
      <c r="M316" s="15">
        <v>17</v>
      </c>
      <c r="N316" s="15" t="s">
        <v>494</v>
      </c>
      <c r="O316" s="15" t="s">
        <v>40</v>
      </c>
      <c r="P316" s="15" t="s">
        <v>35</v>
      </c>
      <c r="Q316" s="15" t="s">
        <v>36</v>
      </c>
      <c r="R316" s="15" t="s">
        <v>37</v>
      </c>
      <c r="S316" s="15">
        <v>4</v>
      </c>
      <c r="T316" s="15"/>
      <c r="U316" s="15">
        <v>107</v>
      </c>
      <c r="V316" s="15">
        <v>11</v>
      </c>
      <c r="W316" s="15" t="s">
        <v>43</v>
      </c>
      <c r="X316" s="15" t="s">
        <v>38</v>
      </c>
      <c r="Y316" s="15" t="s">
        <v>38</v>
      </c>
      <c r="Z316" s="2"/>
    </row>
    <row r="317" spans="1:26">
      <c r="A317" s="15">
        <v>127</v>
      </c>
      <c r="B317" s="15">
        <v>1</v>
      </c>
      <c r="C317" s="15"/>
      <c r="D317" s="15"/>
      <c r="E317" s="15"/>
      <c r="F317" s="15"/>
      <c r="G317" s="15"/>
      <c r="H317" s="16" t="s">
        <v>32</v>
      </c>
      <c r="I317" s="16" t="s">
        <v>32</v>
      </c>
      <c r="J317" s="15"/>
      <c r="K317" s="18" t="str" cm="1">
        <f t="array" ref="K317">IF(I317="","",_xlfn.XLOOKUP(0&amp;A317&amp;IF(F317&lt;&gt;"",F317,LOOKUP(2,1/(F$2:F317&lt;&gt;""),F$2:F317))&amp;I317,Hoja4!G:G,Hoja4!F:F,"",0))</f>
        <v/>
      </c>
      <c r="L317" s="15"/>
      <c r="M317" s="15">
        <v>18</v>
      </c>
      <c r="N317" s="15" t="s">
        <v>495</v>
      </c>
      <c r="O317" s="15" t="s">
        <v>40</v>
      </c>
      <c r="P317" s="15" t="s">
        <v>35</v>
      </c>
      <c r="Q317" s="15" t="s">
        <v>36</v>
      </c>
      <c r="R317" s="15" t="s">
        <v>37</v>
      </c>
      <c r="S317" s="15">
        <v>34</v>
      </c>
      <c r="T317" s="15"/>
      <c r="U317" s="15">
        <v>104</v>
      </c>
      <c r="V317" s="15">
        <v>10</v>
      </c>
      <c r="W317" s="15" t="s">
        <v>43</v>
      </c>
      <c r="X317" s="15" t="s">
        <v>38</v>
      </c>
      <c r="Y317" s="15" t="s">
        <v>38</v>
      </c>
      <c r="Z317" s="2"/>
    </row>
    <row r="318" spans="1:26">
      <c r="A318" s="3">
        <v>127</v>
      </c>
      <c r="B318" s="3">
        <v>1</v>
      </c>
      <c r="C318" s="3" t="s">
        <v>475</v>
      </c>
      <c r="D318" s="3"/>
      <c r="E318" s="3"/>
      <c r="F318" s="3">
        <v>3</v>
      </c>
      <c r="G318" s="3" t="s">
        <v>484</v>
      </c>
      <c r="H318" s="4" t="s">
        <v>32</v>
      </c>
      <c r="I318" s="4" t="s">
        <v>32</v>
      </c>
      <c r="J318" s="3" t="s">
        <v>44</v>
      </c>
      <c r="K318" s="11">
        <f>SUM(K310:K317)</f>
        <v>3008095000</v>
      </c>
      <c r="L318" s="13">
        <f>SUM(L310:L317)</f>
        <v>0</v>
      </c>
      <c r="M318" s="3"/>
      <c r="N318" s="3"/>
      <c r="O318" s="3"/>
      <c r="P318" s="3"/>
      <c r="Q318" s="3"/>
      <c r="R318" s="3"/>
      <c r="S318" s="3"/>
      <c r="T318" s="3"/>
      <c r="U318" s="3"/>
      <c r="V318" s="3"/>
      <c r="W318" s="3"/>
      <c r="X318" s="3"/>
      <c r="Y318" s="3" t="s">
        <v>45</v>
      </c>
      <c r="Z318" s="13">
        <f>SUM(Z310:Z317)</f>
        <v>0</v>
      </c>
    </row>
    <row r="319" spans="1:26">
      <c r="A319" s="15">
        <v>127</v>
      </c>
      <c r="B319" s="15">
        <v>1</v>
      </c>
      <c r="C319" s="15" t="s">
        <v>475</v>
      </c>
      <c r="D319" s="15">
        <v>1</v>
      </c>
      <c r="E319" s="15" t="s">
        <v>476</v>
      </c>
      <c r="F319" s="15">
        <v>6</v>
      </c>
      <c r="G319" s="15" t="s">
        <v>496</v>
      </c>
      <c r="H319" s="16" t="s">
        <v>485</v>
      </c>
      <c r="I319" s="16" t="s">
        <v>486</v>
      </c>
      <c r="J319" s="15" t="s">
        <v>487</v>
      </c>
      <c r="K319" s="9" cm="1">
        <f t="array" ref="K319">IF(I319="","",_xlfn.XLOOKUP(0&amp;A319&amp;IF(F319&lt;&gt;"",F319,LOOKUP(2,1/(F$2:F319&lt;&gt;""),F$2:F319))&amp;I319,Hoja4!G:G,Hoja4!F:F,"",0))</f>
        <v>11850475000</v>
      </c>
      <c r="L319" s="2"/>
      <c r="M319" s="15"/>
      <c r="N319" s="15"/>
      <c r="O319" s="15"/>
      <c r="P319" s="15"/>
      <c r="Q319" s="15"/>
      <c r="R319" s="15"/>
      <c r="S319" s="15"/>
      <c r="T319" s="15"/>
      <c r="U319" s="15"/>
      <c r="V319" s="15"/>
      <c r="W319" s="15"/>
      <c r="X319" s="15"/>
      <c r="Y319" s="15"/>
      <c r="Z319" s="15"/>
    </row>
    <row r="320" spans="1:26">
      <c r="A320" s="15">
        <v>127</v>
      </c>
      <c r="B320" s="15">
        <v>1</v>
      </c>
      <c r="C320" s="15"/>
      <c r="D320" s="15"/>
      <c r="E320" s="15"/>
      <c r="F320" s="15"/>
      <c r="G320" s="15"/>
      <c r="H320" s="16" t="s">
        <v>32</v>
      </c>
      <c r="I320" s="16" t="s">
        <v>32</v>
      </c>
      <c r="J320" s="15"/>
      <c r="K320" s="18" t="str" cm="1">
        <f t="array" ref="K320">IF(I320="","",_xlfn.XLOOKUP(0&amp;A320&amp;IF(F320&lt;&gt;"",F320,LOOKUP(2,1/(F$2:F320&lt;&gt;""),F$2:F320))&amp;I320,Hoja4!G:G,Hoja4!F:F,"",0))</f>
        <v/>
      </c>
      <c r="L320" s="15"/>
      <c r="M320" s="15">
        <v>5</v>
      </c>
      <c r="N320" s="15" t="s">
        <v>497</v>
      </c>
      <c r="O320" s="15" t="s">
        <v>100</v>
      </c>
      <c r="P320" s="15" t="s">
        <v>35</v>
      </c>
      <c r="Q320" s="15" t="s">
        <v>41</v>
      </c>
      <c r="R320" s="15" t="s">
        <v>37</v>
      </c>
      <c r="S320" s="15">
        <v>100</v>
      </c>
      <c r="T320" s="15"/>
      <c r="U320" s="15">
        <v>100</v>
      </c>
      <c r="V320" s="15">
        <v>1</v>
      </c>
      <c r="W320" s="15" t="s">
        <v>38</v>
      </c>
      <c r="X320" s="15" t="s">
        <v>38</v>
      </c>
      <c r="Y320" s="15" t="s">
        <v>43</v>
      </c>
      <c r="Z320" s="2"/>
    </row>
    <row r="321" spans="1:26">
      <c r="A321" s="15">
        <v>127</v>
      </c>
      <c r="B321" s="15">
        <v>1</v>
      </c>
      <c r="C321" s="15"/>
      <c r="D321" s="15"/>
      <c r="E321" s="15"/>
      <c r="F321" s="15"/>
      <c r="G321" s="15"/>
      <c r="H321" s="16" t="s">
        <v>32</v>
      </c>
      <c r="I321" s="16" t="s">
        <v>32</v>
      </c>
      <c r="J321" s="15"/>
      <c r="K321" s="18" t="str" cm="1">
        <f t="array" ref="K321">IF(I321="","",_xlfn.XLOOKUP(0&amp;A321&amp;IF(F321&lt;&gt;"",F321,LOOKUP(2,1/(F$2:F321&lt;&gt;""),F$2:F321))&amp;I321,Hoja4!G:G,Hoja4!F:F,"",0))</f>
        <v/>
      </c>
      <c r="L321" s="15"/>
      <c r="M321" s="15">
        <v>19</v>
      </c>
      <c r="N321" s="15" t="s">
        <v>498</v>
      </c>
      <c r="O321" s="15" t="s">
        <v>40</v>
      </c>
      <c r="P321" s="15" t="s">
        <v>35</v>
      </c>
      <c r="Q321" s="15" t="s">
        <v>36</v>
      </c>
      <c r="R321" s="15" t="s">
        <v>58</v>
      </c>
      <c r="S321" s="15">
        <v>3621</v>
      </c>
      <c r="T321" s="15"/>
      <c r="U321" s="15">
        <v>46030</v>
      </c>
      <c r="V321" s="15">
        <v>5260</v>
      </c>
      <c r="W321" s="15" t="s">
        <v>43</v>
      </c>
      <c r="X321" s="15" t="s">
        <v>38</v>
      </c>
      <c r="Y321" s="15" t="s">
        <v>38</v>
      </c>
      <c r="Z321" s="2"/>
    </row>
    <row r="322" spans="1:26">
      <c r="A322" s="15">
        <v>127</v>
      </c>
      <c r="B322" s="15">
        <v>1</v>
      </c>
      <c r="C322" s="15"/>
      <c r="D322" s="15"/>
      <c r="E322" s="15"/>
      <c r="F322" s="15"/>
      <c r="G322" s="15"/>
      <c r="H322" s="16" t="s">
        <v>32</v>
      </c>
      <c r="I322" s="16" t="s">
        <v>32</v>
      </c>
      <c r="J322" s="15"/>
      <c r="K322" s="18" t="str" cm="1">
        <f t="array" ref="K322">IF(I322="","",_xlfn.XLOOKUP(0&amp;A322&amp;IF(F322&lt;&gt;"",F322,LOOKUP(2,1/(F$2:F322&lt;&gt;""),F$2:F322))&amp;I322,Hoja4!G:G,Hoja4!F:F,"",0))</f>
        <v/>
      </c>
      <c r="L322" s="15"/>
      <c r="M322" s="15">
        <v>20</v>
      </c>
      <c r="N322" s="15" t="s">
        <v>499</v>
      </c>
      <c r="O322" s="15" t="s">
        <v>40</v>
      </c>
      <c r="P322" s="15" t="s">
        <v>35</v>
      </c>
      <c r="Q322" s="15" t="s">
        <v>36</v>
      </c>
      <c r="R322" s="15" t="s">
        <v>58</v>
      </c>
      <c r="S322" s="15">
        <v>0</v>
      </c>
      <c r="T322" s="15"/>
      <c r="U322" s="15">
        <v>720</v>
      </c>
      <c r="V322" s="15">
        <v>80</v>
      </c>
      <c r="W322" s="15" t="s">
        <v>43</v>
      </c>
      <c r="X322" s="15" t="s">
        <v>38</v>
      </c>
      <c r="Y322" s="15" t="s">
        <v>38</v>
      </c>
      <c r="Z322" s="2"/>
    </row>
    <row r="323" spans="1:26">
      <c r="A323" s="3">
        <v>127</v>
      </c>
      <c r="B323" s="3">
        <v>1</v>
      </c>
      <c r="C323" s="3" t="s">
        <v>475</v>
      </c>
      <c r="D323" s="3"/>
      <c r="E323" s="3"/>
      <c r="F323" s="3">
        <v>6</v>
      </c>
      <c r="G323" s="3" t="s">
        <v>496</v>
      </c>
      <c r="H323" s="4" t="s">
        <v>32</v>
      </c>
      <c r="I323" s="4" t="s">
        <v>32</v>
      </c>
      <c r="J323" s="3" t="s">
        <v>44</v>
      </c>
      <c r="K323" s="11">
        <f>SUM(K319:K322)</f>
        <v>11850475000</v>
      </c>
      <c r="L323" s="13">
        <f>SUM(L319:L322)</f>
        <v>0</v>
      </c>
      <c r="M323" s="3"/>
      <c r="N323" s="3"/>
      <c r="O323" s="3"/>
      <c r="P323" s="3"/>
      <c r="Q323" s="3"/>
      <c r="R323" s="3"/>
      <c r="S323" s="3"/>
      <c r="T323" s="3"/>
      <c r="U323" s="3"/>
      <c r="V323" s="3"/>
      <c r="W323" s="3"/>
      <c r="X323" s="3"/>
      <c r="Y323" s="3" t="s">
        <v>45</v>
      </c>
      <c r="Z323" s="13">
        <f>SUM(Z319:Z322)</f>
        <v>0</v>
      </c>
    </row>
    <row r="324" spans="1:26">
      <c r="A324" s="15">
        <v>127</v>
      </c>
      <c r="B324" s="15">
        <v>1</v>
      </c>
      <c r="C324" s="15" t="s">
        <v>475</v>
      </c>
      <c r="D324" s="15">
        <v>1</v>
      </c>
      <c r="E324" s="15" t="s">
        <v>476</v>
      </c>
      <c r="F324" s="15">
        <v>7</v>
      </c>
      <c r="G324" s="15" t="s">
        <v>500</v>
      </c>
      <c r="H324" s="16" t="s">
        <v>485</v>
      </c>
      <c r="I324" s="16" t="s">
        <v>486</v>
      </c>
      <c r="J324" s="15" t="s">
        <v>487</v>
      </c>
      <c r="K324" s="9" cm="1">
        <f t="array" ref="K324">IF(I324="","",_xlfn.XLOOKUP(0&amp;A324&amp;IF(F324&lt;&gt;"",F324,LOOKUP(2,1/(F$2:F324&lt;&gt;""),F$2:F324))&amp;I324,Hoja4!G:G,Hoja4!F:F,"",0))</f>
        <v>5684799000</v>
      </c>
      <c r="L324" s="2"/>
      <c r="M324" s="15"/>
      <c r="N324" s="15"/>
      <c r="O324" s="15"/>
      <c r="P324" s="15"/>
      <c r="Q324" s="15"/>
      <c r="R324" s="15"/>
      <c r="S324" s="15"/>
      <c r="T324" s="15"/>
      <c r="U324" s="15"/>
      <c r="V324" s="15"/>
      <c r="W324" s="15"/>
      <c r="X324" s="15"/>
      <c r="Y324" s="15"/>
      <c r="Z324" s="15"/>
    </row>
    <row r="325" spans="1:26">
      <c r="A325" s="15">
        <v>127</v>
      </c>
      <c r="B325" s="15">
        <v>1</v>
      </c>
      <c r="C325" s="15"/>
      <c r="D325" s="15"/>
      <c r="E325" s="15"/>
      <c r="F325" s="15"/>
      <c r="G325" s="15"/>
      <c r="H325" s="16" t="s">
        <v>32</v>
      </c>
      <c r="I325" s="16" t="s">
        <v>32</v>
      </c>
      <c r="J325" s="15"/>
      <c r="K325" s="18" t="str" cm="1">
        <f t="array" ref="K325">IF(I325="","",_xlfn.XLOOKUP(0&amp;A325&amp;IF(F325&lt;&gt;"",F325,LOOKUP(2,1/(F$2:F325&lt;&gt;""),F$2:F325))&amp;I325,Hoja4!G:G,Hoja4!F:F,"",0))</f>
        <v/>
      </c>
      <c r="L325" s="15"/>
      <c r="M325" s="15">
        <v>6</v>
      </c>
      <c r="N325" s="15" t="s">
        <v>501</v>
      </c>
      <c r="O325" s="15" t="s">
        <v>100</v>
      </c>
      <c r="P325" s="15" t="s">
        <v>131</v>
      </c>
      <c r="Q325" s="15" t="s">
        <v>41</v>
      </c>
      <c r="R325" s="15" t="s">
        <v>37</v>
      </c>
      <c r="S325" s="15">
        <v>100</v>
      </c>
      <c r="T325" s="15"/>
      <c r="U325" s="15">
        <v>100</v>
      </c>
      <c r="V325" s="15">
        <v>1</v>
      </c>
      <c r="W325" s="15" t="s">
        <v>38</v>
      </c>
      <c r="X325" s="15" t="s">
        <v>38</v>
      </c>
      <c r="Y325" s="15" t="s">
        <v>43</v>
      </c>
      <c r="Z325" s="2"/>
    </row>
    <row r="326" spans="1:26">
      <c r="A326" s="15">
        <v>127</v>
      </c>
      <c r="B326" s="15">
        <v>1</v>
      </c>
      <c r="C326" s="15"/>
      <c r="D326" s="15"/>
      <c r="E326" s="15"/>
      <c r="F326" s="15"/>
      <c r="G326" s="15"/>
      <c r="H326" s="16" t="s">
        <v>32</v>
      </c>
      <c r="I326" s="16" t="s">
        <v>32</v>
      </c>
      <c r="J326" s="15"/>
      <c r="K326" s="18" t="str" cm="1">
        <f t="array" ref="K326">IF(I326="","",_xlfn.XLOOKUP(0&amp;A326&amp;IF(F326&lt;&gt;"",F326,LOOKUP(2,1/(F$2:F326&lt;&gt;""),F$2:F326))&amp;I326,Hoja4!G:G,Hoja4!F:F,"",0))</f>
        <v/>
      </c>
      <c r="L326" s="15"/>
      <c r="M326" s="15">
        <v>8</v>
      </c>
      <c r="N326" s="15" t="s">
        <v>502</v>
      </c>
      <c r="O326" s="15" t="s">
        <v>100</v>
      </c>
      <c r="P326" s="15" t="s">
        <v>35</v>
      </c>
      <c r="Q326" s="15" t="s">
        <v>41</v>
      </c>
      <c r="R326" s="15" t="s">
        <v>37</v>
      </c>
      <c r="S326" s="15">
        <v>100</v>
      </c>
      <c r="T326" s="15"/>
      <c r="U326" s="15">
        <v>100</v>
      </c>
      <c r="V326" s="15">
        <v>1</v>
      </c>
      <c r="W326" s="15" t="s">
        <v>38</v>
      </c>
      <c r="X326" s="15" t="s">
        <v>38</v>
      </c>
      <c r="Y326" s="15" t="s">
        <v>43</v>
      </c>
      <c r="Z326" s="2"/>
    </row>
    <row r="327" spans="1:26">
      <c r="A327" s="15">
        <v>127</v>
      </c>
      <c r="B327" s="15">
        <v>1</v>
      </c>
      <c r="C327" s="15"/>
      <c r="D327" s="15"/>
      <c r="E327" s="15"/>
      <c r="F327" s="15"/>
      <c r="G327" s="15"/>
      <c r="H327" s="16" t="s">
        <v>32</v>
      </c>
      <c r="I327" s="16" t="s">
        <v>32</v>
      </c>
      <c r="J327" s="15"/>
      <c r="K327" s="18" t="str" cm="1">
        <f t="array" ref="K327">IF(I327="","",_xlfn.XLOOKUP(0&amp;A327&amp;IF(F327&lt;&gt;"",F327,LOOKUP(2,1/(F$2:F327&lt;&gt;""),F$2:F327))&amp;I327,Hoja4!G:G,Hoja4!F:F,"",0))</f>
        <v/>
      </c>
      <c r="L327" s="15"/>
      <c r="M327" s="15">
        <v>9</v>
      </c>
      <c r="N327" s="15" t="s">
        <v>503</v>
      </c>
      <c r="O327" s="15" t="s">
        <v>40</v>
      </c>
      <c r="P327" s="15" t="s">
        <v>131</v>
      </c>
      <c r="Q327" s="15" t="s">
        <v>36</v>
      </c>
      <c r="R327" s="15" t="s">
        <v>37</v>
      </c>
      <c r="S327" s="15">
        <v>0</v>
      </c>
      <c r="T327" s="15"/>
      <c r="U327" s="15">
        <v>335000</v>
      </c>
      <c r="V327" s="15">
        <v>33500</v>
      </c>
      <c r="W327" s="15" t="s">
        <v>38</v>
      </c>
      <c r="X327" s="15" t="s">
        <v>38</v>
      </c>
      <c r="Y327" s="15" t="s">
        <v>38</v>
      </c>
      <c r="Z327" s="2"/>
    </row>
    <row r="328" spans="1:26">
      <c r="A328" s="15">
        <v>127</v>
      </c>
      <c r="B328" s="15">
        <v>1</v>
      </c>
      <c r="C328" s="15"/>
      <c r="D328" s="15"/>
      <c r="E328" s="15"/>
      <c r="F328" s="15"/>
      <c r="G328" s="15"/>
      <c r="H328" s="16" t="s">
        <v>32</v>
      </c>
      <c r="I328" s="16" t="s">
        <v>32</v>
      </c>
      <c r="J328" s="15"/>
      <c r="K328" s="18" t="str" cm="1">
        <f t="array" ref="K328">IF(I328="","",_xlfn.XLOOKUP(0&amp;A328&amp;IF(F328&lt;&gt;"",F328,LOOKUP(2,1/(F$2:F328&lt;&gt;""),F$2:F328))&amp;I328,Hoja4!G:G,Hoja4!F:F,"",0))</f>
        <v/>
      </c>
      <c r="L328" s="15"/>
      <c r="M328" s="15">
        <v>21</v>
      </c>
      <c r="N328" s="15" t="s">
        <v>504</v>
      </c>
      <c r="O328" s="15" t="s">
        <v>40</v>
      </c>
      <c r="P328" s="15" t="s">
        <v>35</v>
      </c>
      <c r="Q328" s="15" t="s">
        <v>36</v>
      </c>
      <c r="R328" s="15" t="s">
        <v>58</v>
      </c>
      <c r="S328" s="15">
        <v>143</v>
      </c>
      <c r="T328" s="15"/>
      <c r="U328" s="15">
        <v>450</v>
      </c>
      <c r="V328" s="15">
        <v>50</v>
      </c>
      <c r="W328" s="15" t="s">
        <v>43</v>
      </c>
      <c r="X328" s="15" t="s">
        <v>38</v>
      </c>
      <c r="Y328" s="15" t="s">
        <v>38</v>
      </c>
      <c r="Z328" s="2"/>
    </row>
    <row r="329" spans="1:26">
      <c r="A329" s="15">
        <v>127</v>
      </c>
      <c r="B329" s="15">
        <v>1</v>
      </c>
      <c r="C329" s="15"/>
      <c r="D329" s="15"/>
      <c r="E329" s="15"/>
      <c r="F329" s="15"/>
      <c r="G329" s="15"/>
      <c r="H329" s="16" t="s">
        <v>32</v>
      </c>
      <c r="I329" s="16" t="s">
        <v>32</v>
      </c>
      <c r="J329" s="15"/>
      <c r="K329" s="18" t="str" cm="1">
        <f t="array" ref="K329">IF(I329="","",_xlfn.XLOOKUP(0&amp;A329&amp;IF(F329&lt;&gt;"",F329,LOOKUP(2,1/(F$2:F329&lt;&gt;""),F$2:F329))&amp;I329,Hoja4!G:G,Hoja4!F:F,"",0))</f>
        <v/>
      </c>
      <c r="L329" s="15"/>
      <c r="M329" s="15">
        <v>22</v>
      </c>
      <c r="N329" s="15" t="s">
        <v>505</v>
      </c>
      <c r="O329" s="15" t="s">
        <v>34</v>
      </c>
      <c r="P329" s="15" t="s">
        <v>35</v>
      </c>
      <c r="Q329" s="15" t="s">
        <v>36</v>
      </c>
      <c r="R329" s="15"/>
      <c r="S329" s="15">
        <v>4000</v>
      </c>
      <c r="T329" s="15"/>
      <c r="U329" s="15">
        <v>4100</v>
      </c>
      <c r="V329" s="15">
        <v>4100</v>
      </c>
      <c r="W329" s="15" t="s">
        <v>43</v>
      </c>
      <c r="X329" s="15" t="s">
        <v>38</v>
      </c>
      <c r="Y329" s="15" t="s">
        <v>38</v>
      </c>
      <c r="Z329" s="2"/>
    </row>
    <row r="330" spans="1:26">
      <c r="A330" s="15">
        <v>127</v>
      </c>
      <c r="B330" s="15">
        <v>1</v>
      </c>
      <c r="C330" s="15"/>
      <c r="D330" s="15"/>
      <c r="E330" s="15"/>
      <c r="F330" s="15"/>
      <c r="G330" s="15"/>
      <c r="H330" s="16" t="s">
        <v>32</v>
      </c>
      <c r="I330" s="16" t="s">
        <v>32</v>
      </c>
      <c r="J330" s="15"/>
      <c r="K330" s="18" t="str" cm="1">
        <f t="array" ref="K330">IF(I330="","",_xlfn.XLOOKUP(0&amp;A330&amp;IF(F330&lt;&gt;"",F330,LOOKUP(2,1/(F$2:F330&lt;&gt;""),F$2:F330))&amp;I330,Hoja4!G:G,Hoja4!F:F,"",0))</f>
        <v/>
      </c>
      <c r="L330" s="15"/>
      <c r="M330" s="15">
        <v>23</v>
      </c>
      <c r="N330" s="15" t="s">
        <v>506</v>
      </c>
      <c r="O330" s="15" t="s">
        <v>34</v>
      </c>
      <c r="P330" s="15" t="s">
        <v>35</v>
      </c>
      <c r="Q330" s="15" t="s">
        <v>36</v>
      </c>
      <c r="R330" s="15" t="s">
        <v>37</v>
      </c>
      <c r="S330" s="15">
        <v>110</v>
      </c>
      <c r="T330" s="15"/>
      <c r="U330" s="15">
        <v>120</v>
      </c>
      <c r="V330" s="15">
        <v>120</v>
      </c>
      <c r="W330" s="15" t="s">
        <v>43</v>
      </c>
      <c r="X330" s="15" t="s">
        <v>38</v>
      </c>
      <c r="Y330" s="15" t="s">
        <v>38</v>
      </c>
      <c r="Z330" s="2"/>
    </row>
    <row r="331" spans="1:26">
      <c r="A331" s="3">
        <v>127</v>
      </c>
      <c r="B331" s="3">
        <v>1</v>
      </c>
      <c r="C331" s="3" t="s">
        <v>475</v>
      </c>
      <c r="D331" s="3"/>
      <c r="E331" s="3"/>
      <c r="F331" s="3">
        <v>7</v>
      </c>
      <c r="G331" s="3" t="s">
        <v>500</v>
      </c>
      <c r="H331" s="4" t="s">
        <v>32</v>
      </c>
      <c r="I331" s="4" t="s">
        <v>32</v>
      </c>
      <c r="J331" s="3" t="s">
        <v>44</v>
      </c>
      <c r="K331" s="11">
        <f>SUM(K324:K330)</f>
        <v>5684799000</v>
      </c>
      <c r="L331" s="13">
        <f>SUM(L324:L330)</f>
        <v>0</v>
      </c>
      <c r="M331" s="3"/>
      <c r="N331" s="3"/>
      <c r="O331" s="3"/>
      <c r="P331" s="3"/>
      <c r="Q331" s="3"/>
      <c r="R331" s="3"/>
      <c r="S331" s="3"/>
      <c r="T331" s="3"/>
      <c r="U331" s="3"/>
      <c r="V331" s="3"/>
      <c r="W331" s="3"/>
      <c r="X331" s="3"/>
      <c r="Y331" s="3" t="s">
        <v>45</v>
      </c>
      <c r="Z331" s="13">
        <f>SUM(Z324:Z330)</f>
        <v>0</v>
      </c>
    </row>
    <row r="332" spans="1:26">
      <c r="A332" s="15">
        <v>127</v>
      </c>
      <c r="B332" s="15">
        <v>1</v>
      </c>
      <c r="C332" s="15" t="s">
        <v>475</v>
      </c>
      <c r="D332" s="15">
        <v>2</v>
      </c>
      <c r="E332" s="15" t="s">
        <v>317</v>
      </c>
      <c r="F332" s="15">
        <v>8</v>
      </c>
      <c r="G332" s="15" t="s">
        <v>318</v>
      </c>
      <c r="H332" s="16" t="s">
        <v>507</v>
      </c>
      <c r="I332" s="16" t="s">
        <v>508</v>
      </c>
      <c r="J332" s="15" t="s">
        <v>509</v>
      </c>
      <c r="K332" s="9" cm="1">
        <f t="array" ref="K332">IF(I332="","",_xlfn.XLOOKUP(0&amp;A332&amp;IF(F332&lt;&gt;"",F332,LOOKUP(2,1/(F$2:F332&lt;&gt;""),F$2:F332))&amp;I332,Hoja4!G:G,Hoja4!F:F,"",0))</f>
        <v>6682646000</v>
      </c>
      <c r="L332" s="2"/>
      <c r="M332" s="15"/>
      <c r="N332" s="15"/>
      <c r="O332" s="15"/>
      <c r="P332" s="15"/>
      <c r="Q332" s="15"/>
      <c r="R332" s="15"/>
      <c r="S332" s="15"/>
      <c r="T332" s="15"/>
      <c r="U332" s="15"/>
      <c r="V332" s="15"/>
      <c r="W332" s="15"/>
      <c r="X332" s="15"/>
      <c r="Y332" s="15"/>
      <c r="Z332" s="15"/>
    </row>
    <row r="333" spans="1:26">
      <c r="A333" s="15">
        <v>127</v>
      </c>
      <c r="B333" s="15">
        <v>1</v>
      </c>
      <c r="C333" s="15"/>
      <c r="D333" s="15"/>
      <c r="E333" s="15"/>
      <c r="F333" s="15"/>
      <c r="G333" s="15"/>
      <c r="H333" s="16" t="s">
        <v>32</v>
      </c>
      <c r="I333" s="16" t="s">
        <v>32</v>
      </c>
      <c r="J333" s="15"/>
      <c r="K333" s="18" t="str" cm="1">
        <f t="array" ref="K333">IF(I333="","",_xlfn.XLOOKUP(0&amp;A333&amp;IF(F333&lt;&gt;"",F333,LOOKUP(2,1/(F$2:F333&lt;&gt;""),F$2:F333))&amp;I333,Hoja4!G:G,Hoja4!F:F,"",0))</f>
        <v/>
      </c>
      <c r="L333" s="15"/>
      <c r="M333" s="15">
        <v>10</v>
      </c>
      <c r="N333" s="15" t="s">
        <v>510</v>
      </c>
      <c r="O333" s="15" t="s">
        <v>100</v>
      </c>
      <c r="P333" s="15" t="s">
        <v>35</v>
      </c>
      <c r="Q333" s="15" t="s">
        <v>41</v>
      </c>
      <c r="R333" s="15" t="s">
        <v>37</v>
      </c>
      <c r="S333" s="15">
        <v>100</v>
      </c>
      <c r="T333" s="15"/>
      <c r="U333" s="15">
        <v>100</v>
      </c>
      <c r="V333" s="15">
        <v>1</v>
      </c>
      <c r="W333" s="15" t="s">
        <v>38</v>
      </c>
      <c r="X333" s="15" t="s">
        <v>38</v>
      </c>
      <c r="Y333" s="15" t="s">
        <v>38</v>
      </c>
      <c r="Z333" s="2"/>
    </row>
    <row r="334" spans="1:26">
      <c r="A334" s="3">
        <v>127</v>
      </c>
      <c r="B334" s="3">
        <v>1</v>
      </c>
      <c r="C334" s="3" t="s">
        <v>475</v>
      </c>
      <c r="D334" s="3"/>
      <c r="E334" s="3"/>
      <c r="F334" s="3">
        <v>8</v>
      </c>
      <c r="G334" s="3" t="s">
        <v>318</v>
      </c>
      <c r="H334" s="4" t="s">
        <v>32</v>
      </c>
      <c r="I334" s="4" t="s">
        <v>32</v>
      </c>
      <c r="J334" s="3" t="s">
        <v>44</v>
      </c>
      <c r="K334" s="11">
        <f>SUM(K332:K333)</f>
        <v>6682646000</v>
      </c>
      <c r="L334" s="13">
        <f>SUM(L332:L333)</f>
        <v>0</v>
      </c>
      <c r="M334" s="3"/>
      <c r="N334" s="3"/>
      <c r="O334" s="3"/>
      <c r="P334" s="3"/>
      <c r="Q334" s="3"/>
      <c r="R334" s="3"/>
      <c r="S334" s="3"/>
      <c r="T334" s="3"/>
      <c r="U334" s="3"/>
      <c r="V334" s="3"/>
      <c r="W334" s="3"/>
      <c r="X334" s="3"/>
      <c r="Y334" s="3" t="s">
        <v>45</v>
      </c>
      <c r="Z334" s="13">
        <f>SUM(Z332:Z333)</f>
        <v>0</v>
      </c>
    </row>
    <row r="335" spans="1:26">
      <c r="A335" s="15">
        <v>127</v>
      </c>
      <c r="B335" s="15">
        <v>1</v>
      </c>
      <c r="C335" s="15" t="s">
        <v>475</v>
      </c>
      <c r="D335" s="15">
        <v>2</v>
      </c>
      <c r="E335" s="15" t="s">
        <v>317</v>
      </c>
      <c r="F335" s="15">
        <v>9</v>
      </c>
      <c r="G335" s="15" t="s">
        <v>511</v>
      </c>
      <c r="H335" s="16" t="s">
        <v>512</v>
      </c>
      <c r="I335" s="16" t="s">
        <v>513</v>
      </c>
      <c r="J335" s="15" t="s">
        <v>514</v>
      </c>
      <c r="K335" s="9" cm="1">
        <f t="array" ref="K335">IF(I335="","",_xlfn.XLOOKUP(0&amp;A335&amp;IF(F335&lt;&gt;"",F335,LOOKUP(2,1/(F$2:F335&lt;&gt;""),F$2:F335))&amp;I335,Hoja4!G:G,Hoja4!F:F,"",0))</f>
        <v>3971359000</v>
      </c>
      <c r="L335" s="2"/>
      <c r="M335" s="15"/>
      <c r="N335" s="15"/>
      <c r="O335" s="15"/>
      <c r="P335" s="15"/>
      <c r="Q335" s="15"/>
      <c r="R335" s="15"/>
      <c r="S335" s="15"/>
      <c r="T335" s="15"/>
      <c r="U335" s="15"/>
      <c r="V335" s="15"/>
      <c r="W335" s="15"/>
      <c r="X335" s="15"/>
      <c r="Y335" s="15"/>
      <c r="Z335" s="15"/>
    </row>
    <row r="336" spans="1:26">
      <c r="A336" s="15">
        <v>127</v>
      </c>
      <c r="B336" s="15">
        <v>1</v>
      </c>
      <c r="C336" s="15"/>
      <c r="D336" s="15"/>
      <c r="E336" s="15"/>
      <c r="F336" s="15"/>
      <c r="G336" s="15"/>
      <c r="H336" s="16" t="s">
        <v>32</v>
      </c>
      <c r="I336" s="16" t="s">
        <v>32</v>
      </c>
      <c r="J336" s="15"/>
      <c r="K336" s="18" t="str" cm="1">
        <f t="array" ref="K336">IF(I336="","",_xlfn.XLOOKUP(0&amp;A336&amp;IF(F336&lt;&gt;"",F336,LOOKUP(2,1/(F$2:F336&lt;&gt;""),F$2:F336))&amp;I336,Hoja4!G:G,Hoja4!F:F,"",0))</f>
        <v/>
      </c>
      <c r="L336" s="15"/>
      <c r="M336" s="15">
        <v>11</v>
      </c>
      <c r="N336" s="15" t="s">
        <v>320</v>
      </c>
      <c r="O336" s="15" t="s">
        <v>100</v>
      </c>
      <c r="P336" s="15" t="s">
        <v>35</v>
      </c>
      <c r="Q336" s="15" t="s">
        <v>41</v>
      </c>
      <c r="R336" s="15" t="s">
        <v>37</v>
      </c>
      <c r="S336" s="15">
        <v>100</v>
      </c>
      <c r="T336" s="15"/>
      <c r="U336" s="15">
        <v>100</v>
      </c>
      <c r="V336" s="15">
        <v>1</v>
      </c>
      <c r="W336" s="15" t="s">
        <v>38</v>
      </c>
      <c r="X336" s="15" t="s">
        <v>38</v>
      </c>
      <c r="Y336" s="15" t="s">
        <v>38</v>
      </c>
      <c r="Z336" s="2"/>
    </row>
    <row r="337" spans="1:26">
      <c r="A337" s="3">
        <v>127</v>
      </c>
      <c r="B337" s="3">
        <v>1</v>
      </c>
      <c r="C337" s="3" t="s">
        <v>475</v>
      </c>
      <c r="D337" s="3"/>
      <c r="E337" s="3"/>
      <c r="F337" s="3">
        <v>9</v>
      </c>
      <c r="G337" s="3" t="s">
        <v>511</v>
      </c>
      <c r="H337" s="4" t="s">
        <v>32</v>
      </c>
      <c r="I337" s="4" t="s">
        <v>32</v>
      </c>
      <c r="J337" s="3" t="s">
        <v>44</v>
      </c>
      <c r="K337" s="11">
        <f>SUM(K335:K336)</f>
        <v>3971359000</v>
      </c>
      <c r="L337" s="13">
        <f>SUM(L335:L336)</f>
        <v>0</v>
      </c>
      <c r="M337" s="3"/>
      <c r="N337" s="3"/>
      <c r="O337" s="3"/>
      <c r="P337" s="3"/>
      <c r="Q337" s="3"/>
      <c r="R337" s="3"/>
      <c r="S337" s="3"/>
      <c r="T337" s="3"/>
      <c r="U337" s="3"/>
      <c r="V337" s="3"/>
      <c r="W337" s="3"/>
      <c r="X337" s="3"/>
      <c r="Y337" s="3" t="s">
        <v>45</v>
      </c>
      <c r="Z337" s="13">
        <f>SUM(Z335:Z336)</f>
        <v>0</v>
      </c>
    </row>
    <row r="338" spans="1:26">
      <c r="A338" s="5">
        <v>127</v>
      </c>
      <c r="B338" s="5">
        <v>1</v>
      </c>
      <c r="C338" s="5" t="s">
        <v>475</v>
      </c>
      <c r="D338" s="5"/>
      <c r="E338" s="5"/>
      <c r="F338" s="5"/>
      <c r="G338" s="5"/>
      <c r="H338" s="6" t="s">
        <v>32</v>
      </c>
      <c r="I338" s="6" t="s">
        <v>32</v>
      </c>
      <c r="J338" s="5" t="s">
        <v>121</v>
      </c>
      <c r="K338" s="12">
        <f>SUM(K306,K309,K318,K323,K331,K334,K337)</f>
        <v>38625859000</v>
      </c>
      <c r="L338" s="14">
        <f>SUM(L306,L309,L318,L323,L331,L334,L337)</f>
        <v>0</v>
      </c>
      <c r="M338" s="5"/>
      <c r="N338" s="5"/>
      <c r="O338" s="5"/>
      <c r="P338" s="5"/>
      <c r="Q338" s="5"/>
      <c r="R338" s="5"/>
      <c r="S338" s="5"/>
      <c r="T338" s="5"/>
      <c r="U338" s="5"/>
      <c r="V338" s="5"/>
      <c r="W338" s="5"/>
      <c r="X338" s="5"/>
      <c r="Y338" s="5" t="s">
        <v>121</v>
      </c>
      <c r="Z338" s="14">
        <f>SUM(Z306,Z309,Z318,Z323,Z331,Z334,Z337)</f>
        <v>0</v>
      </c>
    </row>
    <row r="339" spans="1:26">
      <c r="A339" s="15">
        <v>220</v>
      </c>
      <c r="B339" s="15">
        <v>1</v>
      </c>
      <c r="C339" s="15" t="s">
        <v>515</v>
      </c>
      <c r="D339" s="15">
        <v>1</v>
      </c>
      <c r="E339" s="15" t="s">
        <v>516</v>
      </c>
      <c r="F339" s="15">
        <v>1</v>
      </c>
      <c r="G339" s="15" t="s">
        <v>517</v>
      </c>
      <c r="H339" s="16" t="s">
        <v>518</v>
      </c>
      <c r="I339" s="16" t="s">
        <v>519</v>
      </c>
      <c r="J339" s="15" t="s">
        <v>520</v>
      </c>
      <c r="K339" s="9" cm="1">
        <f t="array" ref="K339">IF(I339="","",_xlfn.XLOOKUP(0&amp;A339&amp;IF(F339&lt;&gt;"",F339,LOOKUP(2,1/(F$2:F339&lt;&gt;""),F$2:F339))&amp;I339,Hoja4!G:G,Hoja4!F:F,"",0))</f>
        <v>199000000</v>
      </c>
      <c r="L339" s="2"/>
      <c r="M339" s="15"/>
      <c r="N339" s="15"/>
      <c r="O339" s="15"/>
      <c r="P339" s="15"/>
      <c r="Q339" s="15"/>
      <c r="R339" s="15"/>
      <c r="S339" s="15"/>
      <c r="T339" s="15"/>
      <c r="U339" s="15"/>
      <c r="V339" s="15"/>
      <c r="W339" s="15"/>
      <c r="X339" s="15"/>
      <c r="Y339" s="15"/>
      <c r="Z339" s="15"/>
    </row>
    <row r="340" spans="1:26">
      <c r="A340" s="15">
        <v>220</v>
      </c>
      <c r="B340" s="15">
        <v>1</v>
      </c>
      <c r="C340" s="15"/>
      <c r="D340" s="15"/>
      <c r="E340" s="15"/>
      <c r="F340" s="15"/>
      <c r="G340" s="15"/>
      <c r="H340" s="16" t="s">
        <v>521</v>
      </c>
      <c r="I340" s="16" t="s">
        <v>522</v>
      </c>
      <c r="J340" s="15" t="s">
        <v>523</v>
      </c>
      <c r="K340" s="9" cm="1">
        <f t="array" ref="K340">IF(I340="","",_xlfn.XLOOKUP(0&amp;A340&amp;IF(F340&lt;&gt;"",F340,LOOKUP(2,1/(F$2:F340&lt;&gt;""),F$2:F340))&amp;I340,Hoja4!G:G,Hoja4!F:F,"",0))</f>
        <v>7279100000</v>
      </c>
      <c r="L340" s="2"/>
      <c r="M340" s="15"/>
      <c r="N340" s="15"/>
      <c r="O340" s="15"/>
      <c r="P340" s="15"/>
      <c r="Q340" s="15"/>
      <c r="R340" s="15"/>
      <c r="S340" s="15"/>
      <c r="T340" s="15"/>
      <c r="U340" s="15"/>
      <c r="V340" s="15"/>
      <c r="W340" s="15"/>
      <c r="X340" s="15"/>
      <c r="Y340" s="15"/>
      <c r="Z340" s="15"/>
    </row>
    <row r="341" spans="1:26">
      <c r="A341" s="15">
        <v>220</v>
      </c>
      <c r="B341" s="15">
        <v>1</v>
      </c>
      <c r="C341" s="15"/>
      <c r="D341" s="15"/>
      <c r="E341" s="15"/>
      <c r="F341" s="15"/>
      <c r="G341" s="15"/>
      <c r="H341" s="16" t="s">
        <v>524</v>
      </c>
      <c r="I341" s="16" t="s">
        <v>525</v>
      </c>
      <c r="J341" s="15" t="s">
        <v>526</v>
      </c>
      <c r="K341" s="9" cm="1">
        <f t="array" ref="K341">IF(I341="","",_xlfn.XLOOKUP(0&amp;A341&amp;IF(F341&lt;&gt;"",F341,LOOKUP(2,1/(F$2:F341&lt;&gt;""),F$2:F341))&amp;I341,Hoja4!G:G,Hoja4!F:F,"",0))</f>
        <v>3676158617</v>
      </c>
      <c r="L341" s="2"/>
      <c r="M341" s="15"/>
      <c r="N341" s="15"/>
      <c r="O341" s="15"/>
      <c r="P341" s="15"/>
      <c r="Q341" s="15"/>
      <c r="R341" s="15"/>
      <c r="S341" s="15"/>
      <c r="T341" s="15"/>
      <c r="U341" s="15"/>
      <c r="V341" s="15"/>
      <c r="W341" s="15"/>
      <c r="X341" s="15"/>
      <c r="Y341" s="15"/>
      <c r="Z341" s="15"/>
    </row>
    <row r="342" spans="1:26">
      <c r="A342" s="15">
        <v>220</v>
      </c>
      <c r="B342" s="15">
        <v>1</v>
      </c>
      <c r="C342" s="15"/>
      <c r="D342" s="15"/>
      <c r="E342" s="15"/>
      <c r="F342" s="15"/>
      <c r="G342" s="15"/>
      <c r="H342" s="16" t="s">
        <v>32</v>
      </c>
      <c r="I342" s="16" t="s">
        <v>32</v>
      </c>
      <c r="J342" s="15"/>
      <c r="K342" s="18" t="str" cm="1">
        <f t="array" ref="K342">IF(I342="","",_xlfn.XLOOKUP(0&amp;A342&amp;IF(F342&lt;&gt;"",F342,LOOKUP(2,1/(F$2:F342&lt;&gt;""),F$2:F342))&amp;I342,Hoja4!G:G,Hoja4!F:F,"",0))</f>
        <v/>
      </c>
      <c r="L342" s="15"/>
      <c r="M342" s="15">
        <v>1</v>
      </c>
      <c r="N342" s="15" t="s">
        <v>527</v>
      </c>
      <c r="O342" s="15" t="s">
        <v>40</v>
      </c>
      <c r="P342" s="15" t="s">
        <v>131</v>
      </c>
      <c r="Q342" s="15" t="s">
        <v>36</v>
      </c>
      <c r="R342" s="15" t="s">
        <v>58</v>
      </c>
      <c r="S342" s="15">
        <v>6274</v>
      </c>
      <c r="T342" s="15"/>
      <c r="U342" s="15">
        <v>2240</v>
      </c>
      <c r="V342" s="15">
        <v>900</v>
      </c>
      <c r="W342" s="15" t="s">
        <v>38</v>
      </c>
      <c r="X342" s="15" t="s">
        <v>38</v>
      </c>
      <c r="Y342" s="15" t="s">
        <v>38</v>
      </c>
      <c r="Z342" s="2"/>
    </row>
    <row r="343" spans="1:26">
      <c r="A343" s="15">
        <v>220</v>
      </c>
      <c r="B343" s="15">
        <v>1</v>
      </c>
      <c r="C343" s="15"/>
      <c r="D343" s="15"/>
      <c r="E343" s="15"/>
      <c r="F343" s="15"/>
      <c r="G343" s="15"/>
      <c r="H343" s="16" t="s">
        <v>32</v>
      </c>
      <c r="I343" s="16" t="s">
        <v>32</v>
      </c>
      <c r="J343" s="15"/>
      <c r="K343" s="18" t="str" cm="1">
        <f t="array" ref="K343">IF(I343="","",_xlfn.XLOOKUP(0&amp;A343&amp;IF(F343&lt;&gt;"",F343,LOOKUP(2,1/(F$2:F343&lt;&gt;""),F$2:F343))&amp;I343,Hoja4!G:G,Hoja4!F:F,"",0))</f>
        <v/>
      </c>
      <c r="L343" s="15"/>
      <c r="M343" s="15">
        <v>2</v>
      </c>
      <c r="N343" s="15" t="s">
        <v>528</v>
      </c>
      <c r="O343" s="15" t="s">
        <v>40</v>
      </c>
      <c r="P343" s="15" t="s">
        <v>131</v>
      </c>
      <c r="Q343" s="15" t="s">
        <v>36</v>
      </c>
      <c r="R343" s="15" t="s">
        <v>58</v>
      </c>
      <c r="S343" s="15">
        <v>500</v>
      </c>
      <c r="T343" s="15"/>
      <c r="U343" s="15">
        <v>1500</v>
      </c>
      <c r="V343" s="15">
        <v>400</v>
      </c>
      <c r="W343" s="15" t="s">
        <v>38</v>
      </c>
      <c r="X343" s="15" t="s">
        <v>38</v>
      </c>
      <c r="Y343" s="15" t="s">
        <v>38</v>
      </c>
      <c r="Z343" s="2"/>
    </row>
    <row r="344" spans="1:26">
      <c r="A344" s="15">
        <v>220</v>
      </c>
      <c r="B344" s="15">
        <v>1</v>
      </c>
      <c r="C344" s="15"/>
      <c r="D344" s="15"/>
      <c r="E344" s="15"/>
      <c r="F344" s="15"/>
      <c r="G344" s="15"/>
      <c r="H344" s="16" t="s">
        <v>32</v>
      </c>
      <c r="I344" s="16" t="s">
        <v>32</v>
      </c>
      <c r="J344" s="15"/>
      <c r="K344" s="18" t="str" cm="1">
        <f t="array" ref="K344">IF(I344="","",_xlfn.XLOOKUP(0&amp;A344&amp;IF(F344&lt;&gt;"",F344,LOOKUP(2,1/(F$2:F344&lt;&gt;""),F$2:F344))&amp;I344,Hoja4!G:G,Hoja4!F:F,"",0))</f>
        <v/>
      </c>
      <c r="L344" s="15"/>
      <c r="M344" s="15">
        <v>3</v>
      </c>
      <c r="N344" s="15" t="s">
        <v>529</v>
      </c>
      <c r="O344" s="15" t="s">
        <v>40</v>
      </c>
      <c r="P344" s="15" t="s">
        <v>131</v>
      </c>
      <c r="Q344" s="15" t="s">
        <v>36</v>
      </c>
      <c r="R344" s="15" t="s">
        <v>58</v>
      </c>
      <c r="S344" s="15">
        <v>906</v>
      </c>
      <c r="T344" s="15"/>
      <c r="U344" s="15">
        <v>2400</v>
      </c>
      <c r="V344" s="15">
        <v>800</v>
      </c>
      <c r="W344" s="15" t="s">
        <v>38</v>
      </c>
      <c r="X344" s="15" t="s">
        <v>38</v>
      </c>
      <c r="Y344" s="15" t="s">
        <v>38</v>
      </c>
      <c r="Z344" s="2"/>
    </row>
    <row r="345" spans="1:26">
      <c r="A345" s="3">
        <v>220</v>
      </c>
      <c r="B345" s="3">
        <v>1</v>
      </c>
      <c r="C345" s="3" t="s">
        <v>515</v>
      </c>
      <c r="D345" s="3"/>
      <c r="E345" s="3"/>
      <c r="F345" s="3">
        <v>1</v>
      </c>
      <c r="G345" s="3" t="s">
        <v>517</v>
      </c>
      <c r="H345" s="4" t="s">
        <v>32</v>
      </c>
      <c r="I345" s="4" t="s">
        <v>32</v>
      </c>
      <c r="J345" s="3" t="s">
        <v>44</v>
      </c>
      <c r="K345" s="11">
        <f>SUM(K339:K344)</f>
        <v>11154258617</v>
      </c>
      <c r="L345" s="13">
        <f>SUM(L338:L344)</f>
        <v>0</v>
      </c>
      <c r="M345" s="3"/>
      <c r="N345" s="3"/>
      <c r="O345" s="3"/>
      <c r="P345" s="3"/>
      <c r="Q345" s="3"/>
      <c r="R345" s="3"/>
      <c r="S345" s="3"/>
      <c r="T345" s="3"/>
      <c r="U345" s="3"/>
      <c r="V345" s="3"/>
      <c r="W345" s="3"/>
      <c r="X345" s="3"/>
      <c r="Y345" s="3" t="s">
        <v>45</v>
      </c>
      <c r="Z345" s="13">
        <f>SUM(Z338:Z344)</f>
        <v>0</v>
      </c>
    </row>
    <row r="346" spans="1:26">
      <c r="A346" s="15">
        <v>220</v>
      </c>
      <c r="B346" s="15">
        <v>1</v>
      </c>
      <c r="C346" s="15" t="s">
        <v>515</v>
      </c>
      <c r="D346" s="15">
        <v>1</v>
      </c>
      <c r="E346" s="15" t="s">
        <v>516</v>
      </c>
      <c r="F346" s="15">
        <v>2</v>
      </c>
      <c r="G346" s="15" t="s">
        <v>530</v>
      </c>
      <c r="H346" s="16" t="s">
        <v>531</v>
      </c>
      <c r="I346" s="16" t="s">
        <v>532</v>
      </c>
      <c r="J346" s="15" t="s">
        <v>533</v>
      </c>
      <c r="K346" s="9" cm="1">
        <f t="array" ref="K346">IF(I346="","",_xlfn.XLOOKUP(0&amp;A346&amp;IF(F346&lt;&gt;"",F346,LOOKUP(2,1/(F$2:F346&lt;&gt;""),F$2:F346))&amp;I346,Hoja4!G:G,Hoja4!F:F,"",0))</f>
        <v>2198250000</v>
      </c>
      <c r="L346" s="2"/>
      <c r="M346" s="15"/>
      <c r="N346" s="15"/>
      <c r="O346" s="15"/>
      <c r="P346" s="15"/>
      <c r="Q346" s="15"/>
      <c r="R346" s="15"/>
      <c r="S346" s="15"/>
      <c r="T346" s="15"/>
      <c r="U346" s="15"/>
      <c r="V346" s="15"/>
      <c r="W346" s="15"/>
      <c r="X346" s="15"/>
      <c r="Y346" s="15"/>
      <c r="Z346" s="15"/>
    </row>
    <row r="347" spans="1:26">
      <c r="A347" s="15">
        <v>220</v>
      </c>
      <c r="B347" s="15">
        <v>1</v>
      </c>
      <c r="C347" s="15"/>
      <c r="D347" s="15"/>
      <c r="E347" s="15"/>
      <c r="F347" s="15"/>
      <c r="G347" s="15"/>
      <c r="H347" s="16" t="s">
        <v>32</v>
      </c>
      <c r="I347" s="16" t="s">
        <v>32</v>
      </c>
      <c r="J347" s="15"/>
      <c r="K347" s="18" t="str" cm="1">
        <f t="array" ref="K347">IF(I347="","",_xlfn.XLOOKUP(0&amp;A347&amp;IF(F347&lt;&gt;"",F347,LOOKUP(2,1/(F$2:F347&lt;&gt;""),F$2:F347))&amp;I347,Hoja4!G:G,Hoja4!F:F,"",0))</f>
        <v/>
      </c>
      <c r="L347" s="15"/>
      <c r="M347" s="15">
        <v>4</v>
      </c>
      <c r="N347" s="15" t="s">
        <v>534</v>
      </c>
      <c r="O347" s="15" t="s">
        <v>40</v>
      </c>
      <c r="P347" s="15" t="s">
        <v>131</v>
      </c>
      <c r="Q347" s="15" t="s">
        <v>36</v>
      </c>
      <c r="R347" s="15" t="s">
        <v>58</v>
      </c>
      <c r="S347" s="15">
        <v>92920</v>
      </c>
      <c r="T347" s="15"/>
      <c r="U347" s="15">
        <v>200000</v>
      </c>
      <c r="V347" s="15">
        <v>800</v>
      </c>
      <c r="W347" s="15" t="s">
        <v>38</v>
      </c>
      <c r="X347" s="15" t="s">
        <v>38</v>
      </c>
      <c r="Y347" s="15" t="s">
        <v>38</v>
      </c>
      <c r="Z347" s="2"/>
    </row>
    <row r="348" spans="1:26">
      <c r="A348" s="3">
        <v>220</v>
      </c>
      <c r="B348" s="3">
        <v>1</v>
      </c>
      <c r="C348" s="3" t="s">
        <v>515</v>
      </c>
      <c r="D348" s="3"/>
      <c r="E348" s="3"/>
      <c r="F348" s="3">
        <v>2</v>
      </c>
      <c r="G348" s="3" t="s">
        <v>530</v>
      </c>
      <c r="H348" s="4" t="s">
        <v>32</v>
      </c>
      <c r="I348" s="4" t="s">
        <v>32</v>
      </c>
      <c r="J348" s="3" t="s">
        <v>44</v>
      </c>
      <c r="K348" s="11">
        <f>SUM(K346:K347)</f>
        <v>2198250000</v>
      </c>
      <c r="L348" s="13">
        <f>SUM(L346:L347)</f>
        <v>0</v>
      </c>
      <c r="M348" s="3"/>
      <c r="N348" s="3"/>
      <c r="O348" s="3"/>
      <c r="P348" s="3"/>
      <c r="Q348" s="3"/>
      <c r="R348" s="3"/>
      <c r="S348" s="3"/>
      <c r="T348" s="3"/>
      <c r="U348" s="3"/>
      <c r="V348" s="3"/>
      <c r="W348" s="3"/>
      <c r="X348" s="3"/>
      <c r="Y348" s="3" t="s">
        <v>45</v>
      </c>
      <c r="Z348" s="13">
        <f>SUM(Z346:Z347)</f>
        <v>0</v>
      </c>
    </row>
    <row r="349" spans="1:26">
      <c r="A349" s="15">
        <v>220</v>
      </c>
      <c r="B349" s="15">
        <v>1</v>
      </c>
      <c r="C349" s="15" t="s">
        <v>515</v>
      </c>
      <c r="D349" s="15">
        <v>1</v>
      </c>
      <c r="E349" s="15" t="s">
        <v>516</v>
      </c>
      <c r="F349" s="15">
        <v>3</v>
      </c>
      <c r="G349" s="15" t="s">
        <v>535</v>
      </c>
      <c r="H349" s="16" t="s">
        <v>536</v>
      </c>
      <c r="I349" s="16" t="s">
        <v>537</v>
      </c>
      <c r="J349" s="15" t="s">
        <v>538</v>
      </c>
      <c r="K349" s="9" cm="1">
        <f t="array" ref="K349">IF(I349="","",_xlfn.XLOOKUP(0&amp;A349&amp;IF(F349&lt;&gt;"",F349,LOOKUP(2,1/(F$2:F349&lt;&gt;""),F$2:F349))&amp;I349,Hoja4!G:G,Hoja4!F:F,"",0))</f>
        <v>291500000</v>
      </c>
      <c r="L349" s="2"/>
      <c r="M349" s="15"/>
      <c r="N349" s="15"/>
      <c r="O349" s="15"/>
      <c r="P349" s="15"/>
      <c r="Q349" s="15"/>
      <c r="R349" s="15"/>
      <c r="S349" s="15"/>
      <c r="T349" s="15"/>
      <c r="U349" s="15"/>
      <c r="V349" s="15"/>
      <c r="W349" s="15"/>
      <c r="X349" s="15"/>
      <c r="Y349" s="15"/>
      <c r="Z349" s="15"/>
    </row>
    <row r="350" spans="1:26">
      <c r="A350" s="15">
        <v>220</v>
      </c>
      <c r="B350" s="15">
        <v>1</v>
      </c>
      <c r="C350" s="15"/>
      <c r="D350" s="15"/>
      <c r="E350" s="15"/>
      <c r="F350" s="15"/>
      <c r="G350" s="15"/>
      <c r="H350" s="16" t="s">
        <v>32</v>
      </c>
      <c r="I350" s="16" t="s">
        <v>32</v>
      </c>
      <c r="J350" s="15"/>
      <c r="K350" s="18" t="str" cm="1">
        <f t="array" ref="K350">IF(I350="","",_xlfn.XLOOKUP(0&amp;A350&amp;IF(F350&lt;&gt;"",F350,LOOKUP(2,1/(F$2:F350&lt;&gt;""),F$2:F350))&amp;I350,Hoja4!G:G,Hoja4!F:F,"",0))</f>
        <v/>
      </c>
      <c r="L350" s="15"/>
      <c r="M350" s="15">
        <v>5</v>
      </c>
      <c r="N350" s="15" t="s">
        <v>539</v>
      </c>
      <c r="O350" s="15" t="s">
        <v>100</v>
      </c>
      <c r="P350" s="15" t="s">
        <v>131</v>
      </c>
      <c r="Q350" s="15" t="s">
        <v>41</v>
      </c>
      <c r="R350" s="15" t="s">
        <v>37</v>
      </c>
      <c r="S350" s="15">
        <v>100</v>
      </c>
      <c r="T350" s="15"/>
      <c r="U350" s="15">
        <v>100</v>
      </c>
      <c r="V350" s="15">
        <v>1</v>
      </c>
      <c r="W350" s="15" t="s">
        <v>38</v>
      </c>
      <c r="X350" s="15" t="s">
        <v>38</v>
      </c>
      <c r="Y350" s="15" t="s">
        <v>38</v>
      </c>
      <c r="Z350" s="2"/>
    </row>
    <row r="351" spans="1:26">
      <c r="A351" s="3">
        <v>220</v>
      </c>
      <c r="B351" s="3">
        <v>1</v>
      </c>
      <c r="C351" s="3" t="s">
        <v>515</v>
      </c>
      <c r="D351" s="3"/>
      <c r="E351" s="3"/>
      <c r="F351" s="3">
        <v>3</v>
      </c>
      <c r="G351" s="3" t="s">
        <v>535</v>
      </c>
      <c r="H351" s="4" t="s">
        <v>32</v>
      </c>
      <c r="I351" s="4" t="s">
        <v>32</v>
      </c>
      <c r="J351" s="3" t="s">
        <v>44</v>
      </c>
      <c r="K351" s="11">
        <f>SUM(K349:K350)</f>
        <v>291500000</v>
      </c>
      <c r="L351" s="13">
        <f>SUM(L349:L350)</f>
        <v>0</v>
      </c>
      <c r="M351" s="3"/>
      <c r="N351" s="3"/>
      <c r="O351" s="3"/>
      <c r="P351" s="3"/>
      <c r="Q351" s="3"/>
      <c r="R351" s="3"/>
      <c r="S351" s="3"/>
      <c r="T351" s="3"/>
      <c r="U351" s="3"/>
      <c r="V351" s="3"/>
      <c r="W351" s="3"/>
      <c r="X351" s="3"/>
      <c r="Y351" s="3" t="s">
        <v>45</v>
      </c>
      <c r="Z351" s="13">
        <f>SUM(Z349:Z350)</f>
        <v>0</v>
      </c>
    </row>
    <row r="352" spans="1:26">
      <c r="A352" s="15">
        <v>220</v>
      </c>
      <c r="B352" s="15">
        <v>1</v>
      </c>
      <c r="C352" s="15" t="s">
        <v>515</v>
      </c>
      <c r="D352" s="15">
        <v>1</v>
      </c>
      <c r="E352" s="15" t="s">
        <v>516</v>
      </c>
      <c r="F352" s="15">
        <v>4</v>
      </c>
      <c r="G352" s="15" t="s">
        <v>540</v>
      </c>
      <c r="H352" s="16" t="s">
        <v>531</v>
      </c>
      <c r="I352" s="16" t="s">
        <v>532</v>
      </c>
      <c r="J352" s="15" t="s">
        <v>533</v>
      </c>
      <c r="K352" s="9" cm="1">
        <f t="array" ref="K352">IF(I352="","",_xlfn.XLOOKUP(0&amp;A352&amp;IF(F352&lt;&gt;"",F352,LOOKUP(2,1/(F$2:F352&lt;&gt;""),F$2:F352))&amp;I352,Hoja4!G:G,Hoja4!F:F,"",0))</f>
        <v>455250000</v>
      </c>
      <c r="L352" s="2"/>
      <c r="M352" s="15"/>
      <c r="N352" s="15"/>
      <c r="O352" s="15"/>
      <c r="P352" s="15"/>
      <c r="Q352" s="15"/>
      <c r="R352" s="15"/>
      <c r="S352" s="15"/>
      <c r="T352" s="15"/>
      <c r="U352" s="15"/>
      <c r="V352" s="15"/>
      <c r="W352" s="15"/>
      <c r="X352" s="15"/>
      <c r="Y352" s="15"/>
      <c r="Z352" s="15"/>
    </row>
    <row r="353" spans="1:26">
      <c r="A353" s="15">
        <v>220</v>
      </c>
      <c r="B353" s="15">
        <v>1</v>
      </c>
      <c r="C353" s="15"/>
      <c r="D353" s="15"/>
      <c r="E353" s="15"/>
      <c r="F353" s="15"/>
      <c r="G353" s="15"/>
      <c r="H353" s="16" t="s">
        <v>32</v>
      </c>
      <c r="I353" s="16" t="s">
        <v>32</v>
      </c>
      <c r="J353" s="15"/>
      <c r="K353" s="18" t="str" cm="1">
        <f t="array" ref="K353">IF(I353="","",_xlfn.XLOOKUP(0&amp;A353&amp;IF(F353&lt;&gt;"",F353,LOOKUP(2,1/(F$2:F353&lt;&gt;""),F$2:F353))&amp;I353,Hoja4!G:G,Hoja4!F:F,"",0))</f>
        <v/>
      </c>
      <c r="L353" s="15"/>
      <c r="M353" s="15">
        <v>6</v>
      </c>
      <c r="N353" s="15" t="s">
        <v>541</v>
      </c>
      <c r="O353" s="15" t="s">
        <v>100</v>
      </c>
      <c r="P353" s="15" t="s">
        <v>131</v>
      </c>
      <c r="Q353" s="15" t="s">
        <v>41</v>
      </c>
      <c r="R353" s="15" t="s">
        <v>37</v>
      </c>
      <c r="S353" s="15">
        <v>100</v>
      </c>
      <c r="T353" s="15"/>
      <c r="U353" s="15">
        <v>100</v>
      </c>
      <c r="V353" s="15">
        <v>1</v>
      </c>
      <c r="W353" s="15" t="s">
        <v>38</v>
      </c>
      <c r="X353" s="15" t="s">
        <v>38</v>
      </c>
      <c r="Y353" s="15" t="s">
        <v>38</v>
      </c>
      <c r="Z353" s="2"/>
    </row>
    <row r="354" spans="1:26">
      <c r="A354" s="3">
        <v>220</v>
      </c>
      <c r="B354" s="3">
        <v>1</v>
      </c>
      <c r="C354" s="3" t="s">
        <v>515</v>
      </c>
      <c r="D354" s="3"/>
      <c r="E354" s="3"/>
      <c r="F354" s="3">
        <v>4</v>
      </c>
      <c r="G354" s="3" t="s">
        <v>540</v>
      </c>
      <c r="H354" s="4" t="s">
        <v>32</v>
      </c>
      <c r="I354" s="4" t="s">
        <v>32</v>
      </c>
      <c r="J354" s="3" t="s">
        <v>44</v>
      </c>
      <c r="K354" s="11">
        <f>SUM(K352:K353)</f>
        <v>455250000</v>
      </c>
      <c r="L354" s="13">
        <f>SUM(L352:L353)</f>
        <v>0</v>
      </c>
      <c r="M354" s="3"/>
      <c r="N354" s="3"/>
      <c r="O354" s="3"/>
      <c r="P354" s="3"/>
      <c r="Q354" s="3"/>
      <c r="R354" s="3"/>
      <c r="S354" s="3"/>
      <c r="T354" s="3"/>
      <c r="U354" s="3"/>
      <c r="V354" s="3"/>
      <c r="W354" s="3"/>
      <c r="X354" s="3"/>
      <c r="Y354" s="3" t="s">
        <v>45</v>
      </c>
      <c r="Z354" s="13">
        <f>SUM(Z352:Z353)</f>
        <v>0</v>
      </c>
    </row>
    <row r="355" spans="1:26">
      <c r="A355" s="15">
        <v>220</v>
      </c>
      <c r="B355" s="15">
        <v>1</v>
      </c>
      <c r="C355" s="15" t="s">
        <v>515</v>
      </c>
      <c r="D355" s="15">
        <v>1</v>
      </c>
      <c r="E355" s="15" t="s">
        <v>516</v>
      </c>
      <c r="F355" s="15">
        <v>5</v>
      </c>
      <c r="G355" s="15" t="s">
        <v>542</v>
      </c>
      <c r="H355" s="16" t="s">
        <v>524</v>
      </c>
      <c r="I355" s="16" t="s">
        <v>525</v>
      </c>
      <c r="J355" s="15" t="s">
        <v>526</v>
      </c>
      <c r="K355" s="9" cm="1">
        <f t="array" ref="K355">IF(I355="","",_xlfn.XLOOKUP(0&amp;A355&amp;IF(F355&lt;&gt;"",F355,LOOKUP(2,1/(F$2:F355&lt;&gt;""),F$2:F355))&amp;I355,Hoja4!G:G,Hoja4!F:F,"",0))</f>
        <v>3683000000</v>
      </c>
      <c r="L355" s="2"/>
      <c r="M355" s="15"/>
      <c r="N355" s="15"/>
      <c r="O355" s="15"/>
      <c r="P355" s="15"/>
      <c r="Q355" s="15"/>
      <c r="R355" s="15"/>
      <c r="S355" s="15"/>
      <c r="T355" s="15"/>
      <c r="U355" s="15"/>
      <c r="V355" s="15"/>
      <c r="W355" s="15"/>
      <c r="X355" s="15"/>
      <c r="Y355" s="15"/>
      <c r="Z355" s="15"/>
    </row>
    <row r="356" spans="1:26">
      <c r="A356" s="15">
        <v>220</v>
      </c>
      <c r="B356" s="15">
        <v>1</v>
      </c>
      <c r="C356" s="15"/>
      <c r="D356" s="15"/>
      <c r="E356" s="15"/>
      <c r="F356" s="15"/>
      <c r="G356" s="15"/>
      <c r="H356" s="16" t="s">
        <v>32</v>
      </c>
      <c r="I356" s="16" t="s">
        <v>32</v>
      </c>
      <c r="J356" s="15"/>
      <c r="K356" s="18" t="str" cm="1">
        <f t="array" ref="K356">IF(I356="","",_xlfn.XLOOKUP(0&amp;A356&amp;IF(F356&lt;&gt;"",F356,LOOKUP(2,1/(F$2:F356&lt;&gt;""),F$2:F356))&amp;I356,Hoja4!G:G,Hoja4!F:F,"",0))</f>
        <v/>
      </c>
      <c r="L356" s="15"/>
      <c r="M356" s="15">
        <v>7</v>
      </c>
      <c r="N356" s="15" t="s">
        <v>543</v>
      </c>
      <c r="O356" s="15" t="s">
        <v>40</v>
      </c>
      <c r="P356" s="15" t="s">
        <v>131</v>
      </c>
      <c r="Q356" s="15" t="s">
        <v>36</v>
      </c>
      <c r="R356" s="15" t="s">
        <v>58</v>
      </c>
      <c r="S356" s="15">
        <v>325</v>
      </c>
      <c r="T356" s="15"/>
      <c r="U356" s="15">
        <v>200</v>
      </c>
      <c r="V356" s="15"/>
      <c r="W356" s="15" t="s">
        <v>38</v>
      </c>
      <c r="X356" s="15" t="s">
        <v>38</v>
      </c>
      <c r="Y356" s="15" t="s">
        <v>38</v>
      </c>
      <c r="Z356" s="2"/>
    </row>
    <row r="357" spans="1:26">
      <c r="A357" s="3">
        <v>220</v>
      </c>
      <c r="B357" s="3">
        <v>1</v>
      </c>
      <c r="C357" s="3" t="s">
        <v>515</v>
      </c>
      <c r="D357" s="3"/>
      <c r="E357" s="3"/>
      <c r="F357" s="3">
        <v>5</v>
      </c>
      <c r="G357" s="3" t="s">
        <v>542</v>
      </c>
      <c r="H357" s="4" t="s">
        <v>32</v>
      </c>
      <c r="I357" s="4" t="s">
        <v>32</v>
      </c>
      <c r="J357" s="3" t="s">
        <v>44</v>
      </c>
      <c r="K357" s="11">
        <f>SUM(K355:K356)</f>
        <v>3683000000</v>
      </c>
      <c r="L357" s="13">
        <f>SUM(L355:L356)</f>
        <v>0</v>
      </c>
      <c r="M357" s="3"/>
      <c r="N357" s="3"/>
      <c r="O357" s="3"/>
      <c r="P357" s="3"/>
      <c r="Q357" s="3"/>
      <c r="R357" s="3"/>
      <c r="S357" s="3"/>
      <c r="T357" s="3"/>
      <c r="U357" s="3"/>
      <c r="V357" s="3"/>
      <c r="W357" s="3"/>
      <c r="X357" s="3"/>
      <c r="Y357" s="3" t="s">
        <v>45</v>
      </c>
      <c r="Z357" s="13">
        <f>SUM(Z355:Z356)</f>
        <v>0</v>
      </c>
    </row>
    <row r="358" spans="1:26">
      <c r="A358" s="15">
        <v>220</v>
      </c>
      <c r="B358" s="15">
        <v>1</v>
      </c>
      <c r="C358" s="15" t="s">
        <v>515</v>
      </c>
      <c r="D358" s="15">
        <v>1</v>
      </c>
      <c r="E358" s="15" t="s">
        <v>516</v>
      </c>
      <c r="F358" s="15">
        <v>6</v>
      </c>
      <c r="G358" s="15" t="s">
        <v>544</v>
      </c>
      <c r="H358" s="16" t="s">
        <v>521</v>
      </c>
      <c r="I358" s="16" t="s">
        <v>522</v>
      </c>
      <c r="J358" s="15" t="s">
        <v>523</v>
      </c>
      <c r="K358" s="9" cm="1">
        <f t="array" ref="K358">IF(I358="","",_xlfn.XLOOKUP(0&amp;A358&amp;IF(F358&lt;&gt;"",F358,LOOKUP(2,1/(F$2:F358&lt;&gt;""),F$2:F358))&amp;I358,Hoja4!G:G,Hoja4!F:F,"",0))</f>
        <v>173000000</v>
      </c>
      <c r="L358" s="2"/>
      <c r="M358" s="15"/>
      <c r="N358" s="15"/>
      <c r="O358" s="15"/>
      <c r="P358" s="15"/>
      <c r="Q358" s="15"/>
      <c r="R358" s="15"/>
      <c r="S358" s="15"/>
      <c r="T358" s="15"/>
      <c r="U358" s="15"/>
      <c r="V358" s="15"/>
      <c r="W358" s="15"/>
      <c r="X358" s="15"/>
      <c r="Y358" s="15"/>
      <c r="Z358" s="15"/>
    </row>
    <row r="359" spans="1:26">
      <c r="A359" s="15">
        <v>220</v>
      </c>
      <c r="B359" s="15">
        <v>1</v>
      </c>
      <c r="C359" s="15"/>
      <c r="D359" s="15"/>
      <c r="E359" s="15"/>
      <c r="F359" s="15"/>
      <c r="G359" s="15"/>
      <c r="H359" s="16" t="s">
        <v>524</v>
      </c>
      <c r="I359" s="16" t="s">
        <v>525</v>
      </c>
      <c r="J359" s="15" t="s">
        <v>526</v>
      </c>
      <c r="K359" s="9" cm="1">
        <f t="array" ref="K359">IF(I359="","",_xlfn.XLOOKUP(0&amp;A359&amp;IF(F359&lt;&gt;"",F359,LOOKUP(2,1/(F$2:F359&lt;&gt;""),F$2:F359))&amp;I359,Hoja4!G:G,Hoja4!F:F,"",0))</f>
        <v>1117248000</v>
      </c>
      <c r="L359" s="2"/>
      <c r="M359" s="15"/>
      <c r="N359" s="15"/>
      <c r="O359" s="15"/>
      <c r="P359" s="15"/>
      <c r="Q359" s="15"/>
      <c r="R359" s="15"/>
      <c r="S359" s="15"/>
      <c r="T359" s="15"/>
      <c r="U359" s="15"/>
      <c r="V359" s="15"/>
      <c r="W359" s="15"/>
      <c r="X359" s="15"/>
      <c r="Y359" s="15"/>
      <c r="Z359" s="15"/>
    </row>
    <row r="360" spans="1:26">
      <c r="A360" s="15">
        <v>220</v>
      </c>
      <c r="B360" s="15">
        <v>1</v>
      </c>
      <c r="C360" s="15"/>
      <c r="D360" s="15"/>
      <c r="E360" s="15"/>
      <c r="F360" s="15"/>
      <c r="G360" s="15"/>
      <c r="H360" s="16" t="s">
        <v>32</v>
      </c>
      <c r="I360" s="16" t="s">
        <v>32</v>
      </c>
      <c r="J360" s="15"/>
      <c r="K360" s="18" t="str" cm="1">
        <f t="array" ref="K360">IF(I360="","",_xlfn.XLOOKUP(0&amp;A360&amp;IF(F360&lt;&gt;"",F360,LOOKUP(2,1/(F$2:F360&lt;&gt;""),F$2:F360))&amp;I360,Hoja4!G:G,Hoja4!F:F,"",0))</f>
        <v/>
      </c>
      <c r="L360" s="15"/>
      <c r="M360" s="15">
        <v>8</v>
      </c>
      <c r="N360" s="15" t="s">
        <v>545</v>
      </c>
      <c r="O360" s="15" t="s">
        <v>40</v>
      </c>
      <c r="P360" s="15" t="s">
        <v>131</v>
      </c>
      <c r="Q360" s="15" t="s">
        <v>36</v>
      </c>
      <c r="R360" s="15" t="s">
        <v>58</v>
      </c>
      <c r="S360" s="15">
        <v>77</v>
      </c>
      <c r="T360" s="15"/>
      <c r="U360" s="15">
        <v>240</v>
      </c>
      <c r="V360" s="15"/>
      <c r="W360" s="15" t="s">
        <v>38</v>
      </c>
      <c r="X360" s="15" t="s">
        <v>38</v>
      </c>
      <c r="Y360" s="15" t="s">
        <v>38</v>
      </c>
      <c r="Z360" s="2"/>
    </row>
    <row r="361" spans="1:26">
      <c r="A361" s="15">
        <v>220</v>
      </c>
      <c r="B361" s="15">
        <v>1</v>
      </c>
      <c r="C361" s="15"/>
      <c r="D361" s="15"/>
      <c r="E361" s="15"/>
      <c r="F361" s="15"/>
      <c r="G361" s="15"/>
      <c r="H361" s="16" t="s">
        <v>32</v>
      </c>
      <c r="I361" s="16" t="s">
        <v>32</v>
      </c>
      <c r="J361" s="15"/>
      <c r="K361" s="18" t="str" cm="1">
        <f t="array" ref="K361">IF(I361="","",_xlfn.XLOOKUP(0&amp;A361&amp;IF(F361&lt;&gt;"",F361,LOOKUP(2,1/(F$2:F361&lt;&gt;""),F$2:F361))&amp;I361,Hoja4!G:G,Hoja4!F:F,"",0))</f>
        <v/>
      </c>
      <c r="L361" s="15"/>
      <c r="M361" s="15">
        <v>12</v>
      </c>
      <c r="N361" s="15" t="s">
        <v>546</v>
      </c>
      <c r="O361" s="15" t="s">
        <v>40</v>
      </c>
      <c r="P361" s="15" t="s">
        <v>131</v>
      </c>
      <c r="Q361" s="15" t="s">
        <v>36</v>
      </c>
      <c r="R361" s="15" t="s">
        <v>37</v>
      </c>
      <c r="S361" s="15">
        <v>697</v>
      </c>
      <c r="T361" s="15"/>
      <c r="U361" s="15">
        <v>3181</v>
      </c>
      <c r="V361" s="15">
        <v>311</v>
      </c>
      <c r="W361" s="15" t="s">
        <v>63</v>
      </c>
      <c r="X361" s="15" t="s">
        <v>63</v>
      </c>
      <c r="Y361" s="15" t="s">
        <v>38</v>
      </c>
      <c r="Z361" s="2"/>
    </row>
    <row r="362" spans="1:26">
      <c r="A362" s="15">
        <v>220</v>
      </c>
      <c r="B362" s="15">
        <v>1</v>
      </c>
      <c r="C362" s="15"/>
      <c r="D362" s="15"/>
      <c r="E362" s="15"/>
      <c r="F362" s="15"/>
      <c r="G362" s="15"/>
      <c r="H362" s="16" t="s">
        <v>32</v>
      </c>
      <c r="I362" s="16" t="s">
        <v>32</v>
      </c>
      <c r="J362" s="15"/>
      <c r="K362" s="18" t="str" cm="1">
        <f t="array" ref="K362">IF(I362="","",_xlfn.XLOOKUP(0&amp;A362&amp;IF(F362&lt;&gt;"",F362,LOOKUP(2,1/(F$2:F362&lt;&gt;""),F$2:F362))&amp;I362,Hoja4!G:G,Hoja4!F:F,"",0))</f>
        <v/>
      </c>
      <c r="L362" s="15"/>
      <c r="M362" s="15">
        <v>13</v>
      </c>
      <c r="N362" s="15" t="s">
        <v>547</v>
      </c>
      <c r="O362" s="15" t="s">
        <v>40</v>
      </c>
      <c r="P362" s="15" t="s">
        <v>131</v>
      </c>
      <c r="Q362" s="15" t="s">
        <v>36</v>
      </c>
      <c r="R362" s="15" t="s">
        <v>58</v>
      </c>
      <c r="S362" s="15"/>
      <c r="T362" s="15"/>
      <c r="U362" s="15">
        <v>141</v>
      </c>
      <c r="V362" s="15">
        <v>8</v>
      </c>
      <c r="W362" s="15" t="s">
        <v>63</v>
      </c>
      <c r="X362" s="15" t="s">
        <v>63</v>
      </c>
      <c r="Y362" s="15" t="s">
        <v>38</v>
      </c>
      <c r="Z362" s="2"/>
    </row>
    <row r="363" spans="1:26">
      <c r="A363" s="15">
        <v>220</v>
      </c>
      <c r="B363" s="15">
        <v>1</v>
      </c>
      <c r="C363" s="15"/>
      <c r="D363" s="15"/>
      <c r="E363" s="15"/>
      <c r="F363" s="15"/>
      <c r="G363" s="15"/>
      <c r="H363" s="16" t="s">
        <v>32</v>
      </c>
      <c r="I363" s="16" t="s">
        <v>32</v>
      </c>
      <c r="J363" s="15"/>
      <c r="K363" s="18" t="str" cm="1">
        <f t="array" ref="K363">IF(I363="","",_xlfn.XLOOKUP(0&amp;A363&amp;IF(F363&lt;&gt;"",F363,LOOKUP(2,1/(F$2:F363&lt;&gt;""),F$2:F363))&amp;I363,Hoja4!G:G,Hoja4!F:F,"",0))</f>
        <v/>
      </c>
      <c r="L363" s="15"/>
      <c r="M363" s="15">
        <v>14</v>
      </c>
      <c r="N363" s="15" t="s">
        <v>548</v>
      </c>
      <c r="O363" s="15" t="s">
        <v>40</v>
      </c>
      <c r="P363" s="15" t="s">
        <v>131</v>
      </c>
      <c r="Q363" s="15" t="s">
        <v>36</v>
      </c>
      <c r="R363" s="15" t="s">
        <v>37</v>
      </c>
      <c r="S363" s="15"/>
      <c r="T363" s="15"/>
      <c r="U363" s="15">
        <v>4472</v>
      </c>
      <c r="V363" s="15">
        <v>559</v>
      </c>
      <c r="W363" s="15" t="s">
        <v>63</v>
      </c>
      <c r="X363" s="15" t="s">
        <v>63</v>
      </c>
      <c r="Y363" s="15" t="s">
        <v>38</v>
      </c>
      <c r="Z363" s="2"/>
    </row>
    <row r="364" spans="1:26">
      <c r="A364" s="3">
        <v>220</v>
      </c>
      <c r="B364" s="3">
        <v>1</v>
      </c>
      <c r="C364" s="3" t="s">
        <v>515</v>
      </c>
      <c r="D364" s="3"/>
      <c r="E364" s="3"/>
      <c r="F364" s="3">
        <v>6</v>
      </c>
      <c r="G364" s="3" t="s">
        <v>544</v>
      </c>
      <c r="H364" s="4" t="s">
        <v>32</v>
      </c>
      <c r="I364" s="4" t="s">
        <v>32</v>
      </c>
      <c r="J364" s="3" t="s">
        <v>44</v>
      </c>
      <c r="K364" s="11">
        <f>SUM(K358:K363)</f>
        <v>1290248000</v>
      </c>
      <c r="L364" s="13">
        <f>SUM(L358:L363)</f>
        <v>0</v>
      </c>
      <c r="M364" s="3"/>
      <c r="N364" s="3"/>
      <c r="O364" s="3"/>
      <c r="P364" s="3"/>
      <c r="Q364" s="3"/>
      <c r="R364" s="3"/>
      <c r="S364" s="3"/>
      <c r="T364" s="3"/>
      <c r="U364" s="3"/>
      <c r="V364" s="3"/>
      <c r="W364" s="3"/>
      <c r="X364" s="3"/>
      <c r="Y364" s="3" t="s">
        <v>45</v>
      </c>
      <c r="Z364" s="13">
        <f>SUM(Z358:Z363)</f>
        <v>0</v>
      </c>
    </row>
    <row r="365" spans="1:26">
      <c r="A365" s="15">
        <v>220</v>
      </c>
      <c r="B365" s="15">
        <v>1</v>
      </c>
      <c r="C365" s="15" t="s">
        <v>515</v>
      </c>
      <c r="D365" s="15">
        <v>2</v>
      </c>
      <c r="E365" s="15" t="s">
        <v>317</v>
      </c>
      <c r="F365" s="15">
        <v>7</v>
      </c>
      <c r="G365" s="15" t="s">
        <v>318</v>
      </c>
      <c r="H365" s="16" t="s">
        <v>549</v>
      </c>
      <c r="I365" s="16" t="s">
        <v>550</v>
      </c>
      <c r="J365" s="15" t="s">
        <v>551</v>
      </c>
      <c r="K365" s="9" cm="1">
        <f t="array" ref="K365">IF(I365="","",_xlfn.XLOOKUP(0&amp;A365&amp;IF(F365&lt;&gt;"",F365,LOOKUP(2,1/(F$2:F365&lt;&gt;""),F$2:F365))&amp;I365,Hoja4!G:G,Hoja4!F:F,"",0))</f>
        <v>4310474000</v>
      </c>
      <c r="L365" s="2"/>
      <c r="M365" s="15"/>
      <c r="N365" s="15"/>
      <c r="O365" s="15"/>
      <c r="P365" s="15"/>
      <c r="Q365" s="15"/>
      <c r="R365" s="15"/>
      <c r="S365" s="15"/>
      <c r="T365" s="15"/>
      <c r="U365" s="15"/>
      <c r="V365" s="15"/>
      <c r="W365" s="15"/>
      <c r="X365" s="15"/>
      <c r="Y365" s="15"/>
      <c r="Z365" s="15"/>
    </row>
    <row r="366" spans="1:26">
      <c r="A366" s="15">
        <v>220</v>
      </c>
      <c r="B366" s="15">
        <v>1</v>
      </c>
      <c r="C366" s="15"/>
      <c r="D366" s="15"/>
      <c r="E366" s="15"/>
      <c r="F366" s="15"/>
      <c r="G366" s="15"/>
      <c r="H366" s="16" t="s">
        <v>524</v>
      </c>
      <c r="I366" s="16" t="s">
        <v>525</v>
      </c>
      <c r="J366" s="15" t="s">
        <v>526</v>
      </c>
      <c r="K366" s="9" cm="1">
        <f t="array" ref="K366">IF(I366="","",_xlfn.XLOOKUP(0&amp;A366&amp;IF(F366&lt;&gt;"",F366,LOOKUP(2,1/(F$2:F366&lt;&gt;""),F$2:F366))&amp;I366,Hoja4!G:G,Hoja4!F:F,"",0))</f>
        <v>639626383</v>
      </c>
      <c r="L366" s="2"/>
      <c r="M366" s="15"/>
      <c r="N366" s="15"/>
      <c r="O366" s="15"/>
      <c r="P366" s="15"/>
      <c r="Q366" s="15"/>
      <c r="R366" s="15"/>
      <c r="S366" s="15"/>
      <c r="T366" s="15"/>
      <c r="U366" s="15"/>
      <c r="V366" s="15"/>
      <c r="W366" s="15"/>
      <c r="X366" s="15"/>
      <c r="Y366" s="15"/>
      <c r="Z366" s="15"/>
    </row>
    <row r="367" spans="1:26">
      <c r="A367" s="15">
        <v>220</v>
      </c>
      <c r="B367" s="15">
        <v>1</v>
      </c>
      <c r="C367" s="15"/>
      <c r="D367" s="15"/>
      <c r="E367" s="15"/>
      <c r="F367" s="15"/>
      <c r="G367" s="15"/>
      <c r="H367" s="16" t="s">
        <v>32</v>
      </c>
      <c r="I367" s="16" t="s">
        <v>32</v>
      </c>
      <c r="J367" s="15"/>
      <c r="K367" s="18" t="str" cm="1">
        <f t="array" ref="K367">IF(I367="","",_xlfn.XLOOKUP(0&amp;A367&amp;IF(F367&lt;&gt;"",F367,LOOKUP(2,1/(F$2:F367&lt;&gt;""),F$2:F367))&amp;I367,Hoja4!G:G,Hoja4!F:F,"",0))</f>
        <v/>
      </c>
      <c r="L367" s="15"/>
      <c r="M367" s="15">
        <v>9</v>
      </c>
      <c r="N367" s="15" t="s">
        <v>510</v>
      </c>
      <c r="O367" s="15" t="s">
        <v>100</v>
      </c>
      <c r="P367" s="15" t="s">
        <v>131</v>
      </c>
      <c r="Q367" s="15" t="s">
        <v>41</v>
      </c>
      <c r="R367" s="15" t="s">
        <v>37</v>
      </c>
      <c r="S367" s="15">
        <v>100</v>
      </c>
      <c r="T367" s="15"/>
      <c r="U367" s="15">
        <v>100</v>
      </c>
      <c r="V367" s="15">
        <v>1</v>
      </c>
      <c r="W367" s="15" t="s">
        <v>38</v>
      </c>
      <c r="X367" s="15" t="s">
        <v>38</v>
      </c>
      <c r="Y367" s="15" t="s">
        <v>38</v>
      </c>
      <c r="Z367" s="2"/>
    </row>
    <row r="368" spans="1:26">
      <c r="A368" s="3">
        <v>220</v>
      </c>
      <c r="B368" s="3">
        <v>1</v>
      </c>
      <c r="C368" s="3" t="s">
        <v>515</v>
      </c>
      <c r="D368" s="3"/>
      <c r="E368" s="3"/>
      <c r="F368" s="3">
        <v>7</v>
      </c>
      <c r="G368" s="3" t="s">
        <v>318</v>
      </c>
      <c r="H368" s="4" t="s">
        <v>32</v>
      </c>
      <c r="I368" s="4" t="s">
        <v>32</v>
      </c>
      <c r="J368" s="3" t="s">
        <v>44</v>
      </c>
      <c r="K368" s="11">
        <f>SUM(K365:K367)</f>
        <v>4950100383</v>
      </c>
      <c r="L368" s="13">
        <f>SUM(L365:L367)</f>
        <v>0</v>
      </c>
      <c r="M368" s="3"/>
      <c r="N368" s="3"/>
      <c r="O368" s="3"/>
      <c r="P368" s="3"/>
      <c r="Q368" s="3"/>
      <c r="R368" s="3"/>
      <c r="S368" s="3"/>
      <c r="T368" s="3"/>
      <c r="U368" s="3"/>
      <c r="V368" s="3"/>
      <c r="W368" s="3"/>
      <c r="X368" s="3"/>
      <c r="Y368" s="3" t="s">
        <v>45</v>
      </c>
      <c r="Z368" s="13">
        <f>SUM(Z365:Z367)</f>
        <v>0</v>
      </c>
    </row>
    <row r="369" spans="1:26">
      <c r="A369" s="15">
        <v>220</v>
      </c>
      <c r="B369" s="15">
        <v>1</v>
      </c>
      <c r="C369" s="15" t="s">
        <v>515</v>
      </c>
      <c r="D369" s="15">
        <v>2</v>
      </c>
      <c r="E369" s="15" t="s">
        <v>317</v>
      </c>
      <c r="F369" s="15">
        <v>8</v>
      </c>
      <c r="G369" s="15" t="s">
        <v>552</v>
      </c>
      <c r="H369" s="16" t="s">
        <v>549</v>
      </c>
      <c r="I369" s="16" t="s">
        <v>550</v>
      </c>
      <c r="J369" s="15" t="s">
        <v>551</v>
      </c>
      <c r="K369" s="9" cm="1">
        <f t="array" ref="K369">IF(I369="","",_xlfn.XLOOKUP(0&amp;A369&amp;IF(F369&lt;&gt;"",F369,LOOKUP(2,1/(F$2:F369&lt;&gt;""),F$2:F369))&amp;I369,Hoja4!G:G,Hoja4!F:F,"",0))</f>
        <v>512026000</v>
      </c>
      <c r="L369" s="2"/>
      <c r="M369" s="15"/>
      <c r="N369" s="15"/>
      <c r="O369" s="15"/>
      <c r="P369" s="15"/>
      <c r="Q369" s="15"/>
      <c r="R369" s="15"/>
      <c r="S369" s="15"/>
      <c r="T369" s="15"/>
      <c r="U369" s="15"/>
      <c r="V369" s="15"/>
      <c r="W369" s="15"/>
      <c r="X369" s="15"/>
      <c r="Y369" s="15"/>
      <c r="Z369" s="15"/>
    </row>
    <row r="370" spans="1:26">
      <c r="A370" s="15">
        <v>220</v>
      </c>
      <c r="B370" s="15">
        <v>1</v>
      </c>
      <c r="C370" s="15"/>
      <c r="D370" s="15"/>
      <c r="E370" s="15"/>
      <c r="F370" s="15"/>
      <c r="G370" s="15"/>
      <c r="H370" s="16" t="s">
        <v>32</v>
      </c>
      <c r="I370" s="16" t="s">
        <v>32</v>
      </c>
      <c r="J370" s="15"/>
      <c r="K370" s="18" t="str" cm="1">
        <f t="array" ref="K370">IF(I370="","",_xlfn.XLOOKUP(0&amp;A370&amp;IF(F370&lt;&gt;"",F370,LOOKUP(2,1/(F$2:F370&lt;&gt;""),F$2:F370))&amp;I370,Hoja4!G:G,Hoja4!F:F,"",0))</f>
        <v/>
      </c>
      <c r="L370" s="15"/>
      <c r="M370" s="15">
        <v>10</v>
      </c>
      <c r="N370" s="15" t="s">
        <v>553</v>
      </c>
      <c r="O370" s="15" t="s">
        <v>100</v>
      </c>
      <c r="P370" s="15" t="s">
        <v>131</v>
      </c>
      <c r="Q370" s="15" t="s">
        <v>41</v>
      </c>
      <c r="R370" s="15" t="s">
        <v>37</v>
      </c>
      <c r="S370" s="15">
        <v>100</v>
      </c>
      <c r="T370" s="15"/>
      <c r="U370" s="15">
        <v>100</v>
      </c>
      <c r="V370" s="15">
        <v>1</v>
      </c>
      <c r="W370" s="15" t="s">
        <v>38</v>
      </c>
      <c r="X370" s="15" t="s">
        <v>38</v>
      </c>
      <c r="Y370" s="15" t="s">
        <v>38</v>
      </c>
      <c r="Z370" s="2"/>
    </row>
    <row r="371" spans="1:26">
      <c r="A371" s="3">
        <v>220</v>
      </c>
      <c r="B371" s="3">
        <v>1</v>
      </c>
      <c r="C371" s="3" t="s">
        <v>515</v>
      </c>
      <c r="D371" s="3"/>
      <c r="E371" s="3"/>
      <c r="F371" s="3">
        <v>8</v>
      </c>
      <c r="G371" s="3" t="s">
        <v>552</v>
      </c>
      <c r="H371" s="4" t="s">
        <v>32</v>
      </c>
      <c r="I371" s="4" t="s">
        <v>32</v>
      </c>
      <c r="J371" s="3" t="s">
        <v>44</v>
      </c>
      <c r="K371" s="11">
        <f>SUM(K369:K370)</f>
        <v>512026000</v>
      </c>
      <c r="L371" s="13">
        <f>SUM(L369:L370)</f>
        <v>0</v>
      </c>
      <c r="M371" s="3"/>
      <c r="N371" s="3"/>
      <c r="O371" s="3"/>
      <c r="P371" s="3"/>
      <c r="Q371" s="3"/>
      <c r="R371" s="3"/>
      <c r="S371" s="3"/>
      <c r="T371" s="3"/>
      <c r="U371" s="3"/>
      <c r="V371" s="3"/>
      <c r="W371" s="3"/>
      <c r="X371" s="3"/>
      <c r="Y371" s="3" t="s">
        <v>45</v>
      </c>
      <c r="Z371" s="13">
        <f>SUM(Z369:Z370)</f>
        <v>0</v>
      </c>
    </row>
    <row r="372" spans="1:26">
      <c r="A372" s="15">
        <v>220</v>
      </c>
      <c r="B372" s="15">
        <v>1</v>
      </c>
      <c r="C372" s="15" t="s">
        <v>515</v>
      </c>
      <c r="D372" s="15">
        <v>2</v>
      </c>
      <c r="E372" s="15" t="s">
        <v>317</v>
      </c>
      <c r="F372" s="15">
        <v>9</v>
      </c>
      <c r="G372" s="15" t="s">
        <v>118</v>
      </c>
      <c r="H372" s="16" t="s">
        <v>549</v>
      </c>
      <c r="I372" s="16" t="s">
        <v>550</v>
      </c>
      <c r="J372" s="15" t="s">
        <v>551</v>
      </c>
      <c r="K372" s="9" cm="1">
        <f t="array" ref="K372">IF(I372="","",_xlfn.XLOOKUP(0&amp;A372&amp;IF(F372&lt;&gt;"",F372,LOOKUP(2,1/(F$2:F372&lt;&gt;""),F$2:F372))&amp;I372,Hoja4!G:G,Hoja4!F:F,"",0))</f>
        <v>1350000000</v>
      </c>
      <c r="L372" s="2"/>
      <c r="M372" s="15"/>
      <c r="N372" s="15"/>
      <c r="O372" s="15"/>
      <c r="P372" s="15"/>
      <c r="Q372" s="15"/>
      <c r="R372" s="15"/>
      <c r="S372" s="15"/>
      <c r="T372" s="15"/>
      <c r="U372" s="15"/>
      <c r="V372" s="15"/>
      <c r="W372" s="15"/>
      <c r="X372" s="15"/>
      <c r="Y372" s="15"/>
      <c r="Z372" s="15"/>
    </row>
    <row r="373" spans="1:26">
      <c r="A373" s="15">
        <v>220</v>
      </c>
      <c r="B373" s="15">
        <v>1</v>
      </c>
      <c r="C373" s="15"/>
      <c r="D373" s="15"/>
      <c r="E373" s="15"/>
      <c r="F373" s="15"/>
      <c r="G373" s="15"/>
      <c r="H373" s="16" t="s">
        <v>32</v>
      </c>
      <c r="I373" s="16" t="s">
        <v>32</v>
      </c>
      <c r="J373" s="15"/>
      <c r="K373" s="18" t="str" cm="1">
        <f t="array" ref="K373">IF(I373="","",_xlfn.XLOOKUP(0&amp;A373&amp;IF(F373&lt;&gt;"",F373,LOOKUP(2,1/(F$2:F373&lt;&gt;""),F$2:F373))&amp;I373,Hoja4!G:G,Hoja4!F:F,"",0))</f>
        <v/>
      </c>
      <c r="L373" s="15"/>
      <c r="M373" s="15">
        <v>11</v>
      </c>
      <c r="N373" s="15" t="s">
        <v>320</v>
      </c>
      <c r="O373" s="15" t="s">
        <v>100</v>
      </c>
      <c r="P373" s="15" t="s">
        <v>131</v>
      </c>
      <c r="Q373" s="15" t="s">
        <v>41</v>
      </c>
      <c r="R373" s="15" t="s">
        <v>37</v>
      </c>
      <c r="S373" s="15">
        <v>100</v>
      </c>
      <c r="T373" s="15"/>
      <c r="U373" s="15">
        <v>100</v>
      </c>
      <c r="V373" s="15">
        <v>1</v>
      </c>
      <c r="W373" s="15" t="s">
        <v>38</v>
      </c>
      <c r="X373" s="15" t="s">
        <v>38</v>
      </c>
      <c r="Y373" s="15" t="s">
        <v>38</v>
      </c>
      <c r="Z373" s="2"/>
    </row>
    <row r="374" spans="1:26">
      <c r="A374" s="3">
        <v>220</v>
      </c>
      <c r="B374" s="3">
        <v>1</v>
      </c>
      <c r="C374" s="3" t="s">
        <v>515</v>
      </c>
      <c r="D374" s="3"/>
      <c r="E374" s="3"/>
      <c r="F374" s="3">
        <v>9</v>
      </c>
      <c r="G374" s="3" t="s">
        <v>118</v>
      </c>
      <c r="H374" s="4" t="s">
        <v>32</v>
      </c>
      <c r="I374" s="4" t="s">
        <v>32</v>
      </c>
      <c r="J374" s="3" t="s">
        <v>44</v>
      </c>
      <c r="K374" s="11">
        <f>SUM(K372:K373)</f>
        <v>1350000000</v>
      </c>
      <c r="L374" s="13">
        <f>SUM(L372:L373)</f>
        <v>0</v>
      </c>
      <c r="M374" s="3"/>
      <c r="N374" s="3"/>
      <c r="O374" s="3"/>
      <c r="P374" s="3"/>
      <c r="Q374" s="3"/>
      <c r="R374" s="3"/>
      <c r="S374" s="3"/>
      <c r="T374" s="3"/>
      <c r="U374" s="3"/>
      <c r="V374" s="3"/>
      <c r="W374" s="3"/>
      <c r="X374" s="3"/>
      <c r="Y374" s="3" t="s">
        <v>45</v>
      </c>
      <c r="Z374" s="13">
        <f>SUM(Z372:Z373)</f>
        <v>0</v>
      </c>
    </row>
    <row r="375" spans="1:26">
      <c r="A375" s="5">
        <v>220</v>
      </c>
      <c r="B375" s="5">
        <v>1</v>
      </c>
      <c r="C375" s="5" t="s">
        <v>515</v>
      </c>
      <c r="D375" s="5"/>
      <c r="E375" s="5"/>
      <c r="F375" s="5"/>
      <c r="G375" s="5"/>
      <c r="H375" s="6" t="s">
        <v>32</v>
      </c>
      <c r="I375" s="6" t="s">
        <v>32</v>
      </c>
      <c r="J375" s="5" t="s">
        <v>121</v>
      </c>
      <c r="K375" s="12">
        <f>SUM(K345,K348,K351,K354,K357,K364,K368,K371,K374)</f>
        <v>25884633000</v>
      </c>
      <c r="L375" s="14">
        <f>SUM(L345,L348,L351,L354,L357,L364,L368,L371,L374)</f>
        <v>0</v>
      </c>
      <c r="M375" s="5"/>
      <c r="N375" s="5"/>
      <c r="O375" s="5"/>
      <c r="P375" s="5"/>
      <c r="Q375" s="5"/>
      <c r="R375" s="5"/>
      <c r="S375" s="5"/>
      <c r="T375" s="5"/>
      <c r="U375" s="5"/>
      <c r="V375" s="5"/>
      <c r="W375" s="5"/>
      <c r="X375" s="5"/>
      <c r="Y375" s="5" t="s">
        <v>121</v>
      </c>
      <c r="Z375" s="14">
        <f>SUM(Z345,Z348,Z351,Z354,Z357,Z364,Z368,Z371,Z374)</f>
        <v>0</v>
      </c>
    </row>
    <row r="376" spans="1:26">
      <c r="A376" s="15">
        <v>136</v>
      </c>
      <c r="B376" s="15">
        <v>1</v>
      </c>
      <c r="C376" s="15" t="s">
        <v>554</v>
      </c>
      <c r="D376" s="15">
        <v>1</v>
      </c>
      <c r="E376" s="15" t="s">
        <v>555</v>
      </c>
      <c r="F376" s="15">
        <v>3</v>
      </c>
      <c r="G376" s="15" t="s">
        <v>556</v>
      </c>
      <c r="H376" s="16" t="s">
        <v>557</v>
      </c>
      <c r="I376" s="16" t="s">
        <v>558</v>
      </c>
      <c r="J376" s="15" t="s">
        <v>559</v>
      </c>
      <c r="K376" s="9" cm="1">
        <f t="array" ref="K376">IF(I376="","",_xlfn.XLOOKUP(0&amp;A376&amp;IF(F376&lt;&gt;"",F376,LOOKUP(2,1/(F$2:F376&lt;&gt;""),F$2:F376))&amp;I376,Hoja4!G:G,Hoja4!F:F,"",0))</f>
        <v>1766216000</v>
      </c>
      <c r="L376" s="2"/>
      <c r="M376" s="15"/>
      <c r="N376" s="15"/>
      <c r="O376" s="15"/>
      <c r="P376" s="15"/>
      <c r="Q376" s="15"/>
      <c r="R376" s="15"/>
      <c r="S376" s="15"/>
      <c r="T376" s="15"/>
      <c r="U376" s="15"/>
      <c r="V376" s="15"/>
      <c r="W376" s="15"/>
      <c r="X376" s="15"/>
      <c r="Y376" s="15"/>
      <c r="Z376" s="15"/>
    </row>
    <row r="377" spans="1:26">
      <c r="A377" s="15">
        <v>136</v>
      </c>
      <c r="B377" s="15">
        <v>1</v>
      </c>
      <c r="C377" s="15"/>
      <c r="D377" s="15"/>
      <c r="E377" s="15"/>
      <c r="F377" s="15"/>
      <c r="G377" s="15"/>
      <c r="H377" s="16" t="s">
        <v>32</v>
      </c>
      <c r="I377" s="16" t="s">
        <v>32</v>
      </c>
      <c r="J377" s="15"/>
      <c r="K377" s="18" t="str" cm="1">
        <f t="array" ref="K377">IF(I377="","",_xlfn.XLOOKUP(0&amp;A377&amp;IF(F377&lt;&gt;"",F377,LOOKUP(2,1/(F$2:F377&lt;&gt;""),F$2:F377))&amp;I377,Hoja4!G:G,Hoja4!F:F,"",0))</f>
        <v/>
      </c>
      <c r="L377" s="15"/>
      <c r="M377" s="15">
        <v>2</v>
      </c>
      <c r="N377" s="15" t="s">
        <v>560</v>
      </c>
      <c r="O377" s="15" t="s">
        <v>40</v>
      </c>
      <c r="P377" s="15" t="s">
        <v>131</v>
      </c>
      <c r="Q377" s="15" t="s">
        <v>36</v>
      </c>
      <c r="R377" s="15" t="s">
        <v>37</v>
      </c>
      <c r="S377" s="15">
        <v>100</v>
      </c>
      <c r="T377" s="15"/>
      <c r="U377" s="15">
        <v>8850</v>
      </c>
      <c r="V377" s="15">
        <v>2500</v>
      </c>
      <c r="W377" s="15" t="s">
        <v>38</v>
      </c>
      <c r="X377" s="15" t="s">
        <v>38</v>
      </c>
      <c r="Y377" s="15" t="s">
        <v>38</v>
      </c>
      <c r="Z377" s="2"/>
    </row>
    <row r="378" spans="1:26">
      <c r="A378" s="15">
        <v>136</v>
      </c>
      <c r="B378" s="15">
        <v>1</v>
      </c>
      <c r="C378" s="15"/>
      <c r="D378" s="15"/>
      <c r="E378" s="15"/>
      <c r="F378" s="15"/>
      <c r="G378" s="15"/>
      <c r="H378" s="16" t="s">
        <v>32</v>
      </c>
      <c r="I378" s="16" t="s">
        <v>32</v>
      </c>
      <c r="J378" s="15"/>
      <c r="K378" s="18" t="str" cm="1">
        <f t="array" ref="K378">IF(I378="","",_xlfn.XLOOKUP(0&amp;A378&amp;IF(F378&lt;&gt;"",F378,LOOKUP(2,1/(F$2:F378&lt;&gt;""),F$2:F378))&amp;I378,Hoja4!G:G,Hoja4!F:F,"",0))</f>
        <v/>
      </c>
      <c r="L378" s="15"/>
      <c r="M378" s="15">
        <v>4</v>
      </c>
      <c r="N378" s="15" t="s">
        <v>561</v>
      </c>
      <c r="O378" s="15" t="s">
        <v>40</v>
      </c>
      <c r="P378" s="15" t="s">
        <v>131</v>
      </c>
      <c r="Q378" s="15" t="s">
        <v>36</v>
      </c>
      <c r="R378" s="15" t="s">
        <v>37</v>
      </c>
      <c r="S378" s="15">
        <v>100</v>
      </c>
      <c r="T378" s="15"/>
      <c r="U378" s="15">
        <v>25000</v>
      </c>
      <c r="V378" s="15">
        <v>2500</v>
      </c>
      <c r="W378" s="15" t="s">
        <v>38</v>
      </c>
      <c r="X378" s="15" t="s">
        <v>38</v>
      </c>
      <c r="Y378" s="15" t="s">
        <v>38</v>
      </c>
      <c r="Z378" s="2"/>
    </row>
    <row r="379" spans="1:26">
      <c r="A379" s="3">
        <v>136</v>
      </c>
      <c r="B379" s="3">
        <v>1</v>
      </c>
      <c r="C379" s="3" t="s">
        <v>554</v>
      </c>
      <c r="D379" s="3"/>
      <c r="E379" s="3"/>
      <c r="F379" s="3">
        <v>3</v>
      </c>
      <c r="G379" s="3" t="s">
        <v>556</v>
      </c>
      <c r="H379" s="4" t="s">
        <v>32</v>
      </c>
      <c r="I379" s="4" t="s">
        <v>32</v>
      </c>
      <c r="J379" s="3" t="s">
        <v>44</v>
      </c>
      <c r="K379" s="11">
        <f>SUM(K376:K378)</f>
        <v>1766216000</v>
      </c>
      <c r="L379" s="13">
        <f>SUM(L375:L378)</f>
        <v>0</v>
      </c>
      <c r="M379" s="3"/>
      <c r="N379" s="3"/>
      <c r="O379" s="3"/>
      <c r="P379" s="3"/>
      <c r="Q379" s="3"/>
      <c r="R379" s="3"/>
      <c r="S379" s="3"/>
      <c r="T379" s="3"/>
      <c r="U379" s="3"/>
      <c r="V379" s="3"/>
      <c r="W379" s="3"/>
      <c r="X379" s="3"/>
      <c r="Y379" s="3" t="s">
        <v>45</v>
      </c>
      <c r="Z379" s="13">
        <f>SUM(Z375:Z378)</f>
        <v>0</v>
      </c>
    </row>
    <row r="380" spans="1:26">
      <c r="A380" s="15">
        <v>136</v>
      </c>
      <c r="B380" s="15">
        <v>1</v>
      </c>
      <c r="C380" s="15" t="s">
        <v>554</v>
      </c>
      <c r="D380" s="15">
        <v>1</v>
      </c>
      <c r="E380" s="15" t="s">
        <v>555</v>
      </c>
      <c r="F380" s="15">
        <v>4</v>
      </c>
      <c r="G380" s="15" t="s">
        <v>562</v>
      </c>
      <c r="H380" s="16" t="s">
        <v>32</v>
      </c>
      <c r="I380" s="16" t="s">
        <v>32</v>
      </c>
      <c r="J380" s="15"/>
      <c r="K380" s="18" t="str" cm="1">
        <f t="array" ref="K380">IF(I380="","",_xlfn.XLOOKUP(0&amp;A380&amp;IF(F380&lt;&gt;"",F380,LOOKUP(2,1/(F$2:F380&lt;&gt;""),F$2:F380))&amp;I380,Hoja4!G:G,Hoja4!F:F,"",0))</f>
        <v/>
      </c>
      <c r="L380" s="15"/>
      <c r="M380" s="15"/>
      <c r="N380" s="15"/>
      <c r="O380" s="15"/>
      <c r="P380" s="15"/>
      <c r="Q380" s="15"/>
      <c r="R380" s="15"/>
      <c r="S380" s="15"/>
      <c r="T380" s="15"/>
      <c r="U380" s="15"/>
      <c r="V380" s="15"/>
      <c r="W380" s="15"/>
      <c r="X380" s="15"/>
      <c r="Y380" s="15"/>
      <c r="Z380" s="2"/>
    </row>
    <row r="381" spans="1:26">
      <c r="A381" s="15">
        <v>136</v>
      </c>
      <c r="B381" s="15">
        <v>1</v>
      </c>
      <c r="C381" s="15"/>
      <c r="D381" s="15"/>
      <c r="E381" s="15"/>
      <c r="F381" s="15"/>
      <c r="G381" s="15"/>
      <c r="H381" s="16" t="s">
        <v>32</v>
      </c>
      <c r="I381" s="16" t="s">
        <v>32</v>
      </c>
      <c r="J381" s="15"/>
      <c r="K381" s="18" t="str" cm="1">
        <f t="array" ref="K381">IF(I381="","",_xlfn.XLOOKUP(0&amp;A381&amp;IF(F381&lt;&gt;"",F381,LOOKUP(2,1/(F$2:F381&lt;&gt;""),F$2:F381))&amp;I381,Hoja4!G:G,Hoja4!F:F,"",0))</f>
        <v/>
      </c>
      <c r="L381" s="15"/>
      <c r="M381" s="15">
        <v>5</v>
      </c>
      <c r="N381" s="15" t="s">
        <v>563</v>
      </c>
      <c r="O381" s="15" t="s">
        <v>40</v>
      </c>
      <c r="P381" s="15" t="s">
        <v>131</v>
      </c>
      <c r="Q381" s="15" t="s">
        <v>65</v>
      </c>
      <c r="R381" s="15" t="s">
        <v>37</v>
      </c>
      <c r="S381" s="15">
        <v>1</v>
      </c>
      <c r="T381" s="15"/>
      <c r="U381" s="15">
        <v>10</v>
      </c>
      <c r="V381" s="15"/>
      <c r="W381" s="15" t="s">
        <v>38</v>
      </c>
      <c r="X381" s="15" t="s">
        <v>43</v>
      </c>
      <c r="Y381" s="15" t="s">
        <v>43</v>
      </c>
      <c r="Z381" s="2"/>
    </row>
    <row r="382" spans="1:26">
      <c r="A382" s="15">
        <v>136</v>
      </c>
      <c r="B382" s="15">
        <v>1</v>
      </c>
      <c r="C382" s="15"/>
      <c r="D382" s="15"/>
      <c r="E382" s="15"/>
      <c r="F382" s="15"/>
      <c r="G382" s="15"/>
      <c r="H382" s="16" t="s">
        <v>32</v>
      </c>
      <c r="I382" s="16" t="s">
        <v>32</v>
      </c>
      <c r="J382" s="15"/>
      <c r="K382" s="18" t="str" cm="1">
        <f t="array" ref="K382">IF(I382="","",_xlfn.XLOOKUP(0&amp;A382&amp;IF(F382&lt;&gt;"",F382,LOOKUP(2,1/(F$2:F382&lt;&gt;""),F$2:F382))&amp;I382,Hoja4!G:G,Hoja4!F:F,"",0))</f>
        <v/>
      </c>
      <c r="L382" s="15"/>
      <c r="M382" s="15">
        <v>6</v>
      </c>
      <c r="N382" s="15" t="s">
        <v>564</v>
      </c>
      <c r="O382" s="15" t="s">
        <v>40</v>
      </c>
      <c r="P382" s="15" t="s">
        <v>131</v>
      </c>
      <c r="Q382" s="15" t="s">
        <v>65</v>
      </c>
      <c r="R382" s="15" t="s">
        <v>37</v>
      </c>
      <c r="S382" s="15">
        <v>1</v>
      </c>
      <c r="T382" s="15"/>
      <c r="U382" s="15">
        <v>10</v>
      </c>
      <c r="V382" s="15"/>
      <c r="W382" s="15" t="s">
        <v>38</v>
      </c>
      <c r="X382" s="15" t="s">
        <v>43</v>
      </c>
      <c r="Y382" s="15" t="s">
        <v>43</v>
      </c>
      <c r="Z382" s="2"/>
    </row>
    <row r="383" spans="1:26">
      <c r="A383" s="15">
        <v>136</v>
      </c>
      <c r="B383" s="15">
        <v>1</v>
      </c>
      <c r="C383" s="15"/>
      <c r="D383" s="15"/>
      <c r="E383" s="15"/>
      <c r="F383" s="15"/>
      <c r="G383" s="15"/>
      <c r="H383" s="16" t="s">
        <v>32</v>
      </c>
      <c r="I383" s="16" t="s">
        <v>32</v>
      </c>
      <c r="J383" s="15"/>
      <c r="K383" s="18" t="str" cm="1">
        <f t="array" ref="K383">IF(I383="","",_xlfn.XLOOKUP(0&amp;A383&amp;IF(F383&lt;&gt;"",F383,LOOKUP(2,1/(F$2:F383&lt;&gt;""),F$2:F383))&amp;I383,Hoja4!G:G,Hoja4!F:F,"",0))</f>
        <v/>
      </c>
      <c r="L383" s="15"/>
      <c r="M383" s="15">
        <v>10</v>
      </c>
      <c r="N383" s="15" t="s">
        <v>565</v>
      </c>
      <c r="O383" s="15" t="s">
        <v>34</v>
      </c>
      <c r="P383" s="15" t="s">
        <v>131</v>
      </c>
      <c r="Q383" s="15" t="s">
        <v>65</v>
      </c>
      <c r="R383" s="15" t="s">
        <v>37</v>
      </c>
      <c r="S383" s="15">
        <v>100</v>
      </c>
      <c r="T383" s="15"/>
      <c r="U383" s="15">
        <v>100</v>
      </c>
      <c r="V383" s="15"/>
      <c r="W383" s="15" t="s">
        <v>38</v>
      </c>
      <c r="X383" s="15" t="s">
        <v>43</v>
      </c>
      <c r="Y383" s="15" t="s">
        <v>43</v>
      </c>
      <c r="Z383" s="2"/>
    </row>
    <row r="384" spans="1:26">
      <c r="A384" s="3">
        <v>136</v>
      </c>
      <c r="B384" s="3">
        <v>1</v>
      </c>
      <c r="C384" s="3" t="s">
        <v>554</v>
      </c>
      <c r="D384" s="3"/>
      <c r="E384" s="3"/>
      <c r="F384" s="3">
        <v>4</v>
      </c>
      <c r="G384" s="3" t="s">
        <v>562</v>
      </c>
      <c r="H384" s="4" t="s">
        <v>32</v>
      </c>
      <c r="I384" s="4" t="s">
        <v>32</v>
      </c>
      <c r="J384" s="3" t="s">
        <v>44</v>
      </c>
      <c r="K384" s="11">
        <f>SUM(K380:K383)</f>
        <v>0</v>
      </c>
      <c r="L384" s="13">
        <f>SUM(L380:L383)</f>
        <v>0</v>
      </c>
      <c r="M384" s="3"/>
      <c r="N384" s="3"/>
      <c r="O384" s="3"/>
      <c r="P384" s="3"/>
      <c r="Q384" s="3"/>
      <c r="R384" s="3"/>
      <c r="S384" s="3"/>
      <c r="T384" s="3"/>
      <c r="U384" s="3"/>
      <c r="V384" s="3"/>
      <c r="W384" s="3"/>
      <c r="X384" s="3"/>
      <c r="Y384" s="3" t="s">
        <v>45</v>
      </c>
      <c r="Z384" s="13">
        <f>SUM(Z380:Z383)</f>
        <v>0</v>
      </c>
    </row>
    <row r="385" spans="1:26">
      <c r="A385" s="15">
        <v>136</v>
      </c>
      <c r="B385" s="15">
        <v>1</v>
      </c>
      <c r="C385" s="15" t="s">
        <v>554</v>
      </c>
      <c r="D385" s="15">
        <v>3</v>
      </c>
      <c r="E385" s="15" t="s">
        <v>566</v>
      </c>
      <c r="F385" s="15">
        <v>5</v>
      </c>
      <c r="G385" s="15" t="s">
        <v>567</v>
      </c>
      <c r="H385" s="16" t="s">
        <v>568</v>
      </c>
      <c r="I385" s="16" t="s">
        <v>569</v>
      </c>
      <c r="J385" s="15" t="s">
        <v>570</v>
      </c>
      <c r="K385" s="9" cm="1">
        <f t="array" ref="K385">IF(I385="","",_xlfn.XLOOKUP(0&amp;A385&amp;IF(F385&lt;&gt;"",F385,LOOKUP(2,1/(F$2:F385&lt;&gt;""),F$2:F385))&amp;I385,Hoja4!G:G,Hoja4!F:F,"",0))</f>
        <v>1931019000</v>
      </c>
      <c r="L385" s="2"/>
      <c r="M385" s="15"/>
      <c r="N385" s="15"/>
      <c r="O385" s="15"/>
      <c r="P385" s="15"/>
      <c r="Q385" s="15"/>
      <c r="R385" s="15"/>
      <c r="S385" s="15"/>
      <c r="T385" s="15"/>
      <c r="U385" s="15"/>
      <c r="V385" s="15"/>
      <c r="W385" s="15"/>
      <c r="X385" s="15"/>
      <c r="Y385" s="15"/>
      <c r="Z385" s="15"/>
    </row>
    <row r="386" spans="1:26">
      <c r="A386" s="15">
        <v>136</v>
      </c>
      <c r="B386" s="15">
        <v>1</v>
      </c>
      <c r="C386" s="15"/>
      <c r="D386" s="15"/>
      <c r="E386" s="15"/>
      <c r="F386" s="15"/>
      <c r="G386" s="15"/>
      <c r="H386" s="16" t="s">
        <v>32</v>
      </c>
      <c r="I386" s="16" t="s">
        <v>32</v>
      </c>
      <c r="J386" s="15"/>
      <c r="K386" s="18" t="str" cm="1">
        <f t="array" ref="K386">IF(I386="","",_xlfn.XLOOKUP(0&amp;A386&amp;IF(F386&lt;&gt;"",F386,LOOKUP(2,1/(F$2:F386&lt;&gt;""),F$2:F386))&amp;I386,Hoja4!G:G,Hoja4!F:F,"",0))</f>
        <v/>
      </c>
      <c r="L386" s="15"/>
      <c r="M386" s="15">
        <v>11</v>
      </c>
      <c r="N386" s="15" t="s">
        <v>571</v>
      </c>
      <c r="O386" s="15" t="s">
        <v>34</v>
      </c>
      <c r="P386" s="15" t="s">
        <v>115</v>
      </c>
      <c r="Q386" s="15" t="s">
        <v>41</v>
      </c>
      <c r="R386" s="15" t="s">
        <v>37</v>
      </c>
      <c r="S386" s="15">
        <v>83</v>
      </c>
      <c r="T386" s="15"/>
      <c r="U386" s="15">
        <v>84</v>
      </c>
      <c r="V386" s="15">
        <v>84</v>
      </c>
      <c r="W386" s="15" t="s">
        <v>38</v>
      </c>
      <c r="X386" s="15" t="s">
        <v>38</v>
      </c>
      <c r="Y386" s="15" t="s">
        <v>38</v>
      </c>
      <c r="Z386" s="2"/>
    </row>
    <row r="387" spans="1:26">
      <c r="A387" s="3">
        <v>136</v>
      </c>
      <c r="B387" s="3">
        <v>1</v>
      </c>
      <c r="C387" s="3" t="s">
        <v>554</v>
      </c>
      <c r="D387" s="3"/>
      <c r="E387" s="3"/>
      <c r="F387" s="3">
        <v>5</v>
      </c>
      <c r="G387" s="3" t="s">
        <v>567</v>
      </c>
      <c r="H387" s="4" t="s">
        <v>32</v>
      </c>
      <c r="I387" s="4" t="s">
        <v>32</v>
      </c>
      <c r="J387" s="3" t="s">
        <v>44</v>
      </c>
      <c r="K387" s="11">
        <f>SUM(K385:K386)</f>
        <v>1931019000</v>
      </c>
      <c r="L387" s="13">
        <f>SUM(L385:L386)</f>
        <v>0</v>
      </c>
      <c r="M387" s="3"/>
      <c r="N387" s="3"/>
      <c r="O387" s="3"/>
      <c r="P387" s="3"/>
      <c r="Q387" s="3"/>
      <c r="R387" s="3"/>
      <c r="S387" s="3"/>
      <c r="T387" s="3"/>
      <c r="U387" s="3"/>
      <c r="V387" s="3"/>
      <c r="W387" s="3"/>
      <c r="X387" s="3"/>
      <c r="Y387" s="3" t="s">
        <v>45</v>
      </c>
      <c r="Z387" s="13">
        <f>SUM(Z385:Z386)</f>
        <v>0</v>
      </c>
    </row>
    <row r="388" spans="1:26">
      <c r="A388" s="15">
        <v>136</v>
      </c>
      <c r="B388" s="15">
        <v>1</v>
      </c>
      <c r="C388" s="15" t="s">
        <v>554</v>
      </c>
      <c r="D388" s="15">
        <v>1</v>
      </c>
      <c r="E388" s="15" t="s">
        <v>555</v>
      </c>
      <c r="F388" s="15">
        <v>9</v>
      </c>
      <c r="G388" s="15" t="s">
        <v>572</v>
      </c>
      <c r="H388" s="16" t="s">
        <v>573</v>
      </c>
      <c r="I388" s="16" t="s">
        <v>574</v>
      </c>
      <c r="J388" s="15" t="s">
        <v>575</v>
      </c>
      <c r="K388" s="9" cm="1">
        <f t="array" ref="K388">IF(I388="","",_xlfn.XLOOKUP(0&amp;A388&amp;IF(F388&lt;&gt;"",F388,LOOKUP(2,1/(F$2:F388&lt;&gt;""),F$2:F388))&amp;I388,Hoja4!G:G,Hoja4!F:F,"",0))</f>
        <v>1409374000</v>
      </c>
      <c r="L388" s="2"/>
      <c r="M388" s="15"/>
      <c r="N388" s="15"/>
      <c r="O388" s="15"/>
      <c r="P388" s="15"/>
      <c r="Q388" s="15"/>
      <c r="R388" s="15"/>
      <c r="S388" s="15"/>
      <c r="T388" s="15"/>
      <c r="U388" s="15"/>
      <c r="V388" s="15"/>
      <c r="W388" s="15"/>
      <c r="X388" s="15"/>
      <c r="Y388" s="15"/>
      <c r="Z388" s="15"/>
    </row>
    <row r="389" spans="1:26">
      <c r="A389" s="15">
        <v>136</v>
      </c>
      <c r="B389" s="15">
        <v>1</v>
      </c>
      <c r="C389" s="15"/>
      <c r="D389" s="15"/>
      <c r="E389" s="15"/>
      <c r="F389" s="15"/>
      <c r="G389" s="15"/>
      <c r="H389" s="16" t="s">
        <v>32</v>
      </c>
      <c r="I389" s="16" t="s">
        <v>32</v>
      </c>
      <c r="J389" s="15"/>
      <c r="K389" s="18" t="str" cm="1">
        <f t="array" ref="K389">IF(I389="","",_xlfn.XLOOKUP(0&amp;A389&amp;IF(F389&lt;&gt;"",F389,LOOKUP(2,1/(F$2:F389&lt;&gt;""),F$2:F389))&amp;I389,Hoja4!G:G,Hoja4!F:F,"",0))</f>
        <v/>
      </c>
      <c r="L389" s="15"/>
      <c r="M389" s="15">
        <v>12</v>
      </c>
      <c r="N389" s="15" t="s">
        <v>576</v>
      </c>
      <c r="O389" s="15" t="s">
        <v>40</v>
      </c>
      <c r="P389" s="15" t="s">
        <v>131</v>
      </c>
      <c r="Q389" s="15" t="s">
        <v>36</v>
      </c>
      <c r="R389" s="15" t="s">
        <v>37</v>
      </c>
      <c r="S389" s="15">
        <v>100</v>
      </c>
      <c r="T389" s="15"/>
      <c r="U389" s="15">
        <v>20000</v>
      </c>
      <c r="V389" s="15">
        <v>2000</v>
      </c>
      <c r="W389" s="15" t="s">
        <v>38</v>
      </c>
      <c r="X389" s="15" t="s">
        <v>38</v>
      </c>
      <c r="Y389" s="15" t="s">
        <v>38</v>
      </c>
      <c r="Z389" s="2"/>
    </row>
    <row r="390" spans="1:26">
      <c r="A390" s="3">
        <v>136</v>
      </c>
      <c r="B390" s="3">
        <v>1</v>
      </c>
      <c r="C390" s="3" t="s">
        <v>554</v>
      </c>
      <c r="D390" s="3"/>
      <c r="E390" s="3"/>
      <c r="F390" s="3">
        <v>9</v>
      </c>
      <c r="G390" s="3" t="s">
        <v>572</v>
      </c>
      <c r="H390" s="4" t="s">
        <v>32</v>
      </c>
      <c r="I390" s="4" t="s">
        <v>32</v>
      </c>
      <c r="J390" s="3" t="s">
        <v>44</v>
      </c>
      <c r="K390" s="11">
        <f>SUM(K388:K389)</f>
        <v>1409374000</v>
      </c>
      <c r="L390" s="13">
        <f>SUM(L388:L389)</f>
        <v>0</v>
      </c>
      <c r="M390" s="3"/>
      <c r="N390" s="3"/>
      <c r="O390" s="3"/>
      <c r="P390" s="3"/>
      <c r="Q390" s="3"/>
      <c r="R390" s="3"/>
      <c r="S390" s="3"/>
      <c r="T390" s="3"/>
      <c r="U390" s="3"/>
      <c r="V390" s="3"/>
      <c r="W390" s="3"/>
      <c r="X390" s="3"/>
      <c r="Y390" s="3" t="s">
        <v>45</v>
      </c>
      <c r="Z390" s="13">
        <f>SUM(Z388:Z389)</f>
        <v>0</v>
      </c>
    </row>
    <row r="391" spans="1:26">
      <c r="A391" s="15">
        <v>136</v>
      </c>
      <c r="B391" s="15">
        <v>1</v>
      </c>
      <c r="C391" s="15" t="s">
        <v>554</v>
      </c>
      <c r="D391" s="15">
        <v>1</v>
      </c>
      <c r="E391" s="15" t="s">
        <v>555</v>
      </c>
      <c r="F391" s="15">
        <v>10</v>
      </c>
      <c r="G391" s="15" t="s">
        <v>577</v>
      </c>
      <c r="H391" s="16" t="s">
        <v>578</v>
      </c>
      <c r="I391" s="16" t="s">
        <v>579</v>
      </c>
      <c r="J391" s="15" t="s">
        <v>580</v>
      </c>
      <c r="K391" s="9" cm="1">
        <f t="array" ref="K391">IF(I391="","",_xlfn.XLOOKUP(0&amp;A391&amp;IF(F391&lt;&gt;"",F391,LOOKUP(2,1/(F$2:F391&lt;&gt;""),F$2:F391))&amp;I391,Hoja4!G:G,Hoja4!F:F,"",0))</f>
        <v>280280000</v>
      </c>
      <c r="L391" s="2"/>
      <c r="M391" s="15"/>
      <c r="N391" s="15"/>
      <c r="O391" s="15"/>
      <c r="P391" s="15"/>
      <c r="Q391" s="15"/>
      <c r="R391" s="15"/>
      <c r="S391" s="15"/>
      <c r="T391" s="15"/>
      <c r="U391" s="15"/>
      <c r="V391" s="15"/>
      <c r="W391" s="15"/>
      <c r="X391" s="15"/>
      <c r="Y391" s="15"/>
      <c r="Z391" s="15"/>
    </row>
    <row r="392" spans="1:26">
      <c r="A392" s="15">
        <v>136</v>
      </c>
      <c r="B392" s="15">
        <v>1</v>
      </c>
      <c r="C392" s="15"/>
      <c r="D392" s="15"/>
      <c r="E392" s="15"/>
      <c r="F392" s="15"/>
      <c r="G392" s="15"/>
      <c r="H392" s="16" t="s">
        <v>32</v>
      </c>
      <c r="I392" s="16" t="s">
        <v>32</v>
      </c>
      <c r="J392" s="15"/>
      <c r="K392" s="18" t="str" cm="1">
        <f t="array" ref="K392">IF(I392="","",_xlfn.XLOOKUP(0&amp;A392&amp;IF(F392&lt;&gt;"",F392,LOOKUP(2,1/(F$2:F392&lt;&gt;""),F$2:F392))&amp;I392,Hoja4!G:G,Hoja4!F:F,"",0))</f>
        <v/>
      </c>
      <c r="L392" s="15"/>
      <c r="M392" s="15">
        <v>13</v>
      </c>
      <c r="N392" s="15" t="s">
        <v>581</v>
      </c>
      <c r="O392" s="15" t="s">
        <v>100</v>
      </c>
      <c r="P392" s="15" t="s">
        <v>131</v>
      </c>
      <c r="Q392" s="15" t="s">
        <v>41</v>
      </c>
      <c r="R392" s="15" t="s">
        <v>37</v>
      </c>
      <c r="S392" s="15">
        <v>100</v>
      </c>
      <c r="T392" s="15"/>
      <c r="U392" s="15">
        <v>100</v>
      </c>
      <c r="V392" s="15">
        <v>100</v>
      </c>
      <c r="W392" s="15" t="s">
        <v>38</v>
      </c>
      <c r="X392" s="15" t="s">
        <v>38</v>
      </c>
      <c r="Y392" s="15" t="s">
        <v>38</v>
      </c>
      <c r="Z392" s="2"/>
    </row>
    <row r="393" spans="1:26">
      <c r="A393" s="3">
        <v>136</v>
      </c>
      <c r="B393" s="3">
        <v>1</v>
      </c>
      <c r="C393" s="3" t="s">
        <v>554</v>
      </c>
      <c r="D393" s="3"/>
      <c r="E393" s="3"/>
      <c r="F393" s="3">
        <v>10</v>
      </c>
      <c r="G393" s="3" t="s">
        <v>577</v>
      </c>
      <c r="H393" s="4" t="s">
        <v>32</v>
      </c>
      <c r="I393" s="4" t="s">
        <v>32</v>
      </c>
      <c r="J393" s="3" t="s">
        <v>44</v>
      </c>
      <c r="K393" s="11">
        <f>SUM(K391:K392)</f>
        <v>280280000</v>
      </c>
      <c r="L393" s="13">
        <f>SUM(L391:L392)</f>
        <v>0</v>
      </c>
      <c r="M393" s="3"/>
      <c r="N393" s="3"/>
      <c r="O393" s="3"/>
      <c r="P393" s="3"/>
      <c r="Q393" s="3"/>
      <c r="R393" s="3"/>
      <c r="S393" s="3"/>
      <c r="T393" s="3"/>
      <c r="U393" s="3"/>
      <c r="V393" s="3"/>
      <c r="W393" s="3"/>
      <c r="X393" s="3"/>
      <c r="Y393" s="3" t="s">
        <v>45</v>
      </c>
      <c r="Z393" s="13">
        <f>SUM(Z391:Z392)</f>
        <v>0</v>
      </c>
    </row>
    <row r="394" spans="1:26">
      <c r="A394" s="15">
        <v>136</v>
      </c>
      <c r="B394" s="15">
        <v>1</v>
      </c>
      <c r="C394" s="15" t="s">
        <v>554</v>
      </c>
      <c r="D394" s="15">
        <v>1</v>
      </c>
      <c r="E394" s="15" t="s">
        <v>555</v>
      </c>
      <c r="F394" s="15">
        <v>11</v>
      </c>
      <c r="G394" s="15" t="s">
        <v>582</v>
      </c>
      <c r="H394" s="16" t="s">
        <v>583</v>
      </c>
      <c r="I394" s="16" t="s">
        <v>584</v>
      </c>
      <c r="J394" s="15" t="s">
        <v>585</v>
      </c>
      <c r="K394" s="9" cm="1">
        <f t="array" ref="K394">IF(I394="","",_xlfn.XLOOKUP(0&amp;A394&amp;IF(F394&lt;&gt;"",F394,LOOKUP(2,1/(F$2:F394&lt;&gt;""),F$2:F394))&amp;I394,Hoja4!G:G,Hoja4!F:F,"",0))</f>
        <v>4000000000</v>
      </c>
      <c r="L394" s="2"/>
      <c r="M394" s="15"/>
      <c r="N394" s="15"/>
      <c r="O394" s="15"/>
      <c r="P394" s="15"/>
      <c r="Q394" s="15"/>
      <c r="R394" s="15"/>
      <c r="S394" s="15"/>
      <c r="T394" s="15"/>
      <c r="U394" s="15"/>
      <c r="V394" s="15"/>
      <c r="W394" s="15"/>
      <c r="X394" s="15"/>
      <c r="Y394" s="15"/>
      <c r="Z394" s="15"/>
    </row>
    <row r="395" spans="1:26">
      <c r="A395" s="15">
        <v>136</v>
      </c>
      <c r="B395" s="15">
        <v>1</v>
      </c>
      <c r="C395" s="15"/>
      <c r="D395" s="15"/>
      <c r="E395" s="15"/>
      <c r="F395" s="15"/>
      <c r="G395" s="15"/>
      <c r="H395" s="16" t="s">
        <v>32</v>
      </c>
      <c r="I395" s="16" t="s">
        <v>32</v>
      </c>
      <c r="J395" s="15"/>
      <c r="K395" s="18" t="str" cm="1">
        <f t="array" ref="K395">IF(I395="","",_xlfn.XLOOKUP(0&amp;A395&amp;IF(F395&lt;&gt;"",F395,LOOKUP(2,1/(F$2:F395&lt;&gt;""),F$2:F395))&amp;I395,Hoja4!G:G,Hoja4!F:F,"",0))</f>
        <v/>
      </c>
      <c r="L395" s="15"/>
      <c r="M395" s="15">
        <v>14</v>
      </c>
      <c r="N395" s="15" t="s">
        <v>586</v>
      </c>
      <c r="O395" s="15" t="s">
        <v>100</v>
      </c>
      <c r="P395" s="15" t="s">
        <v>131</v>
      </c>
      <c r="Q395" s="15" t="s">
        <v>41</v>
      </c>
      <c r="R395" s="15" t="s">
        <v>37</v>
      </c>
      <c r="S395" s="15">
        <v>100</v>
      </c>
      <c r="T395" s="15"/>
      <c r="U395" s="15">
        <v>100</v>
      </c>
      <c r="V395" s="15">
        <v>100</v>
      </c>
      <c r="W395" s="15" t="s">
        <v>38</v>
      </c>
      <c r="X395" s="15" t="s">
        <v>38</v>
      </c>
      <c r="Y395" s="15" t="s">
        <v>38</v>
      </c>
      <c r="Z395" s="2"/>
    </row>
    <row r="396" spans="1:26">
      <c r="A396" s="3">
        <v>136</v>
      </c>
      <c r="B396" s="3">
        <v>1</v>
      </c>
      <c r="C396" s="3" t="s">
        <v>554</v>
      </c>
      <c r="D396" s="3"/>
      <c r="E396" s="3"/>
      <c r="F396" s="3">
        <v>11</v>
      </c>
      <c r="G396" s="3" t="s">
        <v>582</v>
      </c>
      <c r="H396" s="4" t="s">
        <v>32</v>
      </c>
      <c r="I396" s="4" t="s">
        <v>32</v>
      </c>
      <c r="J396" s="3" t="s">
        <v>44</v>
      </c>
      <c r="K396" s="11">
        <f>SUM(K394:K395)</f>
        <v>4000000000</v>
      </c>
      <c r="L396" s="13">
        <f>SUM(L394:L395)</f>
        <v>0</v>
      </c>
      <c r="M396" s="3"/>
      <c r="N396" s="3"/>
      <c r="O396" s="3"/>
      <c r="P396" s="3"/>
      <c r="Q396" s="3"/>
      <c r="R396" s="3"/>
      <c r="S396" s="3"/>
      <c r="T396" s="3"/>
      <c r="U396" s="3"/>
      <c r="V396" s="3"/>
      <c r="W396" s="3"/>
      <c r="X396" s="3"/>
      <c r="Y396" s="3" t="s">
        <v>45</v>
      </c>
      <c r="Z396" s="13">
        <f>SUM(Z394:Z395)</f>
        <v>0</v>
      </c>
    </row>
    <row r="397" spans="1:26">
      <c r="A397" s="15">
        <v>136</v>
      </c>
      <c r="B397" s="15">
        <v>1</v>
      </c>
      <c r="C397" s="15" t="s">
        <v>554</v>
      </c>
      <c r="D397" s="15">
        <v>4</v>
      </c>
      <c r="E397" s="15" t="s">
        <v>317</v>
      </c>
      <c r="F397" s="15">
        <v>12</v>
      </c>
      <c r="G397" s="15" t="s">
        <v>318</v>
      </c>
      <c r="H397" s="16" t="s">
        <v>587</v>
      </c>
      <c r="I397" s="16" t="s">
        <v>588</v>
      </c>
      <c r="J397" s="15" t="s">
        <v>589</v>
      </c>
      <c r="K397" s="9" cm="1">
        <f t="array" ref="K397">IF(I397="","",_xlfn.XLOOKUP(0&amp;A397&amp;IF(F397&lt;&gt;"",F397,LOOKUP(2,1/(F$2:F397&lt;&gt;""),F$2:F397))&amp;I397,Hoja4!G:G,Hoja4!F:F,"",0))</f>
        <v>830357000</v>
      </c>
      <c r="L397" s="2"/>
      <c r="M397" s="15"/>
      <c r="N397" s="15"/>
      <c r="O397" s="15"/>
      <c r="P397" s="15"/>
      <c r="Q397" s="15"/>
      <c r="R397" s="15"/>
      <c r="S397" s="15"/>
      <c r="T397" s="15"/>
      <c r="U397" s="15"/>
      <c r="V397" s="15"/>
      <c r="W397" s="15"/>
      <c r="X397" s="15"/>
      <c r="Y397" s="15"/>
      <c r="Z397" s="15"/>
    </row>
    <row r="398" spans="1:26">
      <c r="A398" s="15">
        <v>136</v>
      </c>
      <c r="B398" s="15">
        <v>1</v>
      </c>
      <c r="C398" s="15"/>
      <c r="D398" s="15"/>
      <c r="E398" s="15"/>
      <c r="F398" s="15"/>
      <c r="G398" s="15"/>
      <c r="H398" s="16" t="s">
        <v>32</v>
      </c>
      <c r="I398" s="16" t="s">
        <v>32</v>
      </c>
      <c r="J398" s="15"/>
      <c r="K398" s="18" t="str" cm="1">
        <f t="array" ref="K398">IF(I398="","",_xlfn.XLOOKUP(0&amp;A398&amp;IF(F398&lt;&gt;"",F398,LOOKUP(2,1/(F$2:F398&lt;&gt;""),F$2:F398))&amp;I398,Hoja4!G:G,Hoja4!F:F,"",0))</f>
        <v/>
      </c>
      <c r="L398" s="15"/>
      <c r="M398" s="15">
        <v>15</v>
      </c>
      <c r="N398" s="15" t="s">
        <v>590</v>
      </c>
      <c r="O398" s="15" t="s">
        <v>100</v>
      </c>
      <c r="P398" s="15" t="s">
        <v>115</v>
      </c>
      <c r="Q398" s="15" t="s">
        <v>36</v>
      </c>
      <c r="R398" s="15" t="s">
        <v>37</v>
      </c>
      <c r="S398" s="15">
        <v>100</v>
      </c>
      <c r="T398" s="15"/>
      <c r="U398" s="15">
        <v>100</v>
      </c>
      <c r="V398" s="15">
        <v>100</v>
      </c>
      <c r="W398" s="15" t="s">
        <v>60</v>
      </c>
      <c r="X398" s="15" t="s">
        <v>38</v>
      </c>
      <c r="Y398" s="15" t="s">
        <v>38</v>
      </c>
      <c r="Z398" s="2"/>
    </row>
    <row r="399" spans="1:26">
      <c r="A399" s="3">
        <v>136</v>
      </c>
      <c r="B399" s="3">
        <v>1</v>
      </c>
      <c r="C399" s="3" t="s">
        <v>554</v>
      </c>
      <c r="D399" s="3"/>
      <c r="E399" s="3"/>
      <c r="F399" s="3">
        <v>12</v>
      </c>
      <c r="G399" s="3" t="s">
        <v>318</v>
      </c>
      <c r="H399" s="4" t="s">
        <v>32</v>
      </c>
      <c r="I399" s="4" t="s">
        <v>32</v>
      </c>
      <c r="J399" s="3" t="s">
        <v>44</v>
      </c>
      <c r="K399" s="11">
        <f>SUM(K397:K398)</f>
        <v>830357000</v>
      </c>
      <c r="L399" s="13">
        <f>SUM(L397:L398)</f>
        <v>0</v>
      </c>
      <c r="M399" s="3"/>
      <c r="N399" s="3"/>
      <c r="O399" s="3"/>
      <c r="P399" s="3"/>
      <c r="Q399" s="3"/>
      <c r="R399" s="3"/>
      <c r="S399" s="3"/>
      <c r="T399" s="3"/>
      <c r="U399" s="3"/>
      <c r="V399" s="3"/>
      <c r="W399" s="3"/>
      <c r="X399" s="3"/>
      <c r="Y399" s="3" t="s">
        <v>45</v>
      </c>
      <c r="Z399" s="13">
        <f>SUM(Z397:Z398)</f>
        <v>0</v>
      </c>
    </row>
    <row r="400" spans="1:26">
      <c r="A400" s="15">
        <v>136</v>
      </c>
      <c r="B400" s="15">
        <v>1</v>
      </c>
      <c r="C400" s="15" t="s">
        <v>554</v>
      </c>
      <c r="D400" s="15">
        <v>4</v>
      </c>
      <c r="E400" s="15" t="s">
        <v>317</v>
      </c>
      <c r="F400" s="15">
        <v>13</v>
      </c>
      <c r="G400" s="15" t="s">
        <v>591</v>
      </c>
      <c r="H400" s="16" t="s">
        <v>587</v>
      </c>
      <c r="I400" s="16" t="s">
        <v>588</v>
      </c>
      <c r="J400" s="15" t="s">
        <v>589</v>
      </c>
      <c r="K400" s="9" cm="1">
        <f t="array" ref="K400">IF(I400="","",_xlfn.XLOOKUP(0&amp;A400&amp;IF(F400&lt;&gt;"",F400,LOOKUP(2,1/(F$2:F400&lt;&gt;""),F$2:F400))&amp;I400,Hoja4!G:G,Hoja4!F:F,"",0))</f>
        <v>453908000</v>
      </c>
      <c r="L400" s="2"/>
      <c r="M400" s="15"/>
      <c r="N400" s="15"/>
      <c r="O400" s="15"/>
      <c r="P400" s="15"/>
      <c r="Q400" s="15"/>
      <c r="R400" s="15"/>
      <c r="S400" s="15"/>
      <c r="T400" s="15"/>
      <c r="U400" s="15"/>
      <c r="V400" s="15"/>
      <c r="W400" s="15"/>
      <c r="X400" s="15"/>
      <c r="Y400" s="15"/>
      <c r="Z400" s="15"/>
    </row>
    <row r="401" spans="1:26">
      <c r="A401" s="15">
        <v>136</v>
      </c>
      <c r="B401" s="15">
        <v>1</v>
      </c>
      <c r="C401" s="15"/>
      <c r="D401" s="15"/>
      <c r="E401" s="15"/>
      <c r="F401" s="15"/>
      <c r="G401" s="15"/>
      <c r="H401" s="16" t="s">
        <v>32</v>
      </c>
      <c r="I401" s="16" t="s">
        <v>32</v>
      </c>
      <c r="J401" s="15"/>
      <c r="K401" s="18" t="str" cm="1">
        <f t="array" ref="K401">IF(I401="","",_xlfn.XLOOKUP(0&amp;A401&amp;IF(F401&lt;&gt;"",F401,LOOKUP(2,1/(F$2:F401&lt;&gt;""),F$2:F401))&amp;I401,Hoja4!G:G,Hoja4!F:F,"",0))</f>
        <v/>
      </c>
      <c r="L401" s="15"/>
      <c r="M401" s="15">
        <v>16</v>
      </c>
      <c r="N401" s="15" t="s">
        <v>592</v>
      </c>
      <c r="O401" s="15" t="s">
        <v>100</v>
      </c>
      <c r="P401" s="15" t="s">
        <v>115</v>
      </c>
      <c r="Q401" s="15" t="s">
        <v>36</v>
      </c>
      <c r="R401" s="15" t="s">
        <v>37</v>
      </c>
      <c r="S401" s="15">
        <v>100</v>
      </c>
      <c r="T401" s="15"/>
      <c r="U401" s="15">
        <v>100</v>
      </c>
      <c r="V401" s="15">
        <v>100</v>
      </c>
      <c r="W401" s="15" t="s">
        <v>60</v>
      </c>
      <c r="X401" s="15" t="s">
        <v>38</v>
      </c>
      <c r="Y401" s="15" t="s">
        <v>38</v>
      </c>
      <c r="Z401" s="2"/>
    </row>
    <row r="402" spans="1:26">
      <c r="A402" s="3">
        <v>136</v>
      </c>
      <c r="B402" s="3">
        <v>1</v>
      </c>
      <c r="C402" s="3" t="s">
        <v>554</v>
      </c>
      <c r="D402" s="3"/>
      <c r="E402" s="3"/>
      <c r="F402" s="3">
        <v>13</v>
      </c>
      <c r="G402" s="3" t="s">
        <v>591</v>
      </c>
      <c r="H402" s="4" t="s">
        <v>32</v>
      </c>
      <c r="I402" s="4" t="s">
        <v>32</v>
      </c>
      <c r="J402" s="3" t="s">
        <v>44</v>
      </c>
      <c r="K402" s="11">
        <f>SUM(K400:K401)</f>
        <v>453908000</v>
      </c>
      <c r="L402" s="13">
        <f>SUM(L400:L401)</f>
        <v>0</v>
      </c>
      <c r="M402" s="3"/>
      <c r="N402" s="3"/>
      <c r="O402" s="3"/>
      <c r="P402" s="3"/>
      <c r="Q402" s="3"/>
      <c r="R402" s="3"/>
      <c r="S402" s="3"/>
      <c r="T402" s="3"/>
      <c r="U402" s="3"/>
      <c r="V402" s="3"/>
      <c r="W402" s="3"/>
      <c r="X402" s="3"/>
      <c r="Y402" s="3" t="s">
        <v>45</v>
      </c>
      <c r="Z402" s="13">
        <f>SUM(Z400:Z401)</f>
        <v>0</v>
      </c>
    </row>
    <row r="403" spans="1:26">
      <c r="A403" s="5">
        <v>136</v>
      </c>
      <c r="B403" s="5">
        <v>1</v>
      </c>
      <c r="C403" s="5" t="s">
        <v>554</v>
      </c>
      <c r="D403" s="5"/>
      <c r="E403" s="5"/>
      <c r="F403" s="5"/>
      <c r="G403" s="5"/>
      <c r="H403" s="6" t="s">
        <v>32</v>
      </c>
      <c r="I403" s="6" t="s">
        <v>32</v>
      </c>
      <c r="J403" s="5" t="s">
        <v>121</v>
      </c>
      <c r="K403" s="12">
        <f>SUM(K379,K384,K387,K390,K393,K396,K399,K402)</f>
        <v>10671154000</v>
      </c>
      <c r="L403" s="14">
        <f>SUM(L379,L384,L387,L390,L393,L396,L399,L402)</f>
        <v>0</v>
      </c>
      <c r="M403" s="5"/>
      <c r="N403" s="5"/>
      <c r="O403" s="5"/>
      <c r="P403" s="5"/>
      <c r="Q403" s="5"/>
      <c r="R403" s="5"/>
      <c r="S403" s="5"/>
      <c r="T403" s="5"/>
      <c r="U403" s="5"/>
      <c r="V403" s="5"/>
      <c r="W403" s="5"/>
      <c r="X403" s="5"/>
      <c r="Y403" s="5" t="s">
        <v>121</v>
      </c>
      <c r="Z403" s="14">
        <f>SUM(Z379,Z384,Z387,Z390,Z393,Z396,Z399,Z402)</f>
        <v>0</v>
      </c>
    </row>
    <row r="404" spans="1:26">
      <c r="A404" s="15">
        <v>104</v>
      </c>
      <c r="B404" s="15">
        <v>1</v>
      </c>
      <c r="C404" s="15" t="s">
        <v>593</v>
      </c>
      <c r="D404" s="15">
        <v>1</v>
      </c>
      <c r="E404" s="15" t="s">
        <v>594</v>
      </c>
      <c r="F404" s="15">
        <v>1</v>
      </c>
      <c r="G404" s="15" t="s">
        <v>595</v>
      </c>
      <c r="H404" s="16" t="s">
        <v>596</v>
      </c>
      <c r="I404" s="16" t="s">
        <v>597</v>
      </c>
      <c r="J404" s="15" t="s">
        <v>598</v>
      </c>
      <c r="K404" s="9" cm="1">
        <f t="array" ref="K404">IF(I404="","",_xlfn.XLOOKUP(0&amp;A404&amp;IF(F404&lt;&gt;"",F404,LOOKUP(2,1/(F$2:F404&lt;&gt;""),F$2:F404))&amp;I404,Hoja4!G:G,Hoja4!F:F,"",0))</f>
        <v>2437750000</v>
      </c>
      <c r="L404" s="2"/>
      <c r="M404" s="15"/>
      <c r="N404" s="15"/>
      <c r="O404" s="15"/>
      <c r="P404" s="15"/>
      <c r="Q404" s="15"/>
      <c r="R404" s="15"/>
      <c r="S404" s="15"/>
      <c r="T404" s="15"/>
      <c r="U404" s="15"/>
      <c r="V404" s="15"/>
      <c r="W404" s="15"/>
      <c r="X404" s="15"/>
      <c r="Y404" s="15"/>
      <c r="Z404" s="15"/>
    </row>
    <row r="405" spans="1:26">
      <c r="A405" s="15">
        <v>104</v>
      </c>
      <c r="B405" s="15">
        <v>1</v>
      </c>
      <c r="C405" s="15"/>
      <c r="D405" s="15"/>
      <c r="E405" s="15"/>
      <c r="F405" s="15"/>
      <c r="G405" s="15"/>
      <c r="H405" s="16" t="s">
        <v>599</v>
      </c>
      <c r="I405" s="16" t="s">
        <v>600</v>
      </c>
      <c r="J405" s="15" t="s">
        <v>601</v>
      </c>
      <c r="K405" s="9" cm="1">
        <f t="array" ref="K405">IF(I405="","",_xlfn.XLOOKUP(0&amp;A405&amp;IF(F405&lt;&gt;"",F405,LOOKUP(2,1/(F$2:F405&lt;&gt;""),F$2:F405))&amp;I405,Hoja4!G:G,Hoja4!F:F,"",0))</f>
        <v>5692702000</v>
      </c>
      <c r="L405" s="2"/>
      <c r="M405" s="15"/>
      <c r="N405" s="15"/>
      <c r="O405" s="15"/>
      <c r="P405" s="15"/>
      <c r="Q405" s="15"/>
      <c r="R405" s="15"/>
      <c r="S405" s="15"/>
      <c r="T405" s="15"/>
      <c r="U405" s="15"/>
      <c r="V405" s="15"/>
      <c r="W405" s="15"/>
      <c r="X405" s="15"/>
      <c r="Y405" s="15"/>
      <c r="Z405" s="15"/>
    </row>
    <row r="406" spans="1:26">
      <c r="A406" s="15">
        <v>104</v>
      </c>
      <c r="B406" s="15">
        <v>1</v>
      </c>
      <c r="C406" s="15"/>
      <c r="D406" s="15"/>
      <c r="E406" s="15"/>
      <c r="F406" s="15"/>
      <c r="G406" s="15"/>
      <c r="H406" s="16" t="s">
        <v>32</v>
      </c>
      <c r="I406" s="16" t="s">
        <v>32</v>
      </c>
      <c r="J406" s="15"/>
      <c r="K406" s="18" t="str" cm="1">
        <f t="array" ref="K406">IF(I406="","",_xlfn.XLOOKUP(0&amp;A406&amp;IF(F406&lt;&gt;"",F406,LOOKUP(2,1/(F$2:F406&lt;&gt;""),F$2:F406))&amp;I406,Hoja4!G:G,Hoja4!F:F,"",0))</f>
        <v/>
      </c>
      <c r="L406" s="15"/>
      <c r="M406" s="15">
        <v>1</v>
      </c>
      <c r="N406" s="15" t="s">
        <v>602</v>
      </c>
      <c r="O406" s="15" t="s">
        <v>100</v>
      </c>
      <c r="P406" s="15" t="s">
        <v>115</v>
      </c>
      <c r="Q406" s="15" t="s">
        <v>36</v>
      </c>
      <c r="R406" s="15" t="s">
        <v>37</v>
      </c>
      <c r="S406" s="15">
        <v>56</v>
      </c>
      <c r="T406" s="15"/>
      <c r="U406" s="15">
        <v>56</v>
      </c>
      <c r="V406" s="15">
        <v>56</v>
      </c>
      <c r="W406" s="15" t="s">
        <v>38</v>
      </c>
      <c r="X406" s="15" t="s">
        <v>38</v>
      </c>
      <c r="Y406" s="15" t="s">
        <v>38</v>
      </c>
      <c r="Z406" s="2"/>
    </row>
    <row r="407" spans="1:26">
      <c r="A407" s="15">
        <v>104</v>
      </c>
      <c r="B407" s="15">
        <v>1</v>
      </c>
      <c r="C407" s="15"/>
      <c r="D407" s="15"/>
      <c r="E407" s="15"/>
      <c r="F407" s="15"/>
      <c r="G407" s="15"/>
      <c r="H407" s="16" t="s">
        <v>32</v>
      </c>
      <c r="I407" s="16" t="s">
        <v>32</v>
      </c>
      <c r="J407" s="15"/>
      <c r="K407" s="18" t="str" cm="1">
        <f t="array" ref="K407">IF(I407="","",_xlfn.XLOOKUP(0&amp;A407&amp;IF(F407&lt;&gt;"",F407,LOOKUP(2,1/(F$2:F407&lt;&gt;""),F$2:F407))&amp;I407,Hoja4!G:G,Hoja4!F:F,"",0))</f>
        <v/>
      </c>
      <c r="L407" s="15"/>
      <c r="M407" s="15">
        <v>2</v>
      </c>
      <c r="N407" s="15" t="s">
        <v>603</v>
      </c>
      <c r="O407" s="15" t="s">
        <v>40</v>
      </c>
      <c r="P407" s="15" t="s">
        <v>131</v>
      </c>
      <c r="Q407" s="15" t="s">
        <v>41</v>
      </c>
      <c r="R407" s="15" t="s">
        <v>37</v>
      </c>
      <c r="S407" s="15">
        <v>22</v>
      </c>
      <c r="T407" s="15"/>
      <c r="U407" s="15">
        <v>100</v>
      </c>
      <c r="V407" s="15">
        <v>10</v>
      </c>
      <c r="W407" s="15" t="s">
        <v>38</v>
      </c>
      <c r="X407" s="15" t="s">
        <v>38</v>
      </c>
      <c r="Y407" s="15" t="s">
        <v>38</v>
      </c>
      <c r="Z407" s="2"/>
    </row>
    <row r="408" spans="1:26">
      <c r="A408" s="3">
        <v>104</v>
      </c>
      <c r="B408" s="3">
        <v>1</v>
      </c>
      <c r="C408" s="3" t="s">
        <v>593</v>
      </c>
      <c r="D408" s="3"/>
      <c r="E408" s="3"/>
      <c r="F408" s="3">
        <v>1</v>
      </c>
      <c r="G408" s="3" t="s">
        <v>595</v>
      </c>
      <c r="H408" s="4" t="s">
        <v>32</v>
      </c>
      <c r="I408" s="4" t="s">
        <v>32</v>
      </c>
      <c r="J408" s="3" t="s">
        <v>44</v>
      </c>
      <c r="K408" s="11">
        <f>SUM(K404:K407)</f>
        <v>8130452000</v>
      </c>
      <c r="L408" s="13">
        <f>SUM(L403:L407)</f>
        <v>0</v>
      </c>
      <c r="M408" s="3"/>
      <c r="N408" s="3"/>
      <c r="O408" s="3"/>
      <c r="P408" s="3"/>
      <c r="Q408" s="3"/>
      <c r="R408" s="3"/>
      <c r="S408" s="3"/>
      <c r="T408" s="3"/>
      <c r="U408" s="3"/>
      <c r="V408" s="3"/>
      <c r="W408" s="3"/>
      <c r="X408" s="3"/>
      <c r="Y408" s="3" t="s">
        <v>45</v>
      </c>
      <c r="Z408" s="13">
        <f>SUM(Z403:Z407)</f>
        <v>0</v>
      </c>
    </row>
    <row r="409" spans="1:26">
      <c r="A409" s="15">
        <v>104</v>
      </c>
      <c r="B409" s="15">
        <v>1</v>
      </c>
      <c r="C409" s="15" t="s">
        <v>593</v>
      </c>
      <c r="D409" s="15">
        <v>1</v>
      </c>
      <c r="E409" s="15" t="s">
        <v>594</v>
      </c>
      <c r="F409" s="15">
        <v>2</v>
      </c>
      <c r="G409" s="15" t="s">
        <v>604</v>
      </c>
      <c r="H409" s="16" t="s">
        <v>605</v>
      </c>
      <c r="I409" s="16" t="s">
        <v>606</v>
      </c>
      <c r="J409" s="15" t="s">
        <v>607</v>
      </c>
      <c r="K409" s="9" cm="1">
        <f t="array" ref="K409">IF(I409="","",_xlfn.XLOOKUP(0&amp;A409&amp;IF(F409&lt;&gt;"",F409,LOOKUP(2,1/(F$2:F409&lt;&gt;""),F$2:F409))&amp;I409,Hoja4!G:G,Hoja4!F:F,"",0))</f>
        <v>5754391000</v>
      </c>
      <c r="L409" s="2"/>
      <c r="M409" s="15"/>
      <c r="N409" s="15"/>
      <c r="O409" s="15"/>
      <c r="P409" s="15"/>
      <c r="Q409" s="15"/>
      <c r="R409" s="15"/>
      <c r="S409" s="15"/>
      <c r="T409" s="15"/>
      <c r="U409" s="15"/>
      <c r="V409" s="15"/>
      <c r="W409" s="15"/>
      <c r="X409" s="15"/>
      <c r="Y409" s="15"/>
      <c r="Z409" s="15"/>
    </row>
    <row r="410" spans="1:26">
      <c r="A410" s="15">
        <v>104</v>
      </c>
      <c r="B410" s="15">
        <v>1</v>
      </c>
      <c r="C410" s="15"/>
      <c r="D410" s="15"/>
      <c r="E410" s="15"/>
      <c r="F410" s="15"/>
      <c r="G410" s="15"/>
      <c r="H410" s="16" t="s">
        <v>32</v>
      </c>
      <c r="I410" s="16" t="s">
        <v>32</v>
      </c>
      <c r="J410" s="15"/>
      <c r="K410" s="18" t="str" cm="1">
        <f t="array" ref="K410">IF(I410="","",_xlfn.XLOOKUP(0&amp;A410&amp;IF(F410&lt;&gt;"",F410,LOOKUP(2,1/(F$2:F410&lt;&gt;""),F$2:F410))&amp;I410,Hoja4!G:G,Hoja4!F:F,"",0))</f>
        <v/>
      </c>
      <c r="L410" s="15"/>
      <c r="M410" s="15">
        <v>3</v>
      </c>
      <c r="N410" s="15" t="s">
        <v>608</v>
      </c>
      <c r="O410" s="15" t="s">
        <v>76</v>
      </c>
      <c r="P410" s="15" t="s">
        <v>131</v>
      </c>
      <c r="Q410" s="15" t="s">
        <v>41</v>
      </c>
      <c r="R410" s="15" t="s">
        <v>37</v>
      </c>
      <c r="S410" s="15">
        <v>6.5</v>
      </c>
      <c r="T410" s="15"/>
      <c r="U410" s="15">
        <v>100</v>
      </c>
      <c r="V410" s="15">
        <v>40</v>
      </c>
      <c r="W410" s="15" t="s">
        <v>38</v>
      </c>
      <c r="X410" s="15" t="s">
        <v>38</v>
      </c>
      <c r="Y410" s="15" t="s">
        <v>38</v>
      </c>
      <c r="Z410" s="2"/>
    </row>
    <row r="411" spans="1:26">
      <c r="A411" s="3">
        <v>104</v>
      </c>
      <c r="B411" s="3">
        <v>1</v>
      </c>
      <c r="C411" s="3" t="s">
        <v>593</v>
      </c>
      <c r="D411" s="3"/>
      <c r="E411" s="3"/>
      <c r="F411" s="3">
        <v>2</v>
      </c>
      <c r="G411" s="3" t="s">
        <v>604</v>
      </c>
      <c r="H411" s="4" t="s">
        <v>32</v>
      </c>
      <c r="I411" s="4" t="s">
        <v>32</v>
      </c>
      <c r="J411" s="3" t="s">
        <v>44</v>
      </c>
      <c r="K411" s="11">
        <f>SUM(K409:K410)</f>
        <v>5754391000</v>
      </c>
      <c r="L411" s="13">
        <f>SUM(L409:L410)</f>
        <v>0</v>
      </c>
      <c r="M411" s="3"/>
      <c r="N411" s="3"/>
      <c r="O411" s="3"/>
      <c r="P411" s="3"/>
      <c r="Q411" s="3"/>
      <c r="R411" s="3"/>
      <c r="S411" s="3"/>
      <c r="T411" s="3"/>
      <c r="U411" s="3"/>
      <c r="V411" s="3"/>
      <c r="W411" s="3"/>
      <c r="X411" s="3"/>
      <c r="Y411" s="3" t="s">
        <v>45</v>
      </c>
      <c r="Z411" s="13">
        <f>SUM(Z409:Z410)</f>
        <v>0</v>
      </c>
    </row>
    <row r="412" spans="1:26">
      <c r="A412" s="15">
        <v>104</v>
      </c>
      <c r="B412" s="15">
        <v>1</v>
      </c>
      <c r="C412" s="15" t="s">
        <v>593</v>
      </c>
      <c r="D412" s="15">
        <v>1</v>
      </c>
      <c r="E412" s="15" t="s">
        <v>594</v>
      </c>
      <c r="F412" s="15">
        <v>3</v>
      </c>
      <c r="G412" s="15" t="s">
        <v>609</v>
      </c>
      <c r="H412" s="16" t="s">
        <v>610</v>
      </c>
      <c r="I412" s="16" t="s">
        <v>611</v>
      </c>
      <c r="J412" s="15" t="s">
        <v>612</v>
      </c>
      <c r="K412" s="9" cm="1">
        <f t="array" ref="K412">IF(I412="","",_xlfn.XLOOKUP(0&amp;A412&amp;IF(F412&lt;&gt;"",F412,LOOKUP(2,1/(F$2:F412&lt;&gt;""),F$2:F412))&amp;I412,Hoja4!G:G,Hoja4!F:F,"",0))</f>
        <v>12061960000</v>
      </c>
      <c r="L412" s="2"/>
      <c r="M412" s="15"/>
      <c r="N412" s="15"/>
      <c r="O412" s="15"/>
      <c r="P412" s="15"/>
      <c r="Q412" s="15"/>
      <c r="R412" s="15"/>
      <c r="S412" s="15"/>
      <c r="T412" s="15"/>
      <c r="U412" s="15"/>
      <c r="V412" s="15"/>
      <c r="W412" s="15"/>
      <c r="X412" s="15"/>
      <c r="Y412" s="15"/>
      <c r="Z412" s="15"/>
    </row>
    <row r="413" spans="1:26">
      <c r="A413" s="15">
        <v>104</v>
      </c>
      <c r="B413" s="15">
        <v>1</v>
      </c>
      <c r="C413" s="15"/>
      <c r="D413" s="15"/>
      <c r="E413" s="15"/>
      <c r="F413" s="15"/>
      <c r="G413" s="15"/>
      <c r="H413" s="16" t="s">
        <v>613</v>
      </c>
      <c r="I413" s="16" t="s">
        <v>614</v>
      </c>
      <c r="J413" s="15" t="s">
        <v>615</v>
      </c>
      <c r="K413" s="9" cm="1">
        <f t="array" ref="K413">IF(I413="","",_xlfn.XLOOKUP(0&amp;A413&amp;IF(F413&lt;&gt;"",F413,LOOKUP(2,1/(F$2:F413&lt;&gt;""),F$2:F413))&amp;I413,Hoja4!G:G,Hoja4!F:F,"",0))</f>
        <v>8937720000</v>
      </c>
      <c r="L413" s="2"/>
      <c r="M413" s="15"/>
      <c r="N413" s="15"/>
      <c r="O413" s="15"/>
      <c r="P413" s="15"/>
      <c r="Q413" s="15"/>
      <c r="R413" s="15"/>
      <c r="S413" s="15"/>
      <c r="T413" s="15"/>
      <c r="U413" s="15"/>
      <c r="V413" s="15"/>
      <c r="W413" s="15"/>
      <c r="X413" s="15"/>
      <c r="Y413" s="15"/>
      <c r="Z413" s="15"/>
    </row>
    <row r="414" spans="1:26">
      <c r="A414" s="15">
        <v>104</v>
      </c>
      <c r="B414" s="15">
        <v>1</v>
      </c>
      <c r="C414" s="15"/>
      <c r="D414" s="15"/>
      <c r="E414" s="15"/>
      <c r="F414" s="15"/>
      <c r="G414" s="15"/>
      <c r="H414" s="16" t="s">
        <v>616</v>
      </c>
      <c r="I414" s="16" t="s">
        <v>617</v>
      </c>
      <c r="J414" s="15" t="s">
        <v>618</v>
      </c>
      <c r="K414" s="9" cm="1">
        <f t="array" ref="K414">IF(I414="","",_xlfn.XLOOKUP(0&amp;A414&amp;IF(F414&lt;&gt;"",F414,LOOKUP(2,1/(F$2:F414&lt;&gt;""),F$2:F414))&amp;I414,Hoja4!G:G,Hoja4!F:F,"",0))</f>
        <v>2829837000</v>
      </c>
      <c r="L414" s="2"/>
      <c r="M414" s="15"/>
      <c r="N414" s="15"/>
      <c r="O414" s="15"/>
      <c r="P414" s="15"/>
      <c r="Q414" s="15"/>
      <c r="R414" s="15"/>
      <c r="S414" s="15"/>
      <c r="T414" s="15"/>
      <c r="U414" s="15"/>
      <c r="V414" s="15"/>
      <c r="W414" s="15"/>
      <c r="X414" s="15"/>
      <c r="Y414" s="15"/>
      <c r="Z414" s="15"/>
    </row>
    <row r="415" spans="1:26">
      <c r="A415" s="15">
        <v>104</v>
      </c>
      <c r="B415" s="15">
        <v>1</v>
      </c>
      <c r="C415" s="15"/>
      <c r="D415" s="15"/>
      <c r="E415" s="15"/>
      <c r="F415" s="15"/>
      <c r="G415" s="15"/>
      <c r="H415" s="16" t="s">
        <v>32</v>
      </c>
      <c r="I415" s="16" t="s">
        <v>32</v>
      </c>
      <c r="J415" s="15"/>
      <c r="K415" s="18" t="str" cm="1">
        <f t="array" ref="K415">IF(I415="","",_xlfn.XLOOKUP(0&amp;A415&amp;IF(F415&lt;&gt;"",F415,LOOKUP(2,1/(F$2:F415&lt;&gt;""),F$2:F415))&amp;I415,Hoja4!G:G,Hoja4!F:F,"",0))</f>
        <v/>
      </c>
      <c r="L415" s="15"/>
      <c r="M415" s="15">
        <v>4</v>
      </c>
      <c r="N415" s="15" t="s">
        <v>619</v>
      </c>
      <c r="O415" s="15" t="s">
        <v>100</v>
      </c>
      <c r="P415" s="15" t="s">
        <v>115</v>
      </c>
      <c r="Q415" s="15" t="s">
        <v>41</v>
      </c>
      <c r="R415" s="15" t="s">
        <v>37</v>
      </c>
      <c r="S415" s="15">
        <v>100</v>
      </c>
      <c r="T415" s="15"/>
      <c r="U415" s="15">
        <v>100</v>
      </c>
      <c r="V415" s="15">
        <v>100</v>
      </c>
      <c r="W415" s="15" t="s">
        <v>38</v>
      </c>
      <c r="X415" s="15" t="s">
        <v>38</v>
      </c>
      <c r="Y415" s="15" t="s">
        <v>38</v>
      </c>
      <c r="Z415" s="2"/>
    </row>
    <row r="416" spans="1:26">
      <c r="A416" s="15">
        <v>104</v>
      </c>
      <c r="B416" s="15">
        <v>1</v>
      </c>
      <c r="C416" s="15"/>
      <c r="D416" s="15"/>
      <c r="E416" s="15"/>
      <c r="F416" s="15"/>
      <c r="G416" s="15"/>
      <c r="H416" s="16" t="s">
        <v>32</v>
      </c>
      <c r="I416" s="16" t="s">
        <v>32</v>
      </c>
      <c r="J416" s="15"/>
      <c r="K416" s="18" t="str" cm="1">
        <f t="array" ref="K416">IF(I416="","",_xlfn.XLOOKUP(0&amp;A416&amp;IF(F416&lt;&gt;"",F416,LOOKUP(2,1/(F$2:F416&lt;&gt;""),F$2:F416))&amp;I416,Hoja4!G:G,Hoja4!F:F,"",0))</f>
        <v/>
      </c>
      <c r="L416" s="15"/>
      <c r="M416" s="15">
        <v>5</v>
      </c>
      <c r="N416" s="15" t="s">
        <v>620</v>
      </c>
      <c r="O416" s="15" t="s">
        <v>100</v>
      </c>
      <c r="P416" s="15" t="s">
        <v>115</v>
      </c>
      <c r="Q416" s="15" t="s">
        <v>36</v>
      </c>
      <c r="R416" s="15" t="s">
        <v>37</v>
      </c>
      <c r="S416" s="15">
        <v>14</v>
      </c>
      <c r="T416" s="15"/>
      <c r="U416" s="15">
        <v>14</v>
      </c>
      <c r="V416" s="15">
        <v>14</v>
      </c>
      <c r="W416" s="15" t="s">
        <v>38</v>
      </c>
      <c r="X416" s="15" t="s">
        <v>38</v>
      </c>
      <c r="Y416" s="15" t="s">
        <v>621</v>
      </c>
      <c r="Z416" s="2"/>
    </row>
    <row r="417" spans="1:26">
      <c r="A417" s="3">
        <v>104</v>
      </c>
      <c r="B417" s="3">
        <v>1</v>
      </c>
      <c r="C417" s="3" t="s">
        <v>593</v>
      </c>
      <c r="D417" s="3"/>
      <c r="E417" s="3"/>
      <c r="F417" s="3">
        <v>3</v>
      </c>
      <c r="G417" s="3" t="s">
        <v>609</v>
      </c>
      <c r="H417" s="4" t="s">
        <v>32</v>
      </c>
      <c r="I417" s="4" t="s">
        <v>32</v>
      </c>
      <c r="J417" s="3" t="s">
        <v>44</v>
      </c>
      <c r="K417" s="11">
        <f>SUM(K412:K416)</f>
        <v>23829517000</v>
      </c>
      <c r="L417" s="13">
        <f>SUM(L412:L416)</f>
        <v>0</v>
      </c>
      <c r="M417" s="3"/>
      <c r="N417" s="3"/>
      <c r="O417" s="3"/>
      <c r="P417" s="3"/>
      <c r="Q417" s="3"/>
      <c r="R417" s="3"/>
      <c r="S417" s="3"/>
      <c r="T417" s="3"/>
      <c r="U417" s="3"/>
      <c r="V417" s="3"/>
      <c r="W417" s="3"/>
      <c r="X417" s="3"/>
      <c r="Y417" s="3" t="s">
        <v>45</v>
      </c>
      <c r="Z417" s="13">
        <f>SUM(Z412:Z416)</f>
        <v>0</v>
      </c>
    </row>
    <row r="418" spans="1:26">
      <c r="A418" s="15">
        <v>104</v>
      </c>
      <c r="B418" s="15">
        <v>1</v>
      </c>
      <c r="C418" s="15" t="s">
        <v>593</v>
      </c>
      <c r="D418" s="15">
        <v>1</v>
      </c>
      <c r="E418" s="15" t="s">
        <v>594</v>
      </c>
      <c r="F418" s="15">
        <v>4</v>
      </c>
      <c r="G418" s="15" t="s">
        <v>622</v>
      </c>
      <c r="H418" s="16" t="s">
        <v>623</v>
      </c>
      <c r="I418" s="16" t="s">
        <v>624</v>
      </c>
      <c r="J418" s="15" t="s">
        <v>625</v>
      </c>
      <c r="K418" s="9" cm="1">
        <f t="array" ref="K418">IF(I418="","",_xlfn.XLOOKUP(0&amp;A418&amp;IF(F418&lt;&gt;"",F418,LOOKUP(2,1/(F$2:F418&lt;&gt;""),F$2:F418))&amp;I418,Hoja4!G:G,Hoja4!F:F,"",0))</f>
        <v>12095516000</v>
      </c>
      <c r="L418" s="2"/>
      <c r="M418" s="15"/>
      <c r="N418" s="15"/>
      <c r="O418" s="15"/>
      <c r="P418" s="15"/>
      <c r="Q418" s="15"/>
      <c r="R418" s="15"/>
      <c r="S418" s="15"/>
      <c r="T418" s="15"/>
      <c r="U418" s="15"/>
      <c r="V418" s="15"/>
      <c r="W418" s="15"/>
      <c r="X418" s="15"/>
      <c r="Y418" s="15"/>
      <c r="Z418" s="15"/>
    </row>
    <row r="419" spans="1:26">
      <c r="A419" s="15">
        <v>104</v>
      </c>
      <c r="B419" s="15">
        <v>1</v>
      </c>
      <c r="C419" s="15"/>
      <c r="D419" s="15"/>
      <c r="E419" s="15"/>
      <c r="F419" s="15"/>
      <c r="G419" s="15"/>
      <c r="H419" s="16" t="s">
        <v>32</v>
      </c>
      <c r="I419" s="16" t="s">
        <v>32</v>
      </c>
      <c r="J419" s="15"/>
      <c r="K419" s="18" t="str" cm="1">
        <f t="array" ref="K419">IF(I419="","",_xlfn.XLOOKUP(0&amp;A419&amp;IF(F419&lt;&gt;"",F419,LOOKUP(2,1/(F$2:F419&lt;&gt;""),F$2:F419))&amp;I419,Hoja4!G:G,Hoja4!F:F,"",0))</f>
        <v/>
      </c>
      <c r="L419" s="15"/>
      <c r="M419" s="15">
        <v>6</v>
      </c>
      <c r="N419" s="15" t="s">
        <v>626</v>
      </c>
      <c r="O419" s="15" t="s">
        <v>100</v>
      </c>
      <c r="P419" s="15" t="s">
        <v>115</v>
      </c>
      <c r="Q419" s="15" t="s">
        <v>41</v>
      </c>
      <c r="R419" s="15" t="s">
        <v>37</v>
      </c>
      <c r="S419" s="15">
        <v>100</v>
      </c>
      <c r="T419" s="15"/>
      <c r="U419" s="15">
        <v>100</v>
      </c>
      <c r="V419" s="15">
        <v>100</v>
      </c>
      <c r="W419" s="15" t="s">
        <v>38</v>
      </c>
      <c r="X419" s="15" t="s">
        <v>38</v>
      </c>
      <c r="Y419" s="15" t="s">
        <v>38</v>
      </c>
      <c r="Z419" s="2"/>
    </row>
    <row r="420" spans="1:26">
      <c r="A420" s="15">
        <v>104</v>
      </c>
      <c r="B420" s="15">
        <v>1</v>
      </c>
      <c r="C420" s="15"/>
      <c r="D420" s="15"/>
      <c r="E420" s="15"/>
      <c r="F420" s="15"/>
      <c r="G420" s="15"/>
      <c r="H420" s="16" t="s">
        <v>32</v>
      </c>
      <c r="I420" s="16" t="s">
        <v>32</v>
      </c>
      <c r="J420" s="15"/>
      <c r="K420" s="18" t="str" cm="1">
        <f t="array" ref="K420">IF(I420="","",_xlfn.XLOOKUP(0&amp;A420&amp;IF(F420&lt;&gt;"",F420,LOOKUP(2,1/(F$2:F420&lt;&gt;""),F$2:F420))&amp;I420,Hoja4!G:G,Hoja4!F:F,"",0))</f>
        <v/>
      </c>
      <c r="L420" s="15"/>
      <c r="M420" s="15">
        <v>7</v>
      </c>
      <c r="N420" s="15" t="s">
        <v>627</v>
      </c>
      <c r="O420" s="15" t="s">
        <v>100</v>
      </c>
      <c r="P420" s="15" t="s">
        <v>115</v>
      </c>
      <c r="Q420" s="15" t="s">
        <v>36</v>
      </c>
      <c r="R420" s="15" t="s">
        <v>37</v>
      </c>
      <c r="S420" s="15">
        <v>31</v>
      </c>
      <c r="T420" s="15"/>
      <c r="U420" s="15">
        <v>31</v>
      </c>
      <c r="V420" s="15">
        <v>31</v>
      </c>
      <c r="W420" s="15" t="s">
        <v>38</v>
      </c>
      <c r="X420" s="15" t="s">
        <v>38</v>
      </c>
      <c r="Y420" s="15" t="s">
        <v>38</v>
      </c>
      <c r="Z420" s="2"/>
    </row>
    <row r="421" spans="1:26">
      <c r="A421" s="3">
        <v>104</v>
      </c>
      <c r="B421" s="3">
        <v>1</v>
      </c>
      <c r="C421" s="3" t="s">
        <v>593</v>
      </c>
      <c r="D421" s="3"/>
      <c r="E421" s="3"/>
      <c r="F421" s="3">
        <v>4</v>
      </c>
      <c r="G421" s="3" t="s">
        <v>622</v>
      </c>
      <c r="H421" s="4" t="s">
        <v>32</v>
      </c>
      <c r="I421" s="4" t="s">
        <v>32</v>
      </c>
      <c r="J421" s="3" t="s">
        <v>44</v>
      </c>
      <c r="K421" s="11">
        <f>SUM(K418:K420)</f>
        <v>12095516000</v>
      </c>
      <c r="L421" s="13">
        <f>SUM(L418:L420)</f>
        <v>0</v>
      </c>
      <c r="M421" s="3"/>
      <c r="N421" s="3"/>
      <c r="O421" s="3"/>
      <c r="P421" s="3"/>
      <c r="Q421" s="3"/>
      <c r="R421" s="3"/>
      <c r="S421" s="3"/>
      <c r="T421" s="3"/>
      <c r="U421" s="3"/>
      <c r="V421" s="3"/>
      <c r="W421" s="3"/>
      <c r="X421" s="3"/>
      <c r="Y421" s="3" t="s">
        <v>45</v>
      </c>
      <c r="Z421" s="13">
        <f>SUM(Z418:Z420)</f>
        <v>0</v>
      </c>
    </row>
    <row r="422" spans="1:26">
      <c r="A422" s="15">
        <v>104</v>
      </c>
      <c r="B422" s="15">
        <v>1</v>
      </c>
      <c r="C422" s="15" t="s">
        <v>593</v>
      </c>
      <c r="D422" s="15">
        <v>1</v>
      </c>
      <c r="E422" s="15" t="s">
        <v>594</v>
      </c>
      <c r="F422" s="15">
        <v>5</v>
      </c>
      <c r="G422" s="15" t="s">
        <v>628</v>
      </c>
      <c r="H422" s="16" t="s">
        <v>629</v>
      </c>
      <c r="I422" s="16" t="s">
        <v>630</v>
      </c>
      <c r="J422" s="15" t="s">
        <v>631</v>
      </c>
      <c r="K422" s="9" cm="1">
        <f t="array" ref="K422">IF(I422="","",_xlfn.XLOOKUP(0&amp;A422&amp;IF(F422&lt;&gt;"",F422,LOOKUP(2,1/(F$2:F422&lt;&gt;""),F$2:F422))&amp;I422,Hoja4!G:G,Hoja4!F:F,"",0))</f>
        <v>3049859000</v>
      </c>
      <c r="L422" s="2"/>
      <c r="M422" s="15"/>
      <c r="N422" s="15"/>
      <c r="O422" s="15"/>
      <c r="P422" s="15"/>
      <c r="Q422" s="15"/>
      <c r="R422" s="15"/>
      <c r="S422" s="15"/>
      <c r="T422" s="15"/>
      <c r="U422" s="15"/>
      <c r="V422" s="15"/>
      <c r="W422" s="15"/>
      <c r="X422" s="15"/>
      <c r="Y422" s="15"/>
      <c r="Z422" s="15"/>
    </row>
    <row r="423" spans="1:26">
      <c r="A423" s="15">
        <v>104</v>
      </c>
      <c r="B423" s="15">
        <v>1</v>
      </c>
      <c r="C423" s="15"/>
      <c r="D423" s="15"/>
      <c r="E423" s="15"/>
      <c r="F423" s="15"/>
      <c r="G423" s="15"/>
      <c r="H423" s="16" t="s">
        <v>32</v>
      </c>
      <c r="I423" s="16" t="s">
        <v>32</v>
      </c>
      <c r="J423" s="15"/>
      <c r="K423" s="18" t="str" cm="1">
        <f t="array" ref="K423">IF(I423="","",_xlfn.XLOOKUP(0&amp;A423&amp;IF(F423&lt;&gt;"",F423,LOOKUP(2,1/(F$2:F423&lt;&gt;""),F$2:F423))&amp;I423,Hoja4!G:G,Hoja4!F:F,"",0))</f>
        <v/>
      </c>
      <c r="L423" s="15"/>
      <c r="M423" s="15">
        <v>8</v>
      </c>
      <c r="N423" s="15" t="s">
        <v>632</v>
      </c>
      <c r="O423" s="15" t="s">
        <v>100</v>
      </c>
      <c r="P423" s="15" t="s">
        <v>115</v>
      </c>
      <c r="Q423" s="15" t="s">
        <v>41</v>
      </c>
      <c r="R423" s="15" t="s">
        <v>37</v>
      </c>
      <c r="S423" s="15">
        <v>100</v>
      </c>
      <c r="T423" s="15"/>
      <c r="U423" s="15">
        <v>100</v>
      </c>
      <c r="V423" s="15">
        <v>100</v>
      </c>
      <c r="W423" s="15" t="s">
        <v>38</v>
      </c>
      <c r="X423" s="15" t="s">
        <v>38</v>
      </c>
      <c r="Y423" s="15" t="s">
        <v>38</v>
      </c>
      <c r="Z423" s="2"/>
    </row>
    <row r="424" spans="1:26">
      <c r="A424" s="15">
        <v>104</v>
      </c>
      <c r="B424" s="15">
        <v>1</v>
      </c>
      <c r="C424" s="15"/>
      <c r="D424" s="15"/>
      <c r="E424" s="15"/>
      <c r="F424" s="15"/>
      <c r="G424" s="15"/>
      <c r="H424" s="16" t="s">
        <v>32</v>
      </c>
      <c r="I424" s="16" t="s">
        <v>32</v>
      </c>
      <c r="J424" s="15"/>
      <c r="K424" s="18" t="str" cm="1">
        <f t="array" ref="K424">IF(I424="","",_xlfn.XLOOKUP(0&amp;A424&amp;IF(F424&lt;&gt;"",F424,LOOKUP(2,1/(F$2:F424&lt;&gt;""),F$2:F424))&amp;I424,Hoja4!G:G,Hoja4!F:F,"",0))</f>
        <v/>
      </c>
      <c r="L424" s="15"/>
      <c r="M424" s="15">
        <v>9</v>
      </c>
      <c r="N424" s="15" t="s">
        <v>633</v>
      </c>
      <c r="O424" s="15" t="s">
        <v>100</v>
      </c>
      <c r="P424" s="15" t="s">
        <v>115</v>
      </c>
      <c r="Q424" s="15" t="s">
        <v>36</v>
      </c>
      <c r="R424" s="15" t="s">
        <v>37</v>
      </c>
      <c r="S424" s="15">
        <v>56</v>
      </c>
      <c r="T424" s="15"/>
      <c r="U424" s="15">
        <v>56</v>
      </c>
      <c r="V424" s="15">
        <v>56</v>
      </c>
      <c r="W424" s="15" t="s">
        <v>38</v>
      </c>
      <c r="X424" s="15" t="s">
        <v>38</v>
      </c>
      <c r="Y424" s="15" t="s">
        <v>38</v>
      </c>
      <c r="Z424" s="2"/>
    </row>
    <row r="425" spans="1:26">
      <c r="A425" s="3">
        <v>104</v>
      </c>
      <c r="B425" s="3">
        <v>1</v>
      </c>
      <c r="C425" s="3" t="s">
        <v>593</v>
      </c>
      <c r="D425" s="3"/>
      <c r="E425" s="3"/>
      <c r="F425" s="3">
        <v>5</v>
      </c>
      <c r="G425" s="3" t="s">
        <v>628</v>
      </c>
      <c r="H425" s="4" t="s">
        <v>32</v>
      </c>
      <c r="I425" s="4" t="s">
        <v>32</v>
      </c>
      <c r="J425" s="3" t="s">
        <v>44</v>
      </c>
      <c r="K425" s="11">
        <f>SUM(K422:K424)</f>
        <v>3049859000</v>
      </c>
      <c r="L425" s="13">
        <f>SUM(L422:L424)</f>
        <v>0</v>
      </c>
      <c r="M425" s="3"/>
      <c r="N425" s="3"/>
      <c r="O425" s="3"/>
      <c r="P425" s="3"/>
      <c r="Q425" s="3"/>
      <c r="R425" s="3"/>
      <c r="S425" s="3"/>
      <c r="T425" s="3"/>
      <c r="U425" s="3"/>
      <c r="V425" s="3"/>
      <c r="W425" s="3"/>
      <c r="X425" s="3"/>
      <c r="Y425" s="3" t="s">
        <v>45</v>
      </c>
      <c r="Z425" s="13">
        <f>SUM(Z422:Z424)</f>
        <v>0</v>
      </c>
    </row>
    <row r="426" spans="1:26">
      <c r="A426" s="15">
        <v>104</v>
      </c>
      <c r="B426" s="15">
        <v>1</v>
      </c>
      <c r="C426" s="15" t="s">
        <v>593</v>
      </c>
      <c r="D426" s="15">
        <v>1</v>
      </c>
      <c r="E426" s="15" t="s">
        <v>594</v>
      </c>
      <c r="F426" s="15">
        <v>6</v>
      </c>
      <c r="G426" s="15" t="s">
        <v>634</v>
      </c>
      <c r="H426" s="16" t="s">
        <v>635</v>
      </c>
      <c r="I426" s="16" t="s">
        <v>636</v>
      </c>
      <c r="J426" s="15" t="s">
        <v>637</v>
      </c>
      <c r="K426" s="9" cm="1">
        <f t="array" ref="K426">IF(I426="","",_xlfn.XLOOKUP(0&amp;A426&amp;IF(F426&lt;&gt;"",F426,LOOKUP(2,1/(F$2:F426&lt;&gt;""),F$2:F426))&amp;I426,Hoja4!G:G,Hoja4!F:F,"",0))</f>
        <v>17086251000</v>
      </c>
      <c r="L426" s="2"/>
      <c r="M426" s="15"/>
      <c r="N426" s="15"/>
      <c r="O426" s="15"/>
      <c r="P426" s="15"/>
      <c r="Q426" s="15"/>
      <c r="R426" s="15"/>
      <c r="S426" s="15"/>
      <c r="T426" s="15"/>
      <c r="U426" s="15"/>
      <c r="V426" s="15"/>
      <c r="W426" s="15"/>
      <c r="X426" s="15"/>
      <c r="Y426" s="15"/>
      <c r="Z426" s="15"/>
    </row>
    <row r="427" spans="1:26">
      <c r="A427" s="15">
        <v>104</v>
      </c>
      <c r="B427" s="15">
        <v>1</v>
      </c>
      <c r="C427" s="15"/>
      <c r="D427" s="15"/>
      <c r="E427" s="15"/>
      <c r="F427" s="15"/>
      <c r="G427" s="15"/>
      <c r="H427" s="16" t="s">
        <v>32</v>
      </c>
      <c r="I427" s="16" t="s">
        <v>32</v>
      </c>
      <c r="J427" s="15"/>
      <c r="K427" s="18" t="str" cm="1">
        <f t="array" ref="K427">IF(I427="","",_xlfn.XLOOKUP(0&amp;A427&amp;IF(F427&lt;&gt;"",F427,LOOKUP(2,1/(F$2:F427&lt;&gt;""),F$2:F427))&amp;I427,Hoja4!G:G,Hoja4!F:F,"",0))</f>
        <v/>
      </c>
      <c r="L427" s="15"/>
      <c r="M427" s="15">
        <v>10</v>
      </c>
      <c r="N427" s="15" t="s">
        <v>638</v>
      </c>
      <c r="O427" s="15" t="s">
        <v>40</v>
      </c>
      <c r="P427" s="15" t="s">
        <v>115</v>
      </c>
      <c r="Q427" s="15" t="s">
        <v>36</v>
      </c>
      <c r="R427" s="15" t="s">
        <v>37</v>
      </c>
      <c r="S427" s="15"/>
      <c r="T427" s="15"/>
      <c r="U427" s="15">
        <v>10</v>
      </c>
      <c r="V427" s="15">
        <v>1</v>
      </c>
      <c r="W427" s="15" t="s">
        <v>38</v>
      </c>
      <c r="X427" s="15" t="s">
        <v>38</v>
      </c>
      <c r="Y427" s="15" t="s">
        <v>38</v>
      </c>
      <c r="Z427" s="2"/>
    </row>
    <row r="428" spans="1:26">
      <c r="A428" s="3">
        <v>104</v>
      </c>
      <c r="B428" s="3">
        <v>1</v>
      </c>
      <c r="C428" s="3" t="s">
        <v>593</v>
      </c>
      <c r="D428" s="3"/>
      <c r="E428" s="3"/>
      <c r="F428" s="3">
        <v>6</v>
      </c>
      <c r="G428" s="3" t="s">
        <v>634</v>
      </c>
      <c r="H428" s="4" t="s">
        <v>32</v>
      </c>
      <c r="I428" s="4" t="s">
        <v>32</v>
      </c>
      <c r="J428" s="3" t="s">
        <v>44</v>
      </c>
      <c r="K428" s="11">
        <f>SUM(K426:K427)</f>
        <v>17086251000</v>
      </c>
      <c r="L428" s="13">
        <f>SUM(L426:L427)</f>
        <v>0</v>
      </c>
      <c r="M428" s="3"/>
      <c r="N428" s="3"/>
      <c r="O428" s="3"/>
      <c r="P428" s="3"/>
      <c r="Q428" s="3"/>
      <c r="R428" s="3"/>
      <c r="S428" s="3"/>
      <c r="T428" s="3"/>
      <c r="U428" s="3"/>
      <c r="V428" s="3"/>
      <c r="W428" s="3"/>
      <c r="X428" s="3"/>
      <c r="Y428" s="3" t="s">
        <v>45</v>
      </c>
      <c r="Z428" s="13">
        <f>SUM(Z426:Z427)</f>
        <v>0</v>
      </c>
    </row>
    <row r="429" spans="1:26">
      <c r="A429" s="15">
        <v>104</v>
      </c>
      <c r="B429" s="15">
        <v>1</v>
      </c>
      <c r="C429" s="15" t="s">
        <v>593</v>
      </c>
      <c r="D429" s="15">
        <v>4</v>
      </c>
      <c r="E429" s="15" t="s">
        <v>639</v>
      </c>
      <c r="F429" s="15">
        <v>7</v>
      </c>
      <c r="G429" s="15" t="s">
        <v>640</v>
      </c>
      <c r="H429" s="16" t="s">
        <v>641</v>
      </c>
      <c r="I429" s="16" t="s">
        <v>642</v>
      </c>
      <c r="J429" s="15" t="s">
        <v>643</v>
      </c>
      <c r="K429" s="9" cm="1">
        <f t="array" ref="K429">IF(I429="","",_xlfn.XLOOKUP(0&amp;A429&amp;IF(F429&lt;&gt;"",F429,LOOKUP(2,1/(F$2:F429&lt;&gt;""),F$2:F429))&amp;I429,Hoja4!G:G,Hoja4!F:F,"",0))</f>
        <v>16153567704</v>
      </c>
      <c r="L429" s="2"/>
      <c r="M429" s="15"/>
      <c r="N429" s="15"/>
      <c r="O429" s="15"/>
      <c r="P429" s="15"/>
      <c r="Q429" s="15"/>
      <c r="R429" s="15"/>
      <c r="S429" s="15"/>
      <c r="T429" s="15"/>
      <c r="U429" s="15"/>
      <c r="V429" s="15"/>
      <c r="W429" s="15"/>
      <c r="X429" s="15"/>
      <c r="Y429" s="15"/>
      <c r="Z429" s="15"/>
    </row>
    <row r="430" spans="1:26">
      <c r="A430" s="15">
        <v>104</v>
      </c>
      <c r="B430" s="15">
        <v>1</v>
      </c>
      <c r="C430" s="15"/>
      <c r="D430" s="15"/>
      <c r="E430" s="15"/>
      <c r="F430" s="15"/>
      <c r="G430" s="15"/>
      <c r="H430" s="16" t="s">
        <v>32</v>
      </c>
      <c r="I430" s="16" t="s">
        <v>32</v>
      </c>
      <c r="J430" s="15"/>
      <c r="K430" s="18" t="str" cm="1">
        <f t="array" ref="K430">IF(I430="","",_xlfn.XLOOKUP(0&amp;A430&amp;IF(F430&lt;&gt;"",F430,LOOKUP(2,1/(F$2:F430&lt;&gt;""),F$2:F430))&amp;I430,Hoja4!G:G,Hoja4!F:F,"",0))</f>
        <v/>
      </c>
      <c r="L430" s="15"/>
      <c r="M430" s="15">
        <v>11</v>
      </c>
      <c r="N430" s="15" t="s">
        <v>644</v>
      </c>
      <c r="O430" s="15" t="s">
        <v>100</v>
      </c>
      <c r="P430" s="15" t="s">
        <v>35</v>
      </c>
      <c r="Q430" s="15" t="s">
        <v>41</v>
      </c>
      <c r="R430" s="15" t="s">
        <v>37</v>
      </c>
      <c r="S430" s="15">
        <v>100</v>
      </c>
      <c r="T430" s="15"/>
      <c r="U430" s="15">
        <v>100</v>
      </c>
      <c r="V430" s="15">
        <v>100</v>
      </c>
      <c r="W430" s="15" t="s">
        <v>38</v>
      </c>
      <c r="X430" s="15" t="s">
        <v>38</v>
      </c>
      <c r="Y430" s="15" t="s">
        <v>38</v>
      </c>
      <c r="Z430" s="2"/>
    </row>
    <row r="431" spans="1:26">
      <c r="A431" s="3">
        <v>104</v>
      </c>
      <c r="B431" s="3">
        <v>1</v>
      </c>
      <c r="C431" s="3" t="s">
        <v>593</v>
      </c>
      <c r="D431" s="3"/>
      <c r="E431" s="3"/>
      <c r="F431" s="3">
        <v>7</v>
      </c>
      <c r="G431" s="3" t="s">
        <v>640</v>
      </c>
      <c r="H431" s="4" t="s">
        <v>32</v>
      </c>
      <c r="I431" s="4" t="s">
        <v>32</v>
      </c>
      <c r="J431" s="3" t="s">
        <v>44</v>
      </c>
      <c r="K431" s="11">
        <f>SUM(K429:K430)</f>
        <v>16153567704</v>
      </c>
      <c r="L431" s="13">
        <f>SUM(L429:L430)</f>
        <v>0</v>
      </c>
      <c r="M431" s="3"/>
      <c r="N431" s="3"/>
      <c r="O431" s="3"/>
      <c r="P431" s="3"/>
      <c r="Q431" s="3"/>
      <c r="R431" s="3"/>
      <c r="S431" s="3"/>
      <c r="T431" s="3"/>
      <c r="U431" s="3"/>
      <c r="V431" s="3"/>
      <c r="W431" s="3"/>
      <c r="X431" s="3"/>
      <c r="Y431" s="3" t="s">
        <v>45</v>
      </c>
      <c r="Z431" s="13">
        <f>SUM(Z429:Z430)</f>
        <v>0</v>
      </c>
    </row>
    <row r="432" spans="1:26">
      <c r="A432" s="15">
        <v>104</v>
      </c>
      <c r="B432" s="15">
        <v>1</v>
      </c>
      <c r="C432" s="15" t="s">
        <v>593</v>
      </c>
      <c r="D432" s="15">
        <v>4</v>
      </c>
      <c r="E432" s="15" t="s">
        <v>639</v>
      </c>
      <c r="F432" s="15">
        <v>8</v>
      </c>
      <c r="G432" s="15" t="s">
        <v>645</v>
      </c>
      <c r="H432" s="16" t="s">
        <v>641</v>
      </c>
      <c r="I432" s="16" t="s">
        <v>642</v>
      </c>
      <c r="J432" s="15" t="s">
        <v>643</v>
      </c>
      <c r="K432" s="9" cm="1">
        <f t="array" ref="K432">IF(I432="","",_xlfn.XLOOKUP(0&amp;A432&amp;IF(F432&lt;&gt;"",F432,LOOKUP(2,1/(F$2:F432&lt;&gt;""),F$2:F432))&amp;I432,Hoja4!G:G,Hoja4!F:F,"",0))</f>
        <v>3197613000</v>
      </c>
      <c r="L432" s="2"/>
      <c r="M432" s="15"/>
      <c r="N432" s="15"/>
      <c r="O432" s="15"/>
      <c r="P432" s="15"/>
      <c r="Q432" s="15"/>
      <c r="R432" s="15"/>
      <c r="S432" s="15"/>
      <c r="T432" s="15"/>
      <c r="U432" s="15"/>
      <c r="V432" s="15"/>
      <c r="W432" s="15"/>
      <c r="X432" s="15"/>
      <c r="Y432" s="15"/>
      <c r="Z432" s="15"/>
    </row>
    <row r="433" spans="1:26">
      <c r="A433" s="15">
        <v>104</v>
      </c>
      <c r="B433" s="15">
        <v>1</v>
      </c>
      <c r="C433" s="15"/>
      <c r="D433" s="15"/>
      <c r="E433" s="15"/>
      <c r="F433" s="15"/>
      <c r="G433" s="15"/>
      <c r="H433" s="16" t="s">
        <v>32</v>
      </c>
      <c r="I433" s="16" t="s">
        <v>32</v>
      </c>
      <c r="J433" s="15"/>
      <c r="K433" s="18" t="str" cm="1">
        <f t="array" ref="K433">IF(I433="","",_xlfn.XLOOKUP(0&amp;A433&amp;IF(F433&lt;&gt;"",F433,LOOKUP(2,1/(F$2:F433&lt;&gt;""),F$2:F433))&amp;I433,Hoja4!G:G,Hoja4!F:F,"",0))</f>
        <v/>
      </c>
      <c r="L433" s="15"/>
      <c r="M433" s="15">
        <v>12</v>
      </c>
      <c r="N433" s="15" t="s">
        <v>646</v>
      </c>
      <c r="O433" s="15" t="s">
        <v>100</v>
      </c>
      <c r="P433" s="15" t="s">
        <v>131</v>
      </c>
      <c r="Q433" s="15" t="s">
        <v>41</v>
      </c>
      <c r="R433" s="15" t="s">
        <v>37</v>
      </c>
      <c r="S433" s="15"/>
      <c r="T433" s="15"/>
      <c r="U433" s="15">
        <v>100</v>
      </c>
      <c r="V433" s="15">
        <v>10</v>
      </c>
      <c r="W433" s="15" t="s">
        <v>38</v>
      </c>
      <c r="X433" s="15" t="s">
        <v>38</v>
      </c>
      <c r="Y433" s="15" t="s">
        <v>38</v>
      </c>
      <c r="Z433" s="2"/>
    </row>
    <row r="434" spans="1:26">
      <c r="A434" s="3">
        <v>104</v>
      </c>
      <c r="B434" s="3">
        <v>1</v>
      </c>
      <c r="C434" s="3" t="s">
        <v>593</v>
      </c>
      <c r="D434" s="3"/>
      <c r="E434" s="3"/>
      <c r="F434" s="3">
        <v>8</v>
      </c>
      <c r="G434" s="3" t="s">
        <v>645</v>
      </c>
      <c r="H434" s="4" t="s">
        <v>32</v>
      </c>
      <c r="I434" s="4" t="s">
        <v>32</v>
      </c>
      <c r="J434" s="3" t="s">
        <v>44</v>
      </c>
      <c r="K434" s="11">
        <f>SUM(K432:K433)</f>
        <v>3197613000</v>
      </c>
      <c r="L434" s="13">
        <f>SUM(L432:L433)</f>
        <v>0</v>
      </c>
      <c r="M434" s="3"/>
      <c r="N434" s="3"/>
      <c r="O434" s="3"/>
      <c r="P434" s="3"/>
      <c r="Q434" s="3"/>
      <c r="R434" s="3"/>
      <c r="S434" s="3"/>
      <c r="T434" s="3"/>
      <c r="U434" s="3"/>
      <c r="V434" s="3"/>
      <c r="W434" s="3"/>
      <c r="X434" s="3"/>
      <c r="Y434" s="3" t="s">
        <v>45</v>
      </c>
      <c r="Z434" s="13">
        <f>SUM(Z432:Z433)</f>
        <v>0</v>
      </c>
    </row>
    <row r="435" spans="1:26">
      <c r="A435" s="15">
        <v>104</v>
      </c>
      <c r="B435" s="15">
        <v>1</v>
      </c>
      <c r="C435" s="15" t="s">
        <v>593</v>
      </c>
      <c r="D435" s="15">
        <v>4</v>
      </c>
      <c r="E435" s="15" t="s">
        <v>639</v>
      </c>
      <c r="F435" s="15">
        <v>9</v>
      </c>
      <c r="G435" s="15" t="s">
        <v>647</v>
      </c>
      <c r="H435" s="16" t="s">
        <v>641</v>
      </c>
      <c r="I435" s="16" t="s">
        <v>642</v>
      </c>
      <c r="J435" s="15" t="s">
        <v>643</v>
      </c>
      <c r="K435" s="9" cm="1">
        <f t="array" ref="K435">IF(I435="","",_xlfn.XLOOKUP(0&amp;A435&amp;IF(F435&lt;&gt;"",F435,LOOKUP(2,1/(F$2:F435&lt;&gt;""),F$2:F435))&amp;I435,Hoja4!G:G,Hoja4!F:F,"",0))</f>
        <v>11144219296</v>
      </c>
      <c r="L435" s="2"/>
      <c r="M435" s="15"/>
      <c r="N435" s="15"/>
      <c r="O435" s="15"/>
      <c r="P435" s="15"/>
      <c r="Q435" s="15"/>
      <c r="R435" s="15"/>
      <c r="S435" s="15"/>
      <c r="T435" s="15"/>
      <c r="U435" s="15"/>
      <c r="V435" s="15"/>
      <c r="W435" s="15"/>
      <c r="X435" s="15"/>
      <c r="Y435" s="15"/>
      <c r="Z435" s="15"/>
    </row>
    <row r="436" spans="1:26">
      <c r="A436" s="15">
        <v>104</v>
      </c>
      <c r="B436" s="15">
        <v>1</v>
      </c>
      <c r="C436" s="15"/>
      <c r="D436" s="15"/>
      <c r="E436" s="15"/>
      <c r="F436" s="15"/>
      <c r="G436" s="15"/>
      <c r="H436" s="16" t="s">
        <v>32</v>
      </c>
      <c r="I436" s="16" t="s">
        <v>32</v>
      </c>
      <c r="J436" s="15"/>
      <c r="K436" s="18" t="str" cm="1">
        <f t="array" ref="K436">IF(I436="","",_xlfn.XLOOKUP(0&amp;A436&amp;IF(F436&lt;&gt;"",F436,LOOKUP(2,1/(F$2:F436&lt;&gt;""),F$2:F436))&amp;I436,Hoja4!G:G,Hoja4!F:F,"",0))</f>
        <v/>
      </c>
      <c r="L436" s="15"/>
      <c r="M436" s="15">
        <v>13</v>
      </c>
      <c r="N436" s="15" t="s">
        <v>648</v>
      </c>
      <c r="O436" s="15" t="s">
        <v>100</v>
      </c>
      <c r="P436" s="15" t="s">
        <v>131</v>
      </c>
      <c r="Q436" s="15" t="s">
        <v>41</v>
      </c>
      <c r="R436" s="15" t="s">
        <v>37</v>
      </c>
      <c r="S436" s="15">
        <v>100</v>
      </c>
      <c r="T436" s="15"/>
      <c r="U436" s="15">
        <v>100</v>
      </c>
      <c r="V436" s="15">
        <v>100</v>
      </c>
      <c r="W436" s="15" t="s">
        <v>38</v>
      </c>
      <c r="X436" s="15" t="s">
        <v>38</v>
      </c>
      <c r="Y436" s="15" t="s">
        <v>38</v>
      </c>
      <c r="Z436" s="2"/>
    </row>
    <row r="437" spans="1:26">
      <c r="A437" s="3">
        <v>104</v>
      </c>
      <c r="B437" s="3">
        <v>1</v>
      </c>
      <c r="C437" s="3" t="s">
        <v>593</v>
      </c>
      <c r="D437" s="3"/>
      <c r="E437" s="3"/>
      <c r="F437" s="3">
        <v>9</v>
      </c>
      <c r="G437" s="3" t="s">
        <v>647</v>
      </c>
      <c r="H437" s="4" t="s">
        <v>32</v>
      </c>
      <c r="I437" s="4" t="s">
        <v>32</v>
      </c>
      <c r="J437" s="3" t="s">
        <v>44</v>
      </c>
      <c r="K437" s="11">
        <f>SUM(K435:K436)</f>
        <v>11144219296</v>
      </c>
      <c r="L437" s="13">
        <f>SUM(L435:L436)</f>
        <v>0</v>
      </c>
      <c r="M437" s="3"/>
      <c r="N437" s="3"/>
      <c r="O437" s="3"/>
      <c r="P437" s="3"/>
      <c r="Q437" s="3"/>
      <c r="R437" s="3"/>
      <c r="S437" s="3"/>
      <c r="T437" s="3"/>
      <c r="U437" s="3"/>
      <c r="V437" s="3"/>
      <c r="W437" s="3"/>
      <c r="X437" s="3"/>
      <c r="Y437" s="3" t="s">
        <v>45</v>
      </c>
      <c r="Z437" s="13">
        <f>SUM(Z435:Z436)</f>
        <v>0</v>
      </c>
    </row>
    <row r="438" spans="1:26">
      <c r="A438" s="15">
        <v>104</v>
      </c>
      <c r="B438" s="15">
        <v>1</v>
      </c>
      <c r="C438" s="15" t="s">
        <v>593</v>
      </c>
      <c r="D438" s="15">
        <v>5</v>
      </c>
      <c r="E438" s="15" t="s">
        <v>649</v>
      </c>
      <c r="F438" s="15">
        <v>10</v>
      </c>
      <c r="G438" s="15" t="s">
        <v>650</v>
      </c>
      <c r="H438" s="16" t="s">
        <v>651</v>
      </c>
      <c r="I438" s="16" t="s">
        <v>652</v>
      </c>
      <c r="J438" s="15" t="s">
        <v>653</v>
      </c>
      <c r="K438" s="9" cm="1">
        <f t="array" ref="K438">IF(I438="","",_xlfn.XLOOKUP(0&amp;A438&amp;IF(F438&lt;&gt;"",F438,LOOKUP(2,1/(F$2:F438&lt;&gt;""),F$2:F438))&amp;I438,Hoja4!G:G,Hoja4!F:F,"",0))</f>
        <v>6795823273</v>
      </c>
      <c r="L438" s="2"/>
      <c r="M438" s="15"/>
      <c r="N438" s="15"/>
      <c r="O438" s="15"/>
      <c r="P438" s="15"/>
      <c r="Q438" s="15"/>
      <c r="R438" s="15"/>
      <c r="S438" s="15"/>
      <c r="T438" s="15"/>
      <c r="U438" s="15"/>
      <c r="V438" s="15"/>
      <c r="W438" s="15"/>
      <c r="X438" s="15"/>
      <c r="Y438" s="15"/>
      <c r="Z438" s="15"/>
    </row>
    <row r="439" spans="1:26">
      <c r="A439" s="15">
        <v>104</v>
      </c>
      <c r="B439" s="15">
        <v>1</v>
      </c>
      <c r="C439" s="15"/>
      <c r="D439" s="15"/>
      <c r="E439" s="15"/>
      <c r="F439" s="15"/>
      <c r="G439" s="15"/>
      <c r="H439" s="16" t="s">
        <v>32</v>
      </c>
      <c r="I439" s="16" t="s">
        <v>32</v>
      </c>
      <c r="J439" s="15"/>
      <c r="K439" s="18" t="str" cm="1">
        <f t="array" ref="K439">IF(I439="","",_xlfn.XLOOKUP(0&amp;A439&amp;IF(F439&lt;&gt;"",F439,LOOKUP(2,1/(F$2:F439&lt;&gt;""),F$2:F439))&amp;I439,Hoja4!G:G,Hoja4!F:F,"",0))</f>
        <v/>
      </c>
      <c r="L439" s="15"/>
      <c r="M439" s="15">
        <v>14</v>
      </c>
      <c r="N439" s="15" t="s">
        <v>654</v>
      </c>
      <c r="O439" s="15" t="s">
        <v>100</v>
      </c>
      <c r="P439" s="15" t="s">
        <v>131</v>
      </c>
      <c r="Q439" s="15" t="s">
        <v>41</v>
      </c>
      <c r="R439" s="15" t="s">
        <v>37</v>
      </c>
      <c r="S439" s="15">
        <v>100</v>
      </c>
      <c r="T439" s="15"/>
      <c r="U439" s="15">
        <v>100</v>
      </c>
      <c r="V439" s="15">
        <v>100</v>
      </c>
      <c r="W439" s="15" t="s">
        <v>38</v>
      </c>
      <c r="X439" s="15" t="s">
        <v>38</v>
      </c>
      <c r="Y439" s="15" t="s">
        <v>38</v>
      </c>
      <c r="Z439" s="2"/>
    </row>
    <row r="440" spans="1:26">
      <c r="A440" s="3">
        <v>104</v>
      </c>
      <c r="B440" s="3">
        <v>1</v>
      </c>
      <c r="C440" s="3" t="s">
        <v>593</v>
      </c>
      <c r="D440" s="3"/>
      <c r="E440" s="3"/>
      <c r="F440" s="3">
        <v>10</v>
      </c>
      <c r="G440" s="3" t="s">
        <v>650</v>
      </c>
      <c r="H440" s="4" t="s">
        <v>32</v>
      </c>
      <c r="I440" s="4" t="s">
        <v>32</v>
      </c>
      <c r="J440" s="3" t="s">
        <v>44</v>
      </c>
      <c r="K440" s="11">
        <f>SUM(K438:K439)</f>
        <v>6795823273</v>
      </c>
      <c r="L440" s="13">
        <f>SUM(L438:L439)</f>
        <v>0</v>
      </c>
      <c r="M440" s="3"/>
      <c r="N440" s="3"/>
      <c r="O440" s="3"/>
      <c r="P440" s="3"/>
      <c r="Q440" s="3"/>
      <c r="R440" s="3"/>
      <c r="S440" s="3"/>
      <c r="T440" s="3"/>
      <c r="U440" s="3"/>
      <c r="V440" s="3"/>
      <c r="W440" s="3"/>
      <c r="X440" s="3"/>
      <c r="Y440" s="3" t="s">
        <v>45</v>
      </c>
      <c r="Z440" s="13">
        <f>SUM(Z438:Z439)</f>
        <v>0</v>
      </c>
    </row>
    <row r="441" spans="1:26">
      <c r="A441" s="15">
        <v>104</v>
      </c>
      <c r="B441" s="15">
        <v>1</v>
      </c>
      <c r="C441" s="15" t="s">
        <v>593</v>
      </c>
      <c r="D441" s="15">
        <v>5</v>
      </c>
      <c r="E441" s="15" t="s">
        <v>649</v>
      </c>
      <c r="F441" s="15">
        <v>11</v>
      </c>
      <c r="G441" s="15" t="s">
        <v>552</v>
      </c>
      <c r="H441" s="16" t="s">
        <v>651</v>
      </c>
      <c r="I441" s="16" t="s">
        <v>652</v>
      </c>
      <c r="J441" s="15" t="s">
        <v>653</v>
      </c>
      <c r="K441" s="9" cm="1">
        <f t="array" ref="K441">IF(I441="","",_xlfn.XLOOKUP(0&amp;A441&amp;IF(F441&lt;&gt;"",F441,LOOKUP(2,1/(F$2:F441&lt;&gt;""),F$2:F441))&amp;I441,Hoja4!G:G,Hoja4!F:F,"",0))</f>
        <v>6175516727</v>
      </c>
      <c r="L441" s="2"/>
      <c r="M441" s="15"/>
      <c r="N441" s="15"/>
      <c r="O441" s="15"/>
      <c r="P441" s="15"/>
      <c r="Q441" s="15"/>
      <c r="R441" s="15"/>
      <c r="S441" s="15"/>
      <c r="T441" s="15"/>
      <c r="U441" s="15"/>
      <c r="V441" s="15"/>
      <c r="W441" s="15"/>
      <c r="X441" s="15"/>
      <c r="Y441" s="15"/>
      <c r="Z441" s="15"/>
    </row>
    <row r="442" spans="1:26">
      <c r="A442" s="15">
        <v>104</v>
      </c>
      <c r="B442" s="15">
        <v>1</v>
      </c>
      <c r="C442" s="15"/>
      <c r="D442" s="15"/>
      <c r="E442" s="15"/>
      <c r="F442" s="15"/>
      <c r="G442" s="15"/>
      <c r="H442" s="16" t="s">
        <v>32</v>
      </c>
      <c r="I442" s="16" t="s">
        <v>32</v>
      </c>
      <c r="J442" s="15"/>
      <c r="K442" s="18" t="str" cm="1">
        <f t="array" ref="K442">IF(I442="","",_xlfn.XLOOKUP(0&amp;A442&amp;IF(F442&lt;&gt;"",F442,LOOKUP(2,1/(F$2:F442&lt;&gt;""),F$2:F442))&amp;I442,Hoja4!G:G,Hoja4!F:F,"",0))</f>
        <v/>
      </c>
      <c r="L442" s="15"/>
      <c r="M442" s="15">
        <v>15</v>
      </c>
      <c r="N442" s="15" t="s">
        <v>655</v>
      </c>
      <c r="O442" s="15" t="s">
        <v>100</v>
      </c>
      <c r="P442" s="15" t="s">
        <v>115</v>
      </c>
      <c r="Q442" s="15" t="s">
        <v>36</v>
      </c>
      <c r="R442" s="15" t="s">
        <v>37</v>
      </c>
      <c r="S442" s="15">
        <v>26</v>
      </c>
      <c r="T442" s="15"/>
      <c r="U442" s="15">
        <v>26</v>
      </c>
      <c r="V442" s="15">
        <v>26</v>
      </c>
      <c r="W442" s="15" t="s">
        <v>38</v>
      </c>
      <c r="X442" s="15" t="s">
        <v>38</v>
      </c>
      <c r="Y442" s="15" t="s">
        <v>38</v>
      </c>
      <c r="Z442" s="2"/>
    </row>
    <row r="443" spans="1:26">
      <c r="A443" s="3">
        <v>104</v>
      </c>
      <c r="B443" s="3">
        <v>1</v>
      </c>
      <c r="C443" s="3" t="s">
        <v>593</v>
      </c>
      <c r="D443" s="3"/>
      <c r="E443" s="3"/>
      <c r="F443" s="3">
        <v>11</v>
      </c>
      <c r="G443" s="3" t="s">
        <v>552</v>
      </c>
      <c r="H443" s="4" t="s">
        <v>32</v>
      </c>
      <c r="I443" s="4" t="s">
        <v>32</v>
      </c>
      <c r="J443" s="3" t="s">
        <v>44</v>
      </c>
      <c r="K443" s="11">
        <f>SUM(K441:K442)</f>
        <v>6175516727</v>
      </c>
      <c r="L443" s="13">
        <f>SUM(L441:L442)</f>
        <v>0</v>
      </c>
      <c r="M443" s="3"/>
      <c r="N443" s="3"/>
      <c r="O443" s="3"/>
      <c r="P443" s="3"/>
      <c r="Q443" s="3"/>
      <c r="R443" s="3"/>
      <c r="S443" s="3"/>
      <c r="T443" s="3"/>
      <c r="U443" s="3"/>
      <c r="V443" s="3"/>
      <c r="W443" s="3"/>
      <c r="X443" s="3"/>
      <c r="Y443" s="3" t="s">
        <v>45</v>
      </c>
      <c r="Z443" s="13">
        <f>SUM(Z441:Z442)</f>
        <v>0</v>
      </c>
    </row>
    <row r="444" spans="1:26">
      <c r="A444" s="5">
        <v>104</v>
      </c>
      <c r="B444" s="5">
        <v>1</v>
      </c>
      <c r="C444" s="5" t="s">
        <v>593</v>
      </c>
      <c r="D444" s="5"/>
      <c r="E444" s="5"/>
      <c r="F444" s="5"/>
      <c r="G444" s="5"/>
      <c r="H444" s="6" t="s">
        <v>32</v>
      </c>
      <c r="I444" s="6" t="s">
        <v>32</v>
      </c>
      <c r="J444" s="5" t="s">
        <v>121</v>
      </c>
      <c r="K444" s="12">
        <f>SUM(K408,K411,K417,K421,K425,K428,K431,K434,K437,K440,K443)</f>
        <v>113412726000</v>
      </c>
      <c r="L444" s="14">
        <f>SUM(L408,L411,L417,L421,L425,L428,L431,L434,L437,L440,L443)</f>
        <v>0</v>
      </c>
      <c r="M444" s="5"/>
      <c r="N444" s="5"/>
      <c r="O444" s="5"/>
      <c r="P444" s="5"/>
      <c r="Q444" s="5"/>
      <c r="R444" s="5"/>
      <c r="S444" s="5"/>
      <c r="T444" s="5"/>
      <c r="U444" s="5"/>
      <c r="V444" s="5"/>
      <c r="W444" s="5"/>
      <c r="X444" s="5"/>
      <c r="Y444" s="5" t="s">
        <v>121</v>
      </c>
      <c r="Z444" s="14">
        <f>SUM(Z408,Z411,Z417,Z421,Z425,Z428,Z431,Z434,Z437,Z440,Z443)</f>
        <v>0</v>
      </c>
    </row>
    <row r="445" spans="1:26">
      <c r="A445" s="15">
        <v>125</v>
      </c>
      <c r="B445" s="15">
        <v>1</v>
      </c>
      <c r="C445" s="15" t="s">
        <v>656</v>
      </c>
      <c r="D445" s="15">
        <v>1</v>
      </c>
      <c r="E445" s="15" t="s">
        <v>657</v>
      </c>
      <c r="F445" s="15">
        <v>1</v>
      </c>
      <c r="G445" s="15" t="s">
        <v>658</v>
      </c>
      <c r="H445" s="16" t="s">
        <v>659</v>
      </c>
      <c r="I445" s="16" t="s">
        <v>660</v>
      </c>
      <c r="J445" s="15" t="s">
        <v>661</v>
      </c>
      <c r="K445" s="9" cm="1">
        <f t="array" ref="K445">IF(I445="","",_xlfn.XLOOKUP(0&amp;A445&amp;IF(F445&lt;&gt;"",F445,LOOKUP(2,1/(F$2:F445&lt;&gt;""),F$2:F445))&amp;I445,Hoja4!G:G,Hoja4!F:F,"",0))</f>
        <v>988769730</v>
      </c>
      <c r="L445" s="2"/>
      <c r="M445" s="15"/>
      <c r="N445" s="15"/>
      <c r="O445" s="15"/>
      <c r="P445" s="15"/>
      <c r="Q445" s="15"/>
      <c r="R445" s="15"/>
      <c r="S445" s="15"/>
      <c r="T445" s="15"/>
      <c r="U445" s="15"/>
      <c r="V445" s="15"/>
      <c r="W445" s="15"/>
      <c r="X445" s="15"/>
      <c r="Y445" s="15"/>
      <c r="Z445" s="15"/>
    </row>
    <row r="446" spans="1:26">
      <c r="A446" s="15">
        <v>125</v>
      </c>
      <c r="B446" s="15">
        <v>1</v>
      </c>
      <c r="C446" s="15"/>
      <c r="D446" s="15"/>
      <c r="E446" s="15"/>
      <c r="F446" s="15"/>
      <c r="G446" s="15"/>
      <c r="H446" s="16" t="s">
        <v>32</v>
      </c>
      <c r="I446" s="16" t="s">
        <v>32</v>
      </c>
      <c r="J446" s="15"/>
      <c r="K446" s="18" t="str" cm="1">
        <f t="array" ref="K446">IF(I446="","",_xlfn.XLOOKUP(0&amp;A446&amp;IF(F446&lt;&gt;"",F446,LOOKUP(2,1/(F$2:F446&lt;&gt;""),F$2:F446))&amp;I446,Hoja4!G:G,Hoja4!F:F,"",0))</f>
        <v/>
      </c>
      <c r="L446" s="15"/>
      <c r="M446" s="15">
        <v>1</v>
      </c>
      <c r="N446" s="15" t="s">
        <v>662</v>
      </c>
      <c r="O446" s="15" t="s">
        <v>76</v>
      </c>
      <c r="P446" s="15" t="s">
        <v>131</v>
      </c>
      <c r="Q446" s="15" t="s">
        <v>36</v>
      </c>
      <c r="R446" s="15" t="s">
        <v>37</v>
      </c>
      <c r="S446" s="15">
        <v>29</v>
      </c>
      <c r="T446" s="15"/>
      <c r="U446" s="15">
        <v>37</v>
      </c>
      <c r="V446" s="15">
        <v>37</v>
      </c>
      <c r="W446" s="15" t="s">
        <v>38</v>
      </c>
      <c r="X446" s="15" t="s">
        <v>38</v>
      </c>
      <c r="Y446" s="15" t="s">
        <v>38</v>
      </c>
      <c r="Z446" s="2"/>
    </row>
    <row r="447" spans="1:26">
      <c r="A447" s="3">
        <v>125</v>
      </c>
      <c r="B447" s="3">
        <v>1</v>
      </c>
      <c r="C447" s="3" t="s">
        <v>656</v>
      </c>
      <c r="D447" s="3"/>
      <c r="E447" s="3"/>
      <c r="F447" s="3">
        <v>1</v>
      </c>
      <c r="G447" s="3" t="s">
        <v>658</v>
      </c>
      <c r="H447" s="4" t="s">
        <v>32</v>
      </c>
      <c r="I447" s="4" t="s">
        <v>32</v>
      </c>
      <c r="J447" s="3" t="s">
        <v>44</v>
      </c>
      <c r="K447" s="11">
        <f>SUM(K445:K446)</f>
        <v>988769730</v>
      </c>
      <c r="L447" s="13">
        <f>SUM(L444:L446)</f>
        <v>0</v>
      </c>
      <c r="M447" s="3"/>
      <c r="N447" s="3"/>
      <c r="O447" s="3"/>
      <c r="P447" s="3"/>
      <c r="Q447" s="3"/>
      <c r="R447" s="3"/>
      <c r="S447" s="3"/>
      <c r="T447" s="3"/>
      <c r="U447" s="3"/>
      <c r="V447" s="3"/>
      <c r="W447" s="3"/>
      <c r="X447" s="3"/>
      <c r="Y447" s="3" t="s">
        <v>45</v>
      </c>
      <c r="Z447" s="13">
        <f>SUM(Z444:Z446)</f>
        <v>0</v>
      </c>
    </row>
    <row r="448" spans="1:26">
      <c r="A448" s="15">
        <v>125</v>
      </c>
      <c r="B448" s="15">
        <v>1</v>
      </c>
      <c r="C448" s="15" t="s">
        <v>656</v>
      </c>
      <c r="D448" s="15">
        <v>1</v>
      </c>
      <c r="E448" s="15" t="s">
        <v>657</v>
      </c>
      <c r="F448" s="15">
        <v>2</v>
      </c>
      <c r="G448" s="15" t="s">
        <v>663</v>
      </c>
      <c r="H448" s="16" t="s">
        <v>659</v>
      </c>
      <c r="I448" s="16" t="s">
        <v>660</v>
      </c>
      <c r="J448" s="15" t="s">
        <v>661</v>
      </c>
      <c r="K448" s="9" cm="1">
        <f t="array" ref="K448">IF(I448="","",_xlfn.XLOOKUP(0&amp;A448&amp;IF(F448&lt;&gt;"",F448,LOOKUP(2,1/(F$2:F448&lt;&gt;""),F$2:F448))&amp;I448,Hoja4!G:G,Hoja4!F:F,"",0))</f>
        <v>279474221</v>
      </c>
      <c r="L448" s="2"/>
      <c r="M448" s="15"/>
      <c r="N448" s="15"/>
      <c r="O448" s="15"/>
      <c r="P448" s="15"/>
      <c r="Q448" s="15"/>
      <c r="R448" s="15"/>
      <c r="S448" s="15"/>
      <c r="T448" s="15"/>
      <c r="U448" s="15"/>
      <c r="V448" s="15"/>
      <c r="W448" s="15"/>
      <c r="X448" s="15"/>
      <c r="Y448" s="15"/>
      <c r="Z448" s="15"/>
    </row>
    <row r="449" spans="1:26">
      <c r="A449" s="15">
        <v>125</v>
      </c>
      <c r="B449" s="15">
        <v>1</v>
      </c>
      <c r="C449" s="15"/>
      <c r="D449" s="15"/>
      <c r="E449" s="15"/>
      <c r="F449" s="15"/>
      <c r="G449" s="15"/>
      <c r="H449" s="16" t="s">
        <v>32</v>
      </c>
      <c r="I449" s="16" t="s">
        <v>32</v>
      </c>
      <c r="J449" s="15"/>
      <c r="K449" s="18" t="str" cm="1">
        <f t="array" ref="K449">IF(I449="","",_xlfn.XLOOKUP(0&amp;A449&amp;IF(F449&lt;&gt;"",F449,LOOKUP(2,1/(F$2:F449&lt;&gt;""),F$2:F449))&amp;I449,Hoja4!G:G,Hoja4!F:F,"",0))</f>
        <v/>
      </c>
      <c r="L449" s="15"/>
      <c r="M449" s="15">
        <v>2</v>
      </c>
      <c r="N449" s="15" t="s">
        <v>664</v>
      </c>
      <c r="O449" s="15" t="s">
        <v>76</v>
      </c>
      <c r="P449" s="15" t="s">
        <v>131</v>
      </c>
      <c r="Q449" s="15" t="s">
        <v>41</v>
      </c>
      <c r="R449" s="15" t="s">
        <v>37</v>
      </c>
      <c r="S449" s="15">
        <v>50</v>
      </c>
      <c r="T449" s="15"/>
      <c r="U449" s="15">
        <v>100</v>
      </c>
      <c r="V449" s="15">
        <v>100</v>
      </c>
      <c r="W449" s="15" t="s">
        <v>38</v>
      </c>
      <c r="X449" s="15" t="s">
        <v>38</v>
      </c>
      <c r="Y449" s="15" t="s">
        <v>38</v>
      </c>
      <c r="Z449" s="2"/>
    </row>
    <row r="450" spans="1:26">
      <c r="A450" s="3">
        <v>125</v>
      </c>
      <c r="B450" s="3">
        <v>1</v>
      </c>
      <c r="C450" s="3" t="s">
        <v>656</v>
      </c>
      <c r="D450" s="3"/>
      <c r="E450" s="3"/>
      <c r="F450" s="3">
        <v>2</v>
      </c>
      <c r="G450" s="3" t="s">
        <v>663</v>
      </c>
      <c r="H450" s="4" t="s">
        <v>32</v>
      </c>
      <c r="I450" s="4" t="s">
        <v>32</v>
      </c>
      <c r="J450" s="3" t="s">
        <v>44</v>
      </c>
      <c r="K450" s="11">
        <f>SUM(K448:K449)</f>
        <v>279474221</v>
      </c>
      <c r="L450" s="13">
        <f>SUM(L448:L449)</f>
        <v>0</v>
      </c>
      <c r="M450" s="3"/>
      <c r="N450" s="3"/>
      <c r="O450" s="3"/>
      <c r="P450" s="3"/>
      <c r="Q450" s="3"/>
      <c r="R450" s="3"/>
      <c r="S450" s="3"/>
      <c r="T450" s="3"/>
      <c r="U450" s="3"/>
      <c r="V450" s="3"/>
      <c r="W450" s="3"/>
      <c r="X450" s="3"/>
      <c r="Y450" s="3" t="s">
        <v>45</v>
      </c>
      <c r="Z450" s="13">
        <f>SUM(Z448:Z449)</f>
        <v>0</v>
      </c>
    </row>
    <row r="451" spans="1:26">
      <c r="A451" s="15">
        <v>125</v>
      </c>
      <c r="B451" s="15">
        <v>1</v>
      </c>
      <c r="C451" s="15" t="s">
        <v>656</v>
      </c>
      <c r="D451" s="15">
        <v>1</v>
      </c>
      <c r="E451" s="15" t="s">
        <v>657</v>
      </c>
      <c r="F451" s="15">
        <v>3</v>
      </c>
      <c r="G451" s="15" t="s">
        <v>665</v>
      </c>
      <c r="H451" s="16" t="s">
        <v>659</v>
      </c>
      <c r="I451" s="16" t="s">
        <v>660</v>
      </c>
      <c r="J451" s="15" t="s">
        <v>661</v>
      </c>
      <c r="K451" s="9" cm="1">
        <f t="array" ref="K451">IF(I451="","",_xlfn.XLOOKUP(0&amp;A451&amp;IF(F451&lt;&gt;"",F451,LOOKUP(2,1/(F$2:F451&lt;&gt;""),F$2:F451))&amp;I451,Hoja4!G:G,Hoja4!F:F,"",0))</f>
        <v>388697100</v>
      </c>
      <c r="L451" s="2"/>
      <c r="M451" s="15"/>
      <c r="N451" s="15"/>
      <c r="O451" s="15"/>
      <c r="P451" s="15"/>
      <c r="Q451" s="15"/>
      <c r="R451" s="15"/>
      <c r="S451" s="15"/>
      <c r="T451" s="15"/>
      <c r="U451" s="15"/>
      <c r="V451" s="15"/>
      <c r="W451" s="15"/>
      <c r="X451" s="15"/>
      <c r="Y451" s="15"/>
      <c r="Z451" s="15"/>
    </row>
    <row r="452" spans="1:26">
      <c r="A452" s="15">
        <v>125</v>
      </c>
      <c r="B452" s="15">
        <v>1</v>
      </c>
      <c r="C452" s="15"/>
      <c r="D452" s="15"/>
      <c r="E452" s="15"/>
      <c r="F452" s="15"/>
      <c r="G452" s="15"/>
      <c r="H452" s="16" t="s">
        <v>32</v>
      </c>
      <c r="I452" s="16" t="s">
        <v>32</v>
      </c>
      <c r="J452" s="15"/>
      <c r="K452" s="18" t="str" cm="1">
        <f t="array" ref="K452">IF(I452="","",_xlfn.XLOOKUP(0&amp;A452&amp;IF(F452&lt;&gt;"",F452,LOOKUP(2,1/(F$2:F452&lt;&gt;""),F$2:F452))&amp;I452,Hoja4!G:G,Hoja4!F:F,"",0))</f>
        <v/>
      </c>
      <c r="L452" s="15"/>
      <c r="M452" s="15">
        <v>3</v>
      </c>
      <c r="N452" s="15" t="s">
        <v>666</v>
      </c>
      <c r="O452" s="15" t="s">
        <v>40</v>
      </c>
      <c r="P452" s="15" t="s">
        <v>131</v>
      </c>
      <c r="Q452" s="15" t="s">
        <v>36</v>
      </c>
      <c r="R452" s="15" t="s">
        <v>37</v>
      </c>
      <c r="S452" s="15">
        <v>15268</v>
      </c>
      <c r="T452" s="15"/>
      <c r="U452" s="15">
        <v>97400</v>
      </c>
      <c r="V452" s="15">
        <v>9600</v>
      </c>
      <c r="W452" s="15" t="s">
        <v>38</v>
      </c>
      <c r="X452" s="15" t="s">
        <v>38</v>
      </c>
      <c r="Y452" s="15" t="s">
        <v>38</v>
      </c>
      <c r="Z452" s="2"/>
    </row>
    <row r="453" spans="1:26">
      <c r="A453" s="3">
        <v>125</v>
      </c>
      <c r="B453" s="3">
        <v>1</v>
      </c>
      <c r="C453" s="3" t="s">
        <v>656</v>
      </c>
      <c r="D453" s="3"/>
      <c r="E453" s="3"/>
      <c r="F453" s="3">
        <v>3</v>
      </c>
      <c r="G453" s="3" t="s">
        <v>665</v>
      </c>
      <c r="H453" s="4" t="s">
        <v>32</v>
      </c>
      <c r="I453" s="4" t="s">
        <v>32</v>
      </c>
      <c r="J453" s="3" t="s">
        <v>44</v>
      </c>
      <c r="K453" s="11">
        <f>SUM(K451:K452)</f>
        <v>388697100</v>
      </c>
      <c r="L453" s="13">
        <f>SUM(L451:L452)</f>
        <v>0</v>
      </c>
      <c r="M453" s="3"/>
      <c r="N453" s="3"/>
      <c r="O453" s="3"/>
      <c r="P453" s="3"/>
      <c r="Q453" s="3"/>
      <c r="R453" s="3"/>
      <c r="S453" s="3"/>
      <c r="T453" s="3"/>
      <c r="U453" s="3"/>
      <c r="V453" s="3"/>
      <c r="W453" s="3"/>
      <c r="X453" s="3"/>
      <c r="Y453" s="3" t="s">
        <v>45</v>
      </c>
      <c r="Z453" s="13">
        <f>SUM(Z451:Z452)</f>
        <v>0</v>
      </c>
    </row>
    <row r="454" spans="1:26">
      <c r="A454" s="15">
        <v>125</v>
      </c>
      <c r="B454" s="15">
        <v>1</v>
      </c>
      <c r="C454" s="15" t="s">
        <v>656</v>
      </c>
      <c r="D454" s="15">
        <v>1</v>
      </c>
      <c r="E454" s="15" t="s">
        <v>657</v>
      </c>
      <c r="F454" s="15">
        <v>4</v>
      </c>
      <c r="G454" s="15" t="s">
        <v>667</v>
      </c>
      <c r="H454" s="16" t="s">
        <v>659</v>
      </c>
      <c r="I454" s="16" t="s">
        <v>660</v>
      </c>
      <c r="J454" s="15" t="s">
        <v>661</v>
      </c>
      <c r="K454" s="9" cm="1">
        <f t="array" ref="K454">IF(I454="","",_xlfn.XLOOKUP(0&amp;A454&amp;IF(F454&lt;&gt;"",F454,LOOKUP(2,1/(F$2:F454&lt;&gt;""),F$2:F454))&amp;I454,Hoja4!G:G,Hoja4!F:F,"",0))</f>
        <v>916821400</v>
      </c>
      <c r="L454" s="2"/>
      <c r="M454" s="15"/>
      <c r="N454" s="15"/>
      <c r="O454" s="15"/>
      <c r="P454" s="15"/>
      <c r="Q454" s="15"/>
      <c r="R454" s="15"/>
      <c r="S454" s="15"/>
      <c r="T454" s="15"/>
      <c r="U454" s="15"/>
      <c r="V454" s="15"/>
      <c r="W454" s="15"/>
      <c r="X454" s="15"/>
      <c r="Y454" s="15"/>
      <c r="Z454" s="15"/>
    </row>
    <row r="455" spans="1:26">
      <c r="A455" s="15">
        <v>125</v>
      </c>
      <c r="B455" s="15">
        <v>1</v>
      </c>
      <c r="C455" s="15"/>
      <c r="D455" s="15"/>
      <c r="E455" s="15"/>
      <c r="F455" s="15"/>
      <c r="G455" s="15"/>
      <c r="H455" s="16" t="s">
        <v>32</v>
      </c>
      <c r="I455" s="16" t="s">
        <v>32</v>
      </c>
      <c r="J455" s="15"/>
      <c r="K455" s="18" t="str" cm="1">
        <f t="array" ref="K455">IF(I455="","",_xlfn.XLOOKUP(0&amp;A455&amp;IF(F455&lt;&gt;"",F455,LOOKUP(2,1/(F$2:F455&lt;&gt;""),F$2:F455))&amp;I455,Hoja4!G:G,Hoja4!F:F,"",0))</f>
        <v/>
      </c>
      <c r="L455" s="15"/>
      <c r="M455" s="15">
        <v>4</v>
      </c>
      <c r="N455" s="15" t="s">
        <v>668</v>
      </c>
      <c r="O455" s="15" t="s">
        <v>40</v>
      </c>
      <c r="P455" s="15" t="s">
        <v>131</v>
      </c>
      <c r="Q455" s="15" t="s">
        <v>36</v>
      </c>
      <c r="R455" s="15" t="s">
        <v>37</v>
      </c>
      <c r="S455" s="15">
        <v>16136</v>
      </c>
      <c r="T455" s="15"/>
      <c r="U455" s="15">
        <v>238800</v>
      </c>
      <c r="V455" s="15">
        <v>25300</v>
      </c>
      <c r="W455" s="15" t="s">
        <v>38</v>
      </c>
      <c r="X455" s="15" t="s">
        <v>38</v>
      </c>
      <c r="Y455" s="15" t="s">
        <v>38</v>
      </c>
      <c r="Z455" s="2"/>
    </row>
    <row r="456" spans="1:26">
      <c r="A456" s="3">
        <v>125</v>
      </c>
      <c r="B456" s="3">
        <v>1</v>
      </c>
      <c r="C456" s="3" t="s">
        <v>656</v>
      </c>
      <c r="D456" s="3"/>
      <c r="E456" s="3"/>
      <c r="F456" s="3">
        <v>4</v>
      </c>
      <c r="G456" s="3" t="s">
        <v>667</v>
      </c>
      <c r="H456" s="4" t="s">
        <v>32</v>
      </c>
      <c r="I456" s="4" t="s">
        <v>32</v>
      </c>
      <c r="J456" s="3" t="s">
        <v>44</v>
      </c>
      <c r="K456" s="11">
        <f>SUM(K454:K455)</f>
        <v>916821400</v>
      </c>
      <c r="L456" s="13">
        <f>SUM(L454:L455)</f>
        <v>0</v>
      </c>
      <c r="M456" s="3"/>
      <c r="N456" s="3"/>
      <c r="O456" s="3"/>
      <c r="P456" s="3"/>
      <c r="Q456" s="3"/>
      <c r="R456" s="3"/>
      <c r="S456" s="3"/>
      <c r="T456" s="3"/>
      <c r="U456" s="3"/>
      <c r="V456" s="3"/>
      <c r="W456" s="3"/>
      <c r="X456" s="3"/>
      <c r="Y456" s="3" t="s">
        <v>45</v>
      </c>
      <c r="Z456" s="13">
        <f>SUM(Z454:Z455)</f>
        <v>0</v>
      </c>
    </row>
    <row r="457" spans="1:26">
      <c r="A457" s="15">
        <v>125</v>
      </c>
      <c r="B457" s="15">
        <v>1</v>
      </c>
      <c r="C457" s="15" t="s">
        <v>656</v>
      </c>
      <c r="D457" s="15">
        <v>1</v>
      </c>
      <c r="E457" s="15" t="s">
        <v>657</v>
      </c>
      <c r="F457" s="15">
        <v>5</v>
      </c>
      <c r="G457" s="15" t="s">
        <v>669</v>
      </c>
      <c r="H457" s="16" t="s">
        <v>659</v>
      </c>
      <c r="I457" s="16" t="s">
        <v>660</v>
      </c>
      <c r="J457" s="15" t="s">
        <v>661</v>
      </c>
      <c r="K457" s="9" cm="1">
        <f t="array" ref="K457">IF(I457="","",_xlfn.XLOOKUP(0&amp;A457&amp;IF(F457&lt;&gt;"",F457,LOOKUP(2,1/(F$2:F457&lt;&gt;""),F$2:F457))&amp;I457,Hoja4!G:G,Hoja4!F:F,"",0))</f>
        <v>55660000</v>
      </c>
      <c r="L457" s="2"/>
      <c r="M457" s="15"/>
      <c r="N457" s="15"/>
      <c r="O457" s="15"/>
      <c r="P457" s="15"/>
      <c r="Q457" s="15"/>
      <c r="R457" s="15"/>
      <c r="S457" s="15"/>
      <c r="T457" s="15"/>
      <c r="U457" s="15"/>
      <c r="V457" s="15"/>
      <c r="W457" s="15"/>
      <c r="X457" s="15"/>
      <c r="Y457" s="15"/>
      <c r="Z457" s="15"/>
    </row>
    <row r="458" spans="1:26">
      <c r="A458" s="15">
        <v>125</v>
      </c>
      <c r="B458" s="15">
        <v>1</v>
      </c>
      <c r="C458" s="15"/>
      <c r="D458" s="15"/>
      <c r="E458" s="15"/>
      <c r="F458" s="15"/>
      <c r="G458" s="15"/>
      <c r="H458" s="16" t="s">
        <v>32</v>
      </c>
      <c r="I458" s="16" t="s">
        <v>32</v>
      </c>
      <c r="J458" s="15"/>
      <c r="K458" s="18" t="str" cm="1">
        <f t="array" ref="K458">IF(I458="","",_xlfn.XLOOKUP(0&amp;A458&amp;IF(F458&lt;&gt;"",F458,LOOKUP(2,1/(F$2:F458&lt;&gt;""),F$2:F458))&amp;I458,Hoja4!G:G,Hoja4!F:F,"",0))</f>
        <v/>
      </c>
      <c r="L458" s="15"/>
      <c r="M458" s="15">
        <v>5</v>
      </c>
      <c r="N458" s="15" t="s">
        <v>670</v>
      </c>
      <c r="O458" s="15" t="s">
        <v>34</v>
      </c>
      <c r="P458" s="15" t="s">
        <v>131</v>
      </c>
      <c r="Q458" s="15" t="s">
        <v>36</v>
      </c>
      <c r="R458" s="15" t="s">
        <v>37</v>
      </c>
      <c r="S458" s="15">
        <v>52</v>
      </c>
      <c r="T458" s="15"/>
      <c r="U458" s="15">
        <v>54</v>
      </c>
      <c r="V458" s="15">
        <v>54</v>
      </c>
      <c r="W458" s="15" t="s">
        <v>38</v>
      </c>
      <c r="X458" s="15" t="s">
        <v>38</v>
      </c>
      <c r="Y458" s="15" t="s">
        <v>38</v>
      </c>
      <c r="Z458" s="2"/>
    </row>
    <row r="459" spans="1:26">
      <c r="A459" s="3">
        <v>125</v>
      </c>
      <c r="B459" s="3">
        <v>1</v>
      </c>
      <c r="C459" s="3" t="s">
        <v>656</v>
      </c>
      <c r="D459" s="3"/>
      <c r="E459" s="3"/>
      <c r="F459" s="3">
        <v>5</v>
      </c>
      <c r="G459" s="3" t="s">
        <v>669</v>
      </c>
      <c r="H459" s="4" t="s">
        <v>32</v>
      </c>
      <c r="I459" s="4" t="s">
        <v>32</v>
      </c>
      <c r="J459" s="3" t="s">
        <v>44</v>
      </c>
      <c r="K459" s="11">
        <f>SUM(K457:K458)</f>
        <v>55660000</v>
      </c>
      <c r="L459" s="13">
        <f>SUM(L457:L458)</f>
        <v>0</v>
      </c>
      <c r="M459" s="3"/>
      <c r="N459" s="3"/>
      <c r="O459" s="3"/>
      <c r="P459" s="3"/>
      <c r="Q459" s="3"/>
      <c r="R459" s="3"/>
      <c r="S459" s="3"/>
      <c r="T459" s="3"/>
      <c r="U459" s="3"/>
      <c r="V459" s="3"/>
      <c r="W459" s="3"/>
      <c r="X459" s="3"/>
      <c r="Y459" s="3" t="s">
        <v>45</v>
      </c>
      <c r="Z459" s="13">
        <f>SUM(Z457:Z458)</f>
        <v>0</v>
      </c>
    </row>
    <row r="460" spans="1:26">
      <c r="A460" s="15">
        <v>125</v>
      </c>
      <c r="B460" s="15">
        <v>1</v>
      </c>
      <c r="C460" s="15" t="s">
        <v>656</v>
      </c>
      <c r="D460" s="15">
        <v>1</v>
      </c>
      <c r="E460" s="15" t="s">
        <v>657</v>
      </c>
      <c r="F460" s="15">
        <v>6</v>
      </c>
      <c r="G460" s="15" t="s">
        <v>671</v>
      </c>
      <c r="H460" s="16" t="s">
        <v>659</v>
      </c>
      <c r="I460" s="16" t="s">
        <v>660</v>
      </c>
      <c r="J460" s="15" t="s">
        <v>661</v>
      </c>
      <c r="K460" s="9" cm="1">
        <f t="array" ref="K460">IF(I460="","",_xlfn.XLOOKUP(0&amp;A460&amp;IF(F460&lt;&gt;"",F460,LOOKUP(2,1/(F$2:F460&lt;&gt;""),F$2:F460))&amp;I460,Hoja4!G:G,Hoja4!F:F,"",0))</f>
        <v>42636000</v>
      </c>
      <c r="L460" s="2"/>
      <c r="M460" s="15"/>
      <c r="N460" s="15"/>
      <c r="O460" s="15"/>
      <c r="P460" s="15"/>
      <c r="Q460" s="15"/>
      <c r="R460" s="15"/>
      <c r="S460" s="15"/>
      <c r="T460" s="15"/>
      <c r="U460" s="15"/>
      <c r="V460" s="15"/>
      <c r="W460" s="15"/>
      <c r="X460" s="15"/>
      <c r="Y460" s="15"/>
      <c r="Z460" s="15"/>
    </row>
    <row r="461" spans="1:26">
      <c r="A461" s="15">
        <v>125</v>
      </c>
      <c r="B461" s="15">
        <v>1</v>
      </c>
      <c r="C461" s="15"/>
      <c r="D461" s="15"/>
      <c r="E461" s="15"/>
      <c r="F461" s="15"/>
      <c r="G461" s="15"/>
      <c r="H461" s="16" t="s">
        <v>32</v>
      </c>
      <c r="I461" s="16" t="s">
        <v>32</v>
      </c>
      <c r="J461" s="15"/>
      <c r="K461" s="18" t="str" cm="1">
        <f t="array" ref="K461">IF(I461="","",_xlfn.XLOOKUP(0&amp;A461&amp;IF(F461&lt;&gt;"",F461,LOOKUP(2,1/(F$2:F461&lt;&gt;""),F$2:F461))&amp;I461,Hoja4!G:G,Hoja4!F:F,"",0))</f>
        <v/>
      </c>
      <c r="L461" s="15"/>
      <c r="M461" s="15">
        <v>6</v>
      </c>
      <c r="N461" s="15" t="s">
        <v>672</v>
      </c>
      <c r="O461" s="15" t="s">
        <v>76</v>
      </c>
      <c r="P461" s="15" t="s">
        <v>131</v>
      </c>
      <c r="Q461" s="15" t="s">
        <v>36</v>
      </c>
      <c r="R461" s="15" t="s">
        <v>37</v>
      </c>
      <c r="S461" s="15">
        <v>778</v>
      </c>
      <c r="T461" s="15"/>
      <c r="U461" s="15">
        <v>1988</v>
      </c>
      <c r="V461" s="15">
        <v>1262</v>
      </c>
      <c r="W461" s="15" t="s">
        <v>38</v>
      </c>
      <c r="X461" s="15" t="s">
        <v>38</v>
      </c>
      <c r="Y461" s="15" t="s">
        <v>38</v>
      </c>
      <c r="Z461" s="2"/>
    </row>
    <row r="462" spans="1:26">
      <c r="A462" s="15">
        <v>125</v>
      </c>
      <c r="B462" s="15">
        <v>1</v>
      </c>
      <c r="C462" s="15"/>
      <c r="D462" s="15"/>
      <c r="E462" s="15"/>
      <c r="F462" s="15"/>
      <c r="G462" s="15"/>
      <c r="H462" s="16" t="s">
        <v>32</v>
      </c>
      <c r="I462" s="16" t="s">
        <v>32</v>
      </c>
      <c r="J462" s="15"/>
      <c r="K462" s="18" t="str" cm="1">
        <f t="array" ref="K462">IF(I462="","",_xlfn.XLOOKUP(0&amp;A462&amp;IF(F462&lt;&gt;"",F462,LOOKUP(2,1/(F$2:F462&lt;&gt;""),F$2:F462))&amp;I462,Hoja4!G:G,Hoja4!F:F,"",0))</f>
        <v/>
      </c>
      <c r="L462" s="15"/>
      <c r="M462" s="15">
        <v>7</v>
      </c>
      <c r="N462" s="15" t="s">
        <v>673</v>
      </c>
      <c r="O462" s="15" t="s">
        <v>76</v>
      </c>
      <c r="P462" s="15" t="s">
        <v>95</v>
      </c>
      <c r="Q462" s="15" t="s">
        <v>36</v>
      </c>
      <c r="R462" s="15" t="s">
        <v>37</v>
      </c>
      <c r="S462" s="15">
        <v>104</v>
      </c>
      <c r="T462" s="15"/>
      <c r="U462" s="15">
        <v>894</v>
      </c>
      <c r="V462" s="15">
        <v>420</v>
      </c>
      <c r="W462" s="15" t="s">
        <v>38</v>
      </c>
      <c r="X462" s="15" t="s">
        <v>38</v>
      </c>
      <c r="Y462" s="15" t="s">
        <v>38</v>
      </c>
      <c r="Z462" s="2"/>
    </row>
    <row r="463" spans="1:26">
      <c r="A463" s="15">
        <v>125</v>
      </c>
      <c r="B463" s="15">
        <v>1</v>
      </c>
      <c r="C463" s="15"/>
      <c r="D463" s="15"/>
      <c r="E463" s="15"/>
      <c r="F463" s="15"/>
      <c r="G463" s="15"/>
      <c r="H463" s="16" t="s">
        <v>32</v>
      </c>
      <c r="I463" s="16" t="s">
        <v>32</v>
      </c>
      <c r="J463" s="15"/>
      <c r="K463" s="18" t="str" cm="1">
        <f t="array" ref="K463">IF(I463="","",_xlfn.XLOOKUP(0&amp;A463&amp;IF(F463&lt;&gt;"",F463,LOOKUP(2,1/(F$2:F463&lt;&gt;""),F$2:F463))&amp;I463,Hoja4!G:G,Hoja4!F:F,"",0))</f>
        <v/>
      </c>
      <c r="L463" s="15"/>
      <c r="M463" s="15">
        <v>23</v>
      </c>
      <c r="N463" s="15" t="s">
        <v>674</v>
      </c>
      <c r="O463" s="15" t="s">
        <v>34</v>
      </c>
      <c r="P463" s="15" t="s">
        <v>95</v>
      </c>
      <c r="Q463" s="15" t="s">
        <v>36</v>
      </c>
      <c r="R463" s="15" t="s">
        <v>37</v>
      </c>
      <c r="S463" s="15" t="s">
        <v>675</v>
      </c>
      <c r="T463" s="15"/>
      <c r="U463" s="15">
        <v>10</v>
      </c>
      <c r="V463" s="15"/>
      <c r="W463" s="15" t="s">
        <v>224</v>
      </c>
      <c r="X463" s="15" t="s">
        <v>38</v>
      </c>
      <c r="Y463" s="15" t="s">
        <v>38</v>
      </c>
      <c r="Z463" s="2"/>
    </row>
    <row r="464" spans="1:26">
      <c r="A464" s="3">
        <v>125</v>
      </c>
      <c r="B464" s="3">
        <v>1</v>
      </c>
      <c r="C464" s="3" t="s">
        <v>656</v>
      </c>
      <c r="D464" s="3"/>
      <c r="E464" s="3"/>
      <c r="F464" s="3">
        <v>6</v>
      </c>
      <c r="G464" s="3" t="s">
        <v>671</v>
      </c>
      <c r="H464" s="4" t="s">
        <v>32</v>
      </c>
      <c r="I464" s="4" t="s">
        <v>32</v>
      </c>
      <c r="J464" s="3" t="s">
        <v>44</v>
      </c>
      <c r="K464" s="11">
        <f>SUM(K460:K463)</f>
        <v>42636000</v>
      </c>
      <c r="L464" s="13">
        <f>SUM(L460:L463)</f>
        <v>0</v>
      </c>
      <c r="M464" s="3"/>
      <c r="N464" s="3"/>
      <c r="O464" s="3"/>
      <c r="P464" s="3"/>
      <c r="Q464" s="3"/>
      <c r="R464" s="3"/>
      <c r="S464" s="3"/>
      <c r="T464" s="3"/>
      <c r="U464" s="3"/>
      <c r="V464" s="3"/>
      <c r="W464" s="3"/>
      <c r="X464" s="3"/>
      <c r="Y464" s="3" t="s">
        <v>45</v>
      </c>
      <c r="Z464" s="13">
        <f>SUM(Z460:Z463)</f>
        <v>0</v>
      </c>
    </row>
    <row r="465" spans="1:26">
      <c r="A465" s="15">
        <v>125</v>
      </c>
      <c r="B465" s="15">
        <v>1</v>
      </c>
      <c r="C465" s="15" t="s">
        <v>656</v>
      </c>
      <c r="D465" s="15">
        <v>1</v>
      </c>
      <c r="E465" s="15" t="s">
        <v>657</v>
      </c>
      <c r="F465" s="15">
        <v>16</v>
      </c>
      <c r="G465" s="15" t="s">
        <v>676</v>
      </c>
      <c r="H465" s="16" t="s">
        <v>659</v>
      </c>
      <c r="I465" s="16" t="s">
        <v>660</v>
      </c>
      <c r="J465" s="15" t="s">
        <v>661</v>
      </c>
      <c r="K465" s="9" cm="1">
        <f t="array" ref="K465">IF(I465="","",_xlfn.XLOOKUP(0&amp;A465&amp;IF(F465&lt;&gt;"",F465,LOOKUP(2,1/(F$2:F465&lt;&gt;""),F$2:F465))&amp;I465,Hoja4!G:G,Hoja4!F:F,"",0))</f>
        <v>338087000</v>
      </c>
      <c r="L465" s="2"/>
      <c r="M465" s="15"/>
      <c r="N465" s="15"/>
      <c r="O465" s="15"/>
      <c r="P465" s="15"/>
      <c r="Q465" s="15"/>
      <c r="R465" s="15"/>
      <c r="S465" s="15"/>
      <c r="T465" s="15"/>
      <c r="U465" s="15"/>
      <c r="V465" s="15"/>
      <c r="W465" s="15"/>
      <c r="X465" s="15"/>
      <c r="Y465" s="15"/>
      <c r="Z465" s="15"/>
    </row>
    <row r="466" spans="1:26">
      <c r="A466" s="15">
        <v>125</v>
      </c>
      <c r="B466" s="15">
        <v>1</v>
      </c>
      <c r="C466" s="15"/>
      <c r="D466" s="15"/>
      <c r="E466" s="15"/>
      <c r="F466" s="15"/>
      <c r="G466" s="15"/>
      <c r="H466" s="16" t="s">
        <v>32</v>
      </c>
      <c r="I466" s="16" t="s">
        <v>32</v>
      </c>
      <c r="J466" s="15"/>
      <c r="K466" s="18" t="str" cm="1">
        <f t="array" ref="K466">IF(I466="","",_xlfn.XLOOKUP(0&amp;A466&amp;IF(F466&lt;&gt;"",F466,LOOKUP(2,1/(F$2:F466&lt;&gt;""),F$2:F466))&amp;I466,Hoja4!G:G,Hoja4!F:F,"",0))</f>
        <v/>
      </c>
      <c r="L466" s="15"/>
      <c r="M466" s="15">
        <v>8</v>
      </c>
      <c r="N466" s="15" t="s">
        <v>677</v>
      </c>
      <c r="O466" s="15" t="s">
        <v>40</v>
      </c>
      <c r="P466" s="15" t="s">
        <v>95</v>
      </c>
      <c r="Q466" s="15" t="s">
        <v>36</v>
      </c>
      <c r="R466" s="15" t="s">
        <v>37</v>
      </c>
      <c r="S466" s="15">
        <v>672</v>
      </c>
      <c r="T466" s="15"/>
      <c r="U466" s="15">
        <v>8000</v>
      </c>
      <c r="V466" s="15">
        <v>800</v>
      </c>
      <c r="W466" s="15" t="s">
        <v>38</v>
      </c>
      <c r="X466" s="15" t="s">
        <v>38</v>
      </c>
      <c r="Y466" s="15" t="s">
        <v>38</v>
      </c>
      <c r="Z466" s="2"/>
    </row>
    <row r="467" spans="1:26">
      <c r="A467" s="15">
        <v>125</v>
      </c>
      <c r="B467" s="15">
        <v>1</v>
      </c>
      <c r="C467" s="15"/>
      <c r="D467" s="15"/>
      <c r="E467" s="15"/>
      <c r="F467" s="15"/>
      <c r="G467" s="15"/>
      <c r="H467" s="16" t="s">
        <v>32</v>
      </c>
      <c r="I467" s="16" t="s">
        <v>32</v>
      </c>
      <c r="J467" s="15"/>
      <c r="K467" s="18" t="str" cm="1">
        <f t="array" ref="K467">IF(I467="","",_xlfn.XLOOKUP(0&amp;A467&amp;IF(F467&lt;&gt;"",F467,LOOKUP(2,1/(F$2:F467&lt;&gt;""),F$2:F467))&amp;I467,Hoja4!G:G,Hoja4!F:F,"",0))</f>
        <v/>
      </c>
      <c r="L467" s="15"/>
      <c r="M467" s="15">
        <v>10</v>
      </c>
      <c r="N467" s="15" t="s">
        <v>678</v>
      </c>
      <c r="O467" s="15" t="s">
        <v>34</v>
      </c>
      <c r="P467" s="15" t="s">
        <v>115</v>
      </c>
      <c r="Q467" s="15" t="s">
        <v>36</v>
      </c>
      <c r="R467" s="15" t="s">
        <v>37</v>
      </c>
      <c r="S467" s="15">
        <v>537</v>
      </c>
      <c r="T467" s="15"/>
      <c r="U467" s="15">
        <v>680</v>
      </c>
      <c r="V467" s="15">
        <v>100</v>
      </c>
      <c r="W467" s="15" t="s">
        <v>38</v>
      </c>
      <c r="X467" s="15" t="s">
        <v>38</v>
      </c>
      <c r="Y467" s="15" t="s">
        <v>38</v>
      </c>
      <c r="Z467" s="2"/>
    </row>
    <row r="468" spans="1:26">
      <c r="A468" s="3">
        <v>125</v>
      </c>
      <c r="B468" s="3">
        <v>1</v>
      </c>
      <c r="C468" s="3" t="s">
        <v>656</v>
      </c>
      <c r="D468" s="3"/>
      <c r="E468" s="3"/>
      <c r="F468" s="3">
        <v>16</v>
      </c>
      <c r="G468" s="3" t="s">
        <v>676</v>
      </c>
      <c r="H468" s="4" t="s">
        <v>32</v>
      </c>
      <c r="I468" s="4" t="s">
        <v>32</v>
      </c>
      <c r="J468" s="3" t="s">
        <v>44</v>
      </c>
      <c r="K468" s="11">
        <f>SUM(K465:K467)</f>
        <v>338087000</v>
      </c>
      <c r="L468" s="13">
        <f>SUM(L465:L467)</f>
        <v>0</v>
      </c>
      <c r="M468" s="3"/>
      <c r="N468" s="3"/>
      <c r="O468" s="3"/>
      <c r="P468" s="3"/>
      <c r="Q468" s="3"/>
      <c r="R468" s="3"/>
      <c r="S468" s="3"/>
      <c r="T468" s="3"/>
      <c r="U468" s="3"/>
      <c r="V468" s="3"/>
      <c r="W468" s="3"/>
      <c r="X468" s="3"/>
      <c r="Y468" s="3" t="s">
        <v>45</v>
      </c>
      <c r="Z468" s="13">
        <f>SUM(Z465:Z467)</f>
        <v>0</v>
      </c>
    </row>
    <row r="469" spans="1:26">
      <c r="A469" s="15">
        <v>125</v>
      </c>
      <c r="B469" s="15">
        <v>1</v>
      </c>
      <c r="C469" s="15" t="s">
        <v>656</v>
      </c>
      <c r="D469" s="15">
        <v>1</v>
      </c>
      <c r="E469" s="15" t="s">
        <v>657</v>
      </c>
      <c r="F469" s="15">
        <v>17</v>
      </c>
      <c r="G469" s="15" t="s">
        <v>679</v>
      </c>
      <c r="H469" s="16" t="s">
        <v>659</v>
      </c>
      <c r="I469" s="16" t="s">
        <v>660</v>
      </c>
      <c r="J469" s="15" t="s">
        <v>661</v>
      </c>
      <c r="K469" s="9" cm="1">
        <f t="array" ref="K469">IF(I469="","",_xlfn.XLOOKUP(0&amp;A469&amp;IF(F469&lt;&gt;"",F469,LOOKUP(2,1/(F$2:F469&lt;&gt;""),F$2:F469))&amp;I469,Hoja4!G:G,Hoja4!F:F,"",0))</f>
        <v>501044049</v>
      </c>
      <c r="L469" s="2"/>
      <c r="M469" s="15"/>
      <c r="N469" s="15"/>
      <c r="O469" s="15"/>
      <c r="P469" s="15"/>
      <c r="Q469" s="15"/>
      <c r="R469" s="15"/>
      <c r="S469" s="15"/>
      <c r="T469" s="15"/>
      <c r="U469" s="15"/>
      <c r="V469" s="15"/>
      <c r="W469" s="15"/>
      <c r="X469" s="15"/>
      <c r="Y469" s="15"/>
      <c r="Z469" s="15"/>
    </row>
    <row r="470" spans="1:26">
      <c r="A470" s="15">
        <v>125</v>
      </c>
      <c r="B470" s="15">
        <v>1</v>
      </c>
      <c r="C470" s="15"/>
      <c r="D470" s="15"/>
      <c r="E470" s="15"/>
      <c r="F470" s="15"/>
      <c r="G470" s="15"/>
      <c r="H470" s="16" t="s">
        <v>32</v>
      </c>
      <c r="I470" s="16" t="s">
        <v>32</v>
      </c>
      <c r="J470" s="15"/>
      <c r="K470" s="18" t="str" cm="1">
        <f t="array" ref="K470">IF(I470="","",_xlfn.XLOOKUP(0&amp;A470&amp;IF(F470&lt;&gt;"",F470,LOOKUP(2,1/(F$2:F470&lt;&gt;""),F$2:F470))&amp;I470,Hoja4!G:G,Hoja4!F:F,"",0))</f>
        <v/>
      </c>
      <c r="L470" s="15"/>
      <c r="M470" s="15">
        <v>11</v>
      </c>
      <c r="N470" s="15" t="s">
        <v>680</v>
      </c>
      <c r="O470" s="15" t="s">
        <v>100</v>
      </c>
      <c r="P470" s="15" t="s">
        <v>95</v>
      </c>
      <c r="Q470" s="15" t="s">
        <v>41</v>
      </c>
      <c r="R470" s="15" t="s">
        <v>37</v>
      </c>
      <c r="S470" s="15">
        <v>100</v>
      </c>
      <c r="T470" s="15"/>
      <c r="U470" s="15">
        <v>100</v>
      </c>
      <c r="V470" s="15">
        <v>100</v>
      </c>
      <c r="W470" s="15" t="s">
        <v>38</v>
      </c>
      <c r="X470" s="15" t="s">
        <v>38</v>
      </c>
      <c r="Y470" s="15" t="s">
        <v>38</v>
      </c>
      <c r="Z470" s="2"/>
    </row>
    <row r="471" spans="1:26">
      <c r="A471" s="3">
        <v>125</v>
      </c>
      <c r="B471" s="3">
        <v>1</v>
      </c>
      <c r="C471" s="3" t="s">
        <v>656</v>
      </c>
      <c r="D471" s="3"/>
      <c r="E471" s="3"/>
      <c r="F471" s="3">
        <v>17</v>
      </c>
      <c r="G471" s="3" t="s">
        <v>679</v>
      </c>
      <c r="H471" s="4" t="s">
        <v>32</v>
      </c>
      <c r="I471" s="4" t="s">
        <v>32</v>
      </c>
      <c r="J471" s="3" t="s">
        <v>44</v>
      </c>
      <c r="K471" s="11">
        <f>SUM(K469:K470)</f>
        <v>501044049</v>
      </c>
      <c r="L471" s="13">
        <f>SUM(L469:L470)</f>
        <v>0</v>
      </c>
      <c r="M471" s="3"/>
      <c r="N471" s="3"/>
      <c r="O471" s="3"/>
      <c r="P471" s="3"/>
      <c r="Q471" s="3"/>
      <c r="R471" s="3"/>
      <c r="S471" s="3"/>
      <c r="T471" s="3"/>
      <c r="U471" s="3"/>
      <c r="V471" s="3"/>
      <c r="W471" s="3"/>
      <c r="X471" s="3"/>
      <c r="Y471" s="3" t="s">
        <v>45</v>
      </c>
      <c r="Z471" s="13">
        <f>SUM(Z469:Z470)</f>
        <v>0</v>
      </c>
    </row>
    <row r="472" spans="1:26">
      <c r="A472" s="15">
        <v>125</v>
      </c>
      <c r="B472" s="15">
        <v>1</v>
      </c>
      <c r="C472" s="15" t="s">
        <v>656</v>
      </c>
      <c r="D472" s="15">
        <v>1</v>
      </c>
      <c r="E472" s="15" t="s">
        <v>657</v>
      </c>
      <c r="F472" s="15">
        <v>18</v>
      </c>
      <c r="G472" s="15" t="s">
        <v>681</v>
      </c>
      <c r="H472" s="16" t="s">
        <v>659</v>
      </c>
      <c r="I472" s="16" t="s">
        <v>660</v>
      </c>
      <c r="J472" s="15" t="s">
        <v>661</v>
      </c>
      <c r="K472" s="9" cm="1">
        <f t="array" ref="K472">IF(I472="","",_xlfn.XLOOKUP(0&amp;A472&amp;IF(F472&lt;&gt;"",F472,LOOKUP(2,1/(F$2:F472&lt;&gt;""),F$2:F472))&amp;I472,Hoja4!G:G,Hoja4!F:F,"",0))</f>
        <v>176804500</v>
      </c>
      <c r="L472" s="2"/>
      <c r="M472" s="15"/>
      <c r="N472" s="15"/>
      <c r="O472" s="15"/>
      <c r="P472" s="15"/>
      <c r="Q472" s="15"/>
      <c r="R472" s="15"/>
      <c r="S472" s="15"/>
      <c r="T472" s="15"/>
      <c r="U472" s="15"/>
      <c r="V472" s="15"/>
      <c r="W472" s="15"/>
      <c r="X472" s="15"/>
      <c r="Y472" s="15"/>
      <c r="Z472" s="15"/>
    </row>
    <row r="473" spans="1:26">
      <c r="A473" s="15">
        <v>125</v>
      </c>
      <c r="B473" s="15">
        <v>1</v>
      </c>
      <c r="C473" s="15"/>
      <c r="D473" s="15"/>
      <c r="E473" s="15"/>
      <c r="F473" s="15"/>
      <c r="G473" s="15"/>
      <c r="H473" s="16" t="s">
        <v>32</v>
      </c>
      <c r="I473" s="16" t="s">
        <v>32</v>
      </c>
      <c r="J473" s="15"/>
      <c r="K473" s="18" t="str" cm="1">
        <f t="array" ref="K473">IF(I473="","",_xlfn.XLOOKUP(0&amp;A473&amp;IF(F473&lt;&gt;"",F473,LOOKUP(2,1/(F$2:F473&lt;&gt;""),F$2:F473))&amp;I473,Hoja4!G:G,Hoja4!F:F,"",0))</f>
        <v/>
      </c>
      <c r="L473" s="15"/>
      <c r="M473" s="15">
        <v>12</v>
      </c>
      <c r="N473" s="15" t="s">
        <v>682</v>
      </c>
      <c r="O473" s="15" t="s">
        <v>100</v>
      </c>
      <c r="P473" s="15" t="s">
        <v>95</v>
      </c>
      <c r="Q473" s="15" t="s">
        <v>41</v>
      </c>
      <c r="R473" s="15" t="s">
        <v>37</v>
      </c>
      <c r="S473" s="15">
        <v>100</v>
      </c>
      <c r="T473" s="15"/>
      <c r="U473" s="15">
        <v>100</v>
      </c>
      <c r="V473" s="15">
        <v>70</v>
      </c>
      <c r="W473" s="15" t="s">
        <v>38</v>
      </c>
      <c r="X473" s="15" t="s">
        <v>38</v>
      </c>
      <c r="Y473" s="15" t="s">
        <v>38</v>
      </c>
      <c r="Z473" s="2"/>
    </row>
    <row r="474" spans="1:26">
      <c r="A474" s="3">
        <v>125</v>
      </c>
      <c r="B474" s="3">
        <v>1</v>
      </c>
      <c r="C474" s="3" t="s">
        <v>656</v>
      </c>
      <c r="D474" s="3"/>
      <c r="E474" s="3"/>
      <c r="F474" s="3">
        <v>18</v>
      </c>
      <c r="G474" s="3" t="s">
        <v>681</v>
      </c>
      <c r="H474" s="4" t="s">
        <v>32</v>
      </c>
      <c r="I474" s="4" t="s">
        <v>32</v>
      </c>
      <c r="J474" s="3" t="s">
        <v>44</v>
      </c>
      <c r="K474" s="11">
        <f>SUM(K472:K473)</f>
        <v>176804500</v>
      </c>
      <c r="L474" s="13">
        <f>SUM(L472:L473)</f>
        <v>0</v>
      </c>
      <c r="M474" s="3"/>
      <c r="N474" s="3"/>
      <c r="O474" s="3"/>
      <c r="P474" s="3"/>
      <c r="Q474" s="3"/>
      <c r="R474" s="3"/>
      <c r="S474" s="3"/>
      <c r="T474" s="3"/>
      <c r="U474" s="3"/>
      <c r="V474" s="3"/>
      <c r="W474" s="3"/>
      <c r="X474" s="3"/>
      <c r="Y474" s="3" t="s">
        <v>45</v>
      </c>
      <c r="Z474" s="13">
        <f>SUM(Z472:Z473)</f>
        <v>0</v>
      </c>
    </row>
    <row r="475" spans="1:26">
      <c r="A475" s="15">
        <v>125</v>
      </c>
      <c r="B475" s="15">
        <v>1</v>
      </c>
      <c r="C475" s="15" t="s">
        <v>656</v>
      </c>
      <c r="D475" s="15">
        <v>2</v>
      </c>
      <c r="E475" s="15" t="s">
        <v>211</v>
      </c>
      <c r="F475" s="15">
        <v>19</v>
      </c>
      <c r="G475" s="15" t="s">
        <v>118</v>
      </c>
      <c r="H475" s="16" t="s">
        <v>683</v>
      </c>
      <c r="I475" s="16" t="s">
        <v>684</v>
      </c>
      <c r="J475" s="15" t="s">
        <v>685</v>
      </c>
      <c r="K475" s="9" cm="1">
        <f t="array" ref="K475">IF(I475="","",_xlfn.XLOOKUP(0&amp;A475&amp;IF(F475&lt;&gt;"",F475,LOOKUP(2,1/(F$2:F475&lt;&gt;""),F$2:F475))&amp;I475,Hoja4!G:G,Hoja4!F:F,"",0))</f>
        <v>499909600</v>
      </c>
      <c r="L475" s="2"/>
      <c r="M475" s="15"/>
      <c r="N475" s="15"/>
      <c r="O475" s="15"/>
      <c r="P475" s="15"/>
      <c r="Q475" s="15"/>
      <c r="R475" s="15"/>
      <c r="S475" s="15"/>
      <c r="T475" s="15"/>
      <c r="U475" s="15"/>
      <c r="V475" s="15"/>
      <c r="W475" s="15"/>
      <c r="X475" s="15"/>
      <c r="Y475" s="15"/>
      <c r="Z475" s="15"/>
    </row>
    <row r="476" spans="1:26">
      <c r="A476" s="15">
        <v>125</v>
      </c>
      <c r="B476" s="15">
        <v>1</v>
      </c>
      <c r="C476" s="15"/>
      <c r="D476" s="15"/>
      <c r="E476" s="15"/>
      <c r="F476" s="15"/>
      <c r="G476" s="15"/>
      <c r="H476" s="16" t="s">
        <v>32</v>
      </c>
      <c r="I476" s="16" t="s">
        <v>32</v>
      </c>
      <c r="J476" s="15"/>
      <c r="K476" s="18" t="str" cm="1">
        <f t="array" ref="K476">IF(I476="","",_xlfn.XLOOKUP(0&amp;A476&amp;IF(F476&lt;&gt;"",F476,LOOKUP(2,1/(F$2:F476&lt;&gt;""),F$2:F476))&amp;I476,Hoja4!G:G,Hoja4!F:F,"",0))</f>
        <v/>
      </c>
      <c r="L476" s="15"/>
      <c r="M476" s="15">
        <v>13</v>
      </c>
      <c r="N476" s="15" t="s">
        <v>686</v>
      </c>
      <c r="O476" s="15" t="s">
        <v>76</v>
      </c>
      <c r="P476" s="15" t="s">
        <v>95</v>
      </c>
      <c r="Q476" s="15" t="s">
        <v>41</v>
      </c>
      <c r="R476" s="15" t="s">
        <v>37</v>
      </c>
      <c r="S476" s="15">
        <v>54</v>
      </c>
      <c r="T476" s="15"/>
      <c r="U476" s="15">
        <v>100</v>
      </c>
      <c r="V476" s="15">
        <v>70</v>
      </c>
      <c r="W476" s="15" t="s">
        <v>38</v>
      </c>
      <c r="X476" s="15" t="s">
        <v>38</v>
      </c>
      <c r="Y476" s="15" t="s">
        <v>38</v>
      </c>
      <c r="Z476" s="2"/>
    </row>
    <row r="477" spans="1:26">
      <c r="A477" s="3">
        <v>125</v>
      </c>
      <c r="B477" s="3">
        <v>1</v>
      </c>
      <c r="C477" s="3" t="s">
        <v>656</v>
      </c>
      <c r="D477" s="3"/>
      <c r="E477" s="3"/>
      <c r="F477" s="3">
        <v>19</v>
      </c>
      <c r="G477" s="3" t="s">
        <v>118</v>
      </c>
      <c r="H477" s="4" t="s">
        <v>32</v>
      </c>
      <c r="I477" s="4" t="s">
        <v>32</v>
      </c>
      <c r="J477" s="3" t="s">
        <v>44</v>
      </c>
      <c r="K477" s="11">
        <f>SUM(K475:K476)</f>
        <v>499909600</v>
      </c>
      <c r="L477" s="13">
        <f>SUM(L475:L476)</f>
        <v>0</v>
      </c>
      <c r="M477" s="3"/>
      <c r="N477" s="3"/>
      <c r="O477" s="3"/>
      <c r="P477" s="3"/>
      <c r="Q477" s="3"/>
      <c r="R477" s="3"/>
      <c r="S477" s="3"/>
      <c r="T477" s="3"/>
      <c r="U477" s="3"/>
      <c r="V477" s="3"/>
      <c r="W477" s="3"/>
      <c r="X477" s="3"/>
      <c r="Y477" s="3" t="s">
        <v>45</v>
      </c>
      <c r="Z477" s="13">
        <f>SUM(Z475:Z476)</f>
        <v>0</v>
      </c>
    </row>
    <row r="478" spans="1:26">
      <c r="A478" s="15">
        <v>125</v>
      </c>
      <c r="B478" s="15">
        <v>1</v>
      </c>
      <c r="C478" s="15" t="s">
        <v>656</v>
      </c>
      <c r="D478" s="15">
        <v>2</v>
      </c>
      <c r="E478" s="15" t="s">
        <v>211</v>
      </c>
      <c r="F478" s="15">
        <v>20</v>
      </c>
      <c r="G478" s="15" t="s">
        <v>402</v>
      </c>
      <c r="H478" s="16" t="s">
        <v>683</v>
      </c>
      <c r="I478" s="16" t="s">
        <v>684</v>
      </c>
      <c r="J478" s="15" t="s">
        <v>685</v>
      </c>
      <c r="K478" s="9" cm="1">
        <f t="array" ref="K478">IF(I478="","",_xlfn.XLOOKUP(0&amp;A478&amp;IF(F478&lt;&gt;"",F478,LOOKUP(2,1/(F$2:F478&lt;&gt;""),F$2:F478))&amp;I478,Hoja4!G:G,Hoja4!F:F,"",0))</f>
        <v>755893400</v>
      </c>
      <c r="L478" s="2"/>
      <c r="M478" s="15"/>
      <c r="N478" s="15"/>
      <c r="O478" s="15"/>
      <c r="P478" s="15"/>
      <c r="Q478" s="15"/>
      <c r="R478" s="15"/>
      <c r="S478" s="15"/>
      <c r="T478" s="15"/>
      <c r="U478" s="15"/>
      <c r="V478" s="15"/>
      <c r="W478" s="15"/>
      <c r="X478" s="15"/>
      <c r="Y478" s="15"/>
      <c r="Z478" s="15"/>
    </row>
    <row r="479" spans="1:26">
      <c r="A479" s="15">
        <v>125</v>
      </c>
      <c r="B479" s="15">
        <v>1</v>
      </c>
      <c r="C479" s="15"/>
      <c r="D479" s="15"/>
      <c r="E479" s="15"/>
      <c r="F479" s="15"/>
      <c r="G479" s="15"/>
      <c r="H479" s="16" t="s">
        <v>32</v>
      </c>
      <c r="I479" s="16" t="s">
        <v>32</v>
      </c>
      <c r="J479" s="15"/>
      <c r="K479" s="18" t="str" cm="1">
        <f t="array" ref="K479">IF(I479="","",_xlfn.XLOOKUP(0&amp;A479&amp;IF(F479&lt;&gt;"",F479,LOOKUP(2,1/(F$2:F479&lt;&gt;""),F$2:F479))&amp;I479,Hoja4!G:G,Hoja4!F:F,"",0))</f>
        <v/>
      </c>
      <c r="L479" s="15"/>
      <c r="M479" s="15">
        <v>14</v>
      </c>
      <c r="N479" s="15" t="s">
        <v>687</v>
      </c>
      <c r="O479" s="15" t="s">
        <v>34</v>
      </c>
      <c r="P479" s="15" t="s">
        <v>115</v>
      </c>
      <c r="Q479" s="15" t="s">
        <v>36</v>
      </c>
      <c r="R479" s="15" t="s">
        <v>37</v>
      </c>
      <c r="S479" s="15">
        <v>57</v>
      </c>
      <c r="T479" s="15"/>
      <c r="U479" s="15">
        <v>70</v>
      </c>
      <c r="V479" s="15"/>
      <c r="W479" s="15" t="s">
        <v>38</v>
      </c>
      <c r="X479" s="15" t="s">
        <v>38</v>
      </c>
      <c r="Y479" s="15" t="s">
        <v>38</v>
      </c>
      <c r="Z479" s="2"/>
    </row>
    <row r="480" spans="1:26">
      <c r="A480" s="3">
        <v>125</v>
      </c>
      <c r="B480" s="3">
        <v>1</v>
      </c>
      <c r="C480" s="3" t="s">
        <v>656</v>
      </c>
      <c r="D480" s="3"/>
      <c r="E480" s="3"/>
      <c r="F480" s="3">
        <v>20</v>
      </c>
      <c r="G480" s="3" t="s">
        <v>402</v>
      </c>
      <c r="H480" s="4" t="s">
        <v>32</v>
      </c>
      <c r="I480" s="4" t="s">
        <v>32</v>
      </c>
      <c r="J480" s="3" t="s">
        <v>44</v>
      </c>
      <c r="K480" s="11">
        <f>SUM(K478:K479)</f>
        <v>755893400</v>
      </c>
      <c r="L480" s="13">
        <f>SUM(L478:L479)</f>
        <v>0</v>
      </c>
      <c r="M480" s="3"/>
      <c r="N480" s="3"/>
      <c r="O480" s="3"/>
      <c r="P480" s="3"/>
      <c r="Q480" s="3"/>
      <c r="R480" s="3"/>
      <c r="S480" s="3"/>
      <c r="T480" s="3"/>
      <c r="U480" s="3"/>
      <c r="V480" s="3"/>
      <c r="W480" s="3"/>
      <c r="X480" s="3"/>
      <c r="Y480" s="3" t="s">
        <v>45</v>
      </c>
      <c r="Z480" s="13">
        <f>SUM(Z478:Z479)</f>
        <v>0</v>
      </c>
    </row>
    <row r="481" spans="1:26">
      <c r="A481" s="5">
        <v>125</v>
      </c>
      <c r="B481" s="5">
        <v>1</v>
      </c>
      <c r="C481" s="5" t="s">
        <v>656</v>
      </c>
      <c r="D481" s="5"/>
      <c r="E481" s="5"/>
      <c r="F481" s="5"/>
      <c r="G481" s="5"/>
      <c r="H481" s="6" t="s">
        <v>32</v>
      </c>
      <c r="I481" s="6" t="s">
        <v>32</v>
      </c>
      <c r="J481" s="5" t="s">
        <v>121</v>
      </c>
      <c r="K481" s="12">
        <f>SUM(K447,K450,K453,K456,K459,K464,K468,K471,K474,K477,K480)</f>
        <v>4943797000</v>
      </c>
      <c r="L481" s="14">
        <f>SUM(L447,L450,L453,L456,L459,L464,L468,L471,L474,L477,L480)</f>
        <v>0</v>
      </c>
      <c r="M481" s="5"/>
      <c r="N481" s="5"/>
      <c r="O481" s="5"/>
      <c r="P481" s="5"/>
      <c r="Q481" s="5"/>
      <c r="R481" s="5"/>
      <c r="S481" s="5"/>
      <c r="T481" s="5"/>
      <c r="U481" s="5"/>
      <c r="V481" s="5"/>
      <c r="W481" s="5"/>
      <c r="X481" s="5"/>
      <c r="Y481" s="5" t="s">
        <v>121</v>
      </c>
      <c r="Z481" s="14">
        <f>SUM(Z447,Z450,Z453,Z456,Z459,Z464,Z468,Z471,Z474,Z477,Z480)</f>
        <v>0</v>
      </c>
    </row>
    <row r="482" spans="1:26">
      <c r="A482" s="15">
        <v>102</v>
      </c>
      <c r="B482" s="15">
        <v>1</v>
      </c>
      <c r="C482" s="15" t="s">
        <v>688</v>
      </c>
      <c r="D482" s="15">
        <v>1</v>
      </c>
      <c r="E482" s="15" t="s">
        <v>689</v>
      </c>
      <c r="F482" s="15">
        <v>1</v>
      </c>
      <c r="G482" s="15" t="s">
        <v>690</v>
      </c>
      <c r="H482" s="16" t="s">
        <v>691</v>
      </c>
      <c r="I482" s="16" t="s">
        <v>692</v>
      </c>
      <c r="J482" s="15" t="s">
        <v>693</v>
      </c>
      <c r="K482" s="9" cm="1">
        <f t="array" ref="K482">IF(I482="","",_xlfn.XLOOKUP(0&amp;A482&amp;IF(F482&lt;&gt;"",F482,LOOKUP(2,1/(F$2:F482&lt;&gt;""),F$2:F482))&amp;I482,Hoja4!G:G,Hoja4!F:F,"",0))</f>
        <v>416100000</v>
      </c>
      <c r="L482" s="2"/>
      <c r="M482" s="15"/>
      <c r="N482" s="15"/>
      <c r="O482" s="15"/>
      <c r="P482" s="15"/>
      <c r="Q482" s="15"/>
      <c r="R482" s="15"/>
      <c r="S482" s="15"/>
      <c r="T482" s="15"/>
      <c r="U482" s="15"/>
      <c r="V482" s="15"/>
      <c r="W482" s="15"/>
      <c r="X482" s="15"/>
      <c r="Y482" s="15"/>
      <c r="Z482" s="15"/>
    </row>
    <row r="483" spans="1:26">
      <c r="A483" s="15">
        <v>102</v>
      </c>
      <c r="B483" s="15">
        <v>1</v>
      </c>
      <c r="C483" s="15"/>
      <c r="D483" s="15"/>
      <c r="E483" s="15"/>
      <c r="F483" s="15"/>
      <c r="G483" s="15"/>
      <c r="H483" s="16" t="s">
        <v>694</v>
      </c>
      <c r="I483" s="16" t="s">
        <v>695</v>
      </c>
      <c r="J483" s="15" t="s">
        <v>696</v>
      </c>
      <c r="K483" s="9" cm="1">
        <f t="array" ref="K483">IF(I483="","",_xlfn.XLOOKUP(0&amp;A483&amp;IF(F483&lt;&gt;"",F483,LOOKUP(2,1/(F$2:F483&lt;&gt;""),F$2:F483))&amp;I483,Hoja4!G:G,Hoja4!F:F,"",0))</f>
        <v>1079875000</v>
      </c>
      <c r="L483" s="2"/>
      <c r="M483" s="15"/>
      <c r="N483" s="15"/>
      <c r="O483" s="15"/>
      <c r="P483" s="15"/>
      <c r="Q483" s="15"/>
      <c r="R483" s="15"/>
      <c r="S483" s="15"/>
      <c r="T483" s="15"/>
      <c r="U483" s="15"/>
      <c r="V483" s="15"/>
      <c r="W483" s="15"/>
      <c r="X483" s="15"/>
      <c r="Y483" s="15"/>
      <c r="Z483" s="15"/>
    </row>
    <row r="484" spans="1:26">
      <c r="A484" s="15">
        <v>102</v>
      </c>
      <c r="B484" s="15">
        <v>1</v>
      </c>
      <c r="C484" s="15"/>
      <c r="D484" s="15"/>
      <c r="E484" s="15"/>
      <c r="F484" s="15"/>
      <c r="G484" s="15"/>
      <c r="H484" s="16" t="s">
        <v>697</v>
      </c>
      <c r="I484" s="16" t="s">
        <v>698</v>
      </c>
      <c r="J484" s="15" t="s">
        <v>699</v>
      </c>
      <c r="K484" s="9" cm="1">
        <f t="array" ref="K484">IF(I484="","",_xlfn.XLOOKUP(0&amp;A484&amp;IF(F484&lt;&gt;"",F484,LOOKUP(2,1/(F$2:F484&lt;&gt;""),F$2:F484))&amp;I484,Hoja4!G:G,Hoja4!F:F,"",0))</f>
        <v>1523917000</v>
      </c>
      <c r="L484" s="2"/>
      <c r="M484" s="15"/>
      <c r="N484" s="15"/>
      <c r="O484" s="15"/>
      <c r="P484" s="15"/>
      <c r="Q484" s="15"/>
      <c r="R484" s="15"/>
      <c r="S484" s="15"/>
      <c r="T484" s="15"/>
      <c r="U484" s="15"/>
      <c r="V484" s="15"/>
      <c r="W484" s="15"/>
      <c r="X484" s="15"/>
      <c r="Y484" s="15"/>
      <c r="Z484" s="15"/>
    </row>
    <row r="485" spans="1:26">
      <c r="A485" s="15">
        <v>102</v>
      </c>
      <c r="B485" s="15">
        <v>1</v>
      </c>
      <c r="C485" s="15"/>
      <c r="D485" s="15"/>
      <c r="E485" s="15"/>
      <c r="F485" s="15"/>
      <c r="G485" s="15"/>
      <c r="H485" s="16" t="s">
        <v>32</v>
      </c>
      <c r="I485" s="16" t="s">
        <v>32</v>
      </c>
      <c r="J485" s="15"/>
      <c r="K485" s="18" t="str" cm="1">
        <f t="array" ref="K485">IF(I485="","",_xlfn.XLOOKUP(0&amp;A485&amp;IF(F485&lt;&gt;"",F485,LOOKUP(2,1/(F$2:F485&lt;&gt;""),F$2:F485))&amp;I485,Hoja4!G:G,Hoja4!F:F,"",0))</f>
        <v/>
      </c>
      <c r="L485" s="15"/>
      <c r="M485" s="15">
        <v>1</v>
      </c>
      <c r="N485" s="15" t="s">
        <v>700</v>
      </c>
      <c r="O485" s="15" t="s">
        <v>40</v>
      </c>
      <c r="P485" s="15" t="s">
        <v>35</v>
      </c>
      <c r="Q485" s="15" t="s">
        <v>36</v>
      </c>
      <c r="R485" s="15" t="s">
        <v>37</v>
      </c>
      <c r="S485" s="15">
        <v>81000</v>
      </c>
      <c r="T485" s="15"/>
      <c r="U485" s="15">
        <v>291245</v>
      </c>
      <c r="V485" s="15">
        <v>47904</v>
      </c>
      <c r="W485" s="15" t="s">
        <v>38</v>
      </c>
      <c r="X485" s="15" t="s">
        <v>38</v>
      </c>
      <c r="Y485" s="15" t="s">
        <v>38</v>
      </c>
      <c r="Z485" s="2"/>
    </row>
    <row r="486" spans="1:26">
      <c r="A486" s="15">
        <v>102</v>
      </c>
      <c r="B486" s="15">
        <v>1</v>
      </c>
      <c r="C486" s="15"/>
      <c r="D486" s="15"/>
      <c r="E486" s="15"/>
      <c r="F486" s="15"/>
      <c r="G486" s="15"/>
      <c r="H486" s="16" t="s">
        <v>32</v>
      </c>
      <c r="I486" s="16" t="s">
        <v>32</v>
      </c>
      <c r="J486" s="15"/>
      <c r="K486" s="18" t="str" cm="1">
        <f t="array" ref="K486">IF(I486="","",_xlfn.XLOOKUP(0&amp;A486&amp;IF(F486&lt;&gt;"",F486,LOOKUP(2,1/(F$2:F486&lt;&gt;""),F$2:F486))&amp;I486,Hoja4!G:G,Hoja4!F:F,"",0))</f>
        <v/>
      </c>
      <c r="L486" s="15"/>
      <c r="M486" s="15">
        <v>2</v>
      </c>
      <c r="N486" s="15" t="s">
        <v>701</v>
      </c>
      <c r="O486" s="15" t="s">
        <v>40</v>
      </c>
      <c r="P486" s="15" t="s">
        <v>35</v>
      </c>
      <c r="Q486" s="15" t="s">
        <v>36</v>
      </c>
      <c r="R486" s="15" t="s">
        <v>37</v>
      </c>
      <c r="S486" s="15">
        <v>50175</v>
      </c>
      <c r="T486" s="15"/>
      <c r="U486" s="15">
        <v>436873</v>
      </c>
      <c r="V486" s="15">
        <v>71857</v>
      </c>
      <c r="W486" s="15" t="s">
        <v>38</v>
      </c>
      <c r="X486" s="15" t="s">
        <v>38</v>
      </c>
      <c r="Y486" s="15" t="s">
        <v>38</v>
      </c>
      <c r="Z486" s="2"/>
    </row>
    <row r="487" spans="1:26">
      <c r="A487" s="15">
        <v>102</v>
      </c>
      <c r="B487" s="15">
        <v>1</v>
      </c>
      <c r="C487" s="15"/>
      <c r="D487" s="15"/>
      <c r="E487" s="15"/>
      <c r="F487" s="15"/>
      <c r="G487" s="15"/>
      <c r="H487" s="16" t="s">
        <v>32</v>
      </c>
      <c r="I487" s="16" t="s">
        <v>32</v>
      </c>
      <c r="J487" s="15"/>
      <c r="K487" s="18" t="str" cm="1">
        <f t="array" ref="K487">IF(I487="","",_xlfn.XLOOKUP(0&amp;A487&amp;IF(F487&lt;&gt;"",F487,LOOKUP(2,1/(F$2:F487&lt;&gt;""),F$2:F487))&amp;I487,Hoja4!G:G,Hoja4!F:F,"",0))</f>
        <v/>
      </c>
      <c r="L487" s="15"/>
      <c r="M487" s="15">
        <v>3</v>
      </c>
      <c r="N487" s="15" t="s">
        <v>702</v>
      </c>
      <c r="O487" s="15" t="s">
        <v>40</v>
      </c>
      <c r="P487" s="15" t="s">
        <v>35</v>
      </c>
      <c r="Q487" s="15" t="s">
        <v>36</v>
      </c>
      <c r="R487" s="15" t="s">
        <v>37</v>
      </c>
      <c r="S487" s="15">
        <v>116000</v>
      </c>
      <c r="T487" s="15"/>
      <c r="U487" s="15">
        <v>867748</v>
      </c>
      <c r="V487" s="15">
        <v>92405</v>
      </c>
      <c r="W487" s="15" t="s">
        <v>38</v>
      </c>
      <c r="X487" s="15" t="s">
        <v>38</v>
      </c>
      <c r="Y487" s="15" t="s">
        <v>38</v>
      </c>
      <c r="Z487" s="2"/>
    </row>
    <row r="488" spans="1:26">
      <c r="A488" s="3">
        <v>102</v>
      </c>
      <c r="B488" s="3">
        <v>1</v>
      </c>
      <c r="C488" s="3" t="s">
        <v>688</v>
      </c>
      <c r="D488" s="3"/>
      <c r="E488" s="3"/>
      <c r="F488" s="3">
        <v>1</v>
      </c>
      <c r="G488" s="3" t="s">
        <v>690</v>
      </c>
      <c r="H488" s="4" t="s">
        <v>32</v>
      </c>
      <c r="I488" s="4" t="s">
        <v>32</v>
      </c>
      <c r="J488" s="3" t="s">
        <v>44</v>
      </c>
      <c r="K488" s="11">
        <f>SUM(K482:K487)</f>
        <v>3019892000</v>
      </c>
      <c r="L488" s="13">
        <f>SUM(L481:L487)</f>
        <v>0</v>
      </c>
      <c r="M488" s="3"/>
      <c r="N488" s="3"/>
      <c r="O488" s="3"/>
      <c r="P488" s="3"/>
      <c r="Q488" s="3"/>
      <c r="R488" s="3"/>
      <c r="S488" s="3"/>
      <c r="T488" s="3"/>
      <c r="U488" s="3"/>
      <c r="V488" s="3"/>
      <c r="W488" s="3"/>
      <c r="X488" s="3"/>
      <c r="Y488" s="3" t="s">
        <v>45</v>
      </c>
      <c r="Z488" s="13">
        <f>SUM(Z481:Z487)</f>
        <v>0</v>
      </c>
    </row>
    <row r="489" spans="1:26">
      <c r="A489" s="15">
        <v>102</v>
      </c>
      <c r="B489" s="15">
        <v>1</v>
      </c>
      <c r="C489" s="15" t="s">
        <v>688</v>
      </c>
      <c r="D489" s="15">
        <v>1</v>
      </c>
      <c r="E489" s="15" t="s">
        <v>689</v>
      </c>
      <c r="F489" s="15">
        <v>2</v>
      </c>
      <c r="G489" s="15" t="s">
        <v>703</v>
      </c>
      <c r="H489" s="16" t="s">
        <v>691</v>
      </c>
      <c r="I489" s="16" t="s">
        <v>692</v>
      </c>
      <c r="J489" s="15" t="s">
        <v>693</v>
      </c>
      <c r="K489" s="9" cm="1">
        <f t="array" ref="K489">IF(I489="","",_xlfn.XLOOKUP(0&amp;A489&amp;IF(F489&lt;&gt;"",F489,LOOKUP(2,1/(F$2:F489&lt;&gt;""),F$2:F489))&amp;I489,Hoja4!G:G,Hoja4!F:F,"",0))</f>
        <v>1107996500</v>
      </c>
      <c r="L489" s="2"/>
      <c r="M489" s="15"/>
      <c r="N489" s="15"/>
      <c r="O489" s="15"/>
      <c r="P489" s="15"/>
      <c r="Q489" s="15"/>
      <c r="R489" s="15"/>
      <c r="S489" s="15"/>
      <c r="T489" s="15"/>
      <c r="U489" s="15"/>
      <c r="V489" s="15"/>
      <c r="W489" s="15"/>
      <c r="X489" s="15"/>
      <c r="Y489" s="15"/>
      <c r="Z489" s="15"/>
    </row>
    <row r="490" spans="1:26">
      <c r="A490" s="15">
        <v>102</v>
      </c>
      <c r="B490" s="15">
        <v>1</v>
      </c>
      <c r="C490" s="15"/>
      <c r="D490" s="15"/>
      <c r="E490" s="15"/>
      <c r="F490" s="15"/>
      <c r="G490" s="15"/>
      <c r="H490" s="16" t="s">
        <v>694</v>
      </c>
      <c r="I490" s="16" t="s">
        <v>695</v>
      </c>
      <c r="J490" s="15" t="s">
        <v>696</v>
      </c>
      <c r="K490" s="9" cm="1">
        <f t="array" ref="K490">IF(I490="","",_xlfn.XLOOKUP(0&amp;A490&amp;IF(F490&lt;&gt;"",F490,LOOKUP(2,1/(F$2:F490&lt;&gt;""),F$2:F490))&amp;I490,Hoja4!G:G,Hoja4!F:F,"",0))</f>
        <v>375036000</v>
      </c>
      <c r="L490" s="2"/>
      <c r="M490" s="15"/>
      <c r="N490" s="15"/>
      <c r="O490" s="15"/>
      <c r="P490" s="15"/>
      <c r="Q490" s="15"/>
      <c r="R490" s="15"/>
      <c r="S490" s="15"/>
      <c r="T490" s="15"/>
      <c r="U490" s="15"/>
      <c r="V490" s="15"/>
      <c r="W490" s="15"/>
      <c r="X490" s="15"/>
      <c r="Y490" s="15"/>
      <c r="Z490" s="15"/>
    </row>
    <row r="491" spans="1:26">
      <c r="A491" s="15">
        <v>102</v>
      </c>
      <c r="B491" s="15">
        <v>1</v>
      </c>
      <c r="C491" s="15"/>
      <c r="D491" s="15"/>
      <c r="E491" s="15"/>
      <c r="F491" s="15"/>
      <c r="G491" s="15"/>
      <c r="H491" s="16" t="s">
        <v>697</v>
      </c>
      <c r="I491" s="16" t="s">
        <v>698</v>
      </c>
      <c r="J491" s="15" t="s">
        <v>699</v>
      </c>
      <c r="K491" s="9" cm="1">
        <f t="array" ref="K491">IF(I491="","",_xlfn.XLOOKUP(0&amp;A491&amp;IF(F491&lt;&gt;"",F491,LOOKUP(2,1/(F$2:F491&lt;&gt;""),F$2:F491))&amp;I491,Hoja4!G:G,Hoja4!F:F,"",0))</f>
        <v>10000000</v>
      </c>
      <c r="L491" s="2"/>
      <c r="M491" s="15"/>
      <c r="N491" s="15"/>
      <c r="O491" s="15"/>
      <c r="P491" s="15"/>
      <c r="Q491" s="15"/>
      <c r="R491" s="15"/>
      <c r="S491" s="15"/>
      <c r="T491" s="15"/>
      <c r="U491" s="15"/>
      <c r="V491" s="15"/>
      <c r="W491" s="15"/>
      <c r="X491" s="15"/>
      <c r="Y491" s="15"/>
      <c r="Z491" s="15"/>
    </row>
    <row r="492" spans="1:26">
      <c r="A492" s="15">
        <v>102</v>
      </c>
      <c r="B492" s="15">
        <v>1</v>
      </c>
      <c r="C492" s="15"/>
      <c r="D492" s="15"/>
      <c r="E492" s="15"/>
      <c r="F492" s="15"/>
      <c r="G492" s="15"/>
      <c r="H492" s="16" t="s">
        <v>32</v>
      </c>
      <c r="I492" s="16" t="s">
        <v>32</v>
      </c>
      <c r="J492" s="15"/>
      <c r="K492" s="18" t="str" cm="1">
        <f t="array" ref="K492">IF(I492="","",_xlfn.XLOOKUP(0&amp;A492&amp;IF(F492&lt;&gt;"",F492,LOOKUP(2,1/(F$2:F492&lt;&gt;""),F$2:F492))&amp;I492,Hoja4!G:G,Hoja4!F:F,"",0))</f>
        <v/>
      </c>
      <c r="L492" s="15"/>
      <c r="M492" s="15">
        <v>4</v>
      </c>
      <c r="N492" s="15" t="s">
        <v>704</v>
      </c>
      <c r="O492" s="15" t="s">
        <v>40</v>
      </c>
      <c r="P492" s="15" t="s">
        <v>35</v>
      </c>
      <c r="Q492" s="15" t="s">
        <v>36</v>
      </c>
      <c r="R492" s="15" t="s">
        <v>37</v>
      </c>
      <c r="S492" s="15">
        <v>28200</v>
      </c>
      <c r="T492" s="15"/>
      <c r="U492" s="15">
        <v>510022</v>
      </c>
      <c r="V492" s="15">
        <v>61374</v>
      </c>
      <c r="W492" s="15" t="s">
        <v>38</v>
      </c>
      <c r="X492" s="15" t="s">
        <v>38</v>
      </c>
      <c r="Y492" s="15" t="s">
        <v>38</v>
      </c>
      <c r="Z492" s="2"/>
    </row>
    <row r="493" spans="1:26">
      <c r="A493" s="15">
        <v>102</v>
      </c>
      <c r="B493" s="15">
        <v>1</v>
      </c>
      <c r="C493" s="15"/>
      <c r="D493" s="15"/>
      <c r="E493" s="15"/>
      <c r="F493" s="15"/>
      <c r="G493" s="15"/>
      <c r="H493" s="16" t="s">
        <v>32</v>
      </c>
      <c r="I493" s="16" t="s">
        <v>32</v>
      </c>
      <c r="J493" s="15"/>
      <c r="K493" s="18" t="str" cm="1">
        <f t="array" ref="K493">IF(I493="","",_xlfn.XLOOKUP(0&amp;A493&amp;IF(F493&lt;&gt;"",F493,LOOKUP(2,1/(F$2:F493&lt;&gt;""),F$2:F493))&amp;I493,Hoja4!G:G,Hoja4!F:F,"",0))</f>
        <v/>
      </c>
      <c r="L493" s="15"/>
      <c r="M493" s="15">
        <v>5</v>
      </c>
      <c r="N493" s="15" t="s">
        <v>705</v>
      </c>
      <c r="O493" s="15" t="s">
        <v>40</v>
      </c>
      <c r="P493" s="15" t="s">
        <v>35</v>
      </c>
      <c r="Q493" s="15" t="s">
        <v>36</v>
      </c>
      <c r="R493" s="15" t="s">
        <v>37</v>
      </c>
      <c r="S493" s="15">
        <v>100200</v>
      </c>
      <c r="T493" s="15"/>
      <c r="U493" s="15">
        <v>1105932</v>
      </c>
      <c r="V493" s="15">
        <v>132276</v>
      </c>
      <c r="W493" s="15" t="s">
        <v>38</v>
      </c>
      <c r="X493" s="15" t="s">
        <v>38</v>
      </c>
      <c r="Y493" s="15" t="s">
        <v>38</v>
      </c>
      <c r="Z493" s="2"/>
    </row>
    <row r="494" spans="1:26">
      <c r="A494" s="15">
        <v>102</v>
      </c>
      <c r="B494" s="15">
        <v>1</v>
      </c>
      <c r="C494" s="15"/>
      <c r="D494" s="15"/>
      <c r="E494" s="15"/>
      <c r="F494" s="15"/>
      <c r="G494" s="15"/>
      <c r="H494" s="16" t="s">
        <v>32</v>
      </c>
      <c r="I494" s="16" t="s">
        <v>32</v>
      </c>
      <c r="J494" s="15"/>
      <c r="K494" s="18" t="str" cm="1">
        <f t="array" ref="K494">IF(I494="","",_xlfn.XLOOKUP(0&amp;A494&amp;IF(F494&lt;&gt;"",F494,LOOKUP(2,1/(F$2:F494&lt;&gt;""),F$2:F494))&amp;I494,Hoja4!G:G,Hoja4!F:F,"",0))</f>
        <v/>
      </c>
      <c r="L494" s="15"/>
      <c r="M494" s="15">
        <v>6</v>
      </c>
      <c r="N494" s="15" t="s">
        <v>706</v>
      </c>
      <c r="O494" s="15" t="s">
        <v>40</v>
      </c>
      <c r="P494" s="15" t="s">
        <v>35</v>
      </c>
      <c r="Q494" s="15" t="s">
        <v>36</v>
      </c>
      <c r="R494" s="15" t="s">
        <v>37</v>
      </c>
      <c r="S494" s="15">
        <v>5700</v>
      </c>
      <c r="T494" s="15"/>
      <c r="U494" s="15">
        <v>267437</v>
      </c>
      <c r="V494" s="15">
        <v>32667</v>
      </c>
      <c r="W494" s="15" t="s">
        <v>38</v>
      </c>
      <c r="X494" s="15" t="s">
        <v>38</v>
      </c>
      <c r="Y494" s="15" t="s">
        <v>38</v>
      </c>
      <c r="Z494" s="2"/>
    </row>
    <row r="495" spans="1:26">
      <c r="A495" s="15">
        <v>102</v>
      </c>
      <c r="B495" s="15">
        <v>1</v>
      </c>
      <c r="C495" s="15"/>
      <c r="D495" s="15"/>
      <c r="E495" s="15"/>
      <c r="F495" s="15"/>
      <c r="G495" s="15"/>
      <c r="H495" s="16" t="s">
        <v>32</v>
      </c>
      <c r="I495" s="16" t="s">
        <v>32</v>
      </c>
      <c r="J495" s="15"/>
      <c r="K495" s="18" t="str" cm="1">
        <f t="array" ref="K495">IF(I495="","",_xlfn.XLOOKUP(0&amp;A495&amp;IF(F495&lt;&gt;"",F495,LOOKUP(2,1/(F$2:F495&lt;&gt;""),F$2:F495))&amp;I495,Hoja4!G:G,Hoja4!F:F,"",0))</f>
        <v/>
      </c>
      <c r="L495" s="15"/>
      <c r="M495" s="15">
        <v>7</v>
      </c>
      <c r="N495" s="15" t="s">
        <v>707</v>
      </c>
      <c r="O495" s="15" t="s">
        <v>40</v>
      </c>
      <c r="P495" s="15" t="s">
        <v>35</v>
      </c>
      <c r="Q495" s="15" t="s">
        <v>36</v>
      </c>
      <c r="R495" s="15" t="s">
        <v>37</v>
      </c>
      <c r="S495" s="15">
        <v>4100</v>
      </c>
      <c r="T495" s="15"/>
      <c r="U495" s="15">
        <v>30760</v>
      </c>
      <c r="V495" s="15">
        <v>3690</v>
      </c>
      <c r="W495" s="15" t="s">
        <v>38</v>
      </c>
      <c r="X495" s="15" t="s">
        <v>38</v>
      </c>
      <c r="Y495" s="15" t="s">
        <v>38</v>
      </c>
      <c r="Z495" s="2"/>
    </row>
    <row r="496" spans="1:26">
      <c r="A496" s="15">
        <v>102</v>
      </c>
      <c r="B496" s="15">
        <v>1</v>
      </c>
      <c r="C496" s="15"/>
      <c r="D496" s="15"/>
      <c r="E496" s="15"/>
      <c r="F496" s="15"/>
      <c r="G496" s="15"/>
      <c r="H496" s="16" t="s">
        <v>32</v>
      </c>
      <c r="I496" s="16" t="s">
        <v>32</v>
      </c>
      <c r="J496" s="15"/>
      <c r="K496" s="18" t="str" cm="1">
        <f t="array" ref="K496">IF(I496="","",_xlfn.XLOOKUP(0&amp;A496&amp;IF(F496&lt;&gt;"",F496,LOOKUP(2,1/(F$2:F496&lt;&gt;""),F$2:F496))&amp;I496,Hoja4!G:G,Hoja4!F:F,"",0))</f>
        <v/>
      </c>
      <c r="L496" s="15"/>
      <c r="M496" s="15">
        <v>8</v>
      </c>
      <c r="N496" s="15" t="s">
        <v>708</v>
      </c>
      <c r="O496" s="15" t="s">
        <v>40</v>
      </c>
      <c r="P496" s="15" t="s">
        <v>35</v>
      </c>
      <c r="Q496" s="15" t="s">
        <v>36</v>
      </c>
      <c r="R496" s="15" t="s">
        <v>37</v>
      </c>
      <c r="S496" s="15">
        <v>8400</v>
      </c>
      <c r="T496" s="15"/>
      <c r="U496" s="15">
        <v>65165</v>
      </c>
      <c r="V496" s="15">
        <v>7560</v>
      </c>
      <c r="W496" s="15" t="s">
        <v>38</v>
      </c>
      <c r="X496" s="15" t="s">
        <v>38</v>
      </c>
      <c r="Y496" s="15" t="s">
        <v>38</v>
      </c>
      <c r="Z496" s="2"/>
    </row>
    <row r="497" spans="1:26">
      <c r="A497" s="15">
        <v>102</v>
      </c>
      <c r="B497" s="15">
        <v>1</v>
      </c>
      <c r="C497" s="15"/>
      <c r="D497" s="15"/>
      <c r="E497" s="15"/>
      <c r="F497" s="15"/>
      <c r="G497" s="15"/>
      <c r="H497" s="16" t="s">
        <v>32</v>
      </c>
      <c r="I497" s="16" t="s">
        <v>32</v>
      </c>
      <c r="J497" s="15"/>
      <c r="K497" s="18" t="str" cm="1">
        <f t="array" ref="K497">IF(I497="","",_xlfn.XLOOKUP(0&amp;A497&amp;IF(F497&lt;&gt;"",F497,LOOKUP(2,1/(F$2:F497&lt;&gt;""),F$2:F497))&amp;I497,Hoja4!G:G,Hoja4!F:F,"",0))</f>
        <v/>
      </c>
      <c r="L497" s="15"/>
      <c r="M497" s="15">
        <v>9</v>
      </c>
      <c r="N497" s="15" t="s">
        <v>709</v>
      </c>
      <c r="O497" s="15" t="s">
        <v>40</v>
      </c>
      <c r="P497" s="15" t="s">
        <v>35</v>
      </c>
      <c r="Q497" s="15" t="s">
        <v>36</v>
      </c>
      <c r="R497" s="15" t="s">
        <v>37</v>
      </c>
      <c r="S497" s="15">
        <v>10000</v>
      </c>
      <c r="T497" s="15"/>
      <c r="U497" s="15">
        <v>68214</v>
      </c>
      <c r="V497" s="15">
        <v>9000</v>
      </c>
      <c r="W497" s="15" t="s">
        <v>38</v>
      </c>
      <c r="X497" s="15" t="s">
        <v>38</v>
      </c>
      <c r="Y497" s="15" t="s">
        <v>38</v>
      </c>
      <c r="Z497" s="2"/>
    </row>
    <row r="498" spans="1:26">
      <c r="A498" s="3">
        <v>102</v>
      </c>
      <c r="B498" s="3">
        <v>1</v>
      </c>
      <c r="C498" s="3" t="s">
        <v>688</v>
      </c>
      <c r="D498" s="3"/>
      <c r="E498" s="3"/>
      <c r="F498" s="3">
        <v>2</v>
      </c>
      <c r="G498" s="3" t="s">
        <v>703</v>
      </c>
      <c r="H498" s="4" t="s">
        <v>32</v>
      </c>
      <c r="I498" s="4" t="s">
        <v>32</v>
      </c>
      <c r="J498" s="3" t="s">
        <v>44</v>
      </c>
      <c r="K498" s="11">
        <f>SUM(K489:K497)</f>
        <v>1493032500</v>
      </c>
      <c r="L498" s="13">
        <f>SUM(L489:L497)</f>
        <v>0</v>
      </c>
      <c r="M498" s="3"/>
      <c r="N498" s="3"/>
      <c r="O498" s="3"/>
      <c r="P498" s="3"/>
      <c r="Q498" s="3"/>
      <c r="R498" s="3"/>
      <c r="S498" s="3"/>
      <c r="T498" s="3"/>
      <c r="U498" s="3"/>
      <c r="V498" s="3"/>
      <c r="W498" s="3"/>
      <c r="X498" s="3"/>
      <c r="Y498" s="3" t="s">
        <v>45</v>
      </c>
      <c r="Z498" s="13">
        <f>SUM(Z489:Z497)</f>
        <v>0</v>
      </c>
    </row>
    <row r="499" spans="1:26">
      <c r="A499" s="15">
        <v>102</v>
      </c>
      <c r="B499" s="15">
        <v>1</v>
      </c>
      <c r="C499" s="15" t="s">
        <v>688</v>
      </c>
      <c r="D499" s="15">
        <v>1</v>
      </c>
      <c r="E499" s="15" t="s">
        <v>689</v>
      </c>
      <c r="F499" s="15">
        <v>3</v>
      </c>
      <c r="G499" s="15" t="s">
        <v>710</v>
      </c>
      <c r="H499" s="16" t="s">
        <v>691</v>
      </c>
      <c r="I499" s="16" t="s">
        <v>692</v>
      </c>
      <c r="J499" s="15" t="s">
        <v>693</v>
      </c>
      <c r="K499" s="9" cm="1">
        <f t="array" ref="K499">IF(I499="","",_xlfn.XLOOKUP(0&amp;A499&amp;IF(F499&lt;&gt;"",F499,LOOKUP(2,1/(F$2:F499&lt;&gt;""),F$2:F499))&amp;I499,Hoja4!G:G,Hoja4!F:F,"",0))</f>
        <v>143333000</v>
      </c>
      <c r="L499" s="2"/>
      <c r="M499" s="15"/>
      <c r="N499" s="15"/>
      <c r="O499" s="15"/>
      <c r="P499" s="15"/>
      <c r="Q499" s="15"/>
      <c r="R499" s="15"/>
      <c r="S499" s="15"/>
      <c r="T499" s="15"/>
      <c r="U499" s="15"/>
      <c r="V499" s="15"/>
      <c r="W499" s="15"/>
      <c r="X499" s="15"/>
      <c r="Y499" s="15"/>
      <c r="Z499" s="15"/>
    </row>
    <row r="500" spans="1:26">
      <c r="A500" s="15">
        <v>102</v>
      </c>
      <c r="B500" s="15">
        <v>1</v>
      </c>
      <c r="C500" s="15"/>
      <c r="D500" s="15"/>
      <c r="E500" s="15"/>
      <c r="F500" s="15"/>
      <c r="G500" s="15"/>
      <c r="H500" s="16" t="s">
        <v>694</v>
      </c>
      <c r="I500" s="16" t="s">
        <v>695</v>
      </c>
      <c r="J500" s="15" t="s">
        <v>696</v>
      </c>
      <c r="K500" s="9" cm="1">
        <f t="array" ref="K500">IF(I500="","",_xlfn.XLOOKUP(0&amp;A500&amp;IF(F500&lt;&gt;"",F500,LOOKUP(2,1/(F$2:F500&lt;&gt;""),F$2:F500))&amp;I500,Hoja4!G:G,Hoja4!F:F,"",0))</f>
        <v>321492000</v>
      </c>
      <c r="L500" s="2"/>
      <c r="M500" s="15"/>
      <c r="N500" s="15"/>
      <c r="O500" s="15"/>
      <c r="P500" s="15"/>
      <c r="Q500" s="15"/>
      <c r="R500" s="15"/>
      <c r="S500" s="15"/>
      <c r="T500" s="15"/>
      <c r="U500" s="15"/>
      <c r="V500" s="15"/>
      <c r="W500" s="15"/>
      <c r="X500" s="15"/>
      <c r="Y500" s="15"/>
      <c r="Z500" s="15"/>
    </row>
    <row r="501" spans="1:26">
      <c r="A501" s="15">
        <v>102</v>
      </c>
      <c r="B501" s="15">
        <v>1</v>
      </c>
      <c r="C501" s="15"/>
      <c r="D501" s="15"/>
      <c r="E501" s="15"/>
      <c r="F501" s="15"/>
      <c r="G501" s="15"/>
      <c r="H501" s="16" t="s">
        <v>697</v>
      </c>
      <c r="I501" s="16" t="s">
        <v>698</v>
      </c>
      <c r="J501" s="15" t="s">
        <v>699</v>
      </c>
      <c r="K501" s="9" cm="1">
        <f t="array" ref="K501">IF(I501="","",_xlfn.XLOOKUP(0&amp;A501&amp;IF(F501&lt;&gt;"",F501,LOOKUP(2,1/(F$2:F501&lt;&gt;""),F$2:F501))&amp;I501,Hoja4!G:G,Hoja4!F:F,"",0))</f>
        <v>66000000</v>
      </c>
      <c r="L501" s="2"/>
      <c r="M501" s="15"/>
      <c r="N501" s="15"/>
      <c r="O501" s="15"/>
      <c r="P501" s="15"/>
      <c r="Q501" s="15"/>
      <c r="R501" s="15"/>
      <c r="S501" s="15"/>
      <c r="T501" s="15"/>
      <c r="U501" s="15"/>
      <c r="V501" s="15"/>
      <c r="W501" s="15"/>
      <c r="X501" s="15"/>
      <c r="Y501" s="15"/>
      <c r="Z501" s="15"/>
    </row>
    <row r="502" spans="1:26">
      <c r="A502" s="15">
        <v>102</v>
      </c>
      <c r="B502" s="15">
        <v>1</v>
      </c>
      <c r="C502" s="15"/>
      <c r="D502" s="15"/>
      <c r="E502" s="15"/>
      <c r="F502" s="15"/>
      <c r="G502" s="15"/>
      <c r="H502" s="16" t="s">
        <v>32</v>
      </c>
      <c r="I502" s="16" t="s">
        <v>32</v>
      </c>
      <c r="J502" s="15"/>
      <c r="K502" s="18" t="str" cm="1">
        <f t="array" ref="K502">IF(I502="","",_xlfn.XLOOKUP(0&amp;A502&amp;IF(F502&lt;&gt;"",F502,LOOKUP(2,1/(F$2:F502&lt;&gt;""),F$2:F502))&amp;I502,Hoja4!G:G,Hoja4!F:F,"",0))</f>
        <v/>
      </c>
      <c r="L502" s="15"/>
      <c r="M502" s="15">
        <v>10</v>
      </c>
      <c r="N502" s="15" t="s">
        <v>711</v>
      </c>
      <c r="O502" s="15" t="s">
        <v>40</v>
      </c>
      <c r="P502" s="15" t="s">
        <v>35</v>
      </c>
      <c r="Q502" s="15" t="s">
        <v>36</v>
      </c>
      <c r="R502" s="15" t="s">
        <v>37</v>
      </c>
      <c r="S502" s="15">
        <v>53360</v>
      </c>
      <c r="T502" s="15"/>
      <c r="U502" s="15">
        <v>362928</v>
      </c>
      <c r="V502" s="15">
        <v>48024</v>
      </c>
      <c r="W502" s="15" t="s">
        <v>38</v>
      </c>
      <c r="X502" s="15" t="s">
        <v>38</v>
      </c>
      <c r="Y502" s="15" t="s">
        <v>38</v>
      </c>
      <c r="Z502" s="2"/>
    </row>
    <row r="503" spans="1:26">
      <c r="A503" s="3">
        <v>102</v>
      </c>
      <c r="B503" s="3">
        <v>1</v>
      </c>
      <c r="C503" s="3" t="s">
        <v>688</v>
      </c>
      <c r="D503" s="3"/>
      <c r="E503" s="3"/>
      <c r="F503" s="3">
        <v>3</v>
      </c>
      <c r="G503" s="3" t="s">
        <v>710</v>
      </c>
      <c r="H503" s="4" t="s">
        <v>32</v>
      </c>
      <c r="I503" s="4" t="s">
        <v>32</v>
      </c>
      <c r="J503" s="3" t="s">
        <v>44</v>
      </c>
      <c r="K503" s="11">
        <f>SUM(K499:K502)</f>
        <v>530825000</v>
      </c>
      <c r="L503" s="13">
        <f>SUM(L499:L502)</f>
        <v>0</v>
      </c>
      <c r="M503" s="3"/>
      <c r="N503" s="3"/>
      <c r="O503" s="3"/>
      <c r="P503" s="3"/>
      <c r="Q503" s="3"/>
      <c r="R503" s="3"/>
      <c r="S503" s="3"/>
      <c r="T503" s="3"/>
      <c r="U503" s="3"/>
      <c r="V503" s="3"/>
      <c r="W503" s="3"/>
      <c r="X503" s="3"/>
      <c r="Y503" s="3" t="s">
        <v>45</v>
      </c>
      <c r="Z503" s="13">
        <f>SUM(Z499:Z502)</f>
        <v>0</v>
      </c>
    </row>
    <row r="504" spans="1:26">
      <c r="A504" s="15">
        <v>102</v>
      </c>
      <c r="B504" s="15">
        <v>1</v>
      </c>
      <c r="C504" s="15" t="s">
        <v>688</v>
      </c>
      <c r="D504" s="15">
        <v>2</v>
      </c>
      <c r="E504" s="15" t="s">
        <v>712</v>
      </c>
      <c r="F504" s="15">
        <v>4</v>
      </c>
      <c r="G504" s="15" t="s">
        <v>713</v>
      </c>
      <c r="H504" s="16" t="s">
        <v>691</v>
      </c>
      <c r="I504" s="16" t="s">
        <v>692</v>
      </c>
      <c r="J504" s="15" t="s">
        <v>693</v>
      </c>
      <c r="K504" s="9" cm="1">
        <f t="array" ref="K504">IF(I504="","",_xlfn.XLOOKUP(0&amp;A504&amp;IF(F504&lt;&gt;"",F504,LOOKUP(2,1/(F$2:F504&lt;&gt;""),F$2:F504))&amp;I504,Hoja4!G:G,Hoja4!F:F,"",0))</f>
        <v>113204500</v>
      </c>
      <c r="L504" s="2"/>
      <c r="M504" s="15"/>
      <c r="N504" s="15"/>
      <c r="O504" s="15"/>
      <c r="P504" s="15"/>
      <c r="Q504" s="15"/>
      <c r="R504" s="15"/>
      <c r="S504" s="15"/>
      <c r="T504" s="15"/>
      <c r="U504" s="15"/>
      <c r="V504" s="15"/>
      <c r="W504" s="15"/>
      <c r="X504" s="15"/>
      <c r="Y504" s="15"/>
      <c r="Z504" s="15"/>
    </row>
    <row r="505" spans="1:26">
      <c r="A505" s="15">
        <v>102</v>
      </c>
      <c r="B505" s="15">
        <v>1</v>
      </c>
      <c r="C505" s="15"/>
      <c r="D505" s="15"/>
      <c r="E505" s="15"/>
      <c r="F505" s="15"/>
      <c r="G505" s="15"/>
      <c r="H505" s="16" t="s">
        <v>694</v>
      </c>
      <c r="I505" s="16" t="s">
        <v>695</v>
      </c>
      <c r="J505" s="15" t="s">
        <v>696</v>
      </c>
      <c r="K505" s="9" cm="1">
        <f t="array" ref="K505">IF(I505="","",_xlfn.XLOOKUP(0&amp;A505&amp;IF(F505&lt;&gt;"",F505,LOOKUP(2,1/(F$2:F505&lt;&gt;""),F$2:F505))&amp;I505,Hoja4!G:G,Hoja4!F:F,"",0))</f>
        <v>1514797000</v>
      </c>
      <c r="L505" s="2"/>
      <c r="M505" s="15"/>
      <c r="N505" s="15"/>
      <c r="O505" s="15"/>
      <c r="P505" s="15"/>
      <c r="Q505" s="15"/>
      <c r="R505" s="15"/>
      <c r="S505" s="15"/>
      <c r="T505" s="15"/>
      <c r="U505" s="15"/>
      <c r="V505" s="15"/>
      <c r="W505" s="15"/>
      <c r="X505" s="15"/>
      <c r="Y505" s="15"/>
      <c r="Z505" s="15"/>
    </row>
    <row r="506" spans="1:26">
      <c r="A506" s="15">
        <v>102</v>
      </c>
      <c r="B506" s="15">
        <v>1</v>
      </c>
      <c r="C506" s="15"/>
      <c r="D506" s="15"/>
      <c r="E506" s="15"/>
      <c r="F506" s="15"/>
      <c r="G506" s="15"/>
      <c r="H506" s="16" t="s">
        <v>697</v>
      </c>
      <c r="I506" s="16" t="s">
        <v>698</v>
      </c>
      <c r="J506" s="15" t="s">
        <v>699</v>
      </c>
      <c r="K506" s="9" cm="1">
        <f t="array" ref="K506">IF(I506="","",_xlfn.XLOOKUP(0&amp;A506&amp;IF(F506&lt;&gt;"",F506,LOOKUP(2,1/(F$2:F506&lt;&gt;""),F$2:F506))&amp;I506,Hoja4!G:G,Hoja4!F:F,"",0))</f>
        <v>1599853000</v>
      </c>
      <c r="L506" s="2"/>
      <c r="M506" s="15"/>
      <c r="N506" s="15"/>
      <c r="O506" s="15"/>
      <c r="P506" s="15"/>
      <c r="Q506" s="15"/>
      <c r="R506" s="15"/>
      <c r="S506" s="15"/>
      <c r="T506" s="15"/>
      <c r="U506" s="15"/>
      <c r="V506" s="15"/>
      <c r="W506" s="15"/>
      <c r="X506" s="15"/>
      <c r="Y506" s="15"/>
      <c r="Z506" s="15"/>
    </row>
    <row r="507" spans="1:26">
      <c r="A507" s="15">
        <v>102</v>
      </c>
      <c r="B507" s="15">
        <v>1</v>
      </c>
      <c r="C507" s="15"/>
      <c r="D507" s="15"/>
      <c r="E507" s="15"/>
      <c r="F507" s="15"/>
      <c r="G507" s="15"/>
      <c r="H507" s="16" t="s">
        <v>32</v>
      </c>
      <c r="I507" s="16" t="s">
        <v>32</v>
      </c>
      <c r="J507" s="15"/>
      <c r="K507" s="18" t="str" cm="1">
        <f t="array" ref="K507">IF(I507="","",_xlfn.XLOOKUP(0&amp;A507&amp;IF(F507&lt;&gt;"",F507,LOOKUP(2,1/(F$2:F507&lt;&gt;""),F$2:F507))&amp;I507,Hoja4!G:G,Hoja4!F:F,"",0))</f>
        <v/>
      </c>
      <c r="L507" s="15"/>
      <c r="M507" s="15">
        <v>11</v>
      </c>
      <c r="N507" s="15" t="s">
        <v>714</v>
      </c>
      <c r="O507" s="15" t="s">
        <v>40</v>
      </c>
      <c r="P507" s="15" t="s">
        <v>35</v>
      </c>
      <c r="Q507" s="15" t="s">
        <v>36</v>
      </c>
      <c r="R507" s="15" t="s">
        <v>37</v>
      </c>
      <c r="S507" s="15">
        <v>1122</v>
      </c>
      <c r="T507" s="15"/>
      <c r="U507" s="15">
        <v>11108</v>
      </c>
      <c r="V507" s="15">
        <v>1010</v>
      </c>
      <c r="W507" s="15" t="s">
        <v>38</v>
      </c>
      <c r="X507" s="15" t="s">
        <v>38</v>
      </c>
      <c r="Y507" s="15" t="s">
        <v>38</v>
      </c>
      <c r="Z507" s="2"/>
    </row>
    <row r="508" spans="1:26">
      <c r="A508" s="15">
        <v>102</v>
      </c>
      <c r="B508" s="15">
        <v>1</v>
      </c>
      <c r="C508" s="15"/>
      <c r="D508" s="15"/>
      <c r="E508" s="15"/>
      <c r="F508" s="15"/>
      <c r="G508" s="15"/>
      <c r="H508" s="16" t="s">
        <v>32</v>
      </c>
      <c r="I508" s="16" t="s">
        <v>32</v>
      </c>
      <c r="J508" s="15"/>
      <c r="K508" s="18" t="str" cm="1">
        <f t="array" ref="K508">IF(I508="","",_xlfn.XLOOKUP(0&amp;A508&amp;IF(F508&lt;&gt;"",F508,LOOKUP(2,1/(F$2:F508&lt;&gt;""),F$2:F508))&amp;I508,Hoja4!G:G,Hoja4!F:F,"",0))</f>
        <v/>
      </c>
      <c r="L508" s="15"/>
      <c r="M508" s="15">
        <v>15</v>
      </c>
      <c r="N508" s="15" t="s">
        <v>715</v>
      </c>
      <c r="O508" s="15" t="s">
        <v>40</v>
      </c>
      <c r="P508" s="15" t="s">
        <v>35</v>
      </c>
      <c r="Q508" s="15" t="s">
        <v>36</v>
      </c>
      <c r="R508" s="15" t="s">
        <v>37</v>
      </c>
      <c r="S508" s="15">
        <v>820</v>
      </c>
      <c r="T508" s="15"/>
      <c r="U508" s="15">
        <v>6316</v>
      </c>
      <c r="V508" s="15">
        <v>738</v>
      </c>
      <c r="W508" s="15" t="s">
        <v>38</v>
      </c>
      <c r="X508" s="15" t="s">
        <v>38</v>
      </c>
      <c r="Y508" s="15" t="s">
        <v>38</v>
      </c>
      <c r="Z508" s="2"/>
    </row>
    <row r="509" spans="1:26">
      <c r="A509" s="3">
        <v>102</v>
      </c>
      <c r="B509" s="3">
        <v>1</v>
      </c>
      <c r="C509" s="3" t="s">
        <v>688</v>
      </c>
      <c r="D509" s="3"/>
      <c r="E509" s="3"/>
      <c r="F509" s="3">
        <v>4</v>
      </c>
      <c r="G509" s="3" t="s">
        <v>713</v>
      </c>
      <c r="H509" s="4" t="s">
        <v>32</v>
      </c>
      <c r="I509" s="4" t="s">
        <v>32</v>
      </c>
      <c r="J509" s="3" t="s">
        <v>44</v>
      </c>
      <c r="K509" s="11">
        <f>SUM(K504:K508)</f>
        <v>3227854500</v>
      </c>
      <c r="L509" s="13">
        <f>SUM(L504:L508)</f>
        <v>0</v>
      </c>
      <c r="M509" s="3"/>
      <c r="N509" s="3"/>
      <c r="O509" s="3"/>
      <c r="P509" s="3"/>
      <c r="Q509" s="3"/>
      <c r="R509" s="3"/>
      <c r="S509" s="3"/>
      <c r="T509" s="3"/>
      <c r="U509" s="3"/>
      <c r="V509" s="3"/>
      <c r="W509" s="3"/>
      <c r="X509" s="3"/>
      <c r="Y509" s="3" t="s">
        <v>45</v>
      </c>
      <c r="Z509" s="13">
        <f>SUM(Z504:Z508)</f>
        <v>0</v>
      </c>
    </row>
    <row r="510" spans="1:26">
      <c r="A510" s="15">
        <v>102</v>
      </c>
      <c r="B510" s="15">
        <v>1</v>
      </c>
      <c r="C510" s="15" t="s">
        <v>688</v>
      </c>
      <c r="D510" s="15">
        <v>2</v>
      </c>
      <c r="E510" s="15" t="s">
        <v>712</v>
      </c>
      <c r="F510" s="15">
        <v>5</v>
      </c>
      <c r="G510" s="15" t="s">
        <v>716</v>
      </c>
      <c r="H510" s="16" t="s">
        <v>691</v>
      </c>
      <c r="I510" s="16" t="s">
        <v>692</v>
      </c>
      <c r="J510" s="15" t="s">
        <v>693</v>
      </c>
      <c r="K510" s="9" cm="1">
        <f t="array" ref="K510">IF(I510="","",_xlfn.XLOOKUP(0&amp;A510&amp;IF(F510&lt;&gt;"",F510,LOOKUP(2,1/(F$2:F510&lt;&gt;""),F$2:F510))&amp;I510,Hoja4!G:G,Hoja4!F:F,"",0))</f>
        <v>5905000000</v>
      </c>
      <c r="L510" s="2"/>
      <c r="M510" s="15"/>
      <c r="N510" s="15"/>
      <c r="O510" s="15"/>
      <c r="P510" s="15"/>
      <c r="Q510" s="15"/>
      <c r="R510" s="15"/>
      <c r="S510" s="15"/>
      <c r="T510" s="15"/>
      <c r="U510" s="15"/>
      <c r="V510" s="15"/>
      <c r="W510" s="15"/>
      <c r="X510" s="15"/>
      <c r="Y510" s="15"/>
      <c r="Z510" s="15"/>
    </row>
    <row r="511" spans="1:26">
      <c r="A511" s="15">
        <v>102</v>
      </c>
      <c r="B511" s="15">
        <v>1</v>
      </c>
      <c r="C511" s="15"/>
      <c r="D511" s="15"/>
      <c r="E511" s="15"/>
      <c r="F511" s="15"/>
      <c r="G511" s="15"/>
      <c r="H511" s="16" t="s">
        <v>697</v>
      </c>
      <c r="I511" s="16" t="s">
        <v>698</v>
      </c>
      <c r="J511" s="15" t="s">
        <v>699</v>
      </c>
      <c r="K511" s="9" cm="1">
        <f t="array" ref="K511">IF(I511="","",_xlfn.XLOOKUP(0&amp;A511&amp;IF(F511&lt;&gt;"",F511,LOOKUP(2,1/(F$2:F511&lt;&gt;""),F$2:F511))&amp;I511,Hoja4!G:G,Hoja4!F:F,"",0))</f>
        <v>76633000</v>
      </c>
      <c r="L511" s="2"/>
      <c r="M511" s="15"/>
      <c r="N511" s="15"/>
      <c r="O511" s="15"/>
      <c r="P511" s="15"/>
      <c r="Q511" s="15"/>
      <c r="R511" s="15"/>
      <c r="S511" s="15"/>
      <c r="T511" s="15"/>
      <c r="U511" s="15"/>
      <c r="V511" s="15"/>
      <c r="W511" s="15"/>
      <c r="X511" s="15"/>
      <c r="Y511" s="15"/>
      <c r="Z511" s="15"/>
    </row>
    <row r="512" spans="1:26">
      <c r="A512" s="15">
        <v>102</v>
      </c>
      <c r="B512" s="15">
        <v>1</v>
      </c>
      <c r="C512" s="15"/>
      <c r="D512" s="15"/>
      <c r="E512" s="15"/>
      <c r="F512" s="15"/>
      <c r="G512" s="15"/>
      <c r="H512" s="16" t="s">
        <v>32</v>
      </c>
      <c r="I512" s="16" t="s">
        <v>32</v>
      </c>
      <c r="J512" s="15"/>
      <c r="K512" s="18" t="str" cm="1">
        <f t="array" ref="K512">IF(I512="","",_xlfn.XLOOKUP(0&amp;A512&amp;IF(F512&lt;&gt;"",F512,LOOKUP(2,1/(F$2:F512&lt;&gt;""),F$2:F512))&amp;I512,Hoja4!G:G,Hoja4!F:F,"",0))</f>
        <v/>
      </c>
      <c r="L512" s="15"/>
      <c r="M512" s="15">
        <v>12</v>
      </c>
      <c r="N512" s="15" t="s">
        <v>717</v>
      </c>
      <c r="O512" s="15" t="s">
        <v>40</v>
      </c>
      <c r="P512" s="15" t="s">
        <v>35</v>
      </c>
      <c r="Q512" s="15" t="s">
        <v>36</v>
      </c>
      <c r="R512" s="15" t="s">
        <v>37</v>
      </c>
      <c r="S512" s="15">
        <v>261</v>
      </c>
      <c r="T512" s="15"/>
      <c r="U512" s="15">
        <v>4508</v>
      </c>
      <c r="V512" s="15">
        <v>595</v>
      </c>
      <c r="W512" s="15" t="s">
        <v>38</v>
      </c>
      <c r="X512" s="15" t="s">
        <v>38</v>
      </c>
      <c r="Y512" s="15" t="s">
        <v>38</v>
      </c>
      <c r="Z512" s="2"/>
    </row>
    <row r="513" spans="1:26">
      <c r="A513" s="3">
        <v>102</v>
      </c>
      <c r="B513" s="3">
        <v>1</v>
      </c>
      <c r="C513" s="3" t="s">
        <v>688</v>
      </c>
      <c r="D513" s="3"/>
      <c r="E513" s="3"/>
      <c r="F513" s="3">
        <v>5</v>
      </c>
      <c r="G513" s="3" t="s">
        <v>716</v>
      </c>
      <c r="H513" s="4" t="s">
        <v>32</v>
      </c>
      <c r="I513" s="4" t="s">
        <v>32</v>
      </c>
      <c r="J513" s="3" t="s">
        <v>44</v>
      </c>
      <c r="K513" s="11">
        <f>SUM(K510:K512)</f>
        <v>5981633000</v>
      </c>
      <c r="L513" s="13">
        <f>SUM(L510:L512)</f>
        <v>0</v>
      </c>
      <c r="M513" s="3"/>
      <c r="N513" s="3"/>
      <c r="O513" s="3"/>
      <c r="P513" s="3"/>
      <c r="Q513" s="3"/>
      <c r="R513" s="3"/>
      <c r="S513" s="3"/>
      <c r="T513" s="3"/>
      <c r="U513" s="3"/>
      <c r="V513" s="3"/>
      <c r="W513" s="3"/>
      <c r="X513" s="3"/>
      <c r="Y513" s="3" t="s">
        <v>45</v>
      </c>
      <c r="Z513" s="13">
        <f>SUM(Z510:Z512)</f>
        <v>0</v>
      </c>
    </row>
    <row r="514" spans="1:26">
      <c r="A514" s="15">
        <v>102</v>
      </c>
      <c r="B514" s="15">
        <v>1</v>
      </c>
      <c r="C514" s="15" t="s">
        <v>688</v>
      </c>
      <c r="D514" s="15">
        <v>3</v>
      </c>
      <c r="E514" s="15" t="s">
        <v>718</v>
      </c>
      <c r="F514" s="15">
        <v>6</v>
      </c>
      <c r="G514" s="15" t="s">
        <v>719</v>
      </c>
      <c r="H514" s="16" t="s">
        <v>720</v>
      </c>
      <c r="I514" s="16" t="s">
        <v>721</v>
      </c>
      <c r="J514" s="15" t="s">
        <v>722</v>
      </c>
      <c r="K514" s="9" cm="1">
        <f t="array" ref="K514">IF(I514="","",_xlfn.XLOOKUP(0&amp;A514&amp;IF(F514&lt;&gt;"",F514,LOOKUP(2,1/(F$2:F514&lt;&gt;""),F$2:F514))&amp;I514,Hoja4!G:G,Hoja4!F:F,"",0))</f>
        <v>2166570000</v>
      </c>
      <c r="L514" s="2"/>
      <c r="M514" s="15"/>
      <c r="N514" s="15"/>
      <c r="O514" s="15"/>
      <c r="P514" s="15"/>
      <c r="Q514" s="15"/>
      <c r="R514" s="15"/>
      <c r="S514" s="15"/>
      <c r="T514" s="15"/>
      <c r="U514" s="15"/>
      <c r="V514" s="15"/>
      <c r="W514" s="15"/>
      <c r="X514" s="15"/>
      <c r="Y514" s="15"/>
      <c r="Z514" s="15"/>
    </row>
    <row r="515" spans="1:26">
      <c r="A515" s="15">
        <v>102</v>
      </c>
      <c r="B515" s="15">
        <v>1</v>
      </c>
      <c r="C515" s="15"/>
      <c r="D515" s="15"/>
      <c r="E515" s="15"/>
      <c r="F515" s="15"/>
      <c r="G515" s="15"/>
      <c r="H515" s="16" t="s">
        <v>691</v>
      </c>
      <c r="I515" s="16" t="s">
        <v>692</v>
      </c>
      <c r="J515" s="15" t="s">
        <v>693</v>
      </c>
      <c r="K515" s="9" cm="1">
        <f t="array" ref="K515">IF(I515="","",_xlfn.XLOOKUP(0&amp;A515&amp;IF(F515&lt;&gt;"",F515,LOOKUP(2,1/(F$2:F515&lt;&gt;""),F$2:F515))&amp;I515,Hoja4!G:G,Hoja4!F:F,"",0))</f>
        <v>100000000</v>
      </c>
      <c r="L515" s="2"/>
      <c r="M515" s="15"/>
      <c r="N515" s="15"/>
      <c r="O515" s="15"/>
      <c r="P515" s="15"/>
      <c r="Q515" s="15"/>
      <c r="R515" s="15"/>
      <c r="S515" s="15"/>
      <c r="T515" s="15"/>
      <c r="U515" s="15"/>
      <c r="V515" s="15"/>
      <c r="W515" s="15"/>
      <c r="X515" s="15"/>
      <c r="Y515" s="15"/>
      <c r="Z515" s="15"/>
    </row>
    <row r="516" spans="1:26">
      <c r="A516" s="15">
        <v>102</v>
      </c>
      <c r="B516" s="15">
        <v>1</v>
      </c>
      <c r="C516" s="15"/>
      <c r="D516" s="15"/>
      <c r="E516" s="15"/>
      <c r="F516" s="15"/>
      <c r="G516" s="15"/>
      <c r="H516" s="16" t="s">
        <v>32</v>
      </c>
      <c r="I516" s="16" t="s">
        <v>32</v>
      </c>
      <c r="J516" s="15"/>
      <c r="K516" s="18" t="str" cm="1">
        <f t="array" ref="K516">IF(I516="","",_xlfn.XLOOKUP(0&amp;A516&amp;IF(F516&lt;&gt;"",F516,LOOKUP(2,1/(F$2:F516&lt;&gt;""),F$2:F516))&amp;I516,Hoja4!G:G,Hoja4!F:F,"",0))</f>
        <v/>
      </c>
      <c r="L516" s="15"/>
      <c r="M516" s="15">
        <v>13</v>
      </c>
      <c r="N516" s="15" t="s">
        <v>723</v>
      </c>
      <c r="O516" s="15" t="s">
        <v>40</v>
      </c>
      <c r="P516" s="15" t="s">
        <v>35</v>
      </c>
      <c r="Q516" s="15" t="s">
        <v>36</v>
      </c>
      <c r="R516" s="15" t="s">
        <v>37</v>
      </c>
      <c r="S516" s="15">
        <v>1200</v>
      </c>
      <c r="T516" s="15"/>
      <c r="U516" s="15">
        <v>32820</v>
      </c>
      <c r="V516" s="15">
        <v>4500</v>
      </c>
      <c r="W516" s="15" t="s">
        <v>38</v>
      </c>
      <c r="X516" s="15" t="s">
        <v>38</v>
      </c>
      <c r="Y516" s="15" t="s">
        <v>38</v>
      </c>
      <c r="Z516" s="2"/>
    </row>
    <row r="517" spans="1:26">
      <c r="A517" s="3">
        <v>102</v>
      </c>
      <c r="B517" s="3">
        <v>1</v>
      </c>
      <c r="C517" s="3" t="s">
        <v>688</v>
      </c>
      <c r="D517" s="3"/>
      <c r="E517" s="3"/>
      <c r="F517" s="3">
        <v>6</v>
      </c>
      <c r="G517" s="3" t="s">
        <v>719</v>
      </c>
      <c r="H517" s="4" t="s">
        <v>32</v>
      </c>
      <c r="I517" s="4" t="s">
        <v>32</v>
      </c>
      <c r="J517" s="3" t="s">
        <v>44</v>
      </c>
      <c r="K517" s="11">
        <f>SUM(K514:K516)</f>
        <v>2266570000</v>
      </c>
      <c r="L517" s="13">
        <f>SUM(L514:L516)</f>
        <v>0</v>
      </c>
      <c r="M517" s="3"/>
      <c r="N517" s="3"/>
      <c r="O517" s="3"/>
      <c r="P517" s="3"/>
      <c r="Q517" s="3"/>
      <c r="R517" s="3"/>
      <c r="S517" s="3"/>
      <c r="T517" s="3"/>
      <c r="U517" s="3"/>
      <c r="V517" s="3"/>
      <c r="W517" s="3"/>
      <c r="X517" s="3"/>
      <c r="Y517" s="3" t="s">
        <v>45</v>
      </c>
      <c r="Z517" s="13">
        <f>SUM(Z514:Z516)</f>
        <v>0</v>
      </c>
    </row>
    <row r="518" spans="1:26">
      <c r="A518" s="15">
        <v>102</v>
      </c>
      <c r="B518" s="15">
        <v>1</v>
      </c>
      <c r="C518" s="15" t="s">
        <v>688</v>
      </c>
      <c r="D518" s="15">
        <v>3</v>
      </c>
      <c r="E518" s="15" t="s">
        <v>718</v>
      </c>
      <c r="F518" s="15">
        <v>10</v>
      </c>
      <c r="G518" s="15" t="s">
        <v>724</v>
      </c>
      <c r="H518" s="16" t="s">
        <v>720</v>
      </c>
      <c r="I518" s="16" t="s">
        <v>721</v>
      </c>
      <c r="J518" s="15" t="s">
        <v>722</v>
      </c>
      <c r="K518" s="9" cm="1">
        <f t="array" ref="K518">IF(I518="","",_xlfn.XLOOKUP(0&amp;A518&amp;IF(F518&lt;&gt;"",F518,LOOKUP(2,1/(F$2:F518&lt;&gt;""),F$2:F518))&amp;I518,Hoja4!G:G,Hoja4!F:F,"",0))</f>
        <v>1134570000</v>
      </c>
      <c r="L518" s="2"/>
      <c r="M518" s="15"/>
      <c r="N518" s="15"/>
      <c r="O518" s="15"/>
      <c r="P518" s="15"/>
      <c r="Q518" s="15"/>
      <c r="R518" s="15"/>
      <c r="S518" s="15"/>
      <c r="T518" s="15"/>
      <c r="U518" s="15"/>
      <c r="V518" s="15"/>
      <c r="W518" s="15"/>
      <c r="X518" s="15"/>
      <c r="Y518" s="15"/>
      <c r="Z518" s="15"/>
    </row>
    <row r="519" spans="1:26">
      <c r="A519" s="15">
        <v>102</v>
      </c>
      <c r="B519" s="15">
        <v>1</v>
      </c>
      <c r="C519" s="15"/>
      <c r="D519" s="15"/>
      <c r="E519" s="15"/>
      <c r="F519" s="15"/>
      <c r="G519" s="15"/>
      <c r="H519" s="16" t="s">
        <v>691</v>
      </c>
      <c r="I519" s="16" t="s">
        <v>692</v>
      </c>
      <c r="J519" s="15" t="s">
        <v>693</v>
      </c>
      <c r="K519" s="9" cm="1">
        <f t="array" ref="K519">IF(I519="","",_xlfn.XLOOKUP(0&amp;A519&amp;IF(F519&lt;&gt;"",F519,LOOKUP(2,1/(F$2:F519&lt;&gt;""),F$2:F519))&amp;I519,Hoja4!G:G,Hoja4!F:F,"",0))</f>
        <v>250000000</v>
      </c>
      <c r="L519" s="2"/>
      <c r="M519" s="15"/>
      <c r="N519" s="15"/>
      <c r="O519" s="15"/>
      <c r="P519" s="15"/>
      <c r="Q519" s="15"/>
      <c r="R519" s="15"/>
      <c r="S519" s="15"/>
      <c r="T519" s="15"/>
      <c r="U519" s="15"/>
      <c r="V519" s="15"/>
      <c r="W519" s="15"/>
      <c r="X519" s="15"/>
      <c r="Y519" s="15"/>
      <c r="Z519" s="15"/>
    </row>
    <row r="520" spans="1:26">
      <c r="A520" s="15">
        <v>102</v>
      </c>
      <c r="B520" s="15">
        <v>1</v>
      </c>
      <c r="C520" s="15"/>
      <c r="D520" s="15"/>
      <c r="E520" s="15"/>
      <c r="F520" s="15"/>
      <c r="G520" s="15"/>
      <c r="H520" s="16" t="s">
        <v>32</v>
      </c>
      <c r="I520" s="16" t="s">
        <v>32</v>
      </c>
      <c r="J520" s="15"/>
      <c r="K520" s="18" t="str" cm="1">
        <f t="array" ref="K520">IF(I520="","",_xlfn.XLOOKUP(0&amp;A520&amp;IF(F520&lt;&gt;"",F520,LOOKUP(2,1/(F$2:F520&lt;&gt;""),F$2:F520))&amp;I520,Hoja4!G:G,Hoja4!F:F,"",0))</f>
        <v/>
      </c>
      <c r="L520" s="15"/>
      <c r="M520" s="15">
        <v>14</v>
      </c>
      <c r="N520" s="15" t="s">
        <v>725</v>
      </c>
      <c r="O520" s="15" t="s">
        <v>40</v>
      </c>
      <c r="P520" s="15" t="s">
        <v>35</v>
      </c>
      <c r="Q520" s="15" t="s">
        <v>36</v>
      </c>
      <c r="R520" s="15" t="s">
        <v>37</v>
      </c>
      <c r="S520" s="15">
        <v>1138816</v>
      </c>
      <c r="T520" s="15"/>
      <c r="U520" s="15">
        <v>21264931</v>
      </c>
      <c r="V520" s="15">
        <v>2293071</v>
      </c>
      <c r="W520" s="15" t="s">
        <v>38</v>
      </c>
      <c r="X520" s="15" t="s">
        <v>38</v>
      </c>
      <c r="Y520" s="15" t="s">
        <v>38</v>
      </c>
      <c r="Z520" s="2"/>
    </row>
    <row r="521" spans="1:26">
      <c r="A521" s="3">
        <v>102</v>
      </c>
      <c r="B521" s="3">
        <v>1</v>
      </c>
      <c r="C521" s="3" t="s">
        <v>688</v>
      </c>
      <c r="D521" s="3"/>
      <c r="E521" s="3"/>
      <c r="F521" s="3">
        <v>10</v>
      </c>
      <c r="G521" s="3" t="s">
        <v>724</v>
      </c>
      <c r="H521" s="4" t="s">
        <v>32</v>
      </c>
      <c r="I521" s="4" t="s">
        <v>32</v>
      </c>
      <c r="J521" s="3" t="s">
        <v>44</v>
      </c>
      <c r="K521" s="11">
        <f>SUM(K518:K520)</f>
        <v>1384570000</v>
      </c>
      <c r="L521" s="13">
        <f>SUM(L518:L520)</f>
        <v>0</v>
      </c>
      <c r="M521" s="3"/>
      <c r="N521" s="3"/>
      <c r="O521" s="3"/>
      <c r="P521" s="3"/>
      <c r="Q521" s="3"/>
      <c r="R521" s="3"/>
      <c r="S521" s="3"/>
      <c r="T521" s="3"/>
      <c r="U521" s="3"/>
      <c r="V521" s="3"/>
      <c r="W521" s="3"/>
      <c r="X521" s="3"/>
      <c r="Y521" s="3" t="s">
        <v>45</v>
      </c>
      <c r="Z521" s="13">
        <f>SUM(Z518:Z520)</f>
        <v>0</v>
      </c>
    </row>
    <row r="522" spans="1:26">
      <c r="A522" s="5">
        <v>102</v>
      </c>
      <c r="B522" s="5">
        <v>1</v>
      </c>
      <c r="C522" s="5" t="s">
        <v>688</v>
      </c>
      <c r="D522" s="5"/>
      <c r="E522" s="5"/>
      <c r="F522" s="5"/>
      <c r="G522" s="5"/>
      <c r="H522" s="6" t="s">
        <v>32</v>
      </c>
      <c r="I522" s="6" t="s">
        <v>32</v>
      </c>
      <c r="J522" s="5" t="s">
        <v>121</v>
      </c>
      <c r="K522" s="12">
        <f>SUM(K488,K498,K503,K509,K513,K517,K521)</f>
        <v>17904377000</v>
      </c>
      <c r="L522" s="14">
        <f>SUM(L488,L498,L503,L509,L513,L517,L521)</f>
        <v>0</v>
      </c>
      <c r="M522" s="5"/>
      <c r="N522" s="5"/>
      <c r="O522" s="5"/>
      <c r="P522" s="5"/>
      <c r="Q522" s="5"/>
      <c r="R522" s="5"/>
      <c r="S522" s="5"/>
      <c r="T522" s="5"/>
      <c r="U522" s="5"/>
      <c r="V522" s="5"/>
      <c r="W522" s="5"/>
      <c r="X522" s="5"/>
      <c r="Y522" s="5" t="s">
        <v>121</v>
      </c>
      <c r="Z522" s="14">
        <f>SUM(Z488,Z498,Z503,Z509,Z513,Z517,Z521)</f>
        <v>0</v>
      </c>
    </row>
    <row r="523" spans="1:26">
      <c r="A523" s="15">
        <v>105</v>
      </c>
      <c r="B523" s="15">
        <v>1</v>
      </c>
      <c r="C523" s="15" t="s">
        <v>726</v>
      </c>
      <c r="D523" s="15">
        <v>1</v>
      </c>
      <c r="E523" s="15" t="s">
        <v>727</v>
      </c>
      <c r="F523" s="15">
        <v>1</v>
      </c>
      <c r="G523" s="15" t="s">
        <v>728</v>
      </c>
      <c r="H523" s="16" t="s">
        <v>729</v>
      </c>
      <c r="I523" s="16" t="s">
        <v>730</v>
      </c>
      <c r="J523" s="15" t="s">
        <v>731</v>
      </c>
      <c r="K523" s="9" cm="1">
        <f t="array" ref="K523">IF(I523="","",_xlfn.XLOOKUP(0&amp;A523&amp;IF(F523&lt;&gt;"",F523,LOOKUP(2,1/(F$2:F523&lt;&gt;""),F$2:F523))&amp;I523,Hoja4!G:G,Hoja4!F:F,"",0))</f>
        <v>682863000</v>
      </c>
      <c r="L523" s="2"/>
      <c r="M523" s="15"/>
      <c r="N523" s="15"/>
      <c r="O523" s="15"/>
      <c r="P523" s="15"/>
      <c r="Q523" s="15"/>
      <c r="R523" s="15"/>
      <c r="S523" s="15"/>
      <c r="T523" s="15"/>
      <c r="U523" s="15"/>
      <c r="V523" s="15"/>
      <c r="W523" s="15"/>
      <c r="X523" s="15"/>
      <c r="Y523" s="15"/>
      <c r="Z523" s="15"/>
    </row>
    <row r="524" spans="1:26">
      <c r="A524" s="15">
        <v>105</v>
      </c>
      <c r="B524" s="15">
        <v>1</v>
      </c>
      <c r="C524" s="15"/>
      <c r="D524" s="15"/>
      <c r="E524" s="15"/>
      <c r="F524" s="15"/>
      <c r="G524" s="15"/>
      <c r="H524" s="16" t="s">
        <v>32</v>
      </c>
      <c r="I524" s="16" t="s">
        <v>32</v>
      </c>
      <c r="J524" s="15"/>
      <c r="K524" s="18" t="str" cm="1">
        <f t="array" ref="K524">IF(I524="","",_xlfn.XLOOKUP(0&amp;A524&amp;IF(F524&lt;&gt;"",F524,LOOKUP(2,1/(F$2:F524&lt;&gt;""),F$2:F524))&amp;I524,Hoja4!G:G,Hoja4!F:F,"",0))</f>
        <v/>
      </c>
      <c r="L524" s="15"/>
      <c r="M524" s="15">
        <v>1</v>
      </c>
      <c r="N524" s="15" t="s">
        <v>732</v>
      </c>
      <c r="O524" s="15" t="s">
        <v>40</v>
      </c>
      <c r="P524" s="15" t="s">
        <v>115</v>
      </c>
      <c r="Q524" s="15" t="s">
        <v>36</v>
      </c>
      <c r="R524" s="15" t="s">
        <v>37</v>
      </c>
      <c r="S524" s="15">
        <v>1</v>
      </c>
      <c r="T524" s="15"/>
      <c r="U524" s="15">
        <v>5</v>
      </c>
      <c r="V524" s="15">
        <v>1</v>
      </c>
      <c r="W524" s="15" t="s">
        <v>38</v>
      </c>
      <c r="X524" s="15" t="s">
        <v>38</v>
      </c>
      <c r="Y524" s="15" t="s">
        <v>38</v>
      </c>
      <c r="Z524" s="2"/>
    </row>
    <row r="525" spans="1:26">
      <c r="A525" s="3">
        <v>105</v>
      </c>
      <c r="B525" s="3">
        <v>1</v>
      </c>
      <c r="C525" s="3" t="s">
        <v>726</v>
      </c>
      <c r="D525" s="3"/>
      <c r="E525" s="3"/>
      <c r="F525" s="3">
        <v>1</v>
      </c>
      <c r="G525" s="3" t="s">
        <v>728</v>
      </c>
      <c r="H525" s="4" t="s">
        <v>32</v>
      </c>
      <c r="I525" s="4" t="s">
        <v>32</v>
      </c>
      <c r="J525" s="3" t="s">
        <v>44</v>
      </c>
      <c r="K525" s="11">
        <f>SUM(K523:K524)</f>
        <v>682863000</v>
      </c>
      <c r="L525" s="13">
        <f>SUM(L522:L524)</f>
        <v>0</v>
      </c>
      <c r="M525" s="3"/>
      <c r="N525" s="3"/>
      <c r="O525" s="3"/>
      <c r="P525" s="3"/>
      <c r="Q525" s="3"/>
      <c r="R525" s="3"/>
      <c r="S525" s="3"/>
      <c r="T525" s="3"/>
      <c r="U525" s="3"/>
      <c r="V525" s="3"/>
      <c r="W525" s="3"/>
      <c r="X525" s="3"/>
      <c r="Y525" s="3" t="s">
        <v>45</v>
      </c>
      <c r="Z525" s="13">
        <f>SUM(Z522:Z524)</f>
        <v>0</v>
      </c>
    </row>
    <row r="526" spans="1:26">
      <c r="A526" s="15">
        <v>105</v>
      </c>
      <c r="B526" s="15">
        <v>1</v>
      </c>
      <c r="C526" s="15" t="s">
        <v>726</v>
      </c>
      <c r="D526" s="15">
        <v>2</v>
      </c>
      <c r="E526" s="15" t="s">
        <v>733</v>
      </c>
      <c r="F526" s="15">
        <v>2</v>
      </c>
      <c r="G526" s="15" t="s">
        <v>734</v>
      </c>
      <c r="H526" s="16" t="s">
        <v>735</v>
      </c>
      <c r="I526" s="16" t="s">
        <v>736</v>
      </c>
      <c r="J526" s="15" t="s">
        <v>737</v>
      </c>
      <c r="K526" s="9" cm="1">
        <f t="array" ref="K526">IF(I526="","",_xlfn.XLOOKUP(0&amp;A526&amp;IF(F526&lt;&gt;"",F526,LOOKUP(2,1/(F$2:F526&lt;&gt;""),F$2:F526))&amp;I526,Hoja4!G:G,Hoja4!F:F,"",0))</f>
        <v>95688000</v>
      </c>
      <c r="L526" s="2"/>
      <c r="M526" s="15"/>
      <c r="N526" s="15"/>
      <c r="O526" s="15"/>
      <c r="P526" s="15"/>
      <c r="Q526" s="15"/>
      <c r="R526" s="15"/>
      <c r="S526" s="15"/>
      <c r="T526" s="15"/>
      <c r="U526" s="15"/>
      <c r="V526" s="15"/>
      <c r="W526" s="15"/>
      <c r="X526" s="15"/>
      <c r="Y526" s="15"/>
      <c r="Z526" s="15"/>
    </row>
    <row r="527" spans="1:26">
      <c r="A527" s="15">
        <v>105</v>
      </c>
      <c r="B527" s="15">
        <v>1</v>
      </c>
      <c r="C527" s="15"/>
      <c r="D527" s="15"/>
      <c r="E527" s="15"/>
      <c r="F527" s="15"/>
      <c r="G527" s="15"/>
      <c r="H527" s="16" t="s">
        <v>32</v>
      </c>
      <c r="I527" s="16" t="s">
        <v>32</v>
      </c>
      <c r="J527" s="15"/>
      <c r="K527" s="18" t="str" cm="1">
        <f t="array" ref="K527">IF(I527="","",_xlfn.XLOOKUP(0&amp;A527&amp;IF(F527&lt;&gt;"",F527,LOOKUP(2,1/(F$2:F527&lt;&gt;""),F$2:F527))&amp;I527,Hoja4!G:G,Hoja4!F:F,"",0))</f>
        <v/>
      </c>
      <c r="L527" s="15"/>
      <c r="M527" s="15">
        <v>2</v>
      </c>
      <c r="N527" s="15" t="s">
        <v>738</v>
      </c>
      <c r="O527" s="15" t="s">
        <v>40</v>
      </c>
      <c r="P527" s="15" t="s">
        <v>115</v>
      </c>
      <c r="Q527" s="15" t="s">
        <v>36</v>
      </c>
      <c r="R527" s="15" t="s">
        <v>37</v>
      </c>
      <c r="S527" s="15">
        <v>3</v>
      </c>
      <c r="T527" s="15"/>
      <c r="U527" s="15">
        <v>30</v>
      </c>
      <c r="V527" s="15">
        <v>3</v>
      </c>
      <c r="W527" s="15" t="s">
        <v>38</v>
      </c>
      <c r="X527" s="15" t="s">
        <v>38</v>
      </c>
      <c r="Y527" s="15" t="s">
        <v>38</v>
      </c>
      <c r="Z527" s="2"/>
    </row>
    <row r="528" spans="1:26">
      <c r="A528" s="3">
        <v>105</v>
      </c>
      <c r="B528" s="3">
        <v>1</v>
      </c>
      <c r="C528" s="3" t="s">
        <v>726</v>
      </c>
      <c r="D528" s="3"/>
      <c r="E528" s="3"/>
      <c r="F528" s="3">
        <v>2</v>
      </c>
      <c r="G528" s="3" t="s">
        <v>734</v>
      </c>
      <c r="H528" s="4" t="s">
        <v>32</v>
      </c>
      <c r="I528" s="4" t="s">
        <v>32</v>
      </c>
      <c r="J528" s="3" t="s">
        <v>44</v>
      </c>
      <c r="K528" s="11">
        <f>SUM(K526:K527)</f>
        <v>95688000</v>
      </c>
      <c r="L528" s="13">
        <f>SUM(L526:L527)</f>
        <v>0</v>
      </c>
      <c r="M528" s="3"/>
      <c r="N528" s="3"/>
      <c r="O528" s="3"/>
      <c r="P528" s="3"/>
      <c r="Q528" s="3"/>
      <c r="R528" s="3"/>
      <c r="S528" s="3"/>
      <c r="T528" s="3"/>
      <c r="U528" s="3"/>
      <c r="V528" s="3"/>
      <c r="W528" s="3"/>
      <c r="X528" s="3"/>
      <c r="Y528" s="3" t="s">
        <v>45</v>
      </c>
      <c r="Z528" s="13">
        <f>SUM(Z526:Z527)</f>
        <v>0</v>
      </c>
    </row>
    <row r="529" spans="1:26">
      <c r="A529" s="15">
        <v>105</v>
      </c>
      <c r="B529" s="15">
        <v>1</v>
      </c>
      <c r="C529" s="15" t="s">
        <v>726</v>
      </c>
      <c r="D529" s="15">
        <v>2</v>
      </c>
      <c r="E529" s="15" t="s">
        <v>733</v>
      </c>
      <c r="F529" s="15">
        <v>3</v>
      </c>
      <c r="G529" s="15" t="s">
        <v>739</v>
      </c>
      <c r="H529" s="16" t="s">
        <v>740</v>
      </c>
      <c r="I529" s="16" t="s">
        <v>741</v>
      </c>
      <c r="J529" s="15" t="s">
        <v>742</v>
      </c>
      <c r="K529" s="9" cm="1">
        <f t="array" ref="K529">IF(I529="","",_xlfn.XLOOKUP(0&amp;A529&amp;IF(F529&lt;&gt;"",F529,LOOKUP(2,1/(F$2:F529&lt;&gt;""),F$2:F529))&amp;I529,Hoja4!G:G,Hoja4!F:F,"",0))</f>
        <v>524826000</v>
      </c>
      <c r="L529" s="2"/>
      <c r="M529" s="15"/>
      <c r="N529" s="15"/>
      <c r="O529" s="15"/>
      <c r="P529" s="15"/>
      <c r="Q529" s="15"/>
      <c r="R529" s="15"/>
      <c r="S529" s="15"/>
      <c r="T529" s="15"/>
      <c r="U529" s="15"/>
      <c r="V529" s="15"/>
      <c r="W529" s="15"/>
      <c r="X529" s="15"/>
      <c r="Y529" s="15"/>
      <c r="Z529" s="15"/>
    </row>
    <row r="530" spans="1:26">
      <c r="A530" s="15">
        <v>105</v>
      </c>
      <c r="B530" s="15">
        <v>1</v>
      </c>
      <c r="C530" s="15"/>
      <c r="D530" s="15"/>
      <c r="E530" s="15"/>
      <c r="F530" s="15"/>
      <c r="G530" s="15"/>
      <c r="H530" s="16" t="s">
        <v>32</v>
      </c>
      <c r="I530" s="16" t="s">
        <v>32</v>
      </c>
      <c r="J530" s="15"/>
      <c r="K530" s="18" t="str" cm="1">
        <f t="array" ref="K530">IF(I530="","",_xlfn.XLOOKUP(0&amp;A530&amp;IF(F530&lt;&gt;"",F530,LOOKUP(2,1/(F$2:F530&lt;&gt;""),F$2:F530))&amp;I530,Hoja4!G:G,Hoja4!F:F,"",0))</f>
        <v/>
      </c>
      <c r="L530" s="15"/>
      <c r="M530" s="15">
        <v>3</v>
      </c>
      <c r="N530" s="15" t="s">
        <v>743</v>
      </c>
      <c r="O530" s="15" t="s">
        <v>40</v>
      </c>
      <c r="P530" s="15" t="s">
        <v>115</v>
      </c>
      <c r="Q530" s="15" t="s">
        <v>36</v>
      </c>
      <c r="R530" s="15" t="s">
        <v>37</v>
      </c>
      <c r="S530" s="15">
        <v>4</v>
      </c>
      <c r="T530" s="15"/>
      <c r="U530" s="15">
        <v>40</v>
      </c>
      <c r="V530" s="15">
        <v>4</v>
      </c>
      <c r="W530" s="15" t="s">
        <v>38</v>
      </c>
      <c r="X530" s="15" t="s">
        <v>38</v>
      </c>
      <c r="Y530" s="15" t="s">
        <v>38</v>
      </c>
      <c r="Z530" s="2"/>
    </row>
    <row r="531" spans="1:26">
      <c r="A531" s="3">
        <v>105</v>
      </c>
      <c r="B531" s="3">
        <v>1</v>
      </c>
      <c r="C531" s="3" t="s">
        <v>726</v>
      </c>
      <c r="D531" s="3"/>
      <c r="E531" s="3"/>
      <c r="F531" s="3">
        <v>3</v>
      </c>
      <c r="G531" s="3" t="s">
        <v>739</v>
      </c>
      <c r="H531" s="4" t="s">
        <v>32</v>
      </c>
      <c r="I531" s="4" t="s">
        <v>32</v>
      </c>
      <c r="J531" s="3" t="s">
        <v>44</v>
      </c>
      <c r="K531" s="11">
        <f>SUM(K529:K530)</f>
        <v>524826000</v>
      </c>
      <c r="L531" s="13">
        <f>SUM(L529:L530)</f>
        <v>0</v>
      </c>
      <c r="M531" s="3"/>
      <c r="N531" s="3"/>
      <c r="O531" s="3"/>
      <c r="P531" s="3"/>
      <c r="Q531" s="3"/>
      <c r="R531" s="3"/>
      <c r="S531" s="3"/>
      <c r="T531" s="3"/>
      <c r="U531" s="3"/>
      <c r="V531" s="3"/>
      <c r="W531" s="3"/>
      <c r="X531" s="3"/>
      <c r="Y531" s="3" t="s">
        <v>45</v>
      </c>
      <c r="Z531" s="13">
        <f>SUM(Z529:Z530)</f>
        <v>0</v>
      </c>
    </row>
    <row r="532" spans="1:26">
      <c r="A532" s="15">
        <v>105</v>
      </c>
      <c r="B532" s="15">
        <v>1</v>
      </c>
      <c r="C532" s="15" t="s">
        <v>726</v>
      </c>
      <c r="D532" s="15">
        <v>3</v>
      </c>
      <c r="E532" s="15" t="s">
        <v>744</v>
      </c>
      <c r="F532" s="15">
        <v>4</v>
      </c>
      <c r="G532" s="15" t="s">
        <v>745</v>
      </c>
      <c r="H532" s="16" t="s">
        <v>32</v>
      </c>
      <c r="I532" s="16" t="s">
        <v>32</v>
      </c>
      <c r="J532" s="15"/>
      <c r="K532" s="18" t="str" cm="1">
        <f t="array" ref="K532">IF(I532="","",_xlfn.XLOOKUP(0&amp;A532&amp;IF(F532&lt;&gt;"",F532,LOOKUP(2,1/(F$2:F532&lt;&gt;""),F$2:F532))&amp;I532,Hoja4!G:G,Hoja4!F:F,"",0))</f>
        <v/>
      </c>
      <c r="L532" s="15"/>
      <c r="M532" s="15"/>
      <c r="N532" s="15"/>
      <c r="O532" s="15"/>
      <c r="P532" s="15"/>
      <c r="Q532" s="15"/>
      <c r="R532" s="15"/>
      <c r="S532" s="15"/>
      <c r="T532" s="15"/>
      <c r="U532" s="15"/>
      <c r="V532" s="15"/>
      <c r="W532" s="15"/>
      <c r="X532" s="15"/>
      <c r="Y532" s="15"/>
      <c r="Z532" s="2"/>
    </row>
    <row r="533" spans="1:26">
      <c r="A533" s="15">
        <v>105</v>
      </c>
      <c r="B533" s="15">
        <v>1</v>
      </c>
      <c r="C533" s="15"/>
      <c r="D533" s="15"/>
      <c r="E533" s="15"/>
      <c r="F533" s="15"/>
      <c r="G533" s="15"/>
      <c r="H533" s="16" t="s">
        <v>32</v>
      </c>
      <c r="I533" s="16" t="s">
        <v>32</v>
      </c>
      <c r="J533" s="15"/>
      <c r="K533" s="18" t="str" cm="1">
        <f t="array" ref="K533">IF(I533="","",_xlfn.XLOOKUP(0&amp;A533&amp;IF(F533&lt;&gt;"",F533,LOOKUP(2,1/(F$2:F533&lt;&gt;""),F$2:F533))&amp;I533,Hoja4!G:G,Hoja4!F:F,"",0))</f>
        <v/>
      </c>
      <c r="L533" s="15"/>
      <c r="M533" s="15">
        <v>4</v>
      </c>
      <c r="N533" s="15" t="s">
        <v>746</v>
      </c>
      <c r="O533" s="15" t="s">
        <v>40</v>
      </c>
      <c r="P533" s="15" t="s">
        <v>115</v>
      </c>
      <c r="Q533" s="15" t="s">
        <v>36</v>
      </c>
      <c r="R533" s="15" t="s">
        <v>37</v>
      </c>
      <c r="S533" s="15">
        <v>2</v>
      </c>
      <c r="T533" s="15"/>
      <c r="U533" s="15">
        <v>20</v>
      </c>
      <c r="V533" s="15">
        <v>2</v>
      </c>
      <c r="W533" s="15" t="s">
        <v>38</v>
      </c>
      <c r="X533" s="15" t="s">
        <v>38</v>
      </c>
      <c r="Y533" s="15" t="s">
        <v>38</v>
      </c>
      <c r="Z533" s="2"/>
    </row>
    <row r="534" spans="1:26">
      <c r="A534" s="3">
        <v>105</v>
      </c>
      <c r="B534" s="3">
        <v>1</v>
      </c>
      <c r="C534" s="3" t="s">
        <v>726</v>
      </c>
      <c r="D534" s="3"/>
      <c r="E534" s="3"/>
      <c r="F534" s="3">
        <v>4</v>
      </c>
      <c r="G534" s="3" t="s">
        <v>745</v>
      </c>
      <c r="H534" s="4" t="s">
        <v>32</v>
      </c>
      <c r="I534" s="4" t="s">
        <v>32</v>
      </c>
      <c r="J534" s="3" t="s">
        <v>44</v>
      </c>
      <c r="K534" s="11">
        <f>SUM(K532:K533)</f>
        <v>0</v>
      </c>
      <c r="L534" s="13">
        <f>SUM(L532:L533)</f>
        <v>0</v>
      </c>
      <c r="M534" s="3"/>
      <c r="N534" s="3"/>
      <c r="O534" s="3"/>
      <c r="P534" s="3"/>
      <c r="Q534" s="3"/>
      <c r="R534" s="3"/>
      <c r="S534" s="3"/>
      <c r="T534" s="3"/>
      <c r="U534" s="3"/>
      <c r="V534" s="3"/>
      <c r="W534" s="3"/>
      <c r="X534" s="3"/>
      <c r="Y534" s="3" t="s">
        <v>45</v>
      </c>
      <c r="Z534" s="13">
        <f>SUM(Z532:Z533)</f>
        <v>0</v>
      </c>
    </row>
    <row r="535" spans="1:26">
      <c r="A535" s="15">
        <v>105</v>
      </c>
      <c r="B535" s="15">
        <v>1</v>
      </c>
      <c r="C535" s="15" t="s">
        <v>726</v>
      </c>
      <c r="D535" s="15">
        <v>3</v>
      </c>
      <c r="E535" s="15" t="s">
        <v>744</v>
      </c>
      <c r="F535" s="15">
        <v>5</v>
      </c>
      <c r="G535" s="15" t="s">
        <v>747</v>
      </c>
      <c r="H535" s="16" t="s">
        <v>735</v>
      </c>
      <c r="I535" s="16" t="s">
        <v>736</v>
      </c>
      <c r="J535" s="15" t="s">
        <v>737</v>
      </c>
      <c r="K535" s="9" cm="1">
        <f t="array" ref="K535">IF(I535="","",_xlfn.XLOOKUP(0&amp;A535&amp;IF(F535&lt;&gt;"",F535,LOOKUP(2,1/(F$2:F535&lt;&gt;""),F$2:F535))&amp;I535,Hoja4!G:G,Hoja4!F:F,"",0))</f>
        <v>165000000</v>
      </c>
      <c r="L535" s="2"/>
      <c r="M535" s="15"/>
      <c r="N535" s="15"/>
      <c r="O535" s="15"/>
      <c r="P535" s="15"/>
      <c r="Q535" s="15"/>
      <c r="R535" s="15"/>
      <c r="S535" s="15"/>
      <c r="T535" s="15"/>
      <c r="U535" s="15"/>
      <c r="V535" s="15"/>
      <c r="W535" s="15"/>
      <c r="X535" s="15"/>
      <c r="Y535" s="15"/>
      <c r="Z535" s="15"/>
    </row>
    <row r="536" spans="1:26">
      <c r="A536" s="15">
        <v>105</v>
      </c>
      <c r="B536" s="15">
        <v>1</v>
      </c>
      <c r="C536" s="15"/>
      <c r="D536" s="15"/>
      <c r="E536" s="15"/>
      <c r="F536" s="15"/>
      <c r="G536" s="15"/>
      <c r="H536" s="16" t="s">
        <v>32</v>
      </c>
      <c r="I536" s="16" t="s">
        <v>32</v>
      </c>
      <c r="J536" s="15"/>
      <c r="K536" s="18" t="str" cm="1">
        <f t="array" ref="K536">IF(I536="","",_xlfn.XLOOKUP(0&amp;A536&amp;IF(F536&lt;&gt;"",F536,LOOKUP(2,1/(F$2:F536&lt;&gt;""),F$2:F536))&amp;I536,Hoja4!G:G,Hoja4!F:F,"",0))</f>
        <v/>
      </c>
      <c r="L536" s="15"/>
      <c r="M536" s="15">
        <v>5</v>
      </c>
      <c r="N536" s="15" t="s">
        <v>748</v>
      </c>
      <c r="O536" s="15" t="s">
        <v>40</v>
      </c>
      <c r="P536" s="15" t="s">
        <v>115</v>
      </c>
      <c r="Q536" s="15" t="s">
        <v>36</v>
      </c>
      <c r="R536" s="15" t="s">
        <v>37</v>
      </c>
      <c r="S536" s="15">
        <v>1</v>
      </c>
      <c r="T536" s="15"/>
      <c r="U536" s="15">
        <v>10</v>
      </c>
      <c r="V536" s="15">
        <v>1</v>
      </c>
      <c r="W536" s="15" t="s">
        <v>38</v>
      </c>
      <c r="X536" s="15" t="s">
        <v>38</v>
      </c>
      <c r="Y536" s="15" t="s">
        <v>38</v>
      </c>
      <c r="Z536" s="2"/>
    </row>
    <row r="537" spans="1:26">
      <c r="A537" s="3">
        <v>105</v>
      </c>
      <c r="B537" s="3">
        <v>1</v>
      </c>
      <c r="C537" s="3" t="s">
        <v>726</v>
      </c>
      <c r="D537" s="3"/>
      <c r="E537" s="3"/>
      <c r="F537" s="3">
        <v>5</v>
      </c>
      <c r="G537" s="3" t="s">
        <v>747</v>
      </c>
      <c r="H537" s="4" t="s">
        <v>32</v>
      </c>
      <c r="I537" s="4" t="s">
        <v>32</v>
      </c>
      <c r="J537" s="3" t="s">
        <v>44</v>
      </c>
      <c r="K537" s="11">
        <f>SUM(K535:K536)</f>
        <v>165000000</v>
      </c>
      <c r="L537" s="13">
        <f>SUM(L535:L536)</f>
        <v>0</v>
      </c>
      <c r="M537" s="3"/>
      <c r="N537" s="3"/>
      <c r="O537" s="3"/>
      <c r="P537" s="3"/>
      <c r="Q537" s="3"/>
      <c r="R537" s="3"/>
      <c r="S537" s="3"/>
      <c r="T537" s="3"/>
      <c r="U537" s="3"/>
      <c r="V537" s="3"/>
      <c r="W537" s="3"/>
      <c r="X537" s="3"/>
      <c r="Y537" s="3" t="s">
        <v>45</v>
      </c>
      <c r="Z537" s="13">
        <f>SUM(Z535:Z536)</f>
        <v>0</v>
      </c>
    </row>
    <row r="538" spans="1:26">
      <c r="A538" s="15">
        <v>105</v>
      </c>
      <c r="B538" s="15">
        <v>1</v>
      </c>
      <c r="C538" s="15" t="s">
        <v>726</v>
      </c>
      <c r="D538" s="15">
        <v>4</v>
      </c>
      <c r="E538" s="15" t="s">
        <v>749</v>
      </c>
      <c r="F538" s="15">
        <v>6</v>
      </c>
      <c r="G538" s="15" t="s">
        <v>750</v>
      </c>
      <c r="H538" s="16" t="s">
        <v>740</v>
      </c>
      <c r="I538" s="16" t="s">
        <v>741</v>
      </c>
      <c r="J538" s="15" t="s">
        <v>742</v>
      </c>
      <c r="K538" s="9" cm="1">
        <f t="array" ref="K538">IF(I538="","",_xlfn.XLOOKUP(0&amp;A538&amp;IF(F538&lt;&gt;"",F538,LOOKUP(2,1/(F$2:F538&lt;&gt;""),F$2:F538))&amp;I538,Hoja4!G:G,Hoja4!F:F,"",0))</f>
        <v>195572000</v>
      </c>
      <c r="L538" s="2"/>
      <c r="M538" s="15"/>
      <c r="N538" s="15"/>
      <c r="O538" s="15"/>
      <c r="P538" s="15"/>
      <c r="Q538" s="15"/>
      <c r="R538" s="15"/>
      <c r="S538" s="15"/>
      <c r="T538" s="15"/>
      <c r="U538" s="15"/>
      <c r="V538" s="15"/>
      <c r="W538" s="15"/>
      <c r="X538" s="15"/>
      <c r="Y538" s="15"/>
      <c r="Z538" s="15"/>
    </row>
    <row r="539" spans="1:26">
      <c r="A539" s="15">
        <v>105</v>
      </c>
      <c r="B539" s="15">
        <v>1</v>
      </c>
      <c r="C539" s="15"/>
      <c r="D539" s="15"/>
      <c r="E539" s="15"/>
      <c r="F539" s="15"/>
      <c r="G539" s="15"/>
      <c r="H539" s="16" t="s">
        <v>32</v>
      </c>
      <c r="I539" s="16" t="s">
        <v>32</v>
      </c>
      <c r="J539" s="15"/>
      <c r="K539" s="18" t="str" cm="1">
        <f t="array" ref="K539">IF(I539="","",_xlfn.XLOOKUP(0&amp;A539&amp;IF(F539&lt;&gt;"",F539,LOOKUP(2,1/(F$2:F539&lt;&gt;""),F$2:F539))&amp;I539,Hoja4!G:G,Hoja4!F:F,"",0))</f>
        <v/>
      </c>
      <c r="L539" s="15"/>
      <c r="M539" s="15">
        <v>6</v>
      </c>
      <c r="N539" s="15" t="s">
        <v>751</v>
      </c>
      <c r="O539" s="15" t="s">
        <v>40</v>
      </c>
      <c r="P539" s="15" t="s">
        <v>115</v>
      </c>
      <c r="Q539" s="15" t="s">
        <v>36</v>
      </c>
      <c r="R539" s="15" t="s">
        <v>37</v>
      </c>
      <c r="S539" s="15"/>
      <c r="T539" s="15"/>
      <c r="U539" s="15">
        <v>1505</v>
      </c>
      <c r="V539" s="15">
        <v>455</v>
      </c>
      <c r="W539" s="15" t="s">
        <v>38</v>
      </c>
      <c r="X539" s="15" t="s">
        <v>38</v>
      </c>
      <c r="Y539" s="15" t="s">
        <v>38</v>
      </c>
      <c r="Z539" s="2"/>
    </row>
    <row r="540" spans="1:26">
      <c r="A540" s="15">
        <v>105</v>
      </c>
      <c r="B540" s="15">
        <v>1</v>
      </c>
      <c r="C540" s="15"/>
      <c r="D540" s="15"/>
      <c r="E540" s="15"/>
      <c r="F540" s="15"/>
      <c r="G540" s="15"/>
      <c r="H540" s="16" t="s">
        <v>32</v>
      </c>
      <c r="I540" s="16" t="s">
        <v>32</v>
      </c>
      <c r="J540" s="15"/>
      <c r="K540" s="18" t="str" cm="1">
        <f t="array" ref="K540">IF(I540="","",_xlfn.XLOOKUP(0&amp;A540&amp;IF(F540&lt;&gt;"",F540,LOOKUP(2,1/(F$2:F540&lt;&gt;""),F$2:F540))&amp;I540,Hoja4!G:G,Hoja4!F:F,"",0))</f>
        <v/>
      </c>
      <c r="L540" s="15"/>
      <c r="M540" s="15">
        <v>7</v>
      </c>
      <c r="N540" s="15" t="s">
        <v>752</v>
      </c>
      <c r="O540" s="15" t="s">
        <v>40</v>
      </c>
      <c r="P540" s="15" t="s">
        <v>115</v>
      </c>
      <c r="Q540" s="15" t="s">
        <v>36</v>
      </c>
      <c r="R540" s="15" t="s">
        <v>37</v>
      </c>
      <c r="S540" s="15"/>
      <c r="T540" s="15"/>
      <c r="U540" s="15">
        <v>645</v>
      </c>
      <c r="V540" s="15">
        <v>195</v>
      </c>
      <c r="W540" s="15" t="s">
        <v>38</v>
      </c>
      <c r="X540" s="15" t="s">
        <v>38</v>
      </c>
      <c r="Y540" s="15" t="s">
        <v>38</v>
      </c>
      <c r="Z540" s="2"/>
    </row>
    <row r="541" spans="1:26">
      <c r="A541" s="3">
        <v>105</v>
      </c>
      <c r="B541" s="3">
        <v>1</v>
      </c>
      <c r="C541" s="3" t="s">
        <v>726</v>
      </c>
      <c r="D541" s="3"/>
      <c r="E541" s="3"/>
      <c r="F541" s="3">
        <v>6</v>
      </c>
      <c r="G541" s="3" t="s">
        <v>750</v>
      </c>
      <c r="H541" s="4" t="s">
        <v>32</v>
      </c>
      <c r="I541" s="4" t="s">
        <v>32</v>
      </c>
      <c r="J541" s="3" t="s">
        <v>44</v>
      </c>
      <c r="K541" s="11">
        <f>SUM(K538:K540)</f>
        <v>195572000</v>
      </c>
      <c r="L541" s="13">
        <f>SUM(L538:L540)</f>
        <v>0</v>
      </c>
      <c r="M541" s="3"/>
      <c r="N541" s="3"/>
      <c r="O541" s="3"/>
      <c r="P541" s="3"/>
      <c r="Q541" s="3"/>
      <c r="R541" s="3"/>
      <c r="S541" s="3"/>
      <c r="T541" s="3"/>
      <c r="U541" s="3"/>
      <c r="V541" s="3"/>
      <c r="W541" s="3"/>
      <c r="X541" s="3"/>
      <c r="Y541" s="3" t="s">
        <v>45</v>
      </c>
      <c r="Z541" s="13">
        <f>SUM(Z538:Z540)</f>
        <v>0</v>
      </c>
    </row>
    <row r="542" spans="1:26">
      <c r="A542" s="15">
        <v>105</v>
      </c>
      <c r="B542" s="15">
        <v>1</v>
      </c>
      <c r="C542" s="15" t="s">
        <v>726</v>
      </c>
      <c r="D542" s="15">
        <v>4</v>
      </c>
      <c r="E542" s="15" t="s">
        <v>749</v>
      </c>
      <c r="F542" s="15">
        <v>7</v>
      </c>
      <c r="G542" s="15" t="s">
        <v>753</v>
      </c>
      <c r="H542" s="16" t="s">
        <v>740</v>
      </c>
      <c r="I542" s="16" t="s">
        <v>741</v>
      </c>
      <c r="J542" s="15" t="s">
        <v>742</v>
      </c>
      <c r="K542" s="9" cm="1">
        <f t="array" ref="K542">IF(I542="","",_xlfn.XLOOKUP(0&amp;A542&amp;IF(F542&lt;&gt;"",F542,LOOKUP(2,1/(F$2:F542&lt;&gt;""),F$2:F542))&amp;I542,Hoja4!G:G,Hoja4!F:F,"",0))</f>
        <v>280299000</v>
      </c>
      <c r="L542" s="2"/>
      <c r="M542" s="15"/>
      <c r="N542" s="15"/>
      <c r="O542" s="15"/>
      <c r="P542" s="15"/>
      <c r="Q542" s="15"/>
      <c r="R542" s="15"/>
      <c r="S542" s="15"/>
      <c r="T542" s="15"/>
      <c r="U542" s="15"/>
      <c r="V542" s="15"/>
      <c r="W542" s="15"/>
      <c r="X542" s="15"/>
      <c r="Y542" s="15"/>
      <c r="Z542" s="15"/>
    </row>
    <row r="543" spans="1:26">
      <c r="A543" s="15">
        <v>105</v>
      </c>
      <c r="B543" s="15">
        <v>1</v>
      </c>
      <c r="C543" s="15"/>
      <c r="D543" s="15"/>
      <c r="E543" s="15"/>
      <c r="F543" s="15"/>
      <c r="G543" s="15"/>
      <c r="H543" s="16" t="s">
        <v>32</v>
      </c>
      <c r="I543" s="16" t="s">
        <v>32</v>
      </c>
      <c r="J543" s="15"/>
      <c r="K543" s="18" t="str" cm="1">
        <f t="array" ref="K543">IF(I543="","",_xlfn.XLOOKUP(0&amp;A543&amp;IF(F543&lt;&gt;"",F543,LOOKUP(2,1/(F$2:F543&lt;&gt;""),F$2:F543))&amp;I543,Hoja4!G:G,Hoja4!F:F,"",0))</f>
        <v/>
      </c>
      <c r="L543" s="15"/>
      <c r="M543" s="15">
        <v>8</v>
      </c>
      <c r="N543" s="15" t="s">
        <v>754</v>
      </c>
      <c r="O543" s="15" t="s">
        <v>40</v>
      </c>
      <c r="P543" s="15" t="s">
        <v>115</v>
      </c>
      <c r="Q543" s="15" t="s">
        <v>36</v>
      </c>
      <c r="R543" s="15" t="s">
        <v>37</v>
      </c>
      <c r="S543" s="15">
        <v>1</v>
      </c>
      <c r="T543" s="15"/>
      <c r="U543" s="15">
        <v>5</v>
      </c>
      <c r="V543" s="15">
        <v>1</v>
      </c>
      <c r="W543" s="15" t="s">
        <v>38</v>
      </c>
      <c r="X543" s="15" t="s">
        <v>38</v>
      </c>
      <c r="Y543" s="15" t="s">
        <v>38</v>
      </c>
      <c r="Z543" s="2"/>
    </row>
    <row r="544" spans="1:26">
      <c r="A544" s="3">
        <v>105</v>
      </c>
      <c r="B544" s="3">
        <v>1</v>
      </c>
      <c r="C544" s="3" t="s">
        <v>726</v>
      </c>
      <c r="D544" s="3"/>
      <c r="E544" s="3"/>
      <c r="F544" s="3">
        <v>7</v>
      </c>
      <c r="G544" s="3" t="s">
        <v>753</v>
      </c>
      <c r="H544" s="4" t="s">
        <v>32</v>
      </c>
      <c r="I544" s="4" t="s">
        <v>32</v>
      </c>
      <c r="J544" s="3" t="s">
        <v>44</v>
      </c>
      <c r="K544" s="11">
        <f>SUM(K542:K543)</f>
        <v>280299000</v>
      </c>
      <c r="L544" s="13">
        <f>SUM(L542:L543)</f>
        <v>0</v>
      </c>
      <c r="M544" s="3"/>
      <c r="N544" s="3"/>
      <c r="O544" s="3"/>
      <c r="P544" s="3"/>
      <c r="Q544" s="3"/>
      <c r="R544" s="3"/>
      <c r="S544" s="3"/>
      <c r="T544" s="3"/>
      <c r="U544" s="3"/>
      <c r="V544" s="3"/>
      <c r="W544" s="3"/>
      <c r="X544" s="3"/>
      <c r="Y544" s="3" t="s">
        <v>45</v>
      </c>
      <c r="Z544" s="13">
        <f>SUM(Z542:Z543)</f>
        <v>0</v>
      </c>
    </row>
    <row r="545" spans="1:26">
      <c r="A545" s="15">
        <v>105</v>
      </c>
      <c r="B545" s="15">
        <v>1</v>
      </c>
      <c r="C545" s="15" t="s">
        <v>726</v>
      </c>
      <c r="D545" s="15">
        <v>4</v>
      </c>
      <c r="E545" s="15" t="s">
        <v>749</v>
      </c>
      <c r="F545" s="15">
        <v>8</v>
      </c>
      <c r="G545" s="15" t="s">
        <v>755</v>
      </c>
      <c r="H545" s="16" t="s">
        <v>740</v>
      </c>
      <c r="I545" s="16" t="s">
        <v>741</v>
      </c>
      <c r="J545" s="15" t="s">
        <v>742</v>
      </c>
      <c r="K545" s="9" cm="1">
        <f t="array" ref="K545">IF(I545="","",_xlfn.XLOOKUP(0&amp;A545&amp;IF(F545&lt;&gt;"",F545,LOOKUP(2,1/(F$2:F545&lt;&gt;""),F$2:F545))&amp;I545,Hoja4!G:G,Hoja4!F:F,"",0))</f>
        <v>253749000</v>
      </c>
      <c r="L545" s="2"/>
      <c r="M545" s="15"/>
      <c r="N545" s="15"/>
      <c r="O545" s="15"/>
      <c r="P545" s="15"/>
      <c r="Q545" s="15"/>
      <c r="R545" s="15"/>
      <c r="S545" s="15"/>
      <c r="T545" s="15"/>
      <c r="U545" s="15"/>
      <c r="V545" s="15"/>
      <c r="W545" s="15"/>
      <c r="X545" s="15"/>
      <c r="Y545" s="15"/>
      <c r="Z545" s="15"/>
    </row>
    <row r="546" spans="1:26">
      <c r="A546" s="15">
        <v>105</v>
      </c>
      <c r="B546" s="15">
        <v>1</v>
      </c>
      <c r="C546" s="15"/>
      <c r="D546" s="15"/>
      <c r="E546" s="15"/>
      <c r="F546" s="15"/>
      <c r="G546" s="15"/>
      <c r="H546" s="16" t="s">
        <v>32</v>
      </c>
      <c r="I546" s="16" t="s">
        <v>32</v>
      </c>
      <c r="J546" s="15"/>
      <c r="K546" s="18" t="str" cm="1">
        <f t="array" ref="K546">IF(I546="","",_xlfn.XLOOKUP(0&amp;A546&amp;IF(F546&lt;&gt;"",F546,LOOKUP(2,1/(F$2:F546&lt;&gt;""),F$2:F546))&amp;I546,Hoja4!G:G,Hoja4!F:F,"",0))</f>
        <v/>
      </c>
      <c r="L546" s="15"/>
      <c r="M546" s="15">
        <v>9</v>
      </c>
      <c r="N546" s="15" t="s">
        <v>756</v>
      </c>
      <c r="O546" s="15" t="s">
        <v>40</v>
      </c>
      <c r="P546" s="15" t="s">
        <v>115</v>
      </c>
      <c r="Q546" s="15" t="s">
        <v>36</v>
      </c>
      <c r="R546" s="15" t="s">
        <v>37</v>
      </c>
      <c r="S546" s="15">
        <v>1</v>
      </c>
      <c r="T546" s="15"/>
      <c r="U546" s="15">
        <v>5</v>
      </c>
      <c r="V546" s="15">
        <v>1</v>
      </c>
      <c r="W546" s="15" t="s">
        <v>38</v>
      </c>
      <c r="X546" s="15" t="s">
        <v>38</v>
      </c>
      <c r="Y546" s="15" t="s">
        <v>38</v>
      </c>
      <c r="Z546" s="2"/>
    </row>
    <row r="547" spans="1:26">
      <c r="A547" s="3">
        <v>105</v>
      </c>
      <c r="B547" s="3">
        <v>1</v>
      </c>
      <c r="C547" s="3" t="s">
        <v>726</v>
      </c>
      <c r="D547" s="3"/>
      <c r="E547" s="3"/>
      <c r="F547" s="3">
        <v>8</v>
      </c>
      <c r="G547" s="3" t="s">
        <v>755</v>
      </c>
      <c r="H547" s="4" t="s">
        <v>32</v>
      </c>
      <c r="I547" s="4" t="s">
        <v>32</v>
      </c>
      <c r="J547" s="3" t="s">
        <v>44</v>
      </c>
      <c r="K547" s="11">
        <f>SUM(K545:K546)</f>
        <v>253749000</v>
      </c>
      <c r="L547" s="13">
        <f>SUM(L545:L546)</f>
        <v>0</v>
      </c>
      <c r="M547" s="3"/>
      <c r="N547" s="3"/>
      <c r="O547" s="3"/>
      <c r="P547" s="3"/>
      <c r="Q547" s="3"/>
      <c r="R547" s="3"/>
      <c r="S547" s="3"/>
      <c r="T547" s="3"/>
      <c r="U547" s="3"/>
      <c r="V547" s="3"/>
      <c r="W547" s="3"/>
      <c r="X547" s="3"/>
      <c r="Y547" s="3" t="s">
        <v>45</v>
      </c>
      <c r="Z547" s="13">
        <f>SUM(Z545:Z546)</f>
        <v>0</v>
      </c>
    </row>
    <row r="548" spans="1:26">
      <c r="A548" s="15">
        <v>105</v>
      </c>
      <c r="B548" s="15">
        <v>1</v>
      </c>
      <c r="C548" s="15" t="s">
        <v>726</v>
      </c>
      <c r="D548" s="15">
        <v>5</v>
      </c>
      <c r="E548" s="15" t="s">
        <v>317</v>
      </c>
      <c r="F548" s="15">
        <v>9</v>
      </c>
      <c r="G548" s="15" t="s">
        <v>757</v>
      </c>
      <c r="H548" s="16" t="s">
        <v>735</v>
      </c>
      <c r="I548" s="16" t="s">
        <v>736</v>
      </c>
      <c r="J548" s="15" t="s">
        <v>737</v>
      </c>
      <c r="K548" s="9" cm="1">
        <f t="array" ref="K548">IF(I548="","",_xlfn.XLOOKUP(0&amp;A548&amp;IF(F548&lt;&gt;"",F548,LOOKUP(2,1/(F$2:F548&lt;&gt;""),F$2:F548))&amp;I548,Hoja4!G:G,Hoja4!F:F,"",0))</f>
        <v>670322000</v>
      </c>
      <c r="L548" s="2"/>
      <c r="M548" s="15"/>
      <c r="N548" s="15"/>
      <c r="O548" s="15"/>
      <c r="P548" s="15"/>
      <c r="Q548" s="15"/>
      <c r="R548" s="15"/>
      <c r="S548" s="15"/>
      <c r="T548" s="15"/>
      <c r="U548" s="15"/>
      <c r="V548" s="15"/>
      <c r="W548" s="15"/>
      <c r="X548" s="15"/>
      <c r="Y548" s="15"/>
      <c r="Z548" s="15"/>
    </row>
    <row r="549" spans="1:26">
      <c r="A549" s="15">
        <v>105</v>
      </c>
      <c r="B549" s="15">
        <v>1</v>
      </c>
      <c r="C549" s="15"/>
      <c r="D549" s="15"/>
      <c r="E549" s="15"/>
      <c r="F549" s="15"/>
      <c r="G549" s="15"/>
      <c r="H549" s="16" t="s">
        <v>32</v>
      </c>
      <c r="I549" s="16" t="s">
        <v>32</v>
      </c>
      <c r="J549" s="15"/>
      <c r="K549" s="18" t="str" cm="1">
        <f t="array" ref="K549">IF(I549="","",_xlfn.XLOOKUP(0&amp;A549&amp;IF(F549&lt;&gt;"",F549,LOOKUP(2,1/(F$2:F549&lt;&gt;""),F$2:F549))&amp;I549,Hoja4!G:G,Hoja4!F:F,"",0))</f>
        <v/>
      </c>
      <c r="L549" s="15"/>
      <c r="M549" s="15">
        <v>10</v>
      </c>
      <c r="N549" s="15" t="s">
        <v>758</v>
      </c>
      <c r="O549" s="15" t="s">
        <v>34</v>
      </c>
      <c r="P549" s="15" t="s">
        <v>115</v>
      </c>
      <c r="Q549" s="15" t="s">
        <v>41</v>
      </c>
      <c r="R549" s="15" t="s">
        <v>37</v>
      </c>
      <c r="S549" s="15"/>
      <c r="T549" s="15"/>
      <c r="U549" s="15">
        <v>100</v>
      </c>
      <c r="V549" s="15">
        <v>100</v>
      </c>
      <c r="W549" s="15" t="s">
        <v>38</v>
      </c>
      <c r="X549" s="15" t="s">
        <v>38</v>
      </c>
      <c r="Y549" s="15" t="s">
        <v>38</v>
      </c>
      <c r="Z549" s="2"/>
    </row>
    <row r="550" spans="1:26">
      <c r="A550" s="3">
        <v>105</v>
      </c>
      <c r="B550" s="3">
        <v>1</v>
      </c>
      <c r="C550" s="3" t="s">
        <v>726</v>
      </c>
      <c r="D550" s="3"/>
      <c r="E550" s="3"/>
      <c r="F550" s="3">
        <v>9</v>
      </c>
      <c r="G550" s="3" t="s">
        <v>757</v>
      </c>
      <c r="H550" s="4" t="s">
        <v>32</v>
      </c>
      <c r="I550" s="4" t="s">
        <v>32</v>
      </c>
      <c r="J550" s="3" t="s">
        <v>44</v>
      </c>
      <c r="K550" s="11">
        <f>SUM(K548:K549)</f>
        <v>670322000</v>
      </c>
      <c r="L550" s="13">
        <f>SUM(L548:L549)</f>
        <v>0</v>
      </c>
      <c r="M550" s="3"/>
      <c r="N550" s="3"/>
      <c r="O550" s="3"/>
      <c r="P550" s="3"/>
      <c r="Q550" s="3"/>
      <c r="R550" s="3"/>
      <c r="S550" s="3"/>
      <c r="T550" s="3"/>
      <c r="U550" s="3"/>
      <c r="V550" s="3"/>
      <c r="W550" s="3"/>
      <c r="X550" s="3"/>
      <c r="Y550" s="3" t="s">
        <v>45</v>
      </c>
      <c r="Z550" s="13">
        <f>SUM(Z548:Z549)</f>
        <v>0</v>
      </c>
    </row>
    <row r="551" spans="1:26">
      <c r="A551" s="15">
        <v>105</v>
      </c>
      <c r="B551" s="15">
        <v>1</v>
      </c>
      <c r="C551" s="15" t="s">
        <v>726</v>
      </c>
      <c r="D551" s="15">
        <v>5</v>
      </c>
      <c r="E551" s="15" t="s">
        <v>317</v>
      </c>
      <c r="F551" s="15">
        <v>10</v>
      </c>
      <c r="G551" s="15" t="s">
        <v>759</v>
      </c>
      <c r="H551" s="16" t="s">
        <v>735</v>
      </c>
      <c r="I551" s="16" t="s">
        <v>736</v>
      </c>
      <c r="J551" s="15" t="s">
        <v>737</v>
      </c>
      <c r="K551" s="9" cm="1">
        <f t="array" ref="K551">IF(I551="","",_xlfn.XLOOKUP(0&amp;A551&amp;IF(F551&lt;&gt;"",F551,LOOKUP(2,1/(F$2:F551&lt;&gt;""),F$2:F551))&amp;I551,Hoja4!G:G,Hoja4!F:F,"",0))</f>
        <v>413160000</v>
      </c>
      <c r="L551" s="2"/>
      <c r="M551" s="15"/>
      <c r="N551" s="15"/>
      <c r="O551" s="15"/>
      <c r="P551" s="15"/>
      <c r="Q551" s="15"/>
      <c r="R551" s="15"/>
      <c r="S551" s="15"/>
      <c r="T551" s="15"/>
      <c r="U551" s="15"/>
      <c r="V551" s="15"/>
      <c r="W551" s="15"/>
      <c r="X551" s="15"/>
      <c r="Y551" s="15"/>
      <c r="Z551" s="15"/>
    </row>
    <row r="552" spans="1:26">
      <c r="A552" s="15">
        <v>105</v>
      </c>
      <c r="B552" s="15">
        <v>1</v>
      </c>
      <c r="C552" s="15"/>
      <c r="D552" s="15"/>
      <c r="E552" s="15"/>
      <c r="F552" s="15"/>
      <c r="G552" s="15"/>
      <c r="H552" s="16" t="s">
        <v>32</v>
      </c>
      <c r="I552" s="16" t="s">
        <v>32</v>
      </c>
      <c r="J552" s="15"/>
      <c r="K552" s="18" t="str" cm="1">
        <f t="array" ref="K552">IF(I552="","",_xlfn.XLOOKUP(0&amp;A552&amp;IF(F552&lt;&gt;"",F552,LOOKUP(2,1/(F$2:F552&lt;&gt;""),F$2:F552))&amp;I552,Hoja4!G:G,Hoja4!F:F,"",0))</f>
        <v/>
      </c>
      <c r="L552" s="15"/>
      <c r="M552" s="15">
        <v>11</v>
      </c>
      <c r="N552" s="15" t="s">
        <v>760</v>
      </c>
      <c r="O552" s="15" t="s">
        <v>34</v>
      </c>
      <c r="P552" s="15" t="s">
        <v>115</v>
      </c>
      <c r="Q552" s="15" t="s">
        <v>41</v>
      </c>
      <c r="R552" s="15" t="s">
        <v>37</v>
      </c>
      <c r="S552" s="15"/>
      <c r="T552" s="15"/>
      <c r="U552" s="15">
        <v>100</v>
      </c>
      <c r="V552" s="15">
        <v>100</v>
      </c>
      <c r="W552" s="15" t="s">
        <v>38</v>
      </c>
      <c r="X552" s="15" t="s">
        <v>38</v>
      </c>
      <c r="Y552" s="15" t="s">
        <v>38</v>
      </c>
      <c r="Z552" s="2"/>
    </row>
    <row r="553" spans="1:26">
      <c r="A553" s="3">
        <v>105</v>
      </c>
      <c r="B553" s="3">
        <v>1</v>
      </c>
      <c r="C553" s="3" t="s">
        <v>726</v>
      </c>
      <c r="D553" s="3"/>
      <c r="E553" s="3"/>
      <c r="F553" s="3">
        <v>10</v>
      </c>
      <c r="G553" s="3" t="s">
        <v>759</v>
      </c>
      <c r="H553" s="4" t="s">
        <v>32</v>
      </c>
      <c r="I553" s="4" t="s">
        <v>32</v>
      </c>
      <c r="J553" s="3" t="s">
        <v>44</v>
      </c>
      <c r="K553" s="11">
        <f>SUM(K551:K552)</f>
        <v>413160000</v>
      </c>
      <c r="L553" s="13">
        <f>SUM(L551:L552)</f>
        <v>0</v>
      </c>
      <c r="M553" s="3"/>
      <c r="N553" s="3"/>
      <c r="O553" s="3"/>
      <c r="P553" s="3"/>
      <c r="Q553" s="3"/>
      <c r="R553" s="3"/>
      <c r="S553" s="3"/>
      <c r="T553" s="3"/>
      <c r="U553" s="3"/>
      <c r="V553" s="3"/>
      <c r="W553" s="3"/>
      <c r="X553" s="3"/>
      <c r="Y553" s="3" t="s">
        <v>45</v>
      </c>
      <c r="Z553" s="13">
        <f>SUM(Z551:Z552)</f>
        <v>0</v>
      </c>
    </row>
    <row r="554" spans="1:26">
      <c r="A554" s="15">
        <v>105</v>
      </c>
      <c r="B554" s="15">
        <v>1</v>
      </c>
      <c r="C554" s="15" t="s">
        <v>726</v>
      </c>
      <c r="D554" s="15">
        <v>5</v>
      </c>
      <c r="E554" s="15" t="s">
        <v>317</v>
      </c>
      <c r="F554" s="15">
        <v>11</v>
      </c>
      <c r="G554" s="15" t="s">
        <v>761</v>
      </c>
      <c r="H554" s="16" t="s">
        <v>735</v>
      </c>
      <c r="I554" s="16" t="s">
        <v>736</v>
      </c>
      <c r="J554" s="15" t="s">
        <v>737</v>
      </c>
      <c r="K554" s="9" cm="1">
        <f t="array" ref="K554">IF(I554="","",_xlfn.XLOOKUP(0&amp;A554&amp;IF(F554&lt;&gt;"",F554,LOOKUP(2,1/(F$2:F554&lt;&gt;""),F$2:F554))&amp;I554,Hoja4!G:G,Hoja4!F:F,"",0))</f>
        <v>0</v>
      </c>
      <c r="L554" s="2"/>
      <c r="M554" s="15"/>
      <c r="N554" s="15"/>
      <c r="O554" s="15"/>
      <c r="P554" s="15"/>
      <c r="Q554" s="15"/>
      <c r="R554" s="15"/>
      <c r="S554" s="15"/>
      <c r="T554" s="15"/>
      <c r="U554" s="15"/>
      <c r="V554" s="15"/>
      <c r="W554" s="15"/>
      <c r="X554" s="15"/>
      <c r="Y554" s="15"/>
      <c r="Z554" s="15"/>
    </row>
    <row r="555" spans="1:26">
      <c r="A555" s="15">
        <v>105</v>
      </c>
      <c r="B555" s="15">
        <v>1</v>
      </c>
      <c r="C555" s="15"/>
      <c r="D555" s="15"/>
      <c r="E555" s="15"/>
      <c r="F555" s="15"/>
      <c r="G555" s="15"/>
      <c r="H555" s="16" t="s">
        <v>32</v>
      </c>
      <c r="I555" s="16" t="s">
        <v>32</v>
      </c>
      <c r="J555" s="15"/>
      <c r="K555" s="18" t="str" cm="1">
        <f t="array" ref="K555">IF(I555="","",_xlfn.XLOOKUP(0&amp;A555&amp;IF(F555&lt;&gt;"",F555,LOOKUP(2,1/(F$2:F555&lt;&gt;""),F$2:F555))&amp;I555,Hoja4!G:G,Hoja4!F:F,"",0))</f>
        <v/>
      </c>
      <c r="L555" s="15"/>
      <c r="M555" s="15">
        <v>12</v>
      </c>
      <c r="N555" s="15" t="s">
        <v>762</v>
      </c>
      <c r="O555" s="15" t="s">
        <v>40</v>
      </c>
      <c r="P555" s="15" t="s">
        <v>115</v>
      </c>
      <c r="Q555" s="15" t="s">
        <v>36</v>
      </c>
      <c r="R555" s="15" t="s">
        <v>37</v>
      </c>
      <c r="S555" s="15"/>
      <c r="T555" s="15"/>
      <c r="U555" s="15">
        <v>4</v>
      </c>
      <c r="V555" s="15">
        <v>1</v>
      </c>
      <c r="W555" s="15" t="s">
        <v>38</v>
      </c>
      <c r="X555" s="15" t="s">
        <v>38</v>
      </c>
      <c r="Y555" s="15" t="s">
        <v>38</v>
      </c>
      <c r="Z555" s="2"/>
    </row>
    <row r="556" spans="1:26">
      <c r="A556" s="3">
        <v>105</v>
      </c>
      <c r="B556" s="3">
        <v>1</v>
      </c>
      <c r="C556" s="3" t="s">
        <v>726</v>
      </c>
      <c r="D556" s="3"/>
      <c r="E556" s="3"/>
      <c r="F556" s="3">
        <v>11</v>
      </c>
      <c r="G556" s="3" t="s">
        <v>761</v>
      </c>
      <c r="H556" s="4" t="s">
        <v>32</v>
      </c>
      <c r="I556" s="4" t="s">
        <v>32</v>
      </c>
      <c r="J556" s="3" t="s">
        <v>44</v>
      </c>
      <c r="K556" s="11">
        <f>SUM(K554:K555)</f>
        <v>0</v>
      </c>
      <c r="L556" s="13">
        <f>SUM(L554:L555)</f>
        <v>0</v>
      </c>
      <c r="M556" s="3"/>
      <c r="N556" s="3"/>
      <c r="O556" s="3"/>
      <c r="P556" s="3"/>
      <c r="Q556" s="3"/>
      <c r="R556" s="3"/>
      <c r="S556" s="3"/>
      <c r="T556" s="3"/>
      <c r="U556" s="3"/>
      <c r="V556" s="3"/>
      <c r="W556" s="3"/>
      <c r="X556" s="3"/>
      <c r="Y556" s="3" t="s">
        <v>45</v>
      </c>
      <c r="Z556" s="13">
        <f>SUM(Z554:Z555)</f>
        <v>0</v>
      </c>
    </row>
    <row r="557" spans="1:26">
      <c r="A557" s="5">
        <v>105</v>
      </c>
      <c r="B557" s="5">
        <v>1</v>
      </c>
      <c r="C557" s="5" t="s">
        <v>726</v>
      </c>
      <c r="D557" s="5"/>
      <c r="E557" s="5"/>
      <c r="F557" s="5"/>
      <c r="G557" s="5"/>
      <c r="H557" s="6" t="s">
        <v>32</v>
      </c>
      <c r="I557" s="6" t="s">
        <v>32</v>
      </c>
      <c r="J557" s="5" t="s">
        <v>121</v>
      </c>
      <c r="K557" s="12">
        <f>SUM(K525,K528,K531,K534,K537,K541,K544,K547,K550,K553,K556)</f>
        <v>3281479000</v>
      </c>
      <c r="L557" s="14">
        <f>SUM(L525,L528,L531,L534,L537,L541,L544,L547,L550,L553,L556)</f>
        <v>0</v>
      </c>
      <c r="M557" s="5"/>
      <c r="N557" s="5"/>
      <c r="O557" s="5"/>
      <c r="P557" s="5"/>
      <c r="Q557" s="5"/>
      <c r="R557" s="5"/>
      <c r="S557" s="5"/>
      <c r="T557" s="5"/>
      <c r="U557" s="5"/>
      <c r="V557" s="5"/>
      <c r="W557" s="5"/>
      <c r="X557" s="5"/>
      <c r="Y557" s="5" t="s">
        <v>121</v>
      </c>
      <c r="Z557" s="14">
        <f>SUM(Z525,Z528,Z531,Z534,Z537,Z541,Z544,Z547,Z550,Z553,Z556)</f>
        <v>0</v>
      </c>
    </row>
    <row r="558" spans="1:26">
      <c r="A558" s="15">
        <v>235</v>
      </c>
      <c r="B558" s="15">
        <v>1</v>
      </c>
      <c r="C558" s="15" t="s">
        <v>763</v>
      </c>
      <c r="D558" s="15">
        <v>4</v>
      </c>
      <c r="E558" s="15" t="s">
        <v>764</v>
      </c>
      <c r="F558" s="15">
        <v>3</v>
      </c>
      <c r="G558" s="15" t="s">
        <v>765</v>
      </c>
      <c r="H558" s="16" t="s">
        <v>766</v>
      </c>
      <c r="I558" s="16" t="s">
        <v>767</v>
      </c>
      <c r="J558" s="15" t="s">
        <v>768</v>
      </c>
      <c r="K558" s="9" cm="1">
        <f t="array" ref="K558">IF(I558="","",_xlfn.XLOOKUP(0&amp;A558&amp;IF(F558&lt;&gt;"",F558,LOOKUP(2,1/(F$2:F558&lt;&gt;""),F$2:F558))&amp;I558,Hoja4!G:G,Hoja4!F:F,"",0))</f>
        <v>17700000000</v>
      </c>
      <c r="L558" s="2"/>
      <c r="M558" s="15"/>
      <c r="N558" s="15"/>
      <c r="O558" s="15"/>
      <c r="P558" s="15"/>
      <c r="Q558" s="15"/>
      <c r="R558" s="15"/>
      <c r="S558" s="15"/>
      <c r="T558" s="15"/>
      <c r="U558" s="15"/>
      <c r="V558" s="15"/>
      <c r="W558" s="15"/>
      <c r="X558" s="15"/>
      <c r="Y558" s="15"/>
      <c r="Z558" s="15"/>
    </row>
    <row r="559" spans="1:26">
      <c r="A559" s="15">
        <v>235</v>
      </c>
      <c r="B559" s="15">
        <v>1</v>
      </c>
      <c r="C559" s="15"/>
      <c r="D559" s="15"/>
      <c r="E559" s="15"/>
      <c r="F559" s="15"/>
      <c r="G559" s="15"/>
      <c r="H559" s="16" t="s">
        <v>32</v>
      </c>
      <c r="I559" s="16" t="s">
        <v>32</v>
      </c>
      <c r="J559" s="15"/>
      <c r="K559" s="18" t="str" cm="1">
        <f t="array" ref="K559">IF(I559="","",_xlfn.XLOOKUP(0&amp;A559&amp;IF(F559&lt;&gt;"",F559,LOOKUP(2,1/(F$2:F559&lt;&gt;""),F$2:F559))&amp;I559,Hoja4!G:G,Hoja4!F:F,"",0))</f>
        <v/>
      </c>
      <c r="L559" s="15"/>
      <c r="M559" s="15">
        <v>1</v>
      </c>
      <c r="N559" s="15" t="s">
        <v>769</v>
      </c>
      <c r="O559" s="15" t="s">
        <v>100</v>
      </c>
      <c r="P559" s="15" t="s">
        <v>131</v>
      </c>
      <c r="Q559" s="15" t="s">
        <v>41</v>
      </c>
      <c r="R559" s="15" t="s">
        <v>37</v>
      </c>
      <c r="S559" s="15">
        <v>100</v>
      </c>
      <c r="T559" s="15"/>
      <c r="U559" s="15">
        <v>100</v>
      </c>
      <c r="V559" s="15">
        <v>100</v>
      </c>
      <c r="W559" s="15" t="s">
        <v>38</v>
      </c>
      <c r="X559" s="15" t="s">
        <v>38</v>
      </c>
      <c r="Y559" s="15" t="s">
        <v>38</v>
      </c>
      <c r="Z559" s="2"/>
    </row>
    <row r="560" spans="1:26">
      <c r="A560" s="3">
        <v>235</v>
      </c>
      <c r="B560" s="3">
        <v>1</v>
      </c>
      <c r="C560" s="3" t="s">
        <v>763</v>
      </c>
      <c r="D560" s="3"/>
      <c r="E560" s="3"/>
      <c r="F560" s="3">
        <v>3</v>
      </c>
      <c r="G560" s="3" t="s">
        <v>765</v>
      </c>
      <c r="H560" s="4" t="s">
        <v>32</v>
      </c>
      <c r="I560" s="4" t="s">
        <v>32</v>
      </c>
      <c r="J560" s="3" t="s">
        <v>44</v>
      </c>
      <c r="K560" s="11">
        <f>SUM(K558:K559)</f>
        <v>17700000000</v>
      </c>
      <c r="L560" s="13">
        <f>SUM(L557:L559)</f>
        <v>0</v>
      </c>
      <c r="M560" s="3"/>
      <c r="N560" s="3"/>
      <c r="O560" s="3"/>
      <c r="P560" s="3"/>
      <c r="Q560" s="3"/>
      <c r="R560" s="3"/>
      <c r="S560" s="3"/>
      <c r="T560" s="3"/>
      <c r="U560" s="3"/>
      <c r="V560" s="3"/>
      <c r="W560" s="3"/>
      <c r="X560" s="3"/>
      <c r="Y560" s="3" t="s">
        <v>45</v>
      </c>
      <c r="Z560" s="13">
        <f>SUM(Z557:Z559)</f>
        <v>0</v>
      </c>
    </row>
    <row r="561" spans="1:26">
      <c r="A561" s="15">
        <v>235</v>
      </c>
      <c r="B561" s="15">
        <v>1</v>
      </c>
      <c r="C561" s="15" t="s">
        <v>763</v>
      </c>
      <c r="D561" s="15">
        <v>4</v>
      </c>
      <c r="E561" s="15" t="s">
        <v>764</v>
      </c>
      <c r="F561" s="15">
        <v>5</v>
      </c>
      <c r="G561" s="15" t="s">
        <v>770</v>
      </c>
      <c r="H561" s="16" t="s">
        <v>771</v>
      </c>
      <c r="I561" s="16" t="s">
        <v>772</v>
      </c>
      <c r="J561" s="15" t="s">
        <v>773</v>
      </c>
      <c r="K561" s="9" cm="1">
        <f t="array" ref="K561">IF(I561="","",_xlfn.XLOOKUP(0&amp;A561&amp;IF(F561&lt;&gt;"",F561,LOOKUP(2,1/(F$2:F561&lt;&gt;""),F$2:F561))&amp;I561,Hoja4!G:G,Hoja4!F:F,"",0))</f>
        <v>13594321000</v>
      </c>
      <c r="L561" s="2"/>
      <c r="M561" s="15"/>
      <c r="N561" s="15"/>
      <c r="O561" s="15"/>
      <c r="P561" s="15"/>
      <c r="Q561" s="15"/>
      <c r="R561" s="15"/>
      <c r="S561" s="15"/>
      <c r="T561" s="15"/>
      <c r="U561" s="15"/>
      <c r="V561" s="15"/>
      <c r="W561" s="15"/>
      <c r="X561" s="15"/>
      <c r="Y561" s="15"/>
      <c r="Z561" s="15"/>
    </row>
    <row r="562" spans="1:26">
      <c r="A562" s="15">
        <v>235</v>
      </c>
      <c r="B562" s="15">
        <v>1</v>
      </c>
      <c r="C562" s="15"/>
      <c r="D562" s="15"/>
      <c r="E562" s="15"/>
      <c r="F562" s="15"/>
      <c r="G562" s="15"/>
      <c r="H562" s="16" t="s">
        <v>774</v>
      </c>
      <c r="I562" s="16" t="s">
        <v>775</v>
      </c>
      <c r="J562" s="15" t="s">
        <v>776</v>
      </c>
      <c r="K562" s="9" cm="1">
        <f t="array" ref="K562">IF(I562="","",_xlfn.XLOOKUP(0&amp;A562&amp;IF(F562&lt;&gt;"",F562,LOOKUP(2,1/(F$2:F562&lt;&gt;""),F$2:F562))&amp;I562,Hoja4!G:G,Hoja4!F:F,"",0))</f>
        <v>1000000000</v>
      </c>
      <c r="L562" s="2"/>
      <c r="M562" s="15"/>
      <c r="N562" s="15"/>
      <c r="O562" s="15"/>
      <c r="P562" s="15"/>
      <c r="Q562" s="15"/>
      <c r="R562" s="15"/>
      <c r="S562" s="15"/>
      <c r="T562" s="15"/>
      <c r="U562" s="15"/>
      <c r="V562" s="15"/>
      <c r="W562" s="15"/>
      <c r="X562" s="15"/>
      <c r="Y562" s="15"/>
      <c r="Z562" s="15"/>
    </row>
    <row r="563" spans="1:26">
      <c r="A563" s="15">
        <v>235</v>
      </c>
      <c r="B563" s="15">
        <v>1</v>
      </c>
      <c r="C563" s="15"/>
      <c r="D563" s="15"/>
      <c r="E563" s="15"/>
      <c r="F563" s="15"/>
      <c r="G563" s="15"/>
      <c r="H563" s="16" t="s">
        <v>32</v>
      </c>
      <c r="I563" s="16" t="s">
        <v>32</v>
      </c>
      <c r="J563" s="15"/>
      <c r="K563" s="18" t="str" cm="1">
        <f t="array" ref="K563">IF(I563="","",_xlfn.XLOOKUP(0&amp;A563&amp;IF(F563&lt;&gt;"",F563,LOOKUP(2,1/(F$2:F563&lt;&gt;""),F$2:F563))&amp;I563,Hoja4!G:G,Hoja4!F:F,"",0))</f>
        <v/>
      </c>
      <c r="L563" s="15"/>
      <c r="M563" s="15">
        <v>3</v>
      </c>
      <c r="N563" s="15" t="s">
        <v>777</v>
      </c>
      <c r="O563" s="15" t="s">
        <v>100</v>
      </c>
      <c r="P563" s="15" t="s">
        <v>131</v>
      </c>
      <c r="Q563" s="15" t="s">
        <v>41</v>
      </c>
      <c r="R563" s="15" t="s">
        <v>37</v>
      </c>
      <c r="S563" s="15">
        <v>100</v>
      </c>
      <c r="T563" s="15"/>
      <c r="U563" s="15">
        <v>100</v>
      </c>
      <c r="V563" s="15">
        <v>100</v>
      </c>
      <c r="W563" s="15" t="s">
        <v>38</v>
      </c>
      <c r="X563" s="15" t="s">
        <v>38</v>
      </c>
      <c r="Y563" s="15" t="s">
        <v>38</v>
      </c>
      <c r="Z563" s="2"/>
    </row>
    <row r="564" spans="1:26">
      <c r="A564" s="15">
        <v>235</v>
      </c>
      <c r="B564" s="15">
        <v>1</v>
      </c>
      <c r="C564" s="15"/>
      <c r="D564" s="15"/>
      <c r="E564" s="15"/>
      <c r="F564" s="15"/>
      <c r="G564" s="15"/>
      <c r="H564" s="16" t="s">
        <v>32</v>
      </c>
      <c r="I564" s="16" t="s">
        <v>32</v>
      </c>
      <c r="J564" s="15"/>
      <c r="K564" s="18" t="str" cm="1">
        <f t="array" ref="K564">IF(I564="","",_xlfn.XLOOKUP(0&amp;A564&amp;IF(F564&lt;&gt;"",F564,LOOKUP(2,1/(F$2:F564&lt;&gt;""),F$2:F564))&amp;I564,Hoja4!G:G,Hoja4!F:F,"",0))</f>
        <v/>
      </c>
      <c r="L564" s="15"/>
      <c r="M564" s="15">
        <v>6</v>
      </c>
      <c r="N564" s="15" t="s">
        <v>778</v>
      </c>
      <c r="O564" s="15" t="s">
        <v>100</v>
      </c>
      <c r="P564" s="15" t="s">
        <v>131</v>
      </c>
      <c r="Q564" s="15" t="s">
        <v>41</v>
      </c>
      <c r="R564" s="15" t="s">
        <v>37</v>
      </c>
      <c r="S564" s="15">
        <v>100</v>
      </c>
      <c r="T564" s="15"/>
      <c r="U564" s="15">
        <v>100</v>
      </c>
      <c r="V564" s="15">
        <v>100</v>
      </c>
      <c r="W564" s="15" t="s">
        <v>38</v>
      </c>
      <c r="X564" s="15" t="s">
        <v>38</v>
      </c>
      <c r="Y564" s="15" t="s">
        <v>38</v>
      </c>
      <c r="Z564" s="2"/>
    </row>
    <row r="565" spans="1:26">
      <c r="A565" s="3">
        <v>235</v>
      </c>
      <c r="B565" s="3">
        <v>1</v>
      </c>
      <c r="C565" s="3" t="s">
        <v>763</v>
      </c>
      <c r="D565" s="3"/>
      <c r="E565" s="3"/>
      <c r="F565" s="3">
        <v>5</v>
      </c>
      <c r="G565" s="3" t="s">
        <v>770</v>
      </c>
      <c r="H565" s="4" t="s">
        <v>32</v>
      </c>
      <c r="I565" s="4" t="s">
        <v>32</v>
      </c>
      <c r="J565" s="3" t="s">
        <v>44</v>
      </c>
      <c r="K565" s="11">
        <f>SUM(K561:K564)</f>
        <v>14594321000</v>
      </c>
      <c r="L565" s="13">
        <f>SUM(L561:L564)</f>
        <v>0</v>
      </c>
      <c r="M565" s="3"/>
      <c r="N565" s="3"/>
      <c r="O565" s="3"/>
      <c r="P565" s="3"/>
      <c r="Q565" s="3"/>
      <c r="R565" s="3"/>
      <c r="S565" s="3"/>
      <c r="T565" s="3"/>
      <c r="U565" s="3"/>
      <c r="V565" s="3"/>
      <c r="W565" s="3"/>
      <c r="X565" s="3"/>
      <c r="Y565" s="3" t="s">
        <v>45</v>
      </c>
      <c r="Z565" s="13">
        <f>SUM(Z561:Z564)</f>
        <v>0</v>
      </c>
    </row>
    <row r="566" spans="1:26">
      <c r="A566" s="15">
        <v>235</v>
      </c>
      <c r="B566" s="15">
        <v>1</v>
      </c>
      <c r="C566" s="15" t="s">
        <v>763</v>
      </c>
      <c r="D566" s="15">
        <v>4</v>
      </c>
      <c r="E566" s="15" t="s">
        <v>764</v>
      </c>
      <c r="F566" s="15">
        <v>6</v>
      </c>
      <c r="G566" s="15" t="s">
        <v>779</v>
      </c>
      <c r="H566" s="16" t="s">
        <v>766</v>
      </c>
      <c r="I566" s="16" t="s">
        <v>767</v>
      </c>
      <c r="J566" s="15" t="s">
        <v>768</v>
      </c>
      <c r="K566" s="9" cm="1">
        <f t="array" ref="K566">IF(I566="","",_xlfn.XLOOKUP(0&amp;A566&amp;IF(F566&lt;&gt;"",F566,LOOKUP(2,1/(F$2:F566&lt;&gt;""),F$2:F566))&amp;I566,Hoja4!G:G,Hoja4!F:F,"",0))</f>
        <v>2800000000</v>
      </c>
      <c r="L566" s="2"/>
      <c r="M566" s="15"/>
      <c r="N566" s="15"/>
      <c r="O566" s="15"/>
      <c r="P566" s="15"/>
      <c r="Q566" s="15"/>
      <c r="R566" s="15"/>
      <c r="S566" s="15"/>
      <c r="T566" s="15"/>
      <c r="U566" s="15"/>
      <c r="V566" s="15"/>
      <c r="W566" s="15"/>
      <c r="X566" s="15"/>
      <c r="Y566" s="15"/>
      <c r="Z566" s="15"/>
    </row>
    <row r="567" spans="1:26">
      <c r="A567" s="15">
        <v>235</v>
      </c>
      <c r="B567" s="15">
        <v>1</v>
      </c>
      <c r="C567" s="15"/>
      <c r="D567" s="15"/>
      <c r="E567" s="15"/>
      <c r="F567" s="15"/>
      <c r="G567" s="15"/>
      <c r="H567" s="16" t="s">
        <v>32</v>
      </c>
      <c r="I567" s="16" t="s">
        <v>32</v>
      </c>
      <c r="J567" s="15"/>
      <c r="K567" s="18" t="str" cm="1">
        <f t="array" ref="K567">IF(I567="","",_xlfn.XLOOKUP(0&amp;A567&amp;IF(F567&lt;&gt;"",F567,LOOKUP(2,1/(F$2:F567&lt;&gt;""),F$2:F567))&amp;I567,Hoja4!G:G,Hoja4!F:F,"",0))</f>
        <v/>
      </c>
      <c r="L567" s="15"/>
      <c r="M567" s="15">
        <v>7</v>
      </c>
      <c r="N567" s="15" t="s">
        <v>780</v>
      </c>
      <c r="O567" s="15" t="s">
        <v>34</v>
      </c>
      <c r="P567" s="15" t="s">
        <v>131</v>
      </c>
      <c r="Q567" s="15" t="s">
        <v>36</v>
      </c>
      <c r="R567" s="15" t="s">
        <v>37</v>
      </c>
      <c r="S567" s="15">
        <v>600000000</v>
      </c>
      <c r="T567" s="15"/>
      <c r="U567" s="15">
        <v>600000000</v>
      </c>
      <c r="V567" s="15">
        <v>100</v>
      </c>
      <c r="W567" s="15" t="s">
        <v>38</v>
      </c>
      <c r="X567" s="15" t="s">
        <v>38</v>
      </c>
      <c r="Y567" s="15" t="s">
        <v>38</v>
      </c>
      <c r="Z567" s="2"/>
    </row>
    <row r="568" spans="1:26">
      <c r="A568" s="3">
        <v>235</v>
      </c>
      <c r="B568" s="3">
        <v>1</v>
      </c>
      <c r="C568" s="3" t="s">
        <v>763</v>
      </c>
      <c r="D568" s="3"/>
      <c r="E568" s="3"/>
      <c r="F568" s="3">
        <v>6</v>
      </c>
      <c r="G568" s="3" t="s">
        <v>779</v>
      </c>
      <c r="H568" s="4" t="s">
        <v>32</v>
      </c>
      <c r="I568" s="4" t="s">
        <v>32</v>
      </c>
      <c r="J568" s="3" t="s">
        <v>44</v>
      </c>
      <c r="K568" s="11">
        <f>SUM(K566:K567)</f>
        <v>2800000000</v>
      </c>
      <c r="L568" s="13">
        <f>SUM(L566:L567)</f>
        <v>0</v>
      </c>
      <c r="M568" s="3"/>
      <c r="N568" s="3"/>
      <c r="O568" s="3"/>
      <c r="P568" s="3"/>
      <c r="Q568" s="3"/>
      <c r="R568" s="3"/>
      <c r="S568" s="3"/>
      <c r="T568" s="3"/>
      <c r="U568" s="3"/>
      <c r="V568" s="3"/>
      <c r="W568" s="3"/>
      <c r="X568" s="3"/>
      <c r="Y568" s="3" t="s">
        <v>45</v>
      </c>
      <c r="Z568" s="13">
        <f>SUM(Z566:Z567)</f>
        <v>0</v>
      </c>
    </row>
    <row r="569" spans="1:26">
      <c r="A569" s="15">
        <v>235</v>
      </c>
      <c r="B569" s="15">
        <v>1</v>
      </c>
      <c r="C569" s="15" t="s">
        <v>763</v>
      </c>
      <c r="D569" s="15">
        <v>6</v>
      </c>
      <c r="E569" s="15" t="s">
        <v>317</v>
      </c>
      <c r="F569" s="15">
        <v>7</v>
      </c>
      <c r="G569" s="15" t="s">
        <v>552</v>
      </c>
      <c r="H569" s="16" t="s">
        <v>781</v>
      </c>
      <c r="I569" s="16" t="s">
        <v>782</v>
      </c>
      <c r="J569" s="15" t="s">
        <v>783</v>
      </c>
      <c r="K569" s="9" cm="1">
        <f t="array" ref="K569">IF(I569="","",_xlfn.XLOOKUP(0&amp;A569&amp;IF(F569&lt;&gt;"",F569,LOOKUP(2,1/(F$2:F569&lt;&gt;""),F$2:F569))&amp;I569,Hoja4!G:G,Hoja4!F:F,"",0))</f>
        <v>1000000000</v>
      </c>
      <c r="L569" s="2"/>
      <c r="M569" s="15"/>
      <c r="N569" s="15"/>
      <c r="O569" s="15"/>
      <c r="P569" s="15"/>
      <c r="Q569" s="15"/>
      <c r="R569" s="15"/>
      <c r="S569" s="15"/>
      <c r="T569" s="15"/>
      <c r="U569" s="15"/>
      <c r="V569" s="15"/>
      <c r="W569" s="15"/>
      <c r="X569" s="15"/>
      <c r="Y569" s="15"/>
      <c r="Z569" s="15"/>
    </row>
    <row r="570" spans="1:26">
      <c r="A570" s="15">
        <v>235</v>
      </c>
      <c r="B570" s="15">
        <v>1</v>
      </c>
      <c r="C570" s="15"/>
      <c r="D570" s="15"/>
      <c r="E570" s="15"/>
      <c r="F570" s="15"/>
      <c r="G570" s="15"/>
      <c r="H570" s="16" t="s">
        <v>32</v>
      </c>
      <c r="I570" s="16" t="s">
        <v>32</v>
      </c>
      <c r="J570" s="15"/>
      <c r="K570" s="18" t="str" cm="1">
        <f t="array" ref="K570">IF(I570="","",_xlfn.XLOOKUP(0&amp;A570&amp;IF(F570&lt;&gt;"",F570,LOOKUP(2,1/(F$2:F570&lt;&gt;""),F$2:F570))&amp;I570,Hoja4!G:G,Hoja4!F:F,"",0))</f>
        <v/>
      </c>
      <c r="L570" s="15"/>
      <c r="M570" s="15">
        <v>8</v>
      </c>
      <c r="N570" s="15" t="s">
        <v>784</v>
      </c>
      <c r="O570" s="15" t="s">
        <v>100</v>
      </c>
      <c r="P570" s="15" t="s">
        <v>115</v>
      </c>
      <c r="Q570" s="15" t="s">
        <v>41</v>
      </c>
      <c r="R570" s="15" t="s">
        <v>37</v>
      </c>
      <c r="S570" s="15">
        <v>100</v>
      </c>
      <c r="T570" s="15"/>
      <c r="U570" s="15">
        <v>100</v>
      </c>
      <c r="V570" s="15">
        <v>100</v>
      </c>
      <c r="W570" s="15" t="s">
        <v>38</v>
      </c>
      <c r="X570" s="15" t="s">
        <v>38</v>
      </c>
      <c r="Y570" s="15" t="s">
        <v>38</v>
      </c>
      <c r="Z570" s="2"/>
    </row>
    <row r="571" spans="1:26">
      <c r="A571" s="3">
        <v>235</v>
      </c>
      <c r="B571" s="3">
        <v>1</v>
      </c>
      <c r="C571" s="3" t="s">
        <v>763</v>
      </c>
      <c r="D571" s="3"/>
      <c r="E571" s="3"/>
      <c r="F571" s="3">
        <v>7</v>
      </c>
      <c r="G571" s="3" t="s">
        <v>552</v>
      </c>
      <c r="H571" s="4" t="s">
        <v>32</v>
      </c>
      <c r="I571" s="4" t="s">
        <v>32</v>
      </c>
      <c r="J571" s="3" t="s">
        <v>44</v>
      </c>
      <c r="K571" s="11">
        <f>SUM(K569:K570)</f>
        <v>1000000000</v>
      </c>
      <c r="L571" s="13">
        <f>SUM(L569:L570)</f>
        <v>0</v>
      </c>
      <c r="M571" s="3"/>
      <c r="N571" s="3"/>
      <c r="O571" s="3"/>
      <c r="P571" s="3"/>
      <c r="Q571" s="3"/>
      <c r="R571" s="3"/>
      <c r="S571" s="3"/>
      <c r="T571" s="3"/>
      <c r="U571" s="3"/>
      <c r="V571" s="3"/>
      <c r="W571" s="3"/>
      <c r="X571" s="3"/>
      <c r="Y571" s="3" t="s">
        <v>45</v>
      </c>
      <c r="Z571" s="13">
        <f>SUM(Z569:Z570)</f>
        <v>0</v>
      </c>
    </row>
    <row r="572" spans="1:26">
      <c r="A572" s="15">
        <v>235</v>
      </c>
      <c r="B572" s="15">
        <v>1</v>
      </c>
      <c r="C572" s="15" t="s">
        <v>763</v>
      </c>
      <c r="D572" s="15">
        <v>6</v>
      </c>
      <c r="E572" s="15" t="s">
        <v>317</v>
      </c>
      <c r="F572" s="15">
        <v>8</v>
      </c>
      <c r="G572" s="15" t="s">
        <v>785</v>
      </c>
      <c r="H572" s="16" t="s">
        <v>786</v>
      </c>
      <c r="I572" s="16" t="s">
        <v>787</v>
      </c>
      <c r="J572" s="15" t="s">
        <v>788</v>
      </c>
      <c r="K572" s="9" cm="1">
        <f t="array" ref="K572">IF(I572="","",_xlfn.XLOOKUP(0&amp;A572&amp;IF(F572&lt;&gt;"",F572,LOOKUP(2,1/(F$2:F572&lt;&gt;""),F$2:F572))&amp;I572,Hoja4!G:G,Hoja4!F:F,"",0))</f>
        <v>5200000000</v>
      </c>
      <c r="L572" s="2"/>
      <c r="M572" s="15"/>
      <c r="N572" s="15"/>
      <c r="O572" s="15"/>
      <c r="P572" s="15"/>
      <c r="Q572" s="15"/>
      <c r="R572" s="15"/>
      <c r="S572" s="15"/>
      <c r="T572" s="15"/>
      <c r="U572" s="15"/>
      <c r="V572" s="15"/>
      <c r="W572" s="15"/>
      <c r="X572" s="15"/>
      <c r="Y572" s="15"/>
      <c r="Z572" s="15"/>
    </row>
    <row r="573" spans="1:26">
      <c r="A573" s="15">
        <v>235</v>
      </c>
      <c r="B573" s="15">
        <v>1</v>
      </c>
      <c r="C573" s="15"/>
      <c r="D573" s="15"/>
      <c r="E573" s="15"/>
      <c r="F573" s="15"/>
      <c r="G573" s="15"/>
      <c r="H573" s="16" t="s">
        <v>32</v>
      </c>
      <c r="I573" s="16" t="s">
        <v>32</v>
      </c>
      <c r="J573" s="15"/>
      <c r="K573" s="18" t="str" cm="1">
        <f t="array" ref="K573">IF(I573="","",_xlfn.XLOOKUP(0&amp;A573&amp;IF(F573&lt;&gt;"",F573,LOOKUP(2,1/(F$2:F573&lt;&gt;""),F$2:F573))&amp;I573,Hoja4!G:G,Hoja4!F:F,"",0))</f>
        <v/>
      </c>
      <c r="L573" s="15"/>
      <c r="M573" s="15">
        <v>9</v>
      </c>
      <c r="N573" s="15" t="s">
        <v>789</v>
      </c>
      <c r="O573" s="15" t="s">
        <v>100</v>
      </c>
      <c r="P573" s="15" t="s">
        <v>115</v>
      </c>
      <c r="Q573" s="15" t="s">
        <v>41</v>
      </c>
      <c r="R573" s="15" t="s">
        <v>37</v>
      </c>
      <c r="S573" s="15">
        <v>100</v>
      </c>
      <c r="T573" s="15"/>
      <c r="U573" s="15">
        <v>100</v>
      </c>
      <c r="V573" s="15">
        <v>100</v>
      </c>
      <c r="W573" s="15" t="s">
        <v>38</v>
      </c>
      <c r="X573" s="15" t="s">
        <v>38</v>
      </c>
      <c r="Y573" s="15" t="s">
        <v>38</v>
      </c>
      <c r="Z573" s="2"/>
    </row>
    <row r="574" spans="1:26">
      <c r="A574" s="3">
        <v>235</v>
      </c>
      <c r="B574" s="3">
        <v>1</v>
      </c>
      <c r="C574" s="3" t="s">
        <v>763</v>
      </c>
      <c r="D574" s="3"/>
      <c r="E574" s="3"/>
      <c r="F574" s="3">
        <v>8</v>
      </c>
      <c r="G574" s="3" t="s">
        <v>785</v>
      </c>
      <c r="H574" s="4" t="s">
        <v>32</v>
      </c>
      <c r="I574" s="4" t="s">
        <v>32</v>
      </c>
      <c r="J574" s="3" t="s">
        <v>44</v>
      </c>
      <c r="K574" s="11">
        <f>SUM(K572:K573)</f>
        <v>5200000000</v>
      </c>
      <c r="L574" s="13">
        <f>SUM(L572:L573)</f>
        <v>0</v>
      </c>
      <c r="M574" s="3"/>
      <c r="N574" s="3"/>
      <c r="O574" s="3"/>
      <c r="P574" s="3"/>
      <c r="Q574" s="3"/>
      <c r="R574" s="3"/>
      <c r="S574" s="3"/>
      <c r="T574" s="3"/>
      <c r="U574" s="3"/>
      <c r="V574" s="3"/>
      <c r="W574" s="3"/>
      <c r="X574" s="3"/>
      <c r="Y574" s="3" t="s">
        <v>45</v>
      </c>
      <c r="Z574" s="13">
        <f>SUM(Z572:Z573)</f>
        <v>0</v>
      </c>
    </row>
    <row r="575" spans="1:26">
      <c r="A575" s="5">
        <v>235</v>
      </c>
      <c r="B575" s="5">
        <v>1</v>
      </c>
      <c r="C575" s="5" t="s">
        <v>763</v>
      </c>
      <c r="D575" s="5"/>
      <c r="E575" s="5"/>
      <c r="F575" s="5"/>
      <c r="G575" s="5"/>
      <c r="H575" s="6" t="s">
        <v>32</v>
      </c>
      <c r="I575" s="6" t="s">
        <v>32</v>
      </c>
      <c r="J575" s="5" t="s">
        <v>121</v>
      </c>
      <c r="K575" s="12">
        <f>SUM(K560,K565,K568,K571,K574)</f>
        <v>41294321000</v>
      </c>
      <c r="L575" s="14">
        <f>SUM(L560,L565,L568,L571,L574)</f>
        <v>0</v>
      </c>
      <c r="M575" s="5"/>
      <c r="N575" s="5"/>
      <c r="O575" s="5"/>
      <c r="P575" s="5"/>
      <c r="Q575" s="5"/>
      <c r="R575" s="5"/>
      <c r="S575" s="5"/>
      <c r="T575" s="5"/>
      <c r="U575" s="5"/>
      <c r="V575" s="5"/>
      <c r="W575" s="5"/>
      <c r="X575" s="5"/>
      <c r="Y575" s="5" t="s">
        <v>121</v>
      </c>
      <c r="Z575" s="14">
        <f>SUM(Z560,Z565,Z568,Z571,Z574)</f>
        <v>0</v>
      </c>
    </row>
    <row r="576" spans="1:26">
      <c r="A576" s="15">
        <v>126</v>
      </c>
      <c r="B576" s="15">
        <v>1</v>
      </c>
      <c r="C576" s="15" t="s">
        <v>790</v>
      </c>
      <c r="D576" s="15">
        <v>4</v>
      </c>
      <c r="E576" s="15" t="s">
        <v>791</v>
      </c>
      <c r="F576" s="15">
        <v>5</v>
      </c>
      <c r="G576" s="15" t="s">
        <v>792</v>
      </c>
      <c r="H576" s="16" t="s">
        <v>793</v>
      </c>
      <c r="I576" s="16" t="s">
        <v>794</v>
      </c>
      <c r="J576" s="15" t="s">
        <v>795</v>
      </c>
      <c r="K576" s="9" cm="1">
        <f t="array" ref="K576">IF(I576="","",_xlfn.XLOOKUP(0&amp;A576&amp;IF(F576&lt;&gt;"",F576,LOOKUP(2,1/(F$2:F576&lt;&gt;""),F$2:F576))&amp;I576,Hoja4!G:G,Hoja4!F:F,"",0))</f>
        <v>5502192000</v>
      </c>
      <c r="L576" s="2"/>
      <c r="M576" s="15"/>
      <c r="N576" s="15"/>
      <c r="O576" s="15"/>
      <c r="P576" s="15"/>
      <c r="Q576" s="15"/>
      <c r="R576" s="15"/>
      <c r="S576" s="15"/>
      <c r="T576" s="15"/>
      <c r="U576" s="15"/>
      <c r="V576" s="15"/>
      <c r="W576" s="15"/>
      <c r="X576" s="15"/>
      <c r="Y576" s="15"/>
      <c r="Z576" s="15"/>
    </row>
    <row r="577" spans="1:26">
      <c r="A577" s="15">
        <v>126</v>
      </c>
      <c r="B577" s="15">
        <v>1</v>
      </c>
      <c r="C577" s="15"/>
      <c r="D577" s="15"/>
      <c r="E577" s="15"/>
      <c r="F577" s="15"/>
      <c r="G577" s="15"/>
      <c r="H577" s="16" t="s">
        <v>32</v>
      </c>
      <c r="I577" s="16" t="s">
        <v>32</v>
      </c>
      <c r="J577" s="15"/>
      <c r="K577" s="18" t="str" cm="1">
        <f t="array" ref="K577">IF(I577="","",_xlfn.XLOOKUP(0&amp;A577&amp;IF(F577&lt;&gt;"",F577,LOOKUP(2,1/(F$2:F577&lt;&gt;""),F$2:F577))&amp;I577,Hoja4!G:G,Hoja4!F:F,"",0))</f>
        <v/>
      </c>
      <c r="L577" s="15"/>
      <c r="M577" s="15">
        <v>1</v>
      </c>
      <c r="N577" s="15" t="s">
        <v>796</v>
      </c>
      <c r="O577" s="15" t="s">
        <v>40</v>
      </c>
      <c r="P577" s="15" t="s">
        <v>131</v>
      </c>
      <c r="Q577" s="15" t="s">
        <v>36</v>
      </c>
      <c r="R577" s="15" t="s">
        <v>58</v>
      </c>
      <c r="S577" s="15">
        <v>103889</v>
      </c>
      <c r="T577" s="15"/>
      <c r="U577" s="15">
        <v>156542</v>
      </c>
      <c r="V577" s="15">
        <v>15900</v>
      </c>
      <c r="W577" s="15" t="s">
        <v>38</v>
      </c>
      <c r="X577" s="15" t="s">
        <v>38</v>
      </c>
      <c r="Y577" s="15" t="s">
        <v>38</v>
      </c>
      <c r="Z577" s="2"/>
    </row>
    <row r="578" spans="1:26">
      <c r="A578" s="3">
        <v>126</v>
      </c>
      <c r="B578" s="3">
        <v>1</v>
      </c>
      <c r="C578" s="3" t="s">
        <v>790</v>
      </c>
      <c r="D578" s="3"/>
      <c r="E578" s="3"/>
      <c r="F578" s="3">
        <v>5</v>
      </c>
      <c r="G578" s="3" t="s">
        <v>792</v>
      </c>
      <c r="H578" s="4" t="s">
        <v>32</v>
      </c>
      <c r="I578" s="4" t="s">
        <v>32</v>
      </c>
      <c r="J578" s="3" t="s">
        <v>44</v>
      </c>
      <c r="K578" s="11">
        <f>SUM(K576:K577)</f>
        <v>5502192000</v>
      </c>
      <c r="L578" s="13">
        <f>SUM(L575:L577)</f>
        <v>0</v>
      </c>
      <c r="M578" s="3"/>
      <c r="N578" s="3"/>
      <c r="O578" s="3"/>
      <c r="P578" s="3"/>
      <c r="Q578" s="3"/>
      <c r="R578" s="3"/>
      <c r="S578" s="3"/>
      <c r="T578" s="3"/>
      <c r="U578" s="3"/>
      <c r="V578" s="3"/>
      <c r="W578" s="3"/>
      <c r="X578" s="3"/>
      <c r="Y578" s="3" t="s">
        <v>45</v>
      </c>
      <c r="Z578" s="13">
        <f>SUM(Z575:Z577)</f>
        <v>0</v>
      </c>
    </row>
    <row r="579" spans="1:26">
      <c r="A579" s="15">
        <v>126</v>
      </c>
      <c r="B579" s="15">
        <v>1</v>
      </c>
      <c r="C579" s="15" t="s">
        <v>790</v>
      </c>
      <c r="D579" s="15">
        <v>4</v>
      </c>
      <c r="E579" s="15" t="s">
        <v>791</v>
      </c>
      <c r="F579" s="15">
        <v>8</v>
      </c>
      <c r="G579" s="15" t="s">
        <v>797</v>
      </c>
      <c r="H579" s="16" t="s">
        <v>793</v>
      </c>
      <c r="I579" s="16" t="s">
        <v>794</v>
      </c>
      <c r="J579" s="15" t="s">
        <v>795</v>
      </c>
      <c r="K579" s="9" cm="1">
        <f t="array" ref="K579">IF(I579="","",_xlfn.XLOOKUP(0&amp;A579&amp;IF(F579&lt;&gt;"",F579,LOOKUP(2,1/(F$2:F579&lt;&gt;""),F$2:F579))&amp;I579,Hoja4!G:G,Hoja4!F:F,"",0))</f>
        <v>2981399000</v>
      </c>
      <c r="L579" s="2"/>
      <c r="M579" s="15"/>
      <c r="N579" s="15"/>
      <c r="O579" s="15"/>
      <c r="P579" s="15"/>
      <c r="Q579" s="15"/>
      <c r="R579" s="15"/>
      <c r="S579" s="15"/>
      <c r="T579" s="15"/>
      <c r="U579" s="15"/>
      <c r="V579" s="15"/>
      <c r="W579" s="15"/>
      <c r="X579" s="15"/>
      <c r="Y579" s="15"/>
      <c r="Z579" s="15"/>
    </row>
    <row r="580" spans="1:26">
      <c r="A580" s="15">
        <v>126</v>
      </c>
      <c r="B580" s="15">
        <v>1</v>
      </c>
      <c r="C580" s="15"/>
      <c r="D580" s="15"/>
      <c r="E580" s="15"/>
      <c r="F580" s="15"/>
      <c r="G580" s="15"/>
      <c r="H580" s="16" t="s">
        <v>798</v>
      </c>
      <c r="I580" s="16" t="s">
        <v>799</v>
      </c>
      <c r="J580" s="15" t="s">
        <v>800</v>
      </c>
      <c r="K580" s="9" cm="1">
        <f t="array" ref="K580">IF(I580="","",_xlfn.XLOOKUP(0&amp;A580&amp;IF(F580&lt;&gt;"",F580,LOOKUP(2,1/(F$2:F580&lt;&gt;""),F$2:F580))&amp;I580,Hoja4!G:G,Hoja4!F:F,"",0))</f>
        <v>70671630084</v>
      </c>
      <c r="L580" s="2"/>
      <c r="M580" s="15"/>
      <c r="N580" s="15"/>
      <c r="O580" s="15"/>
      <c r="P580" s="15"/>
      <c r="Q580" s="15"/>
      <c r="R580" s="15"/>
      <c r="S580" s="15"/>
      <c r="T580" s="15"/>
      <c r="U580" s="15"/>
      <c r="V580" s="15"/>
      <c r="W580" s="15"/>
      <c r="X580" s="15"/>
      <c r="Y580" s="15"/>
      <c r="Z580" s="15"/>
    </row>
    <row r="581" spans="1:26">
      <c r="A581" s="15">
        <v>126</v>
      </c>
      <c r="B581" s="15">
        <v>1</v>
      </c>
      <c r="C581" s="15"/>
      <c r="D581" s="15"/>
      <c r="E581" s="15"/>
      <c r="F581" s="15"/>
      <c r="G581" s="15"/>
      <c r="H581" s="16" t="s">
        <v>32</v>
      </c>
      <c r="I581" s="16" t="s">
        <v>32</v>
      </c>
      <c r="J581" s="15"/>
      <c r="K581" s="18" t="str" cm="1">
        <f t="array" ref="K581">IF(I581="","",_xlfn.XLOOKUP(0&amp;A581&amp;IF(F581&lt;&gt;"",F581,LOOKUP(2,1/(F$2:F581&lt;&gt;""),F$2:F581))&amp;I581,Hoja4!G:G,Hoja4!F:F,"",0))</f>
        <v/>
      </c>
      <c r="L581" s="15"/>
      <c r="M581" s="15">
        <v>2</v>
      </c>
      <c r="N581" s="15" t="s">
        <v>801</v>
      </c>
      <c r="O581" s="15" t="s">
        <v>40</v>
      </c>
      <c r="P581" s="15" t="s">
        <v>131</v>
      </c>
      <c r="Q581" s="15" t="s">
        <v>36</v>
      </c>
      <c r="R581" s="15" t="s">
        <v>58</v>
      </c>
      <c r="S581" s="15">
        <v>20817</v>
      </c>
      <c r="T581" s="15"/>
      <c r="U581" s="15">
        <v>72231.53</v>
      </c>
      <c r="V581" s="15">
        <v>7722.8203675220602</v>
      </c>
      <c r="W581" s="15" t="s">
        <v>38</v>
      </c>
      <c r="X581" s="15" t="s">
        <v>38</v>
      </c>
      <c r="Y581" s="15" t="s">
        <v>38</v>
      </c>
      <c r="Z581" s="2"/>
    </row>
    <row r="582" spans="1:26">
      <c r="A582" s="15">
        <v>126</v>
      </c>
      <c r="B582" s="15">
        <v>1</v>
      </c>
      <c r="C582" s="15"/>
      <c r="D582" s="15"/>
      <c r="E582" s="15"/>
      <c r="F582" s="15"/>
      <c r="G582" s="15"/>
      <c r="H582" s="16" t="s">
        <v>32</v>
      </c>
      <c r="I582" s="16" t="s">
        <v>32</v>
      </c>
      <c r="J582" s="15"/>
      <c r="K582" s="18" t="str" cm="1">
        <f t="array" ref="K582">IF(I582="","",_xlfn.XLOOKUP(0&amp;A582&amp;IF(F582&lt;&gt;"",F582,LOOKUP(2,1/(F$2:F582&lt;&gt;""),F$2:F582))&amp;I582,Hoja4!G:G,Hoja4!F:F,"",0))</f>
        <v/>
      </c>
      <c r="L582" s="15"/>
      <c r="M582" s="15">
        <v>3</v>
      </c>
      <c r="N582" s="15" t="s">
        <v>802</v>
      </c>
      <c r="O582" s="15" t="s">
        <v>40</v>
      </c>
      <c r="P582" s="15" t="s">
        <v>131</v>
      </c>
      <c r="Q582" s="15" t="s">
        <v>36</v>
      </c>
      <c r="R582" s="15" t="s">
        <v>58</v>
      </c>
      <c r="S582" s="15">
        <v>25582</v>
      </c>
      <c r="T582" s="15"/>
      <c r="U582" s="15">
        <v>77561.47</v>
      </c>
      <c r="V582" s="15">
        <v>8177.1796324779398</v>
      </c>
      <c r="W582" s="15" t="s">
        <v>38</v>
      </c>
      <c r="X582" s="15" t="s">
        <v>38</v>
      </c>
      <c r="Y582" s="15" t="s">
        <v>38</v>
      </c>
      <c r="Z582" s="2"/>
    </row>
    <row r="583" spans="1:26">
      <c r="A583" s="15">
        <v>126</v>
      </c>
      <c r="B583" s="15">
        <v>1</v>
      </c>
      <c r="C583" s="15"/>
      <c r="D583" s="15"/>
      <c r="E583" s="15"/>
      <c r="F583" s="15"/>
      <c r="G583" s="15"/>
      <c r="H583" s="16" t="s">
        <v>32</v>
      </c>
      <c r="I583" s="16" t="s">
        <v>32</v>
      </c>
      <c r="J583" s="15"/>
      <c r="K583" s="18" t="str" cm="1">
        <f t="array" ref="K583">IF(I583="","",_xlfn.XLOOKUP(0&amp;A583&amp;IF(F583&lt;&gt;"",F583,LOOKUP(2,1/(F$2:F583&lt;&gt;""),F$2:F583))&amp;I583,Hoja4!G:G,Hoja4!F:F,"",0))</f>
        <v/>
      </c>
      <c r="L583" s="15"/>
      <c r="M583" s="15">
        <v>4</v>
      </c>
      <c r="N583" s="15" t="s">
        <v>803</v>
      </c>
      <c r="O583" s="15" t="s">
        <v>76</v>
      </c>
      <c r="P583" s="15" t="s">
        <v>115</v>
      </c>
      <c r="Q583" s="15" t="s">
        <v>36</v>
      </c>
      <c r="R583" s="15" t="s">
        <v>58</v>
      </c>
      <c r="S583" s="15">
        <v>590</v>
      </c>
      <c r="T583" s="15"/>
      <c r="U583" s="15">
        <v>700</v>
      </c>
      <c r="V583" s="15">
        <v>700</v>
      </c>
      <c r="W583" s="15" t="s">
        <v>38</v>
      </c>
      <c r="X583" s="15" t="s">
        <v>38</v>
      </c>
      <c r="Y583" s="15" t="s">
        <v>38</v>
      </c>
      <c r="Z583" s="2"/>
    </row>
    <row r="584" spans="1:26">
      <c r="A584" s="15">
        <v>126</v>
      </c>
      <c r="B584" s="15">
        <v>1</v>
      </c>
      <c r="C584" s="15"/>
      <c r="D584" s="15"/>
      <c r="E584" s="15"/>
      <c r="F584" s="15"/>
      <c r="G584" s="15"/>
      <c r="H584" s="16" t="s">
        <v>32</v>
      </c>
      <c r="I584" s="16" t="s">
        <v>32</v>
      </c>
      <c r="J584" s="15"/>
      <c r="K584" s="18" t="str" cm="1">
        <f t="array" ref="K584">IF(I584="","",_xlfn.XLOOKUP(0&amp;A584&amp;IF(F584&lt;&gt;"",F584,LOOKUP(2,1/(F$2:F584&lt;&gt;""),F$2:F584))&amp;I584,Hoja4!G:G,Hoja4!F:F,"",0))</f>
        <v/>
      </c>
      <c r="L584" s="15"/>
      <c r="M584" s="15">
        <v>5</v>
      </c>
      <c r="N584" s="15" t="s">
        <v>804</v>
      </c>
      <c r="O584" s="15" t="s">
        <v>100</v>
      </c>
      <c r="P584" s="15" t="s">
        <v>115</v>
      </c>
      <c r="Q584" s="15" t="s">
        <v>41</v>
      </c>
      <c r="R584" s="15" t="s">
        <v>58</v>
      </c>
      <c r="S584" s="15">
        <v>100</v>
      </c>
      <c r="T584" s="15"/>
      <c r="U584" s="15">
        <v>100</v>
      </c>
      <c r="V584" s="15">
        <v>1821</v>
      </c>
      <c r="W584" s="15" t="s">
        <v>38</v>
      </c>
      <c r="X584" s="15" t="s">
        <v>38</v>
      </c>
      <c r="Y584" s="15" t="s">
        <v>38</v>
      </c>
      <c r="Z584" s="2"/>
    </row>
    <row r="585" spans="1:26">
      <c r="A585" s="3">
        <v>126</v>
      </c>
      <c r="B585" s="3">
        <v>1</v>
      </c>
      <c r="C585" s="3" t="s">
        <v>790</v>
      </c>
      <c r="D585" s="3"/>
      <c r="E585" s="3"/>
      <c r="F585" s="3">
        <v>8</v>
      </c>
      <c r="G585" s="3" t="s">
        <v>797</v>
      </c>
      <c r="H585" s="4" t="s">
        <v>32</v>
      </c>
      <c r="I585" s="4" t="s">
        <v>32</v>
      </c>
      <c r="J585" s="3" t="s">
        <v>44</v>
      </c>
      <c r="K585" s="11">
        <f>SUM(K579:K584)</f>
        <v>73653029084</v>
      </c>
      <c r="L585" s="13">
        <f>SUM(L579:L584)</f>
        <v>0</v>
      </c>
      <c r="M585" s="3"/>
      <c r="N585" s="3"/>
      <c r="O585" s="3"/>
      <c r="P585" s="3"/>
      <c r="Q585" s="3"/>
      <c r="R585" s="3"/>
      <c r="S585" s="3"/>
      <c r="T585" s="3"/>
      <c r="U585" s="3"/>
      <c r="V585" s="3"/>
      <c r="W585" s="3"/>
      <c r="X585" s="3"/>
      <c r="Y585" s="3" t="s">
        <v>45</v>
      </c>
      <c r="Z585" s="13">
        <f>SUM(Z579:Z584)</f>
        <v>0</v>
      </c>
    </row>
    <row r="586" spans="1:26">
      <c r="A586" s="15">
        <v>126</v>
      </c>
      <c r="B586" s="15">
        <v>1</v>
      </c>
      <c r="C586" s="15" t="s">
        <v>790</v>
      </c>
      <c r="D586" s="15">
        <v>5</v>
      </c>
      <c r="E586" s="15" t="s">
        <v>805</v>
      </c>
      <c r="F586" s="15">
        <v>9</v>
      </c>
      <c r="G586" s="15" t="s">
        <v>806</v>
      </c>
      <c r="H586" s="16" t="s">
        <v>793</v>
      </c>
      <c r="I586" s="16" t="s">
        <v>794</v>
      </c>
      <c r="J586" s="15" t="s">
        <v>795</v>
      </c>
      <c r="K586" s="9" cm="1">
        <f t="array" ref="K586">IF(I586="","",_xlfn.XLOOKUP(0&amp;A586&amp;IF(F586&lt;&gt;"",F586,LOOKUP(2,1/(F$2:F586&lt;&gt;""),F$2:F586))&amp;I586,Hoja4!G:G,Hoja4!F:F,"",0))</f>
        <v>14092651000</v>
      </c>
      <c r="L586" s="2"/>
      <c r="M586" s="15"/>
      <c r="N586" s="15"/>
      <c r="O586" s="15"/>
      <c r="P586" s="15"/>
      <c r="Q586" s="15"/>
      <c r="R586" s="15"/>
      <c r="S586" s="15"/>
      <c r="T586" s="15"/>
      <c r="U586" s="15"/>
      <c r="V586" s="15"/>
      <c r="W586" s="15"/>
      <c r="X586" s="15"/>
      <c r="Y586" s="15"/>
      <c r="Z586" s="15"/>
    </row>
    <row r="587" spans="1:26">
      <c r="A587" s="15">
        <v>126</v>
      </c>
      <c r="B587" s="15">
        <v>1</v>
      </c>
      <c r="C587" s="15"/>
      <c r="D587" s="15"/>
      <c r="E587" s="15"/>
      <c r="F587" s="15"/>
      <c r="G587" s="15"/>
      <c r="H587" s="16" t="s">
        <v>798</v>
      </c>
      <c r="I587" s="16" t="s">
        <v>799</v>
      </c>
      <c r="J587" s="15" t="s">
        <v>800</v>
      </c>
      <c r="K587" s="9" cm="1">
        <f t="array" ref="K587">IF(I587="","",_xlfn.XLOOKUP(0&amp;A587&amp;IF(F587&lt;&gt;"",F587,LOOKUP(2,1/(F$2:F587&lt;&gt;""),F$2:F587))&amp;I587,Hoja4!G:G,Hoja4!F:F,"",0))</f>
        <v>14349818916</v>
      </c>
      <c r="L587" s="2"/>
      <c r="M587" s="15"/>
      <c r="N587" s="15"/>
      <c r="O587" s="15"/>
      <c r="P587" s="15"/>
      <c r="Q587" s="15"/>
      <c r="R587" s="15"/>
      <c r="S587" s="15"/>
      <c r="T587" s="15"/>
      <c r="U587" s="15"/>
      <c r="V587" s="15"/>
      <c r="W587" s="15"/>
      <c r="X587" s="15"/>
      <c r="Y587" s="15"/>
      <c r="Z587" s="15"/>
    </row>
    <row r="588" spans="1:26">
      <c r="A588" s="15">
        <v>126</v>
      </c>
      <c r="B588" s="15">
        <v>1</v>
      </c>
      <c r="C588" s="15"/>
      <c r="D588" s="15"/>
      <c r="E588" s="15"/>
      <c r="F588" s="15"/>
      <c r="G588" s="15"/>
      <c r="H588" s="16" t="s">
        <v>32</v>
      </c>
      <c r="I588" s="16" t="s">
        <v>32</v>
      </c>
      <c r="J588" s="15"/>
      <c r="K588" s="18" t="str" cm="1">
        <f t="array" ref="K588">IF(I588="","",_xlfn.XLOOKUP(0&amp;A588&amp;IF(F588&lt;&gt;"",F588,LOOKUP(2,1/(F$2:F588&lt;&gt;""),F$2:F588))&amp;I588,Hoja4!G:G,Hoja4!F:F,"",0))</f>
        <v/>
      </c>
      <c r="L588" s="15"/>
      <c r="M588" s="15">
        <v>6</v>
      </c>
      <c r="N588" s="15" t="s">
        <v>807</v>
      </c>
      <c r="O588" s="15" t="s">
        <v>40</v>
      </c>
      <c r="P588" s="15" t="s">
        <v>35</v>
      </c>
      <c r="Q588" s="15" t="s">
        <v>36</v>
      </c>
      <c r="R588" s="15" t="s">
        <v>37</v>
      </c>
      <c r="S588" s="15">
        <v>4587</v>
      </c>
      <c r="T588" s="15"/>
      <c r="U588" s="15">
        <v>18059</v>
      </c>
      <c r="V588" s="15">
        <v>1821</v>
      </c>
      <c r="W588" s="15" t="s">
        <v>38</v>
      </c>
      <c r="X588" s="15" t="s">
        <v>38</v>
      </c>
      <c r="Y588" s="15" t="s">
        <v>38</v>
      </c>
      <c r="Z588" s="2"/>
    </row>
    <row r="589" spans="1:26">
      <c r="A589" s="3">
        <v>126</v>
      </c>
      <c r="B589" s="3">
        <v>1</v>
      </c>
      <c r="C589" s="3" t="s">
        <v>790</v>
      </c>
      <c r="D589" s="3"/>
      <c r="E589" s="3"/>
      <c r="F589" s="3">
        <v>9</v>
      </c>
      <c r="G589" s="3" t="s">
        <v>806</v>
      </c>
      <c r="H589" s="4" t="s">
        <v>32</v>
      </c>
      <c r="I589" s="4" t="s">
        <v>32</v>
      </c>
      <c r="J589" s="3" t="s">
        <v>44</v>
      </c>
      <c r="K589" s="11">
        <f>SUM(K586:K588)</f>
        <v>28442469916</v>
      </c>
      <c r="L589" s="13">
        <f>SUM(L586:L588)</f>
        <v>0</v>
      </c>
      <c r="M589" s="3"/>
      <c r="N589" s="3"/>
      <c r="O589" s="3"/>
      <c r="P589" s="3"/>
      <c r="Q589" s="3"/>
      <c r="R589" s="3"/>
      <c r="S589" s="3"/>
      <c r="T589" s="3"/>
      <c r="U589" s="3"/>
      <c r="V589" s="3"/>
      <c r="W589" s="3"/>
      <c r="X589" s="3"/>
      <c r="Y589" s="3" t="s">
        <v>45</v>
      </c>
      <c r="Z589" s="13">
        <f>SUM(Z586:Z588)</f>
        <v>0</v>
      </c>
    </row>
    <row r="590" spans="1:26">
      <c r="A590" s="15">
        <v>126</v>
      </c>
      <c r="B590" s="15">
        <v>1</v>
      </c>
      <c r="C590" s="15" t="s">
        <v>790</v>
      </c>
      <c r="D590" s="15">
        <v>5</v>
      </c>
      <c r="E590" s="15" t="s">
        <v>805</v>
      </c>
      <c r="F590" s="15">
        <v>10</v>
      </c>
      <c r="G590" s="15" t="s">
        <v>808</v>
      </c>
      <c r="H590" s="16" t="s">
        <v>793</v>
      </c>
      <c r="I590" s="16" t="s">
        <v>794</v>
      </c>
      <c r="J590" s="15" t="s">
        <v>795</v>
      </c>
      <c r="K590" s="9" cm="1">
        <f t="array" ref="K590">IF(I590="","",_xlfn.XLOOKUP(0&amp;A590&amp;IF(F590&lt;&gt;"",F590,LOOKUP(2,1/(F$2:F590&lt;&gt;""),F$2:F590))&amp;I590,Hoja4!G:G,Hoja4!F:F,"",0))</f>
        <v>4752622000</v>
      </c>
      <c r="L590" s="2"/>
      <c r="M590" s="15"/>
      <c r="N590" s="15"/>
      <c r="O590" s="15"/>
      <c r="P590" s="15"/>
      <c r="Q590" s="15"/>
      <c r="R590" s="15"/>
      <c r="S590" s="15"/>
      <c r="T590" s="15"/>
      <c r="U590" s="15"/>
      <c r="V590" s="15"/>
      <c r="W590" s="15"/>
      <c r="X590" s="15"/>
      <c r="Y590" s="15"/>
      <c r="Z590" s="15"/>
    </row>
    <row r="591" spans="1:26">
      <c r="A591" s="15">
        <v>126</v>
      </c>
      <c r="B591" s="15">
        <v>1</v>
      </c>
      <c r="C591" s="15"/>
      <c r="D591" s="15"/>
      <c r="E591" s="15"/>
      <c r="F591" s="15"/>
      <c r="G591" s="15"/>
      <c r="H591" s="16" t="s">
        <v>32</v>
      </c>
      <c r="I591" s="16" t="s">
        <v>32</v>
      </c>
      <c r="J591" s="15"/>
      <c r="K591" s="18" t="str" cm="1">
        <f t="array" ref="K591">IF(I591="","",_xlfn.XLOOKUP(0&amp;A591&amp;IF(F591&lt;&gt;"",F591,LOOKUP(2,1/(F$2:F591&lt;&gt;""),F$2:F591))&amp;I591,Hoja4!G:G,Hoja4!F:F,"",0))</f>
        <v/>
      </c>
      <c r="L591" s="15"/>
      <c r="M591" s="15">
        <v>7</v>
      </c>
      <c r="N591" s="15" t="s">
        <v>809</v>
      </c>
      <c r="O591" s="15" t="s">
        <v>34</v>
      </c>
      <c r="P591" s="15" t="s">
        <v>95</v>
      </c>
      <c r="Q591" s="15" t="s">
        <v>36</v>
      </c>
      <c r="R591" s="15" t="s">
        <v>58</v>
      </c>
      <c r="S591" s="15">
        <v>44</v>
      </c>
      <c r="T591" s="15"/>
      <c r="U591" s="15">
        <v>56</v>
      </c>
      <c r="V591" s="15">
        <v>64</v>
      </c>
      <c r="W591" s="15" t="s">
        <v>38</v>
      </c>
      <c r="X591" s="15" t="s">
        <v>38</v>
      </c>
      <c r="Y591" s="15" t="s">
        <v>38</v>
      </c>
      <c r="Z591" s="2"/>
    </row>
    <row r="592" spans="1:26">
      <c r="A592" s="3">
        <v>126</v>
      </c>
      <c r="B592" s="3">
        <v>1</v>
      </c>
      <c r="C592" s="3" t="s">
        <v>790</v>
      </c>
      <c r="D592" s="3"/>
      <c r="E592" s="3"/>
      <c r="F592" s="3">
        <v>10</v>
      </c>
      <c r="G592" s="3" t="s">
        <v>808</v>
      </c>
      <c r="H592" s="4" t="s">
        <v>32</v>
      </c>
      <c r="I592" s="4" t="s">
        <v>32</v>
      </c>
      <c r="J592" s="3" t="s">
        <v>44</v>
      </c>
      <c r="K592" s="11">
        <f>SUM(K590:K591)</f>
        <v>4752622000</v>
      </c>
      <c r="L592" s="13">
        <f>SUM(L590:L591)</f>
        <v>0</v>
      </c>
      <c r="M592" s="3"/>
      <c r="N592" s="3"/>
      <c r="O592" s="3"/>
      <c r="P592" s="3"/>
      <c r="Q592" s="3"/>
      <c r="R592" s="3"/>
      <c r="S592" s="3"/>
      <c r="T592" s="3"/>
      <c r="U592" s="3"/>
      <c r="V592" s="3"/>
      <c r="W592" s="3"/>
      <c r="X592" s="3"/>
      <c r="Y592" s="3" t="s">
        <v>45</v>
      </c>
      <c r="Z592" s="13">
        <f>SUM(Z590:Z591)</f>
        <v>0</v>
      </c>
    </row>
    <row r="593" spans="1:26">
      <c r="A593" s="15">
        <v>126</v>
      </c>
      <c r="B593" s="15">
        <v>1</v>
      </c>
      <c r="C593" s="15" t="s">
        <v>790</v>
      </c>
      <c r="D593" s="15">
        <v>5</v>
      </c>
      <c r="E593" s="15" t="s">
        <v>805</v>
      </c>
      <c r="F593" s="15">
        <v>11</v>
      </c>
      <c r="G593" s="15" t="s">
        <v>810</v>
      </c>
      <c r="H593" s="16" t="s">
        <v>811</v>
      </c>
      <c r="I593" s="16" t="s">
        <v>812</v>
      </c>
      <c r="J593" s="15" t="s">
        <v>813</v>
      </c>
      <c r="K593" s="9" cm="1">
        <f t="array" ref="K593">IF(I593="","",_xlfn.XLOOKUP(0&amp;A593&amp;IF(F593&lt;&gt;"",F593,LOOKUP(2,1/(F$2:F593&lt;&gt;""),F$2:F593))&amp;I593,Hoja4!G:G,Hoja4!F:F,"",0))</f>
        <v>15714544000</v>
      </c>
      <c r="L593" s="2"/>
      <c r="M593" s="15"/>
      <c r="N593" s="15"/>
      <c r="O593" s="15"/>
      <c r="P593" s="15"/>
      <c r="Q593" s="15"/>
      <c r="R593" s="15"/>
      <c r="S593" s="15"/>
      <c r="T593" s="15"/>
      <c r="U593" s="15"/>
      <c r="V593" s="15"/>
      <c r="W593" s="15"/>
      <c r="X593" s="15"/>
      <c r="Y593" s="15"/>
      <c r="Z593" s="15"/>
    </row>
    <row r="594" spans="1:26">
      <c r="A594" s="15">
        <v>126</v>
      </c>
      <c r="B594" s="15">
        <v>1</v>
      </c>
      <c r="C594" s="15"/>
      <c r="D594" s="15"/>
      <c r="E594" s="15"/>
      <c r="F594" s="15"/>
      <c r="G594" s="15"/>
      <c r="H594" s="16" t="s">
        <v>32</v>
      </c>
      <c r="I594" s="16" t="s">
        <v>32</v>
      </c>
      <c r="J594" s="15"/>
      <c r="K594" s="18" t="str" cm="1">
        <f t="array" ref="K594">IF(I594="","",_xlfn.XLOOKUP(0&amp;A594&amp;IF(F594&lt;&gt;"",F594,LOOKUP(2,1/(F$2:F594&lt;&gt;""),F$2:F594))&amp;I594,Hoja4!G:G,Hoja4!F:F,"",0))</f>
        <v/>
      </c>
      <c r="L594" s="15"/>
      <c r="M594" s="15">
        <v>8</v>
      </c>
      <c r="N594" s="15" t="s">
        <v>814</v>
      </c>
      <c r="O594" s="15" t="s">
        <v>40</v>
      </c>
      <c r="P594" s="15" t="s">
        <v>35</v>
      </c>
      <c r="Q594" s="15" t="s">
        <v>41</v>
      </c>
      <c r="R594" s="15" t="s">
        <v>58</v>
      </c>
      <c r="S594" s="15">
        <v>68</v>
      </c>
      <c r="T594" s="15"/>
      <c r="U594" s="15">
        <v>32</v>
      </c>
      <c r="V594" s="15">
        <v>0</v>
      </c>
      <c r="W594" s="15" t="s">
        <v>38</v>
      </c>
      <c r="X594" s="15" t="s">
        <v>38</v>
      </c>
      <c r="Y594" s="15" t="s">
        <v>38</v>
      </c>
      <c r="Z594" s="2"/>
    </row>
    <row r="595" spans="1:26">
      <c r="A595" s="3">
        <v>126</v>
      </c>
      <c r="B595" s="3">
        <v>1</v>
      </c>
      <c r="C595" s="3" t="s">
        <v>790</v>
      </c>
      <c r="D595" s="3"/>
      <c r="E595" s="3"/>
      <c r="F595" s="3">
        <v>11</v>
      </c>
      <c r="G595" s="3" t="s">
        <v>810</v>
      </c>
      <c r="H595" s="4" t="s">
        <v>32</v>
      </c>
      <c r="I595" s="4" t="s">
        <v>32</v>
      </c>
      <c r="J595" s="3" t="s">
        <v>44</v>
      </c>
      <c r="K595" s="11">
        <f>SUM(K593:K594)</f>
        <v>15714544000</v>
      </c>
      <c r="L595" s="13">
        <f>SUM(L593:L594)</f>
        <v>0</v>
      </c>
      <c r="M595" s="3"/>
      <c r="N595" s="3"/>
      <c r="O595" s="3"/>
      <c r="P595" s="3"/>
      <c r="Q595" s="3"/>
      <c r="R595" s="3"/>
      <c r="S595" s="3"/>
      <c r="T595" s="3"/>
      <c r="U595" s="3"/>
      <c r="V595" s="3"/>
      <c r="W595" s="3"/>
      <c r="X595" s="3"/>
      <c r="Y595" s="3" t="s">
        <v>45</v>
      </c>
      <c r="Z595" s="13">
        <f>SUM(Z593:Z594)</f>
        <v>0</v>
      </c>
    </row>
    <row r="596" spans="1:26">
      <c r="A596" s="15">
        <v>126</v>
      </c>
      <c r="B596" s="15">
        <v>1</v>
      </c>
      <c r="C596" s="15" t="s">
        <v>790</v>
      </c>
      <c r="D596" s="15">
        <v>5</v>
      </c>
      <c r="E596" s="15" t="s">
        <v>805</v>
      </c>
      <c r="F596" s="15">
        <v>12</v>
      </c>
      <c r="G596" s="15" t="s">
        <v>815</v>
      </c>
      <c r="H596" s="16" t="s">
        <v>793</v>
      </c>
      <c r="I596" s="16" t="s">
        <v>794</v>
      </c>
      <c r="J596" s="15" t="s">
        <v>795</v>
      </c>
      <c r="K596" s="9" cm="1">
        <f t="array" ref="K596">IF(I596="","",_xlfn.XLOOKUP(0&amp;A596&amp;IF(F596&lt;&gt;"",F596,LOOKUP(2,1/(F$2:F596&lt;&gt;""),F$2:F596))&amp;I596,Hoja4!G:G,Hoja4!F:F,"",0))</f>
        <v>6609011000</v>
      </c>
      <c r="L596" s="2"/>
      <c r="M596" s="15"/>
      <c r="N596" s="15"/>
      <c r="O596" s="15"/>
      <c r="P596" s="15"/>
      <c r="Q596" s="15"/>
      <c r="R596" s="15"/>
      <c r="S596" s="15"/>
      <c r="T596" s="15"/>
      <c r="U596" s="15"/>
      <c r="V596" s="15"/>
      <c r="W596" s="15"/>
      <c r="X596" s="15"/>
      <c r="Y596" s="15"/>
      <c r="Z596" s="15"/>
    </row>
    <row r="597" spans="1:26">
      <c r="A597" s="15">
        <v>126</v>
      </c>
      <c r="B597" s="15">
        <v>1</v>
      </c>
      <c r="C597" s="15"/>
      <c r="D597" s="15"/>
      <c r="E597" s="15"/>
      <c r="F597" s="15"/>
      <c r="G597" s="15"/>
      <c r="H597" s="16" t="s">
        <v>32</v>
      </c>
      <c r="I597" s="16" t="s">
        <v>32</v>
      </c>
      <c r="J597" s="15"/>
      <c r="K597" s="18" t="str" cm="1">
        <f t="array" ref="K597">IF(I597="","",_xlfn.XLOOKUP(0&amp;A597&amp;IF(F597&lt;&gt;"",F597,LOOKUP(2,1/(F$2:F597&lt;&gt;""),F$2:F597))&amp;I597,Hoja4!G:G,Hoja4!F:F,"",0))</f>
        <v/>
      </c>
      <c r="L597" s="15"/>
      <c r="M597" s="15">
        <v>9</v>
      </c>
      <c r="N597" s="15" t="s">
        <v>816</v>
      </c>
      <c r="O597" s="15" t="s">
        <v>100</v>
      </c>
      <c r="P597" s="15" t="s">
        <v>131</v>
      </c>
      <c r="Q597" s="15" t="s">
        <v>41</v>
      </c>
      <c r="R597" s="15" t="s">
        <v>58</v>
      </c>
      <c r="S597" s="15">
        <v>100</v>
      </c>
      <c r="T597" s="15"/>
      <c r="U597" s="15">
        <v>100</v>
      </c>
      <c r="V597" s="15">
        <v>100</v>
      </c>
      <c r="W597" s="15" t="s">
        <v>38</v>
      </c>
      <c r="X597" s="15" t="s">
        <v>38</v>
      </c>
      <c r="Y597" s="15" t="s">
        <v>38</v>
      </c>
      <c r="Z597" s="2"/>
    </row>
    <row r="598" spans="1:26">
      <c r="A598" s="3">
        <v>126</v>
      </c>
      <c r="B598" s="3">
        <v>1</v>
      </c>
      <c r="C598" s="3" t="s">
        <v>790</v>
      </c>
      <c r="D598" s="3"/>
      <c r="E598" s="3"/>
      <c r="F598" s="3">
        <v>12</v>
      </c>
      <c r="G598" s="3" t="s">
        <v>815</v>
      </c>
      <c r="H598" s="4" t="s">
        <v>32</v>
      </c>
      <c r="I598" s="4" t="s">
        <v>32</v>
      </c>
      <c r="J598" s="3" t="s">
        <v>44</v>
      </c>
      <c r="K598" s="11">
        <f>SUM(K596:K597)</f>
        <v>6609011000</v>
      </c>
      <c r="L598" s="13">
        <f>SUM(L596:L597)</f>
        <v>0</v>
      </c>
      <c r="M598" s="3"/>
      <c r="N598" s="3"/>
      <c r="O598" s="3"/>
      <c r="P598" s="3"/>
      <c r="Q598" s="3"/>
      <c r="R598" s="3"/>
      <c r="S598" s="3"/>
      <c r="T598" s="3"/>
      <c r="U598" s="3"/>
      <c r="V598" s="3"/>
      <c r="W598" s="3"/>
      <c r="X598" s="3"/>
      <c r="Y598" s="3" t="s">
        <v>45</v>
      </c>
      <c r="Z598" s="13">
        <f>SUM(Z596:Z597)</f>
        <v>0</v>
      </c>
    </row>
    <row r="599" spans="1:26">
      <c r="A599" s="15">
        <v>126</v>
      </c>
      <c r="B599" s="15">
        <v>1</v>
      </c>
      <c r="C599" s="15" t="s">
        <v>790</v>
      </c>
      <c r="D599" s="15">
        <v>5</v>
      </c>
      <c r="E599" s="15" t="s">
        <v>805</v>
      </c>
      <c r="F599" s="15">
        <v>13</v>
      </c>
      <c r="G599" s="15" t="s">
        <v>817</v>
      </c>
      <c r="H599" s="16" t="s">
        <v>811</v>
      </c>
      <c r="I599" s="16" t="s">
        <v>812</v>
      </c>
      <c r="J599" s="15" t="s">
        <v>813</v>
      </c>
      <c r="K599" s="9" cm="1">
        <f t="array" ref="K599">IF(I599="","",_xlfn.XLOOKUP(0&amp;A599&amp;IF(F599&lt;&gt;"",F599,LOOKUP(2,1/(F$2:F599&lt;&gt;""),F$2:F599))&amp;I599,Hoja4!G:G,Hoja4!F:F,"",0))</f>
        <v>1094871000</v>
      </c>
      <c r="L599" s="2"/>
      <c r="M599" s="15"/>
      <c r="N599" s="15"/>
      <c r="O599" s="15"/>
      <c r="P599" s="15"/>
      <c r="Q599" s="15"/>
      <c r="R599" s="15"/>
      <c r="S599" s="15"/>
      <c r="T599" s="15"/>
      <c r="U599" s="15"/>
      <c r="V599" s="15"/>
      <c r="W599" s="15"/>
      <c r="X599" s="15"/>
      <c r="Y599" s="15"/>
      <c r="Z599" s="15"/>
    </row>
    <row r="600" spans="1:26">
      <c r="A600" s="15">
        <v>126</v>
      </c>
      <c r="B600" s="15">
        <v>1</v>
      </c>
      <c r="C600" s="15"/>
      <c r="D600" s="15"/>
      <c r="E600" s="15"/>
      <c r="F600" s="15"/>
      <c r="G600" s="15"/>
      <c r="H600" s="16" t="s">
        <v>32</v>
      </c>
      <c r="I600" s="16" t="s">
        <v>32</v>
      </c>
      <c r="J600" s="15"/>
      <c r="K600" s="18" t="str" cm="1">
        <f t="array" ref="K600">IF(I600="","",_xlfn.XLOOKUP(0&amp;A600&amp;IF(F600&lt;&gt;"",F600,LOOKUP(2,1/(F$2:F600&lt;&gt;""),F$2:F600))&amp;I600,Hoja4!G:G,Hoja4!F:F,"",0))</f>
        <v/>
      </c>
      <c r="L600" s="15"/>
      <c r="M600" s="15">
        <v>10</v>
      </c>
      <c r="N600" s="15" t="s">
        <v>818</v>
      </c>
      <c r="O600" s="15" t="s">
        <v>100</v>
      </c>
      <c r="P600" s="15" t="s">
        <v>115</v>
      </c>
      <c r="Q600" s="15" t="s">
        <v>36</v>
      </c>
      <c r="R600" s="15" t="s">
        <v>37</v>
      </c>
      <c r="S600" s="15">
        <v>2</v>
      </c>
      <c r="T600" s="15"/>
      <c r="U600" s="15">
        <v>2</v>
      </c>
      <c r="V600" s="15">
        <v>2</v>
      </c>
      <c r="W600" s="15" t="s">
        <v>38</v>
      </c>
      <c r="X600" s="15" t="s">
        <v>38</v>
      </c>
      <c r="Y600" s="15" t="s">
        <v>38</v>
      </c>
      <c r="Z600" s="2"/>
    </row>
    <row r="601" spans="1:26">
      <c r="A601" s="3">
        <v>126</v>
      </c>
      <c r="B601" s="3">
        <v>1</v>
      </c>
      <c r="C601" s="3" t="s">
        <v>790</v>
      </c>
      <c r="D601" s="3"/>
      <c r="E601" s="3"/>
      <c r="F601" s="3">
        <v>13</v>
      </c>
      <c r="G601" s="3" t="s">
        <v>817</v>
      </c>
      <c r="H601" s="4" t="s">
        <v>32</v>
      </c>
      <c r="I601" s="4" t="s">
        <v>32</v>
      </c>
      <c r="J601" s="3" t="s">
        <v>44</v>
      </c>
      <c r="K601" s="11">
        <f>SUM(K599:K600)</f>
        <v>1094871000</v>
      </c>
      <c r="L601" s="13">
        <f>SUM(L599:L600)</f>
        <v>0</v>
      </c>
      <c r="M601" s="3"/>
      <c r="N601" s="3"/>
      <c r="O601" s="3"/>
      <c r="P601" s="3"/>
      <c r="Q601" s="3"/>
      <c r="R601" s="3"/>
      <c r="S601" s="3"/>
      <c r="T601" s="3"/>
      <c r="U601" s="3"/>
      <c r="V601" s="3"/>
      <c r="W601" s="3"/>
      <c r="X601" s="3"/>
      <c r="Y601" s="3" t="s">
        <v>45</v>
      </c>
      <c r="Z601" s="13">
        <f>SUM(Z599:Z600)</f>
        <v>0</v>
      </c>
    </row>
    <row r="602" spans="1:26">
      <c r="A602" s="15">
        <v>126</v>
      </c>
      <c r="B602" s="15">
        <v>1</v>
      </c>
      <c r="C602" s="15" t="s">
        <v>790</v>
      </c>
      <c r="D602" s="15">
        <v>5</v>
      </c>
      <c r="E602" s="15" t="s">
        <v>805</v>
      </c>
      <c r="F602" s="15">
        <v>14</v>
      </c>
      <c r="G602" s="15" t="s">
        <v>819</v>
      </c>
      <c r="H602" s="16" t="s">
        <v>793</v>
      </c>
      <c r="I602" s="16" t="s">
        <v>794</v>
      </c>
      <c r="J602" s="15" t="s">
        <v>795</v>
      </c>
      <c r="K602" s="9" cm="1">
        <f t="array" ref="K602">IF(I602="","",_xlfn.XLOOKUP(0&amp;A602&amp;IF(F602&lt;&gt;"",F602,LOOKUP(2,1/(F$2:F602&lt;&gt;""),F$2:F602))&amp;I602,Hoja4!G:G,Hoja4!F:F,"",0))</f>
        <v>2350727000</v>
      </c>
      <c r="L602" s="2"/>
      <c r="M602" s="15"/>
      <c r="N602" s="15"/>
      <c r="O602" s="15"/>
      <c r="P602" s="15"/>
      <c r="Q602" s="15"/>
      <c r="R602" s="15"/>
      <c r="S602" s="15"/>
      <c r="T602" s="15"/>
      <c r="U602" s="15"/>
      <c r="V602" s="15"/>
      <c r="W602" s="15"/>
      <c r="X602" s="15"/>
      <c r="Y602" s="15"/>
      <c r="Z602" s="15"/>
    </row>
    <row r="603" spans="1:26">
      <c r="A603" s="15">
        <v>126</v>
      </c>
      <c r="B603" s="15">
        <v>1</v>
      </c>
      <c r="C603" s="15"/>
      <c r="D603" s="15"/>
      <c r="E603" s="15"/>
      <c r="F603" s="15"/>
      <c r="G603" s="15"/>
      <c r="H603" s="16" t="s">
        <v>32</v>
      </c>
      <c r="I603" s="16" t="s">
        <v>32</v>
      </c>
      <c r="J603" s="15"/>
      <c r="K603" s="18" t="str" cm="1">
        <f t="array" ref="K603">IF(I603="","",_xlfn.XLOOKUP(0&amp;A603&amp;IF(F603&lt;&gt;"",F603,LOOKUP(2,1/(F$2:F603&lt;&gt;""),F$2:F603))&amp;I603,Hoja4!G:G,Hoja4!F:F,"",0))</f>
        <v/>
      </c>
      <c r="L603" s="15"/>
      <c r="M603" s="15">
        <v>11</v>
      </c>
      <c r="N603" s="15" t="s">
        <v>820</v>
      </c>
      <c r="O603" s="15" t="s">
        <v>40</v>
      </c>
      <c r="P603" s="15" t="s">
        <v>35</v>
      </c>
      <c r="Q603" s="15" t="s">
        <v>36</v>
      </c>
      <c r="R603" s="15" t="s">
        <v>58</v>
      </c>
      <c r="S603" s="15">
        <v>37879619.399999999</v>
      </c>
      <c r="T603" s="15"/>
      <c r="U603" s="15">
        <v>25418380.660999998</v>
      </c>
      <c r="V603" s="15">
        <v>3225000</v>
      </c>
      <c r="W603" s="15" t="s">
        <v>38</v>
      </c>
      <c r="X603" s="15" t="s">
        <v>38</v>
      </c>
      <c r="Y603" s="15" t="s">
        <v>38</v>
      </c>
      <c r="Z603" s="2"/>
    </row>
    <row r="604" spans="1:26">
      <c r="A604" s="15">
        <v>126</v>
      </c>
      <c r="B604" s="15">
        <v>1</v>
      </c>
      <c r="C604" s="15"/>
      <c r="D604" s="15"/>
      <c r="E604" s="15"/>
      <c r="F604" s="15"/>
      <c r="G604" s="15"/>
      <c r="H604" s="16" t="s">
        <v>32</v>
      </c>
      <c r="I604" s="16" t="s">
        <v>32</v>
      </c>
      <c r="J604" s="15"/>
      <c r="K604" s="18" t="str" cm="1">
        <f t="array" ref="K604">IF(I604="","",_xlfn.XLOOKUP(0&amp;A604&amp;IF(F604&lt;&gt;"",F604,LOOKUP(2,1/(F$2:F604&lt;&gt;""),F$2:F604))&amp;I604,Hoja4!G:G,Hoja4!F:F,"",0))</f>
        <v/>
      </c>
      <c r="L604" s="15"/>
      <c r="M604" s="15">
        <v>12</v>
      </c>
      <c r="N604" s="15" t="s">
        <v>821</v>
      </c>
      <c r="O604" s="15" t="s">
        <v>40</v>
      </c>
      <c r="P604" s="15" t="s">
        <v>35</v>
      </c>
      <c r="Q604" s="15" t="s">
        <v>36</v>
      </c>
      <c r="R604" s="15" t="s">
        <v>58</v>
      </c>
      <c r="S604" s="15">
        <v>10148013.869999999</v>
      </c>
      <c r="T604" s="15"/>
      <c r="U604" s="15">
        <v>33100412</v>
      </c>
      <c r="V604" s="15">
        <v>3750000</v>
      </c>
      <c r="W604" s="15" t="s">
        <v>38</v>
      </c>
      <c r="X604" s="15" t="s">
        <v>38</v>
      </c>
      <c r="Y604" s="15" t="s">
        <v>38</v>
      </c>
      <c r="Z604" s="2"/>
    </row>
    <row r="605" spans="1:26">
      <c r="A605" s="15">
        <v>126</v>
      </c>
      <c r="B605" s="15">
        <v>1</v>
      </c>
      <c r="C605" s="15"/>
      <c r="D605" s="15"/>
      <c r="E605" s="15"/>
      <c r="F605" s="15"/>
      <c r="G605" s="15"/>
      <c r="H605" s="16" t="s">
        <v>32</v>
      </c>
      <c r="I605" s="16" t="s">
        <v>32</v>
      </c>
      <c r="J605" s="15"/>
      <c r="K605" s="18" t="str" cm="1">
        <f t="array" ref="K605">IF(I605="","",_xlfn.XLOOKUP(0&amp;A605&amp;IF(F605&lt;&gt;"",F605,LOOKUP(2,1/(F$2:F605&lt;&gt;""),F$2:F605))&amp;I605,Hoja4!G:G,Hoja4!F:F,"",0))</f>
        <v/>
      </c>
      <c r="L605" s="15"/>
      <c r="M605" s="15">
        <v>13</v>
      </c>
      <c r="N605" s="15" t="s">
        <v>822</v>
      </c>
      <c r="O605" s="15" t="s">
        <v>40</v>
      </c>
      <c r="P605" s="15" t="s">
        <v>35</v>
      </c>
      <c r="Q605" s="15" t="s">
        <v>36</v>
      </c>
      <c r="R605" s="15" t="s">
        <v>58</v>
      </c>
      <c r="S605" s="15">
        <v>80106.039999999994</v>
      </c>
      <c r="T605" s="15"/>
      <c r="U605" s="15">
        <v>114400</v>
      </c>
      <c r="V605" s="15">
        <v>10000</v>
      </c>
      <c r="W605" s="15" t="s">
        <v>38</v>
      </c>
      <c r="X605" s="15" t="s">
        <v>38</v>
      </c>
      <c r="Y605" s="15" t="s">
        <v>38</v>
      </c>
      <c r="Z605" s="2"/>
    </row>
    <row r="606" spans="1:26">
      <c r="A606" s="15">
        <v>126</v>
      </c>
      <c r="B606" s="15">
        <v>1</v>
      </c>
      <c r="C606" s="15"/>
      <c r="D606" s="15"/>
      <c r="E606" s="15"/>
      <c r="F606" s="15"/>
      <c r="G606" s="15"/>
      <c r="H606" s="16" t="s">
        <v>32</v>
      </c>
      <c r="I606" s="16" t="s">
        <v>32</v>
      </c>
      <c r="J606" s="15"/>
      <c r="K606" s="18" t="str" cm="1">
        <f t="array" ref="K606">IF(I606="","",_xlfn.XLOOKUP(0&amp;A606&amp;IF(F606&lt;&gt;"",F606,LOOKUP(2,1/(F$2:F606&lt;&gt;""),F$2:F606))&amp;I606,Hoja4!G:G,Hoja4!F:F,"",0))</f>
        <v/>
      </c>
      <c r="L606" s="15"/>
      <c r="M606" s="15">
        <v>14</v>
      </c>
      <c r="N606" s="15" t="s">
        <v>823</v>
      </c>
      <c r="O606" s="15" t="s">
        <v>40</v>
      </c>
      <c r="P606" s="15" t="s">
        <v>35</v>
      </c>
      <c r="Q606" s="15" t="s">
        <v>36</v>
      </c>
      <c r="R606" s="15" t="s">
        <v>58</v>
      </c>
      <c r="S606" s="15">
        <v>21001.93</v>
      </c>
      <c r="T606" s="15"/>
      <c r="U606" s="15">
        <v>50800</v>
      </c>
      <c r="V606" s="15">
        <v>5000</v>
      </c>
      <c r="W606" s="15" t="s">
        <v>38</v>
      </c>
      <c r="X606" s="15" t="s">
        <v>38</v>
      </c>
      <c r="Y606" s="15" t="s">
        <v>38</v>
      </c>
      <c r="Z606" s="2"/>
    </row>
    <row r="607" spans="1:26">
      <c r="A607" s="3">
        <v>126</v>
      </c>
      <c r="B607" s="3">
        <v>1</v>
      </c>
      <c r="C607" s="3" t="s">
        <v>790</v>
      </c>
      <c r="D607" s="3"/>
      <c r="E607" s="3"/>
      <c r="F607" s="3">
        <v>14</v>
      </c>
      <c r="G607" s="3" t="s">
        <v>819</v>
      </c>
      <c r="H607" s="4" t="s">
        <v>32</v>
      </c>
      <c r="I607" s="4" t="s">
        <v>32</v>
      </c>
      <c r="J607" s="3" t="s">
        <v>44</v>
      </c>
      <c r="K607" s="11">
        <f>SUM(K602:K606)</f>
        <v>2350727000</v>
      </c>
      <c r="L607" s="13">
        <f>SUM(L602:L606)</f>
        <v>0</v>
      </c>
      <c r="M607" s="3"/>
      <c r="N607" s="3"/>
      <c r="O607" s="3"/>
      <c r="P607" s="3"/>
      <c r="Q607" s="3"/>
      <c r="R607" s="3"/>
      <c r="S607" s="3"/>
      <c r="T607" s="3"/>
      <c r="U607" s="3"/>
      <c r="V607" s="3"/>
      <c r="W607" s="3"/>
      <c r="X607" s="3"/>
      <c r="Y607" s="3" t="s">
        <v>45</v>
      </c>
      <c r="Z607" s="13">
        <f>SUM(Z602:Z606)</f>
        <v>0</v>
      </c>
    </row>
    <row r="608" spans="1:26">
      <c r="A608" s="15">
        <v>126</v>
      </c>
      <c r="B608" s="15">
        <v>1</v>
      </c>
      <c r="C608" s="15" t="s">
        <v>790</v>
      </c>
      <c r="D608" s="15">
        <v>5</v>
      </c>
      <c r="E608" s="15" t="s">
        <v>805</v>
      </c>
      <c r="F608" s="15">
        <v>15</v>
      </c>
      <c r="G608" s="15" t="s">
        <v>824</v>
      </c>
      <c r="H608" s="16" t="s">
        <v>793</v>
      </c>
      <c r="I608" s="16" t="s">
        <v>794</v>
      </c>
      <c r="J608" s="15" t="s">
        <v>795</v>
      </c>
      <c r="K608" s="9" cm="1">
        <f t="array" ref="K608">IF(I608="","",_xlfn.XLOOKUP(0&amp;A608&amp;IF(F608&lt;&gt;"",F608,LOOKUP(2,1/(F$2:F608&lt;&gt;""),F$2:F608))&amp;I608,Hoja4!G:G,Hoja4!F:F,"",0))</f>
        <v>9337696000</v>
      </c>
      <c r="L608" s="2"/>
      <c r="M608" s="15"/>
      <c r="N608" s="15"/>
      <c r="O608" s="15"/>
      <c r="P608" s="15"/>
      <c r="Q608" s="15"/>
      <c r="R608" s="15"/>
      <c r="S608" s="15"/>
      <c r="T608" s="15"/>
      <c r="U608" s="15"/>
      <c r="V608" s="15"/>
      <c r="W608" s="15"/>
      <c r="X608" s="15"/>
      <c r="Y608" s="15"/>
      <c r="Z608" s="15"/>
    </row>
    <row r="609" spans="1:26">
      <c r="A609" s="15">
        <v>126</v>
      </c>
      <c r="B609" s="15">
        <v>1</v>
      </c>
      <c r="C609" s="15"/>
      <c r="D609" s="15"/>
      <c r="E609" s="15"/>
      <c r="F609" s="15"/>
      <c r="G609" s="15"/>
      <c r="H609" s="16" t="s">
        <v>825</v>
      </c>
      <c r="I609" s="16" t="s">
        <v>826</v>
      </c>
      <c r="J609" s="15" t="s">
        <v>827</v>
      </c>
      <c r="K609" s="9" cm="1">
        <f t="array" ref="K609">IF(I609="","",_xlfn.XLOOKUP(0&amp;A609&amp;IF(F609&lt;&gt;"",F609,LOOKUP(2,1/(F$2:F609&lt;&gt;""),F$2:F609))&amp;I609,Hoja4!G:G,Hoja4!F:F,"",0))</f>
        <v>5099164000</v>
      </c>
      <c r="L609" s="2"/>
      <c r="M609" s="15"/>
      <c r="N609" s="15"/>
      <c r="O609" s="15"/>
      <c r="P609" s="15"/>
      <c r="Q609" s="15"/>
      <c r="R609" s="15"/>
      <c r="S609" s="15"/>
      <c r="T609" s="15"/>
      <c r="U609" s="15"/>
      <c r="V609" s="15"/>
      <c r="W609" s="15"/>
      <c r="X609" s="15"/>
      <c r="Y609" s="15"/>
      <c r="Z609" s="15"/>
    </row>
    <row r="610" spans="1:26">
      <c r="A610" s="15">
        <v>126</v>
      </c>
      <c r="B610" s="15">
        <v>1</v>
      </c>
      <c r="C610" s="15"/>
      <c r="D610" s="15"/>
      <c r="E610" s="15"/>
      <c r="F610" s="15"/>
      <c r="G610" s="15"/>
      <c r="H610" s="16" t="s">
        <v>32</v>
      </c>
      <c r="I610" s="16" t="s">
        <v>32</v>
      </c>
      <c r="J610" s="15"/>
      <c r="K610" s="18" t="str" cm="1">
        <f t="array" ref="K610">IF(I610="","",_xlfn.XLOOKUP(0&amp;A610&amp;IF(F610&lt;&gt;"",F610,LOOKUP(2,1/(F$2:F610&lt;&gt;""),F$2:F610))&amp;I610,Hoja4!G:G,Hoja4!F:F,"",0))</f>
        <v/>
      </c>
      <c r="L610" s="15"/>
      <c r="M610" s="15">
        <v>16</v>
      </c>
      <c r="N610" s="15" t="s">
        <v>828</v>
      </c>
      <c r="O610" s="15" t="s">
        <v>40</v>
      </c>
      <c r="P610" s="15" t="s">
        <v>35</v>
      </c>
      <c r="Q610" s="15" t="s">
        <v>36</v>
      </c>
      <c r="R610" s="15" t="s">
        <v>37</v>
      </c>
      <c r="S610" s="15">
        <v>76830</v>
      </c>
      <c r="T610" s="15"/>
      <c r="U610" s="15">
        <v>130741</v>
      </c>
      <c r="V610" s="15">
        <v>52200</v>
      </c>
      <c r="W610" s="15" t="s">
        <v>38</v>
      </c>
      <c r="X610" s="15" t="s">
        <v>38</v>
      </c>
      <c r="Y610" s="15" t="s">
        <v>38</v>
      </c>
      <c r="Z610" s="2"/>
    </row>
    <row r="611" spans="1:26">
      <c r="A611" s="3">
        <v>126</v>
      </c>
      <c r="B611" s="3">
        <v>1</v>
      </c>
      <c r="C611" s="3" t="s">
        <v>790</v>
      </c>
      <c r="D611" s="3"/>
      <c r="E611" s="3"/>
      <c r="F611" s="3">
        <v>15</v>
      </c>
      <c r="G611" s="3" t="s">
        <v>824</v>
      </c>
      <c r="H611" s="4" t="s">
        <v>32</v>
      </c>
      <c r="I611" s="4" t="s">
        <v>32</v>
      </c>
      <c r="J611" s="3" t="s">
        <v>44</v>
      </c>
      <c r="K611" s="11">
        <f>SUM(K608:K610)</f>
        <v>14436860000</v>
      </c>
      <c r="L611" s="13">
        <f>SUM(L608:L610)</f>
        <v>0</v>
      </c>
      <c r="M611" s="3"/>
      <c r="N611" s="3"/>
      <c r="O611" s="3"/>
      <c r="P611" s="3"/>
      <c r="Q611" s="3"/>
      <c r="R611" s="3"/>
      <c r="S611" s="3"/>
      <c r="T611" s="3"/>
      <c r="U611" s="3"/>
      <c r="V611" s="3"/>
      <c r="W611" s="3"/>
      <c r="X611" s="3"/>
      <c r="Y611" s="3" t="s">
        <v>45</v>
      </c>
      <c r="Z611" s="13">
        <f>SUM(Z608:Z610)</f>
        <v>0</v>
      </c>
    </row>
    <row r="612" spans="1:26">
      <c r="A612" s="15">
        <v>126</v>
      </c>
      <c r="B612" s="15">
        <v>1</v>
      </c>
      <c r="C612" s="15" t="s">
        <v>790</v>
      </c>
      <c r="D612" s="15">
        <v>5</v>
      </c>
      <c r="E612" s="15" t="s">
        <v>805</v>
      </c>
      <c r="F612" s="15">
        <v>16</v>
      </c>
      <c r="G612" s="15" t="s">
        <v>829</v>
      </c>
      <c r="H612" s="16" t="s">
        <v>830</v>
      </c>
      <c r="I612" s="16" t="s">
        <v>831</v>
      </c>
      <c r="J612" s="15" t="s">
        <v>832</v>
      </c>
      <c r="K612" s="9" cm="1">
        <f t="array" ref="K612">IF(I612="","",_xlfn.XLOOKUP(0&amp;A612&amp;IF(F612&lt;&gt;"",F612,LOOKUP(2,1/(F$2:F612&lt;&gt;""),F$2:F612))&amp;I612,Hoja4!G:G,Hoja4!F:F,"",0))</f>
        <v>3077433000</v>
      </c>
      <c r="L612" s="2"/>
      <c r="M612" s="15"/>
      <c r="N612" s="15"/>
      <c r="O612" s="15"/>
      <c r="P612" s="15"/>
      <c r="Q612" s="15"/>
      <c r="R612" s="15"/>
      <c r="S612" s="15"/>
      <c r="T612" s="15"/>
      <c r="U612" s="15"/>
      <c r="V612" s="15"/>
      <c r="W612" s="15"/>
      <c r="X612" s="15"/>
      <c r="Y612" s="15"/>
      <c r="Z612" s="15"/>
    </row>
    <row r="613" spans="1:26">
      <c r="A613" s="15">
        <v>126</v>
      </c>
      <c r="B613" s="15">
        <v>1</v>
      </c>
      <c r="C613" s="15"/>
      <c r="D613" s="15"/>
      <c r="E613" s="15"/>
      <c r="F613" s="15"/>
      <c r="G613" s="15"/>
      <c r="H613" s="16" t="s">
        <v>32</v>
      </c>
      <c r="I613" s="16" t="s">
        <v>32</v>
      </c>
      <c r="J613" s="15"/>
      <c r="K613" s="18" t="str" cm="1">
        <f t="array" ref="K613">IF(I613="","",_xlfn.XLOOKUP(0&amp;A613&amp;IF(F613&lt;&gt;"",F613,LOOKUP(2,1/(F$2:F613&lt;&gt;""),F$2:F613))&amp;I613,Hoja4!G:G,Hoja4!F:F,"",0))</f>
        <v/>
      </c>
      <c r="L613" s="15"/>
      <c r="M613" s="15">
        <v>17</v>
      </c>
      <c r="N613" s="15" t="s">
        <v>833</v>
      </c>
      <c r="O613" s="15" t="s">
        <v>40</v>
      </c>
      <c r="P613" s="15" t="s">
        <v>35</v>
      </c>
      <c r="Q613" s="15" t="s">
        <v>36</v>
      </c>
      <c r="R613" s="15" t="s">
        <v>58</v>
      </c>
      <c r="S613" s="15">
        <v>84</v>
      </c>
      <c r="T613" s="15"/>
      <c r="U613" s="15">
        <v>245</v>
      </c>
      <c r="V613" s="15">
        <v>25</v>
      </c>
      <c r="W613" s="15" t="s">
        <v>38</v>
      </c>
      <c r="X613" s="15" t="s">
        <v>38</v>
      </c>
      <c r="Y613" s="15" t="s">
        <v>38</v>
      </c>
      <c r="Z613" s="2"/>
    </row>
    <row r="614" spans="1:26">
      <c r="A614" s="15">
        <v>126</v>
      </c>
      <c r="B614" s="15">
        <v>1</v>
      </c>
      <c r="C614" s="15"/>
      <c r="D614" s="15"/>
      <c r="E614" s="15"/>
      <c r="F614" s="15"/>
      <c r="G614" s="15"/>
      <c r="H614" s="16" t="s">
        <v>32</v>
      </c>
      <c r="I614" s="16" t="s">
        <v>32</v>
      </c>
      <c r="J614" s="15"/>
      <c r="K614" s="18" t="str" cm="1">
        <f t="array" ref="K614">IF(I614="","",_xlfn.XLOOKUP(0&amp;A614&amp;IF(F614&lt;&gt;"",F614,LOOKUP(2,1/(F$2:F614&lt;&gt;""),F$2:F614))&amp;I614,Hoja4!G:G,Hoja4!F:F,"",0))</f>
        <v/>
      </c>
      <c r="L614" s="15"/>
      <c r="M614" s="15">
        <v>26</v>
      </c>
      <c r="N614" s="15" t="s">
        <v>834</v>
      </c>
      <c r="O614" s="15" t="s">
        <v>40</v>
      </c>
      <c r="P614" s="15" t="s">
        <v>131</v>
      </c>
      <c r="Q614" s="15" t="s">
        <v>36</v>
      </c>
      <c r="R614" s="15" t="s">
        <v>37</v>
      </c>
      <c r="S614" s="15"/>
      <c r="T614" s="15"/>
      <c r="U614" s="15">
        <v>68</v>
      </c>
      <c r="V614" s="15">
        <v>6</v>
      </c>
      <c r="W614" s="15" t="s">
        <v>38</v>
      </c>
      <c r="X614" s="15" t="s">
        <v>38</v>
      </c>
      <c r="Y614" s="15" t="s">
        <v>38</v>
      </c>
      <c r="Z614" s="2"/>
    </row>
    <row r="615" spans="1:26">
      <c r="A615" s="3">
        <v>126</v>
      </c>
      <c r="B615" s="3">
        <v>1</v>
      </c>
      <c r="C615" s="3" t="s">
        <v>790</v>
      </c>
      <c r="D615" s="3"/>
      <c r="E615" s="3"/>
      <c r="F615" s="3">
        <v>16</v>
      </c>
      <c r="G615" s="3" t="s">
        <v>829</v>
      </c>
      <c r="H615" s="4" t="s">
        <v>32</v>
      </c>
      <c r="I615" s="4" t="s">
        <v>32</v>
      </c>
      <c r="J615" s="3" t="s">
        <v>44</v>
      </c>
      <c r="K615" s="11">
        <f>SUM(K612:K614)</f>
        <v>3077433000</v>
      </c>
      <c r="L615" s="13">
        <f>SUM(L612:L614)</f>
        <v>0</v>
      </c>
      <c r="M615" s="3"/>
      <c r="N615" s="3"/>
      <c r="O615" s="3"/>
      <c r="P615" s="3"/>
      <c r="Q615" s="3"/>
      <c r="R615" s="3"/>
      <c r="S615" s="3"/>
      <c r="T615" s="3"/>
      <c r="U615" s="3"/>
      <c r="V615" s="3"/>
      <c r="W615" s="3"/>
      <c r="X615" s="3"/>
      <c r="Y615" s="3" t="s">
        <v>45</v>
      </c>
      <c r="Z615" s="13">
        <f>SUM(Z612:Z614)</f>
        <v>0</v>
      </c>
    </row>
    <row r="616" spans="1:26">
      <c r="A616" s="15">
        <v>126</v>
      </c>
      <c r="B616" s="15">
        <v>1</v>
      </c>
      <c r="C616" s="15" t="s">
        <v>790</v>
      </c>
      <c r="D616" s="15">
        <v>5</v>
      </c>
      <c r="E616" s="15" t="s">
        <v>805</v>
      </c>
      <c r="F616" s="15">
        <v>20</v>
      </c>
      <c r="G616" s="15" t="s">
        <v>835</v>
      </c>
      <c r="H616" s="16" t="s">
        <v>836</v>
      </c>
      <c r="I616" s="16" t="s">
        <v>837</v>
      </c>
      <c r="J616" s="15" t="s">
        <v>838</v>
      </c>
      <c r="K616" s="9" cm="1">
        <f t="array" ref="K616">IF(I616="","",_xlfn.XLOOKUP(0&amp;A616&amp;IF(F616&lt;&gt;"",F616,LOOKUP(2,1/(F$2:F616&lt;&gt;""),F$2:F616))&amp;I616,Hoja4!G:G,Hoja4!F:F,"",0))</f>
        <v>6980614000</v>
      </c>
      <c r="L616" s="2"/>
      <c r="M616" s="15"/>
      <c r="N616" s="15"/>
      <c r="O616" s="15"/>
      <c r="P616" s="15"/>
      <c r="Q616" s="15"/>
      <c r="R616" s="15"/>
      <c r="S616" s="15"/>
      <c r="T616" s="15"/>
      <c r="U616" s="15"/>
      <c r="V616" s="15"/>
      <c r="W616" s="15"/>
      <c r="X616" s="15"/>
      <c r="Y616" s="15"/>
      <c r="Z616" s="15"/>
    </row>
    <row r="617" spans="1:26">
      <c r="A617" s="15">
        <v>126</v>
      </c>
      <c r="B617" s="15">
        <v>1</v>
      </c>
      <c r="C617" s="15"/>
      <c r="D617" s="15"/>
      <c r="E617" s="15"/>
      <c r="F617" s="15"/>
      <c r="G617" s="15"/>
      <c r="H617" s="16" t="s">
        <v>825</v>
      </c>
      <c r="I617" s="16" t="s">
        <v>826</v>
      </c>
      <c r="J617" s="15" t="s">
        <v>827</v>
      </c>
      <c r="K617" s="9" cm="1">
        <f t="array" ref="K617">IF(I617="","",_xlfn.XLOOKUP(0&amp;A617&amp;IF(F617&lt;&gt;"",F617,LOOKUP(2,1/(F$2:F617&lt;&gt;""),F$2:F617))&amp;I617,Hoja4!G:G,Hoja4!F:F,"",0))</f>
        <v>5648009000</v>
      </c>
      <c r="L617" s="2"/>
      <c r="M617" s="15"/>
      <c r="N617" s="15"/>
      <c r="O617" s="15"/>
      <c r="P617" s="15"/>
      <c r="Q617" s="15"/>
      <c r="R617" s="15"/>
      <c r="S617" s="15"/>
      <c r="T617" s="15"/>
      <c r="U617" s="15"/>
      <c r="V617" s="15"/>
      <c r="W617" s="15"/>
      <c r="X617" s="15"/>
      <c r="Y617" s="15"/>
      <c r="Z617" s="15"/>
    </row>
    <row r="618" spans="1:26">
      <c r="A618" s="15">
        <v>126</v>
      </c>
      <c r="B618" s="15">
        <v>1</v>
      </c>
      <c r="C618" s="15"/>
      <c r="D618" s="15"/>
      <c r="E618" s="15"/>
      <c r="F618" s="15"/>
      <c r="G618" s="15"/>
      <c r="H618" s="16" t="s">
        <v>32</v>
      </c>
      <c r="I618" s="16" t="s">
        <v>32</v>
      </c>
      <c r="J618" s="15"/>
      <c r="K618" s="18" t="str" cm="1">
        <f t="array" ref="K618">IF(I618="","",_xlfn.XLOOKUP(0&amp;A618&amp;IF(F618&lt;&gt;"",F618,LOOKUP(2,1/(F$2:F618&lt;&gt;""),F$2:F618))&amp;I618,Hoja4!G:G,Hoja4!F:F,"",0))</f>
        <v/>
      </c>
      <c r="L618" s="15"/>
      <c r="M618" s="15">
        <v>21</v>
      </c>
      <c r="N618" s="15" t="s">
        <v>839</v>
      </c>
      <c r="O618" s="15" t="s">
        <v>76</v>
      </c>
      <c r="P618" s="15" t="s">
        <v>95</v>
      </c>
      <c r="Q618" s="15" t="s">
        <v>41</v>
      </c>
      <c r="R618" s="15" t="s">
        <v>58</v>
      </c>
      <c r="S618" s="15">
        <v>49.6</v>
      </c>
      <c r="T618" s="15"/>
      <c r="U618" s="15">
        <v>100</v>
      </c>
      <c r="V618" s="15">
        <v>69.760000000000005</v>
      </c>
      <c r="W618" s="15" t="s">
        <v>38</v>
      </c>
      <c r="X618" s="15" t="s">
        <v>38</v>
      </c>
      <c r="Y618" s="15" t="s">
        <v>38</v>
      </c>
      <c r="Z618" s="2"/>
    </row>
    <row r="619" spans="1:26">
      <c r="A619" s="3">
        <v>126</v>
      </c>
      <c r="B619" s="3">
        <v>1</v>
      </c>
      <c r="C619" s="3" t="s">
        <v>790</v>
      </c>
      <c r="D619" s="3"/>
      <c r="E619" s="3"/>
      <c r="F619" s="3">
        <v>20</v>
      </c>
      <c r="G619" s="3" t="s">
        <v>835</v>
      </c>
      <c r="H619" s="4" t="s">
        <v>32</v>
      </c>
      <c r="I619" s="4" t="s">
        <v>32</v>
      </c>
      <c r="J619" s="3" t="s">
        <v>44</v>
      </c>
      <c r="K619" s="11">
        <f>SUM(K616:K618)</f>
        <v>12628623000</v>
      </c>
      <c r="L619" s="13">
        <f>SUM(L616:L618)</f>
        <v>0</v>
      </c>
      <c r="M619" s="3"/>
      <c r="N619" s="3"/>
      <c r="O619" s="3"/>
      <c r="P619" s="3"/>
      <c r="Q619" s="3"/>
      <c r="R619" s="3"/>
      <c r="S619" s="3"/>
      <c r="T619" s="3"/>
      <c r="U619" s="3"/>
      <c r="V619" s="3"/>
      <c r="W619" s="3"/>
      <c r="X619" s="3"/>
      <c r="Y619" s="3" t="s">
        <v>45</v>
      </c>
      <c r="Z619" s="13">
        <f>SUM(Z616:Z618)</f>
        <v>0</v>
      </c>
    </row>
    <row r="620" spans="1:26">
      <c r="A620" s="15">
        <v>126</v>
      </c>
      <c r="B620" s="15">
        <v>1</v>
      </c>
      <c r="C620" s="15" t="s">
        <v>790</v>
      </c>
      <c r="D620" s="15">
        <v>6</v>
      </c>
      <c r="E620" s="15" t="s">
        <v>840</v>
      </c>
      <c r="F620" s="15">
        <v>21</v>
      </c>
      <c r="G620" s="15" t="s">
        <v>841</v>
      </c>
      <c r="H620" s="16" t="s">
        <v>811</v>
      </c>
      <c r="I620" s="16" t="s">
        <v>812</v>
      </c>
      <c r="J620" s="15" t="s">
        <v>813</v>
      </c>
      <c r="K620" s="9" cm="1">
        <f t="array" ref="K620">IF(I620="","",_xlfn.XLOOKUP(0&amp;A620&amp;IF(F620&lt;&gt;"",F620,LOOKUP(2,1/(F$2:F620&lt;&gt;""),F$2:F620))&amp;I620,Hoja4!G:G,Hoja4!F:F,"",0))</f>
        <v>4474507000</v>
      </c>
      <c r="L620" s="2"/>
      <c r="M620" s="15"/>
      <c r="N620" s="15"/>
      <c r="O620" s="15"/>
      <c r="P620" s="15"/>
      <c r="Q620" s="15"/>
      <c r="R620" s="15"/>
      <c r="S620" s="15"/>
      <c r="T620" s="15"/>
      <c r="U620" s="15"/>
      <c r="V620" s="15"/>
      <c r="W620" s="15"/>
      <c r="X620" s="15"/>
      <c r="Y620" s="15"/>
      <c r="Z620" s="15"/>
    </row>
    <row r="621" spans="1:26">
      <c r="A621" s="15">
        <v>126</v>
      </c>
      <c r="B621" s="15">
        <v>1</v>
      </c>
      <c r="C621" s="15"/>
      <c r="D621" s="15"/>
      <c r="E621" s="15"/>
      <c r="F621" s="15"/>
      <c r="G621" s="15"/>
      <c r="H621" s="16" t="s">
        <v>32</v>
      </c>
      <c r="I621" s="16" t="s">
        <v>32</v>
      </c>
      <c r="J621" s="15"/>
      <c r="K621" s="18" t="str" cm="1">
        <f t="array" ref="K621">IF(I621="","",_xlfn.XLOOKUP(0&amp;A621&amp;IF(F621&lt;&gt;"",F621,LOOKUP(2,1/(F$2:F621&lt;&gt;""),F$2:F621))&amp;I621,Hoja4!G:G,Hoja4!F:F,"",0))</f>
        <v/>
      </c>
      <c r="L621" s="15"/>
      <c r="M621" s="15">
        <v>22</v>
      </c>
      <c r="N621" s="15" t="s">
        <v>842</v>
      </c>
      <c r="O621" s="15" t="s">
        <v>40</v>
      </c>
      <c r="P621" s="15" t="s">
        <v>95</v>
      </c>
      <c r="Q621" s="15" t="s">
        <v>41</v>
      </c>
      <c r="R621" s="15" t="s">
        <v>58</v>
      </c>
      <c r="S621" s="15">
        <v>84.5</v>
      </c>
      <c r="T621" s="15"/>
      <c r="U621" s="15">
        <v>100</v>
      </c>
      <c r="V621" s="15">
        <v>10</v>
      </c>
      <c r="W621" s="15" t="s">
        <v>38</v>
      </c>
      <c r="X621" s="15" t="s">
        <v>38</v>
      </c>
      <c r="Y621" s="15" t="s">
        <v>38</v>
      </c>
      <c r="Z621" s="2"/>
    </row>
    <row r="622" spans="1:26">
      <c r="A622" s="3">
        <v>126</v>
      </c>
      <c r="B622" s="3">
        <v>1</v>
      </c>
      <c r="C622" s="3" t="s">
        <v>790</v>
      </c>
      <c r="D622" s="3"/>
      <c r="E622" s="3"/>
      <c r="F622" s="3">
        <v>21</v>
      </c>
      <c r="G622" s="3" t="s">
        <v>841</v>
      </c>
      <c r="H622" s="4" t="s">
        <v>32</v>
      </c>
      <c r="I622" s="4" t="s">
        <v>32</v>
      </c>
      <c r="J622" s="3" t="s">
        <v>44</v>
      </c>
      <c r="K622" s="11">
        <f>SUM(K620:K621)</f>
        <v>4474507000</v>
      </c>
      <c r="L622" s="13">
        <f>SUM(L620:L621)</f>
        <v>0</v>
      </c>
      <c r="M622" s="3"/>
      <c r="N622" s="3"/>
      <c r="O622" s="3"/>
      <c r="P622" s="3"/>
      <c r="Q622" s="3"/>
      <c r="R622" s="3"/>
      <c r="S622" s="3"/>
      <c r="T622" s="3"/>
      <c r="U622" s="3"/>
      <c r="V622" s="3"/>
      <c r="W622" s="3"/>
      <c r="X622" s="3"/>
      <c r="Y622" s="3" t="s">
        <v>45</v>
      </c>
      <c r="Z622" s="13">
        <f>SUM(Z620:Z621)</f>
        <v>0</v>
      </c>
    </row>
    <row r="623" spans="1:26">
      <c r="A623" s="15">
        <v>126</v>
      </c>
      <c r="B623" s="15">
        <v>1</v>
      </c>
      <c r="C623" s="15" t="s">
        <v>790</v>
      </c>
      <c r="D623" s="15">
        <v>6</v>
      </c>
      <c r="E623" s="15" t="s">
        <v>840</v>
      </c>
      <c r="F623" s="15">
        <v>22</v>
      </c>
      <c r="G623" s="15" t="s">
        <v>843</v>
      </c>
      <c r="H623" s="16" t="s">
        <v>844</v>
      </c>
      <c r="I623" s="16" t="s">
        <v>845</v>
      </c>
      <c r="J623" s="15" t="s">
        <v>846</v>
      </c>
      <c r="K623" s="9" cm="1">
        <f t="array" ref="K623">IF(I623="","",_xlfn.XLOOKUP(0&amp;A623&amp;IF(F623&lt;&gt;"",F623,LOOKUP(2,1/(F$2:F623&lt;&gt;""),F$2:F623))&amp;I623,Hoja4!G:G,Hoja4!F:F,"",0))</f>
        <v>5126858100</v>
      </c>
      <c r="L623" s="2"/>
      <c r="M623" s="15"/>
      <c r="N623" s="15"/>
      <c r="O623" s="15"/>
      <c r="P623" s="15"/>
      <c r="Q623" s="15"/>
      <c r="R623" s="15"/>
      <c r="S623" s="15"/>
      <c r="T623" s="15"/>
      <c r="U623" s="15"/>
      <c r="V623" s="15"/>
      <c r="W623" s="15"/>
      <c r="X623" s="15"/>
      <c r="Y623" s="15"/>
      <c r="Z623" s="15"/>
    </row>
    <row r="624" spans="1:26">
      <c r="A624" s="15">
        <v>126</v>
      </c>
      <c r="B624" s="15">
        <v>1</v>
      </c>
      <c r="C624" s="15"/>
      <c r="D624" s="15"/>
      <c r="E624" s="15"/>
      <c r="F624" s="15"/>
      <c r="G624" s="15"/>
      <c r="H624" s="16" t="s">
        <v>32</v>
      </c>
      <c r="I624" s="16" t="s">
        <v>32</v>
      </c>
      <c r="J624" s="15"/>
      <c r="K624" s="18" t="str" cm="1">
        <f t="array" ref="K624">IF(I624="","",_xlfn.XLOOKUP(0&amp;A624&amp;IF(F624&lt;&gt;"",F624,LOOKUP(2,1/(F$2:F624&lt;&gt;""),F$2:F624))&amp;I624,Hoja4!G:G,Hoja4!F:F,"",0))</f>
        <v/>
      </c>
      <c r="L624" s="15"/>
      <c r="M624" s="15">
        <v>23</v>
      </c>
      <c r="N624" s="15" t="s">
        <v>847</v>
      </c>
      <c r="O624" s="15" t="s">
        <v>40</v>
      </c>
      <c r="P624" s="15" t="s">
        <v>35</v>
      </c>
      <c r="Q624" s="15" t="s">
        <v>36</v>
      </c>
      <c r="R624" s="15" t="s">
        <v>58</v>
      </c>
      <c r="S624" s="15">
        <v>1489811</v>
      </c>
      <c r="T624" s="15"/>
      <c r="U624" s="15">
        <v>3960189</v>
      </c>
      <c r="V624" s="15">
        <v>450000</v>
      </c>
      <c r="W624" s="15" t="s">
        <v>38</v>
      </c>
      <c r="X624" s="15" t="s">
        <v>38</v>
      </c>
      <c r="Y624" s="15" t="s">
        <v>38</v>
      </c>
      <c r="Z624" s="2"/>
    </row>
    <row r="625" spans="1:26">
      <c r="A625" s="3">
        <v>126</v>
      </c>
      <c r="B625" s="3">
        <v>1</v>
      </c>
      <c r="C625" s="3" t="s">
        <v>790</v>
      </c>
      <c r="D625" s="3"/>
      <c r="E625" s="3"/>
      <c r="F625" s="3">
        <v>22</v>
      </c>
      <c r="G625" s="3" t="s">
        <v>843</v>
      </c>
      <c r="H625" s="4" t="s">
        <v>32</v>
      </c>
      <c r="I625" s="4" t="s">
        <v>32</v>
      </c>
      <c r="J625" s="3" t="s">
        <v>44</v>
      </c>
      <c r="K625" s="11">
        <f>SUM(K623:K624)</f>
        <v>5126858100</v>
      </c>
      <c r="L625" s="13">
        <f>SUM(L623:L624)</f>
        <v>0</v>
      </c>
      <c r="M625" s="3"/>
      <c r="N625" s="3"/>
      <c r="O625" s="3"/>
      <c r="P625" s="3"/>
      <c r="Q625" s="3"/>
      <c r="R625" s="3"/>
      <c r="S625" s="3"/>
      <c r="T625" s="3"/>
      <c r="U625" s="3"/>
      <c r="V625" s="3"/>
      <c r="W625" s="3"/>
      <c r="X625" s="3"/>
      <c r="Y625" s="3" t="s">
        <v>45</v>
      </c>
      <c r="Z625" s="13">
        <f>SUM(Z623:Z624)</f>
        <v>0</v>
      </c>
    </row>
    <row r="626" spans="1:26">
      <c r="A626" s="15">
        <v>126</v>
      </c>
      <c r="B626" s="15">
        <v>1</v>
      </c>
      <c r="C626" s="15" t="s">
        <v>790</v>
      </c>
      <c r="D626" s="15">
        <v>6</v>
      </c>
      <c r="E626" s="15" t="s">
        <v>840</v>
      </c>
      <c r="F626" s="15">
        <v>24</v>
      </c>
      <c r="G626" s="15" t="s">
        <v>848</v>
      </c>
      <c r="H626" s="16" t="s">
        <v>849</v>
      </c>
      <c r="I626" s="16" t="s">
        <v>850</v>
      </c>
      <c r="J626" s="15" t="s">
        <v>851</v>
      </c>
      <c r="K626" s="9" cm="1">
        <f t="array" ref="K626">IF(I626="","",_xlfn.XLOOKUP(0&amp;A626&amp;IF(F626&lt;&gt;"",F626,LOOKUP(2,1/(F$2:F626&lt;&gt;""),F$2:F626))&amp;I626,Hoja4!G:G,Hoja4!F:F,"",0))</f>
        <v>2062929000</v>
      </c>
      <c r="L626" s="2"/>
      <c r="M626" s="15"/>
      <c r="N626" s="15"/>
      <c r="O626" s="15"/>
      <c r="P626" s="15"/>
      <c r="Q626" s="15"/>
      <c r="R626" s="15"/>
      <c r="S626" s="15"/>
      <c r="T626" s="15"/>
      <c r="U626" s="15"/>
      <c r="V626" s="15"/>
      <c r="W626" s="15"/>
      <c r="X626" s="15"/>
      <c r="Y626" s="15"/>
      <c r="Z626" s="15"/>
    </row>
    <row r="627" spans="1:26">
      <c r="A627" s="15">
        <v>126</v>
      </c>
      <c r="B627" s="15">
        <v>1</v>
      </c>
      <c r="C627" s="15"/>
      <c r="D627" s="15"/>
      <c r="E627" s="15"/>
      <c r="F627" s="15"/>
      <c r="G627" s="15"/>
      <c r="H627" s="16" t="s">
        <v>32</v>
      </c>
      <c r="I627" s="16" t="s">
        <v>32</v>
      </c>
      <c r="J627" s="15"/>
      <c r="K627" s="18" t="str" cm="1">
        <f t="array" ref="K627">IF(I627="","",_xlfn.XLOOKUP(0&amp;A627&amp;IF(F627&lt;&gt;"",F627,LOOKUP(2,1/(F$2:F627&lt;&gt;""),F$2:F627))&amp;I627,Hoja4!G:G,Hoja4!F:F,"",0))</f>
        <v/>
      </c>
      <c r="L627" s="15"/>
      <c r="M627" s="15">
        <v>25</v>
      </c>
      <c r="N627" s="15" t="s">
        <v>852</v>
      </c>
      <c r="O627" s="15" t="s">
        <v>100</v>
      </c>
      <c r="P627" s="15" t="s">
        <v>131</v>
      </c>
      <c r="Q627" s="15" t="s">
        <v>41</v>
      </c>
      <c r="R627" s="15" t="s">
        <v>58</v>
      </c>
      <c r="S627" s="15">
        <v>100</v>
      </c>
      <c r="T627" s="15"/>
      <c r="U627" s="15">
        <v>100</v>
      </c>
      <c r="V627" s="15">
        <v>1</v>
      </c>
      <c r="W627" s="15" t="s">
        <v>38</v>
      </c>
      <c r="X627" s="15" t="s">
        <v>38</v>
      </c>
      <c r="Y627" s="15" t="s">
        <v>38</v>
      </c>
      <c r="Z627" s="2"/>
    </row>
    <row r="628" spans="1:26">
      <c r="A628" s="3">
        <v>126</v>
      </c>
      <c r="B628" s="3">
        <v>1</v>
      </c>
      <c r="C628" s="3" t="s">
        <v>790</v>
      </c>
      <c r="D628" s="3"/>
      <c r="E628" s="3"/>
      <c r="F628" s="3">
        <v>24</v>
      </c>
      <c r="G628" s="3" t="s">
        <v>848</v>
      </c>
      <c r="H628" s="4" t="s">
        <v>32</v>
      </c>
      <c r="I628" s="4" t="s">
        <v>32</v>
      </c>
      <c r="J628" s="3" t="s">
        <v>44</v>
      </c>
      <c r="K628" s="11">
        <f>SUM(K626:K627)</f>
        <v>2062929000</v>
      </c>
      <c r="L628" s="13">
        <f>SUM(L626:L627)</f>
        <v>0</v>
      </c>
      <c r="M628" s="3"/>
      <c r="N628" s="3"/>
      <c r="O628" s="3"/>
      <c r="P628" s="3"/>
      <c r="Q628" s="3"/>
      <c r="R628" s="3"/>
      <c r="S628" s="3"/>
      <c r="T628" s="3"/>
      <c r="U628" s="3"/>
      <c r="V628" s="3"/>
      <c r="W628" s="3"/>
      <c r="X628" s="3"/>
      <c r="Y628" s="3" t="s">
        <v>45</v>
      </c>
      <c r="Z628" s="13">
        <f>SUM(Z626:Z627)</f>
        <v>0</v>
      </c>
    </row>
    <row r="629" spans="1:26">
      <c r="A629" s="15">
        <v>126</v>
      </c>
      <c r="B629" s="15">
        <v>1</v>
      </c>
      <c r="C629" s="15" t="s">
        <v>790</v>
      </c>
      <c r="D629" s="15">
        <v>5</v>
      </c>
      <c r="E629" s="15" t="s">
        <v>805</v>
      </c>
      <c r="F629" s="15">
        <v>17</v>
      </c>
      <c r="G629" s="15" t="s">
        <v>853</v>
      </c>
      <c r="H629" s="16" t="s">
        <v>830</v>
      </c>
      <c r="I629" s="16" t="s">
        <v>831</v>
      </c>
      <c r="J629" s="15" t="s">
        <v>832</v>
      </c>
      <c r="K629" s="9" cm="1">
        <f t="array" ref="K629">IF(I629="","",_xlfn.XLOOKUP(0&amp;A629&amp;IF(F629&lt;&gt;"",F629,LOOKUP(2,1/(F$2:F629&lt;&gt;""),F$2:F629))&amp;I629,Hoja4!G:G,Hoja4!F:F,"",0))</f>
        <v>1895605000</v>
      </c>
      <c r="L629" s="2"/>
      <c r="M629" s="15"/>
      <c r="N629" s="15"/>
      <c r="O629" s="15"/>
      <c r="P629" s="15"/>
      <c r="Q629" s="15"/>
      <c r="R629" s="15"/>
      <c r="S629" s="15"/>
      <c r="T629" s="15"/>
      <c r="U629" s="15"/>
      <c r="V629" s="15"/>
      <c r="W629" s="15"/>
      <c r="X629" s="15"/>
      <c r="Y629" s="15"/>
      <c r="Z629" s="15"/>
    </row>
    <row r="630" spans="1:26">
      <c r="A630" s="15">
        <v>126</v>
      </c>
      <c r="B630" s="15">
        <v>1</v>
      </c>
      <c r="C630" s="15"/>
      <c r="D630" s="15"/>
      <c r="E630" s="15"/>
      <c r="F630" s="15"/>
      <c r="G630" s="15"/>
      <c r="H630" s="16" t="s">
        <v>811</v>
      </c>
      <c r="I630" s="16" t="s">
        <v>812</v>
      </c>
      <c r="J630" s="15" t="s">
        <v>813</v>
      </c>
      <c r="K630" s="9" cm="1">
        <f t="array" ref="K630">IF(I630="","",_xlfn.XLOOKUP(0&amp;A630&amp;IF(F630&lt;&gt;"",F630,LOOKUP(2,1/(F$2:F630&lt;&gt;""),F$2:F630))&amp;I630,Hoja4!G:G,Hoja4!F:F,"",0))</f>
        <v>541500000</v>
      </c>
      <c r="L630" s="2"/>
      <c r="M630" s="15"/>
      <c r="N630" s="15"/>
      <c r="O630" s="15"/>
      <c r="P630" s="15"/>
      <c r="Q630" s="15"/>
      <c r="R630" s="15"/>
      <c r="S630" s="15"/>
      <c r="T630" s="15"/>
      <c r="U630" s="15"/>
      <c r="V630" s="15"/>
      <c r="W630" s="15"/>
      <c r="X630" s="15"/>
      <c r="Y630" s="15"/>
      <c r="Z630" s="15"/>
    </row>
    <row r="631" spans="1:26">
      <c r="A631" s="15">
        <v>126</v>
      </c>
      <c r="B631" s="15">
        <v>1</v>
      </c>
      <c r="C631" s="15"/>
      <c r="D631" s="15"/>
      <c r="E631" s="15"/>
      <c r="F631" s="15"/>
      <c r="G631" s="15"/>
      <c r="H631" s="16" t="s">
        <v>854</v>
      </c>
      <c r="I631" s="16" t="s">
        <v>855</v>
      </c>
      <c r="J631" s="15" t="s">
        <v>856</v>
      </c>
      <c r="K631" s="9" cm="1">
        <f t="array" ref="K631">IF(I631="","",_xlfn.XLOOKUP(0&amp;A631&amp;IF(F631&lt;&gt;"",F631,LOOKUP(2,1/(F$2:F631&lt;&gt;""),F$2:F631))&amp;I631,Hoja4!G:G,Hoja4!F:F,"",0))</f>
        <v>107159000</v>
      </c>
      <c r="L631" s="2"/>
      <c r="M631" s="15"/>
      <c r="N631" s="15"/>
      <c r="O631" s="15"/>
      <c r="P631" s="15"/>
      <c r="Q631" s="15"/>
      <c r="R631" s="15"/>
      <c r="S631" s="15"/>
      <c r="T631" s="15"/>
      <c r="U631" s="15"/>
      <c r="V631" s="15"/>
      <c r="W631" s="15"/>
      <c r="X631" s="15"/>
      <c r="Y631" s="15"/>
      <c r="Z631" s="15"/>
    </row>
    <row r="632" spans="1:26">
      <c r="A632" s="15">
        <v>126</v>
      </c>
      <c r="B632" s="15">
        <v>1</v>
      </c>
      <c r="C632" s="15"/>
      <c r="D632" s="15"/>
      <c r="E632" s="15"/>
      <c r="F632" s="15"/>
      <c r="G632" s="15"/>
      <c r="H632" s="16" t="s">
        <v>32</v>
      </c>
      <c r="I632" s="16" t="s">
        <v>32</v>
      </c>
      <c r="J632" s="15"/>
      <c r="K632" s="18" t="str" cm="1">
        <f t="array" ref="K632">IF(I632="","",_xlfn.XLOOKUP(0&amp;A632&amp;IF(F632&lt;&gt;"",F632,LOOKUP(2,1/(F$2:F632&lt;&gt;""),F$2:F632))&amp;I632,Hoja4!G:G,Hoja4!F:F,"",0))</f>
        <v/>
      </c>
      <c r="L632" s="15"/>
      <c r="M632" s="15">
        <v>27</v>
      </c>
      <c r="N632" s="15" t="s">
        <v>857</v>
      </c>
      <c r="O632" s="15" t="s">
        <v>40</v>
      </c>
      <c r="P632" s="15" t="s">
        <v>35</v>
      </c>
      <c r="Q632" s="15" t="s">
        <v>36</v>
      </c>
      <c r="R632" s="15" t="s">
        <v>58</v>
      </c>
      <c r="S632" s="15">
        <v>185</v>
      </c>
      <c r="T632" s="15"/>
      <c r="U632" s="15">
        <v>1500</v>
      </c>
      <c r="V632" s="15">
        <v>150</v>
      </c>
      <c r="W632" s="15" t="s">
        <v>38</v>
      </c>
      <c r="X632" s="15" t="s">
        <v>38</v>
      </c>
      <c r="Y632" s="15" t="s">
        <v>38</v>
      </c>
      <c r="Z632" s="2"/>
    </row>
    <row r="633" spans="1:26">
      <c r="A633" s="3">
        <v>126</v>
      </c>
      <c r="B633" s="3">
        <v>1</v>
      </c>
      <c r="C633" s="3" t="s">
        <v>790</v>
      </c>
      <c r="D633" s="3"/>
      <c r="E633" s="3"/>
      <c r="F633" s="3">
        <v>17</v>
      </c>
      <c r="G633" s="3" t="s">
        <v>853</v>
      </c>
      <c r="H633" s="4" t="s">
        <v>32</v>
      </c>
      <c r="I633" s="4" t="s">
        <v>32</v>
      </c>
      <c r="J633" s="3" t="s">
        <v>44</v>
      </c>
      <c r="K633" s="11">
        <f>SUM(K629:K632)</f>
        <v>2544264000</v>
      </c>
      <c r="L633" s="13">
        <f>SUM(L629:L632)</f>
        <v>0</v>
      </c>
      <c r="M633" s="3"/>
      <c r="N633" s="3"/>
      <c r="O633" s="3"/>
      <c r="P633" s="3"/>
      <c r="Q633" s="3"/>
      <c r="R633" s="3"/>
      <c r="S633" s="3"/>
      <c r="T633" s="3"/>
      <c r="U633" s="3"/>
      <c r="V633" s="3"/>
      <c r="W633" s="3"/>
      <c r="X633" s="3"/>
      <c r="Y633" s="3" t="s">
        <v>45</v>
      </c>
      <c r="Z633" s="13">
        <f>SUM(Z629:Z632)</f>
        <v>0</v>
      </c>
    </row>
    <row r="634" spans="1:26">
      <c r="A634" s="15">
        <v>126</v>
      </c>
      <c r="B634" s="15">
        <v>1</v>
      </c>
      <c r="C634" s="15" t="s">
        <v>790</v>
      </c>
      <c r="D634" s="15">
        <v>5</v>
      </c>
      <c r="E634" s="15" t="s">
        <v>805</v>
      </c>
      <c r="F634" s="15">
        <v>18</v>
      </c>
      <c r="G634" s="15" t="s">
        <v>858</v>
      </c>
      <c r="H634" s="16" t="s">
        <v>830</v>
      </c>
      <c r="I634" s="16" t="s">
        <v>831</v>
      </c>
      <c r="J634" s="15" t="s">
        <v>832</v>
      </c>
      <c r="K634" s="9" cm="1">
        <f t="array" ref="K634">IF(I634="","",_xlfn.XLOOKUP(0&amp;A634&amp;IF(F634&lt;&gt;"",F634,LOOKUP(2,1/(F$2:F634&lt;&gt;""),F$2:F634))&amp;I634,Hoja4!G:G,Hoja4!F:F,"",0))</f>
        <v>391789000</v>
      </c>
      <c r="L634" s="2"/>
      <c r="M634" s="15"/>
      <c r="N634" s="15"/>
      <c r="O634" s="15"/>
      <c r="P634" s="15"/>
      <c r="Q634" s="15"/>
      <c r="R634" s="15"/>
      <c r="S634" s="15"/>
      <c r="T634" s="15"/>
      <c r="U634" s="15"/>
      <c r="V634" s="15"/>
      <c r="W634" s="15"/>
      <c r="X634" s="15"/>
      <c r="Y634" s="15"/>
      <c r="Z634" s="15"/>
    </row>
    <row r="635" spans="1:26">
      <c r="A635" s="15">
        <v>126</v>
      </c>
      <c r="B635" s="15">
        <v>1</v>
      </c>
      <c r="C635" s="15"/>
      <c r="D635" s="15"/>
      <c r="E635" s="15"/>
      <c r="F635" s="15"/>
      <c r="G635" s="15"/>
      <c r="H635" s="16" t="s">
        <v>854</v>
      </c>
      <c r="I635" s="16" t="s">
        <v>855</v>
      </c>
      <c r="J635" s="15" t="s">
        <v>856</v>
      </c>
      <c r="K635" s="9" cm="1">
        <f t="array" ref="K635">IF(I635="","",_xlfn.XLOOKUP(0&amp;A635&amp;IF(F635&lt;&gt;"",F635,LOOKUP(2,1/(F$2:F635&lt;&gt;""),F$2:F635))&amp;I635,Hoja4!G:G,Hoja4!F:F,"",0))</f>
        <v>6351105917</v>
      </c>
      <c r="L635" s="2"/>
      <c r="M635" s="15"/>
      <c r="N635" s="15"/>
      <c r="O635" s="15"/>
      <c r="P635" s="15"/>
      <c r="Q635" s="15"/>
      <c r="R635" s="15"/>
      <c r="S635" s="15"/>
      <c r="T635" s="15"/>
      <c r="U635" s="15"/>
      <c r="V635" s="15"/>
      <c r="W635" s="15"/>
      <c r="X635" s="15"/>
      <c r="Y635" s="15"/>
      <c r="Z635" s="15"/>
    </row>
    <row r="636" spans="1:26">
      <c r="A636" s="15">
        <v>126</v>
      </c>
      <c r="B636" s="15">
        <v>1</v>
      </c>
      <c r="C636" s="15"/>
      <c r="D636" s="15"/>
      <c r="E636" s="15"/>
      <c r="F636" s="15"/>
      <c r="G636" s="15"/>
      <c r="H636" s="16" t="s">
        <v>32</v>
      </c>
      <c r="I636" s="16" t="s">
        <v>32</v>
      </c>
      <c r="J636" s="15"/>
      <c r="K636" s="18" t="str" cm="1">
        <f t="array" ref="K636">IF(I636="","",_xlfn.XLOOKUP(0&amp;A636&amp;IF(F636&lt;&gt;"",F636,LOOKUP(2,1/(F$2:F636&lt;&gt;""),F$2:F636))&amp;I636,Hoja4!G:G,Hoja4!F:F,"",0))</f>
        <v/>
      </c>
      <c r="L636" s="15"/>
      <c r="M636" s="15">
        <v>28</v>
      </c>
      <c r="N636" s="15" t="s">
        <v>859</v>
      </c>
      <c r="O636" s="15" t="s">
        <v>34</v>
      </c>
      <c r="P636" s="15" t="s">
        <v>115</v>
      </c>
      <c r="Q636" s="15" t="s">
        <v>36</v>
      </c>
      <c r="R636" s="15" t="s">
        <v>37</v>
      </c>
      <c r="S636" s="15">
        <v>0</v>
      </c>
      <c r="T636" s="15"/>
      <c r="U636" s="15">
        <v>21</v>
      </c>
      <c r="V636" s="15">
        <v>3</v>
      </c>
      <c r="W636" s="15" t="s">
        <v>38</v>
      </c>
      <c r="X636" s="15" t="s">
        <v>38</v>
      </c>
      <c r="Y636" s="15" t="s">
        <v>38</v>
      </c>
      <c r="Z636" s="2"/>
    </row>
    <row r="637" spans="1:26">
      <c r="A637" s="3">
        <v>126</v>
      </c>
      <c r="B637" s="3">
        <v>1</v>
      </c>
      <c r="C637" s="3" t="s">
        <v>790</v>
      </c>
      <c r="D637" s="3"/>
      <c r="E637" s="3"/>
      <c r="F637" s="3">
        <v>18</v>
      </c>
      <c r="G637" s="3" t="s">
        <v>858</v>
      </c>
      <c r="H637" s="4" t="s">
        <v>32</v>
      </c>
      <c r="I637" s="4" t="s">
        <v>32</v>
      </c>
      <c r="J637" s="3" t="s">
        <v>44</v>
      </c>
      <c r="K637" s="11">
        <f>SUM(K634:K636)</f>
        <v>6742894917</v>
      </c>
      <c r="L637" s="13">
        <f>SUM(L634:L636)</f>
        <v>0</v>
      </c>
      <c r="M637" s="3"/>
      <c r="N637" s="3"/>
      <c r="O637" s="3"/>
      <c r="P637" s="3"/>
      <c r="Q637" s="3"/>
      <c r="R637" s="3"/>
      <c r="S637" s="3"/>
      <c r="T637" s="3"/>
      <c r="U637" s="3"/>
      <c r="V637" s="3"/>
      <c r="W637" s="3"/>
      <c r="X637" s="3"/>
      <c r="Y637" s="3" t="s">
        <v>45</v>
      </c>
      <c r="Z637" s="13">
        <f>SUM(Z634:Z636)</f>
        <v>0</v>
      </c>
    </row>
    <row r="638" spans="1:26">
      <c r="A638" s="15">
        <v>126</v>
      </c>
      <c r="B638" s="15">
        <v>1</v>
      </c>
      <c r="C638" s="15" t="s">
        <v>790</v>
      </c>
      <c r="D638" s="15">
        <v>5</v>
      </c>
      <c r="E638" s="15" t="s">
        <v>805</v>
      </c>
      <c r="F638" s="15">
        <v>19</v>
      </c>
      <c r="G638" s="15" t="s">
        <v>860</v>
      </c>
      <c r="H638" s="16" t="s">
        <v>825</v>
      </c>
      <c r="I638" s="16" t="s">
        <v>826</v>
      </c>
      <c r="J638" s="15" t="s">
        <v>827</v>
      </c>
      <c r="K638" s="9" cm="1">
        <f t="array" ref="K638">IF(I638="","",_xlfn.XLOOKUP(0&amp;A638&amp;IF(F638&lt;&gt;"",F638,LOOKUP(2,1/(F$2:F638&lt;&gt;""),F$2:F638))&amp;I638,Hoja4!G:G,Hoja4!F:F,"",0))</f>
        <v>5468763000</v>
      </c>
      <c r="L638" s="2"/>
      <c r="M638" s="15"/>
      <c r="N638" s="15"/>
      <c r="O638" s="15"/>
      <c r="P638" s="15"/>
      <c r="Q638" s="15"/>
      <c r="R638" s="15"/>
      <c r="S638" s="15"/>
      <c r="T638" s="15"/>
      <c r="U638" s="15"/>
      <c r="V638" s="15"/>
      <c r="W638" s="15"/>
      <c r="X638" s="15"/>
      <c r="Y638" s="15"/>
      <c r="Z638" s="15"/>
    </row>
    <row r="639" spans="1:26">
      <c r="A639" s="15">
        <v>126</v>
      </c>
      <c r="B639" s="15">
        <v>1</v>
      </c>
      <c r="C639" s="15"/>
      <c r="D639" s="15"/>
      <c r="E639" s="15"/>
      <c r="F639" s="15"/>
      <c r="G639" s="15"/>
      <c r="H639" s="16" t="s">
        <v>32</v>
      </c>
      <c r="I639" s="16" t="s">
        <v>32</v>
      </c>
      <c r="J639" s="15"/>
      <c r="K639" s="18" t="str" cm="1">
        <f t="array" ref="K639">IF(I639="","",_xlfn.XLOOKUP(0&amp;A639&amp;IF(F639&lt;&gt;"",F639,LOOKUP(2,1/(F$2:F639&lt;&gt;""),F$2:F639))&amp;I639,Hoja4!G:G,Hoja4!F:F,"",0))</f>
        <v/>
      </c>
      <c r="L639" s="15"/>
      <c r="M639" s="15">
        <v>29</v>
      </c>
      <c r="N639" s="15" t="s">
        <v>861</v>
      </c>
      <c r="O639" s="15" t="s">
        <v>34</v>
      </c>
      <c r="P639" s="15" t="s">
        <v>115</v>
      </c>
      <c r="Q639" s="15" t="s">
        <v>36</v>
      </c>
      <c r="R639" s="15" t="s">
        <v>37</v>
      </c>
      <c r="S639" s="15"/>
      <c r="T639" s="15"/>
      <c r="U639" s="15">
        <v>10</v>
      </c>
      <c r="V639" s="15">
        <v>1</v>
      </c>
      <c r="W639" s="15" t="s">
        <v>38</v>
      </c>
      <c r="X639" s="15" t="s">
        <v>38</v>
      </c>
      <c r="Y639" s="15" t="s">
        <v>38</v>
      </c>
      <c r="Z639" s="2"/>
    </row>
    <row r="640" spans="1:26">
      <c r="A640" s="3">
        <v>126</v>
      </c>
      <c r="B640" s="3">
        <v>1</v>
      </c>
      <c r="C640" s="3" t="s">
        <v>790</v>
      </c>
      <c r="D640" s="3"/>
      <c r="E640" s="3"/>
      <c r="F640" s="3">
        <v>19</v>
      </c>
      <c r="G640" s="3" t="s">
        <v>860</v>
      </c>
      <c r="H640" s="4" t="s">
        <v>32</v>
      </c>
      <c r="I640" s="4" t="s">
        <v>32</v>
      </c>
      <c r="J640" s="3" t="s">
        <v>44</v>
      </c>
      <c r="K640" s="11">
        <f>SUM(K638:K639)</f>
        <v>5468763000</v>
      </c>
      <c r="L640" s="13">
        <f>SUM(L638:L639)</f>
        <v>0</v>
      </c>
      <c r="M640" s="3"/>
      <c r="N640" s="3"/>
      <c r="O640" s="3"/>
      <c r="P640" s="3"/>
      <c r="Q640" s="3"/>
      <c r="R640" s="3"/>
      <c r="S640" s="3"/>
      <c r="T640" s="3"/>
      <c r="U640" s="3"/>
      <c r="V640" s="3"/>
      <c r="W640" s="3"/>
      <c r="X640" s="3"/>
      <c r="Y640" s="3" t="s">
        <v>45</v>
      </c>
      <c r="Z640" s="13">
        <f>SUM(Z638:Z639)</f>
        <v>0</v>
      </c>
    </row>
    <row r="641" spans="1:26">
      <c r="A641" s="15">
        <v>126</v>
      </c>
      <c r="B641" s="15">
        <v>1</v>
      </c>
      <c r="C641" s="15" t="s">
        <v>790</v>
      </c>
      <c r="D641" s="15">
        <v>6</v>
      </c>
      <c r="E641" s="15" t="s">
        <v>840</v>
      </c>
      <c r="F641" s="15">
        <v>23</v>
      </c>
      <c r="G641" s="15" t="s">
        <v>862</v>
      </c>
      <c r="H641" s="16" t="s">
        <v>844</v>
      </c>
      <c r="I641" s="16" t="s">
        <v>845</v>
      </c>
      <c r="J641" s="15" t="s">
        <v>846</v>
      </c>
      <c r="K641" s="9" cm="1">
        <f t="array" ref="K641">IF(I641="","",_xlfn.XLOOKUP(0&amp;A641&amp;IF(F641&lt;&gt;"",F641,LOOKUP(2,1/(F$2:F641&lt;&gt;""),F$2:F641))&amp;I641,Hoja4!G:G,Hoja4!F:F,"",0))</f>
        <v>4580434900</v>
      </c>
      <c r="L641" s="2"/>
      <c r="M641" s="15"/>
      <c r="N641" s="15"/>
      <c r="O641" s="15"/>
      <c r="P641" s="15"/>
      <c r="Q641" s="15"/>
      <c r="R641" s="15"/>
      <c r="S641" s="15"/>
      <c r="T641" s="15"/>
      <c r="U641" s="15"/>
      <c r="V641" s="15"/>
      <c r="W641" s="15"/>
      <c r="X641" s="15"/>
      <c r="Y641" s="15"/>
      <c r="Z641" s="15"/>
    </row>
    <row r="642" spans="1:26">
      <c r="A642" s="15">
        <v>126</v>
      </c>
      <c r="B642" s="15">
        <v>1</v>
      </c>
      <c r="C642" s="15"/>
      <c r="D642" s="15"/>
      <c r="E642" s="15"/>
      <c r="F642" s="15"/>
      <c r="G642" s="15"/>
      <c r="H642" s="16" t="s">
        <v>32</v>
      </c>
      <c r="I642" s="16" t="s">
        <v>32</v>
      </c>
      <c r="J642" s="15"/>
      <c r="K642" s="18" t="str" cm="1">
        <f t="array" ref="K642">IF(I642="","",_xlfn.XLOOKUP(0&amp;A642&amp;IF(F642&lt;&gt;"",F642,LOOKUP(2,1/(F$2:F642&lt;&gt;""),F$2:F642))&amp;I642,Hoja4!G:G,Hoja4!F:F,"",0))</f>
        <v/>
      </c>
      <c r="L642" s="15"/>
      <c r="M642" s="15">
        <v>30</v>
      </c>
      <c r="N642" s="15" t="s">
        <v>863</v>
      </c>
      <c r="O642" s="15" t="s">
        <v>40</v>
      </c>
      <c r="P642" s="15" t="s">
        <v>131</v>
      </c>
      <c r="Q642" s="15" t="s">
        <v>36</v>
      </c>
      <c r="R642" s="15" t="s">
        <v>58</v>
      </c>
      <c r="S642" s="15"/>
      <c r="T642" s="15"/>
      <c r="U642" s="15">
        <v>2300</v>
      </c>
      <c r="V642" s="15">
        <v>300</v>
      </c>
      <c r="W642" s="15" t="s">
        <v>38</v>
      </c>
      <c r="X642" s="15" t="s">
        <v>38</v>
      </c>
      <c r="Y642" s="15" t="s">
        <v>38</v>
      </c>
      <c r="Z642" s="2"/>
    </row>
    <row r="643" spans="1:26">
      <c r="A643" s="3">
        <v>126</v>
      </c>
      <c r="B643" s="3">
        <v>1</v>
      </c>
      <c r="C643" s="3" t="s">
        <v>790</v>
      </c>
      <c r="D643" s="3"/>
      <c r="E643" s="3"/>
      <c r="F643" s="3">
        <v>23</v>
      </c>
      <c r="G643" s="3" t="s">
        <v>862</v>
      </c>
      <c r="H643" s="4" t="s">
        <v>32</v>
      </c>
      <c r="I643" s="4" t="s">
        <v>32</v>
      </c>
      <c r="J643" s="3" t="s">
        <v>44</v>
      </c>
      <c r="K643" s="11">
        <f>SUM(K641:K642)</f>
        <v>4580434900</v>
      </c>
      <c r="L643" s="13">
        <f>SUM(L641:L642)</f>
        <v>0</v>
      </c>
      <c r="M643" s="3"/>
      <c r="N643" s="3"/>
      <c r="O643" s="3"/>
      <c r="P643" s="3"/>
      <c r="Q643" s="3"/>
      <c r="R643" s="3"/>
      <c r="S643" s="3"/>
      <c r="T643" s="3"/>
      <c r="U643" s="3"/>
      <c r="V643" s="3"/>
      <c r="W643" s="3"/>
      <c r="X643" s="3"/>
      <c r="Y643" s="3" t="s">
        <v>45</v>
      </c>
      <c r="Z643" s="13">
        <f>SUM(Z641:Z642)</f>
        <v>0</v>
      </c>
    </row>
    <row r="644" spans="1:26">
      <c r="A644" s="15">
        <v>126</v>
      </c>
      <c r="B644" s="15">
        <v>1</v>
      </c>
      <c r="C644" s="15" t="s">
        <v>790</v>
      </c>
      <c r="D644" s="15">
        <v>7</v>
      </c>
      <c r="E644" s="15" t="s">
        <v>117</v>
      </c>
      <c r="F644" s="15">
        <v>25</v>
      </c>
      <c r="G644" s="15" t="s">
        <v>864</v>
      </c>
      <c r="H644" s="16" t="s">
        <v>854</v>
      </c>
      <c r="I644" s="16" t="s">
        <v>855</v>
      </c>
      <c r="J644" s="15" t="s">
        <v>856</v>
      </c>
      <c r="K644" s="9" cm="1">
        <f t="array" ref="K644">IF(I644="","",_xlfn.XLOOKUP(0&amp;A644&amp;IF(F644&lt;&gt;"",F644,LOOKUP(2,1/(F$2:F644&lt;&gt;""),F$2:F644))&amp;I644,Hoja4!G:G,Hoja4!F:F,"",0))</f>
        <v>959493083</v>
      </c>
      <c r="L644" s="2"/>
      <c r="M644" s="15"/>
      <c r="N644" s="15"/>
      <c r="O644" s="15"/>
      <c r="P644" s="15"/>
      <c r="Q644" s="15"/>
      <c r="R644" s="15"/>
      <c r="S644" s="15"/>
      <c r="T644" s="15"/>
      <c r="U644" s="15"/>
      <c r="V644" s="15"/>
      <c r="W644" s="15"/>
      <c r="X644" s="15"/>
      <c r="Y644" s="15"/>
      <c r="Z644" s="15"/>
    </row>
    <row r="645" spans="1:26">
      <c r="A645" s="15">
        <v>126</v>
      </c>
      <c r="B645" s="15">
        <v>1</v>
      </c>
      <c r="C645" s="15"/>
      <c r="D645" s="15"/>
      <c r="E645" s="15"/>
      <c r="F645" s="15"/>
      <c r="G645" s="15"/>
      <c r="H645" s="16" t="s">
        <v>32</v>
      </c>
      <c r="I645" s="16" t="s">
        <v>32</v>
      </c>
      <c r="J645" s="15"/>
      <c r="K645" s="18" t="str" cm="1">
        <f t="array" ref="K645">IF(I645="","",_xlfn.XLOOKUP(0&amp;A645&amp;IF(F645&lt;&gt;"",F645,LOOKUP(2,1/(F$2:F645&lt;&gt;""),F$2:F645))&amp;I645,Hoja4!G:G,Hoja4!F:F,"",0))</f>
        <v/>
      </c>
      <c r="L645" s="15"/>
      <c r="M645" s="15">
        <v>31</v>
      </c>
      <c r="N645" s="15" t="s">
        <v>865</v>
      </c>
      <c r="O645" s="15" t="s">
        <v>34</v>
      </c>
      <c r="P645" s="15" t="s">
        <v>131</v>
      </c>
      <c r="Q645" s="15" t="s">
        <v>36</v>
      </c>
      <c r="R645" s="15" t="s">
        <v>37</v>
      </c>
      <c r="S645" s="15">
        <v>29</v>
      </c>
      <c r="T645" s="15"/>
      <c r="U645" s="15">
        <v>37</v>
      </c>
      <c r="V645" s="15"/>
      <c r="W645" s="15" t="s">
        <v>43</v>
      </c>
      <c r="X645" s="15" t="s">
        <v>43</v>
      </c>
      <c r="Y645" s="15" t="s">
        <v>38</v>
      </c>
      <c r="Z645" s="2"/>
    </row>
    <row r="646" spans="1:26">
      <c r="A646" s="3">
        <v>126</v>
      </c>
      <c r="B646" s="3">
        <v>1</v>
      </c>
      <c r="C646" s="3" t="s">
        <v>790</v>
      </c>
      <c r="D646" s="3"/>
      <c r="E646" s="3"/>
      <c r="F646" s="3">
        <v>25</v>
      </c>
      <c r="G646" s="3" t="s">
        <v>864</v>
      </c>
      <c r="H646" s="4" t="s">
        <v>32</v>
      </c>
      <c r="I646" s="4" t="s">
        <v>32</v>
      </c>
      <c r="J646" s="3" t="s">
        <v>44</v>
      </c>
      <c r="K646" s="11">
        <f>SUM(K644:K645)</f>
        <v>959493083</v>
      </c>
      <c r="L646" s="13">
        <f>SUM(L644:L645)</f>
        <v>0</v>
      </c>
      <c r="M646" s="3"/>
      <c r="N646" s="3"/>
      <c r="O646" s="3"/>
      <c r="P646" s="3"/>
      <c r="Q646" s="3"/>
      <c r="R646" s="3"/>
      <c r="S646" s="3"/>
      <c r="T646" s="3"/>
      <c r="U646" s="3"/>
      <c r="V646" s="3"/>
      <c r="W646" s="3"/>
      <c r="X646" s="3"/>
      <c r="Y646" s="3" t="s">
        <v>45</v>
      </c>
      <c r="Z646" s="13">
        <f>SUM(Z644:Z645)</f>
        <v>0</v>
      </c>
    </row>
    <row r="647" spans="1:26">
      <c r="A647" s="5">
        <v>126</v>
      </c>
      <c r="B647" s="5">
        <v>1</v>
      </c>
      <c r="C647" s="5" t="s">
        <v>790</v>
      </c>
      <c r="D647" s="5"/>
      <c r="E647" s="5"/>
      <c r="F647" s="5"/>
      <c r="G647" s="5"/>
      <c r="H647" s="6" t="s">
        <v>32</v>
      </c>
      <c r="I647" s="6" t="s">
        <v>32</v>
      </c>
      <c r="J647" s="5" t="s">
        <v>121</v>
      </c>
      <c r="K647" s="12">
        <f>SUM(K578,K585,K589,K592,K595,K598,K601,K607,K611,K615,K619,K622,K625,K628,K633,K637,K640,K643,K646)</f>
        <v>200222526000</v>
      </c>
      <c r="L647" s="14">
        <f>SUM(L578,L585,L589,L592,L595,L598,L601,L607,L611,L615,L619,L622,L625,L628,L633,L637,L640,L643,L646)</f>
        <v>0</v>
      </c>
      <c r="M647" s="5"/>
      <c r="N647" s="5"/>
      <c r="O647" s="5"/>
      <c r="P647" s="5"/>
      <c r="Q647" s="5"/>
      <c r="R647" s="5"/>
      <c r="S647" s="5"/>
      <c r="T647" s="5"/>
      <c r="U647" s="5"/>
      <c r="V647" s="5"/>
      <c r="W647" s="5"/>
      <c r="X647" s="5"/>
      <c r="Y647" s="5" t="s">
        <v>121</v>
      </c>
      <c r="Z647" s="14">
        <f>SUM(Z578,Z585,Z589,Z592,Z595,Z598,Z601,Z607,Z611,Z615,Z619,Z622,Z625,Z628,Z633,Z637,Z640,Z643,Z646)</f>
        <v>0</v>
      </c>
    </row>
    <row r="648" spans="1:26">
      <c r="A648" s="15">
        <v>203</v>
      </c>
      <c r="B648" s="15">
        <v>1</v>
      </c>
      <c r="C648" s="15" t="s">
        <v>866</v>
      </c>
      <c r="D648" s="15">
        <v>1</v>
      </c>
      <c r="E648" s="15" t="s">
        <v>867</v>
      </c>
      <c r="F648" s="15">
        <v>1</v>
      </c>
      <c r="G648" s="15" t="s">
        <v>868</v>
      </c>
      <c r="H648" s="16" t="s">
        <v>32</v>
      </c>
      <c r="I648" s="16" t="s">
        <v>32</v>
      </c>
      <c r="J648" s="15"/>
      <c r="K648" s="18" t="str" cm="1">
        <f t="array" ref="K648">IF(I648="","",_xlfn.XLOOKUP(0&amp;A648&amp;IF(F648&lt;&gt;"",F648,LOOKUP(2,1/(F$2:F648&lt;&gt;""),F$2:F648))&amp;I648,Hoja4!G:G,Hoja4!F:F,"",0))</f>
        <v/>
      </c>
      <c r="L648" s="15"/>
      <c r="M648" s="15"/>
      <c r="N648" s="15"/>
      <c r="O648" s="15"/>
      <c r="P648" s="15"/>
      <c r="Q648" s="15"/>
      <c r="R648" s="15"/>
      <c r="S648" s="15"/>
      <c r="T648" s="15"/>
      <c r="U648" s="15"/>
      <c r="V648" s="15"/>
      <c r="W648" s="15"/>
      <c r="X648" s="15"/>
      <c r="Y648" s="15"/>
      <c r="Z648" s="2"/>
    </row>
    <row r="649" spans="1:26">
      <c r="A649" s="15">
        <v>203</v>
      </c>
      <c r="B649" s="15">
        <v>1</v>
      </c>
      <c r="C649" s="15"/>
      <c r="D649" s="15"/>
      <c r="E649" s="15"/>
      <c r="F649" s="15"/>
      <c r="G649" s="15"/>
      <c r="H649" s="16" t="s">
        <v>32</v>
      </c>
      <c r="I649" s="16" t="s">
        <v>32</v>
      </c>
      <c r="J649" s="15"/>
      <c r="K649" s="18" t="str" cm="1">
        <f t="array" ref="K649">IF(I649="","",_xlfn.XLOOKUP(0&amp;A649&amp;IF(F649&lt;&gt;"",F649,LOOKUP(2,1/(F$2:F649&lt;&gt;""),F$2:F649))&amp;I649,Hoja4!G:G,Hoja4!F:F,"",0))</f>
        <v/>
      </c>
      <c r="L649" s="15"/>
      <c r="M649" s="15">
        <v>1</v>
      </c>
      <c r="N649" s="15" t="s">
        <v>869</v>
      </c>
      <c r="O649" s="15" t="s">
        <v>40</v>
      </c>
      <c r="P649" s="15" t="s">
        <v>35</v>
      </c>
      <c r="Q649" s="15" t="s">
        <v>36</v>
      </c>
      <c r="R649" s="15" t="s">
        <v>58</v>
      </c>
      <c r="S649" s="15">
        <v>5759</v>
      </c>
      <c r="T649" s="15"/>
      <c r="U649" s="15">
        <v>60000</v>
      </c>
      <c r="V649" s="15">
        <v>6000</v>
      </c>
      <c r="W649" s="15" t="s">
        <v>38</v>
      </c>
      <c r="X649" s="15" t="s">
        <v>38</v>
      </c>
      <c r="Y649" s="15" t="s">
        <v>43</v>
      </c>
      <c r="Z649" s="2"/>
    </row>
    <row r="650" spans="1:26">
      <c r="A650" s="3">
        <v>203</v>
      </c>
      <c r="B650" s="3">
        <v>1</v>
      </c>
      <c r="C650" s="3" t="s">
        <v>866</v>
      </c>
      <c r="D650" s="3"/>
      <c r="E650" s="3"/>
      <c r="F650" s="3">
        <v>1</v>
      </c>
      <c r="G650" s="3" t="s">
        <v>868</v>
      </c>
      <c r="H650" s="4" t="s">
        <v>32</v>
      </c>
      <c r="I650" s="4" t="s">
        <v>32</v>
      </c>
      <c r="J650" s="3" t="s">
        <v>44</v>
      </c>
      <c r="K650" s="11">
        <f>SUM(K648:K649)</f>
        <v>0</v>
      </c>
      <c r="L650" s="13">
        <f>SUM(L647:L649)</f>
        <v>0</v>
      </c>
      <c r="M650" s="3"/>
      <c r="N650" s="3"/>
      <c r="O650" s="3"/>
      <c r="P650" s="3"/>
      <c r="Q650" s="3"/>
      <c r="R650" s="3"/>
      <c r="S650" s="3"/>
      <c r="T650" s="3"/>
      <c r="U650" s="3"/>
      <c r="V650" s="3"/>
      <c r="W650" s="3"/>
      <c r="X650" s="3"/>
      <c r="Y650" s="3" t="s">
        <v>45</v>
      </c>
      <c r="Z650" s="13">
        <f>SUM(Z647:Z649)</f>
        <v>0</v>
      </c>
    </row>
    <row r="651" spans="1:26">
      <c r="A651" s="15">
        <v>203</v>
      </c>
      <c r="B651" s="15">
        <v>1</v>
      </c>
      <c r="C651" s="15" t="s">
        <v>866</v>
      </c>
      <c r="D651" s="15">
        <v>1</v>
      </c>
      <c r="E651" s="15" t="s">
        <v>867</v>
      </c>
      <c r="F651" s="15">
        <v>2</v>
      </c>
      <c r="G651" s="15" t="s">
        <v>870</v>
      </c>
      <c r="H651" s="16" t="s">
        <v>32</v>
      </c>
      <c r="I651" s="16" t="s">
        <v>32</v>
      </c>
      <c r="J651" s="15"/>
      <c r="K651" s="18" t="str" cm="1">
        <f t="array" ref="K651">IF(I651="","",_xlfn.XLOOKUP(0&amp;A651&amp;IF(F651&lt;&gt;"",F651,LOOKUP(2,1/(F$2:F651&lt;&gt;""),F$2:F651))&amp;I651,Hoja4!G:G,Hoja4!F:F,"",0))</f>
        <v/>
      </c>
      <c r="L651" s="15"/>
      <c r="M651" s="15"/>
      <c r="N651" s="15"/>
      <c r="O651" s="15"/>
      <c r="P651" s="15"/>
      <c r="Q651" s="15"/>
      <c r="R651" s="15"/>
      <c r="S651" s="15"/>
      <c r="T651" s="15"/>
      <c r="U651" s="15"/>
      <c r="V651" s="15"/>
      <c r="W651" s="15"/>
      <c r="X651" s="15"/>
      <c r="Y651" s="15"/>
      <c r="Z651" s="2"/>
    </row>
    <row r="652" spans="1:26">
      <c r="A652" s="15">
        <v>203</v>
      </c>
      <c r="B652" s="15">
        <v>1</v>
      </c>
      <c r="C652" s="15"/>
      <c r="D652" s="15"/>
      <c r="E652" s="15"/>
      <c r="F652" s="15"/>
      <c r="G652" s="15"/>
      <c r="H652" s="16" t="s">
        <v>32</v>
      </c>
      <c r="I652" s="16" t="s">
        <v>32</v>
      </c>
      <c r="J652" s="15"/>
      <c r="K652" s="18" t="str" cm="1">
        <f t="array" ref="K652">IF(I652="","",_xlfn.XLOOKUP(0&amp;A652&amp;IF(F652&lt;&gt;"",F652,LOOKUP(2,1/(F$2:F652&lt;&gt;""),F$2:F652))&amp;I652,Hoja4!G:G,Hoja4!F:F,"",0))</f>
        <v/>
      </c>
      <c r="L652" s="15"/>
      <c r="M652" s="15">
        <v>2</v>
      </c>
      <c r="N652" s="15" t="s">
        <v>871</v>
      </c>
      <c r="O652" s="15" t="s">
        <v>40</v>
      </c>
      <c r="P652" s="15" t="s">
        <v>131</v>
      </c>
      <c r="Q652" s="15" t="s">
        <v>36</v>
      </c>
      <c r="R652" s="15" t="s">
        <v>58</v>
      </c>
      <c r="S652" s="15">
        <v>16</v>
      </c>
      <c r="T652" s="15"/>
      <c r="U652" s="15">
        <v>29</v>
      </c>
      <c r="V652" s="15">
        <v>3</v>
      </c>
      <c r="W652" s="15" t="s">
        <v>38</v>
      </c>
      <c r="X652" s="15" t="s">
        <v>38</v>
      </c>
      <c r="Y652" s="15" t="s">
        <v>43</v>
      </c>
      <c r="Z652" s="2"/>
    </row>
    <row r="653" spans="1:26">
      <c r="A653" s="3">
        <v>203</v>
      </c>
      <c r="B653" s="3">
        <v>1</v>
      </c>
      <c r="C653" s="3" t="s">
        <v>866</v>
      </c>
      <c r="D653" s="3"/>
      <c r="E653" s="3"/>
      <c r="F653" s="3">
        <v>2</v>
      </c>
      <c r="G653" s="3" t="s">
        <v>870</v>
      </c>
      <c r="H653" s="4" t="s">
        <v>32</v>
      </c>
      <c r="I653" s="4" t="s">
        <v>32</v>
      </c>
      <c r="J653" s="3" t="s">
        <v>44</v>
      </c>
      <c r="K653" s="11">
        <f>SUM(K651:K652)</f>
        <v>0</v>
      </c>
      <c r="L653" s="13">
        <f>SUM(L651:L652)</f>
        <v>0</v>
      </c>
      <c r="M653" s="3"/>
      <c r="N653" s="3"/>
      <c r="O653" s="3"/>
      <c r="P653" s="3"/>
      <c r="Q653" s="3"/>
      <c r="R653" s="3"/>
      <c r="S653" s="3"/>
      <c r="T653" s="3"/>
      <c r="U653" s="3"/>
      <c r="V653" s="3"/>
      <c r="W653" s="3"/>
      <c r="X653" s="3"/>
      <c r="Y653" s="3" t="s">
        <v>45</v>
      </c>
      <c r="Z653" s="13">
        <f>SUM(Z651:Z652)</f>
        <v>0</v>
      </c>
    </row>
    <row r="654" spans="1:26">
      <c r="A654" s="15">
        <v>203</v>
      </c>
      <c r="B654" s="15">
        <v>1</v>
      </c>
      <c r="C654" s="15" t="s">
        <v>866</v>
      </c>
      <c r="D654" s="15">
        <v>1</v>
      </c>
      <c r="E654" s="15" t="s">
        <v>867</v>
      </c>
      <c r="F654" s="15">
        <v>3</v>
      </c>
      <c r="G654" s="15" t="s">
        <v>872</v>
      </c>
      <c r="H654" s="16" t="s">
        <v>873</v>
      </c>
      <c r="I654" s="16" t="s">
        <v>874</v>
      </c>
      <c r="J654" s="15" t="s">
        <v>875</v>
      </c>
      <c r="K654" s="9" cm="1">
        <f t="array" ref="K654">IF(I654="","",_xlfn.XLOOKUP(0&amp;A654&amp;IF(F654&lt;&gt;"",F654,LOOKUP(2,1/(F$2:F654&lt;&gt;""),F$2:F654))&amp;I654,Hoja4!G:G,Hoja4!F:F,"",0))</f>
        <v>519191241</v>
      </c>
      <c r="L654" s="2"/>
      <c r="M654" s="15"/>
      <c r="N654" s="15"/>
      <c r="O654" s="15"/>
      <c r="P654" s="15"/>
      <c r="Q654" s="15"/>
      <c r="R654" s="15"/>
      <c r="S654" s="15"/>
      <c r="T654" s="15"/>
      <c r="U654" s="15"/>
      <c r="V654" s="15"/>
      <c r="W654" s="15"/>
      <c r="X654" s="15"/>
      <c r="Y654" s="15"/>
      <c r="Z654" s="15"/>
    </row>
    <row r="655" spans="1:26">
      <c r="A655" s="15">
        <v>203</v>
      </c>
      <c r="B655" s="15">
        <v>1</v>
      </c>
      <c r="C655" s="15"/>
      <c r="D655" s="15"/>
      <c r="E655" s="15"/>
      <c r="F655" s="15"/>
      <c r="G655" s="15"/>
      <c r="H655" s="16" t="s">
        <v>32</v>
      </c>
      <c r="I655" s="16" t="s">
        <v>32</v>
      </c>
      <c r="J655" s="15"/>
      <c r="K655" s="18" t="str" cm="1">
        <f t="array" ref="K655">IF(I655="","",_xlfn.XLOOKUP(0&amp;A655&amp;IF(F655&lt;&gt;"",F655,LOOKUP(2,1/(F$2:F655&lt;&gt;""),F$2:F655))&amp;I655,Hoja4!G:G,Hoja4!F:F,"",0))</f>
        <v/>
      </c>
      <c r="L655" s="15"/>
      <c r="M655" s="15">
        <v>3</v>
      </c>
      <c r="N655" s="15" t="s">
        <v>876</v>
      </c>
      <c r="O655" s="15" t="s">
        <v>34</v>
      </c>
      <c r="P655" s="15" t="s">
        <v>35</v>
      </c>
      <c r="Q655" s="15" t="s">
        <v>36</v>
      </c>
      <c r="R655" s="15" t="s">
        <v>37</v>
      </c>
      <c r="S655" s="15">
        <v>1065</v>
      </c>
      <c r="T655" s="15"/>
      <c r="U655" s="15">
        <v>10650</v>
      </c>
      <c r="V655" s="15">
        <v>1065</v>
      </c>
      <c r="W655" s="15" t="s">
        <v>38</v>
      </c>
      <c r="X655" s="15" t="s">
        <v>38</v>
      </c>
      <c r="Y655" s="15" t="s">
        <v>38</v>
      </c>
      <c r="Z655" s="2"/>
    </row>
    <row r="656" spans="1:26">
      <c r="A656" s="3">
        <v>203</v>
      </c>
      <c r="B656" s="3">
        <v>1</v>
      </c>
      <c r="C656" s="3" t="s">
        <v>866</v>
      </c>
      <c r="D656" s="3"/>
      <c r="E656" s="3"/>
      <c r="F656" s="3">
        <v>3</v>
      </c>
      <c r="G656" s="3" t="s">
        <v>872</v>
      </c>
      <c r="H656" s="4" t="s">
        <v>32</v>
      </c>
      <c r="I656" s="4" t="s">
        <v>32</v>
      </c>
      <c r="J656" s="3" t="s">
        <v>44</v>
      </c>
      <c r="K656" s="11">
        <f>SUM(K654:K655)</f>
        <v>519191241</v>
      </c>
      <c r="L656" s="13">
        <f>SUM(L654:L655)</f>
        <v>0</v>
      </c>
      <c r="M656" s="3"/>
      <c r="N656" s="3"/>
      <c r="O656" s="3"/>
      <c r="P656" s="3"/>
      <c r="Q656" s="3"/>
      <c r="R656" s="3"/>
      <c r="S656" s="3"/>
      <c r="T656" s="3"/>
      <c r="U656" s="3"/>
      <c r="V656" s="3"/>
      <c r="W656" s="3"/>
      <c r="X656" s="3"/>
      <c r="Y656" s="3" t="s">
        <v>45</v>
      </c>
      <c r="Z656" s="13">
        <f>SUM(Z654:Z655)</f>
        <v>0</v>
      </c>
    </row>
    <row r="657" spans="1:26">
      <c r="A657" s="15">
        <v>203</v>
      </c>
      <c r="B657" s="15">
        <v>1</v>
      </c>
      <c r="C657" s="15" t="s">
        <v>866</v>
      </c>
      <c r="D657" s="15">
        <v>1</v>
      </c>
      <c r="E657" s="15" t="s">
        <v>867</v>
      </c>
      <c r="F657" s="15">
        <v>4</v>
      </c>
      <c r="G657" s="15" t="s">
        <v>877</v>
      </c>
      <c r="H657" s="16" t="s">
        <v>873</v>
      </c>
      <c r="I657" s="16" t="s">
        <v>874</v>
      </c>
      <c r="J657" s="15" t="s">
        <v>875</v>
      </c>
      <c r="K657" s="9" cm="1">
        <f t="array" ref="K657">IF(I657="","",_xlfn.XLOOKUP(0&amp;A657&amp;IF(F657&lt;&gt;"",F657,LOOKUP(2,1/(F$2:F657&lt;&gt;""),F$2:F657))&amp;I657,Hoja4!G:G,Hoja4!F:F,"",0))</f>
        <v>566995000</v>
      </c>
      <c r="L657" s="2"/>
      <c r="M657" s="15"/>
      <c r="N657" s="15"/>
      <c r="O657" s="15"/>
      <c r="P657" s="15"/>
      <c r="Q657" s="15"/>
      <c r="R657" s="15"/>
      <c r="S657" s="15"/>
      <c r="T657" s="15"/>
      <c r="U657" s="15"/>
      <c r="V657" s="15"/>
      <c r="W657" s="15"/>
      <c r="X657" s="15"/>
      <c r="Y657" s="15"/>
      <c r="Z657" s="15"/>
    </row>
    <row r="658" spans="1:26">
      <c r="A658" s="15">
        <v>203</v>
      </c>
      <c r="B658" s="15">
        <v>1</v>
      </c>
      <c r="C658" s="15"/>
      <c r="D658" s="15"/>
      <c r="E658" s="15"/>
      <c r="F658" s="15"/>
      <c r="G658" s="15"/>
      <c r="H658" s="16" t="s">
        <v>32</v>
      </c>
      <c r="I658" s="16" t="s">
        <v>32</v>
      </c>
      <c r="J658" s="15"/>
      <c r="K658" s="18" t="str" cm="1">
        <f t="array" ref="K658">IF(I658="","",_xlfn.XLOOKUP(0&amp;A658&amp;IF(F658&lt;&gt;"",F658,LOOKUP(2,1/(F$2:F658&lt;&gt;""),F$2:F658))&amp;I658,Hoja4!G:G,Hoja4!F:F,"",0))</f>
        <v/>
      </c>
      <c r="L658" s="15"/>
      <c r="M658" s="15">
        <v>4</v>
      </c>
      <c r="N658" s="15" t="s">
        <v>878</v>
      </c>
      <c r="O658" s="15" t="s">
        <v>100</v>
      </c>
      <c r="P658" s="15" t="s">
        <v>35</v>
      </c>
      <c r="Q658" s="15" t="s">
        <v>36</v>
      </c>
      <c r="R658" s="15" t="s">
        <v>37</v>
      </c>
      <c r="S658" s="15">
        <v>9</v>
      </c>
      <c r="T658" s="15"/>
      <c r="U658" s="15">
        <v>8</v>
      </c>
      <c r="V658" s="15">
        <v>8</v>
      </c>
      <c r="W658" s="15" t="s">
        <v>38</v>
      </c>
      <c r="X658" s="15" t="s">
        <v>38</v>
      </c>
      <c r="Y658" s="15" t="s">
        <v>38</v>
      </c>
      <c r="Z658" s="2"/>
    </row>
    <row r="659" spans="1:26">
      <c r="A659" s="3">
        <v>203</v>
      </c>
      <c r="B659" s="3">
        <v>1</v>
      </c>
      <c r="C659" s="3" t="s">
        <v>866</v>
      </c>
      <c r="D659" s="3"/>
      <c r="E659" s="3"/>
      <c r="F659" s="3">
        <v>4</v>
      </c>
      <c r="G659" s="3" t="s">
        <v>877</v>
      </c>
      <c r="H659" s="4" t="s">
        <v>32</v>
      </c>
      <c r="I659" s="4" t="s">
        <v>32</v>
      </c>
      <c r="J659" s="3" t="s">
        <v>44</v>
      </c>
      <c r="K659" s="11">
        <f>SUM(K657:K658)</f>
        <v>566995000</v>
      </c>
      <c r="L659" s="13">
        <f>SUM(L657:L658)</f>
        <v>0</v>
      </c>
      <c r="M659" s="3"/>
      <c r="N659" s="3"/>
      <c r="O659" s="3"/>
      <c r="P659" s="3"/>
      <c r="Q659" s="3"/>
      <c r="R659" s="3"/>
      <c r="S659" s="3"/>
      <c r="T659" s="3"/>
      <c r="U659" s="3"/>
      <c r="V659" s="3"/>
      <c r="W659" s="3"/>
      <c r="X659" s="3"/>
      <c r="Y659" s="3" t="s">
        <v>45</v>
      </c>
      <c r="Z659" s="13">
        <f>SUM(Z657:Z658)</f>
        <v>0</v>
      </c>
    </row>
    <row r="660" spans="1:26">
      <c r="A660" s="15">
        <v>203</v>
      </c>
      <c r="B660" s="15">
        <v>1</v>
      </c>
      <c r="C660" s="15" t="s">
        <v>866</v>
      </c>
      <c r="D660" s="15">
        <v>1</v>
      </c>
      <c r="E660" s="15" t="s">
        <v>867</v>
      </c>
      <c r="F660" s="15">
        <v>8</v>
      </c>
      <c r="G660" s="15" t="s">
        <v>879</v>
      </c>
      <c r="H660" s="16" t="s">
        <v>880</v>
      </c>
      <c r="I660" s="16" t="s">
        <v>881</v>
      </c>
      <c r="J660" s="15" t="s">
        <v>882</v>
      </c>
      <c r="K660" s="9" cm="1">
        <f t="array" ref="K660">IF(I660="","",_xlfn.XLOOKUP(0&amp;A660&amp;IF(F660&lt;&gt;"",F660,LOOKUP(2,1/(F$2:F660&lt;&gt;""),F$2:F660))&amp;I660,Hoja4!G:G,Hoja4!F:F,"",0))</f>
        <v>1000000000</v>
      </c>
      <c r="L660" s="2"/>
      <c r="M660" s="15"/>
      <c r="N660" s="15"/>
      <c r="O660" s="15"/>
      <c r="P660" s="15"/>
      <c r="Q660" s="15"/>
      <c r="R660" s="15"/>
      <c r="S660" s="15"/>
      <c r="T660" s="15"/>
      <c r="U660" s="15"/>
      <c r="V660" s="15"/>
      <c r="W660" s="15"/>
      <c r="X660" s="15"/>
      <c r="Y660" s="15"/>
      <c r="Z660" s="15"/>
    </row>
    <row r="661" spans="1:26">
      <c r="A661" s="15">
        <v>203</v>
      </c>
      <c r="B661" s="15">
        <v>1</v>
      </c>
      <c r="C661" s="15"/>
      <c r="D661" s="15"/>
      <c r="E661" s="15"/>
      <c r="F661" s="15"/>
      <c r="G661" s="15"/>
      <c r="H661" s="16" t="s">
        <v>32</v>
      </c>
      <c r="I661" s="16" t="s">
        <v>32</v>
      </c>
      <c r="J661" s="15"/>
      <c r="K661" s="18" t="str" cm="1">
        <f t="array" ref="K661">IF(I661="","",_xlfn.XLOOKUP(0&amp;A661&amp;IF(F661&lt;&gt;"",F661,LOOKUP(2,1/(F$2:F661&lt;&gt;""),F$2:F661))&amp;I661,Hoja4!G:G,Hoja4!F:F,"",0))</f>
        <v/>
      </c>
      <c r="L661" s="15"/>
      <c r="M661" s="15">
        <v>5</v>
      </c>
      <c r="N661" s="15" t="s">
        <v>883</v>
      </c>
      <c r="O661" s="15" t="s">
        <v>40</v>
      </c>
      <c r="P661" s="15" t="s">
        <v>35</v>
      </c>
      <c r="Q661" s="15" t="s">
        <v>41</v>
      </c>
      <c r="R661" s="15" t="s">
        <v>58</v>
      </c>
      <c r="S661" s="15">
        <v>0</v>
      </c>
      <c r="T661" s="15"/>
      <c r="U661" s="15">
        <v>100</v>
      </c>
      <c r="V661" s="15">
        <v>1</v>
      </c>
      <c r="W661" s="15" t="s">
        <v>38</v>
      </c>
      <c r="X661" s="15" t="s">
        <v>38</v>
      </c>
      <c r="Y661" s="15" t="s">
        <v>38</v>
      </c>
      <c r="Z661" s="2"/>
    </row>
    <row r="662" spans="1:26">
      <c r="A662" s="3">
        <v>203</v>
      </c>
      <c r="B662" s="3">
        <v>1</v>
      </c>
      <c r="C662" s="3" t="s">
        <v>866</v>
      </c>
      <c r="D662" s="3"/>
      <c r="E662" s="3"/>
      <c r="F662" s="3">
        <v>8</v>
      </c>
      <c r="G662" s="3" t="s">
        <v>879</v>
      </c>
      <c r="H662" s="4" t="s">
        <v>32</v>
      </c>
      <c r="I662" s="4" t="s">
        <v>32</v>
      </c>
      <c r="J662" s="3" t="s">
        <v>44</v>
      </c>
      <c r="K662" s="11">
        <f>SUM(K660:K661)</f>
        <v>1000000000</v>
      </c>
      <c r="L662" s="13">
        <f>SUM(L660:L661)</f>
        <v>0</v>
      </c>
      <c r="M662" s="3"/>
      <c r="N662" s="3"/>
      <c r="O662" s="3"/>
      <c r="P662" s="3"/>
      <c r="Q662" s="3"/>
      <c r="R662" s="3"/>
      <c r="S662" s="3"/>
      <c r="T662" s="3"/>
      <c r="U662" s="3"/>
      <c r="V662" s="3"/>
      <c r="W662" s="3"/>
      <c r="X662" s="3"/>
      <c r="Y662" s="3" t="s">
        <v>45</v>
      </c>
      <c r="Z662" s="13">
        <f>SUM(Z660:Z661)</f>
        <v>0</v>
      </c>
    </row>
    <row r="663" spans="1:26">
      <c r="A663" s="15">
        <v>203</v>
      </c>
      <c r="B663" s="15">
        <v>1</v>
      </c>
      <c r="C663" s="15" t="s">
        <v>866</v>
      </c>
      <c r="D663" s="15">
        <v>1</v>
      </c>
      <c r="E663" s="15" t="s">
        <v>867</v>
      </c>
      <c r="F663" s="15">
        <v>9</v>
      </c>
      <c r="G663" s="15" t="s">
        <v>884</v>
      </c>
      <c r="H663" s="16" t="s">
        <v>885</v>
      </c>
      <c r="I663" s="16" t="s">
        <v>886</v>
      </c>
      <c r="J663" s="15" t="s">
        <v>887</v>
      </c>
      <c r="K663" s="9" cm="1">
        <f t="array" ref="K663">IF(I663="","",_xlfn.XLOOKUP(0&amp;A663&amp;IF(F663&lt;&gt;"",F663,LOOKUP(2,1/(F$2:F663&lt;&gt;""),F$2:F663))&amp;I663,Hoja4!G:G,Hoja4!F:F,"",0))</f>
        <v>800000000</v>
      </c>
      <c r="L663" s="2"/>
      <c r="M663" s="15"/>
      <c r="N663" s="15"/>
      <c r="O663" s="15"/>
      <c r="P663" s="15"/>
      <c r="Q663" s="15"/>
      <c r="R663" s="15"/>
      <c r="S663" s="15"/>
      <c r="T663" s="15"/>
      <c r="U663" s="15"/>
      <c r="V663" s="15"/>
      <c r="W663" s="15"/>
      <c r="X663" s="15"/>
      <c r="Y663" s="15"/>
      <c r="Z663" s="15"/>
    </row>
    <row r="664" spans="1:26">
      <c r="A664" s="15">
        <v>203</v>
      </c>
      <c r="B664" s="15">
        <v>1</v>
      </c>
      <c r="C664" s="15"/>
      <c r="D664" s="15"/>
      <c r="E664" s="15"/>
      <c r="F664" s="15"/>
      <c r="G664" s="15"/>
      <c r="H664" s="16" t="s">
        <v>32</v>
      </c>
      <c r="I664" s="16" t="s">
        <v>32</v>
      </c>
      <c r="J664" s="15"/>
      <c r="K664" s="18" t="str" cm="1">
        <f t="array" ref="K664">IF(I664="","",_xlfn.XLOOKUP(0&amp;A664&amp;IF(F664&lt;&gt;"",F664,LOOKUP(2,1/(F$2:F664&lt;&gt;""),F$2:F664))&amp;I664,Hoja4!G:G,Hoja4!F:F,"",0))</f>
        <v/>
      </c>
      <c r="L664" s="15"/>
      <c r="M664" s="15">
        <v>6</v>
      </c>
      <c r="N664" s="15" t="s">
        <v>888</v>
      </c>
      <c r="O664" s="15" t="s">
        <v>40</v>
      </c>
      <c r="P664" s="15" t="s">
        <v>35</v>
      </c>
      <c r="Q664" s="15" t="s">
        <v>36</v>
      </c>
      <c r="R664" s="15" t="s">
        <v>37</v>
      </c>
      <c r="S664" s="15">
        <v>16154</v>
      </c>
      <c r="T664" s="15"/>
      <c r="U664" s="15">
        <v>1180</v>
      </c>
      <c r="V664" s="15">
        <v>16312</v>
      </c>
      <c r="W664" s="15" t="s">
        <v>38</v>
      </c>
      <c r="X664" s="15" t="s">
        <v>38</v>
      </c>
      <c r="Y664" s="15" t="s">
        <v>43</v>
      </c>
      <c r="Z664" s="2"/>
    </row>
    <row r="665" spans="1:26">
      <c r="A665" s="15">
        <v>203</v>
      </c>
      <c r="B665" s="15">
        <v>1</v>
      </c>
      <c r="C665" s="15"/>
      <c r="D665" s="15"/>
      <c r="E665" s="15"/>
      <c r="F665" s="15"/>
      <c r="G665" s="15"/>
      <c r="H665" s="16" t="s">
        <v>32</v>
      </c>
      <c r="I665" s="16" t="s">
        <v>32</v>
      </c>
      <c r="J665" s="15"/>
      <c r="K665" s="18" t="str" cm="1">
        <f t="array" ref="K665">IF(I665="","",_xlfn.XLOOKUP(0&amp;A665&amp;IF(F665&lt;&gt;"",F665,LOOKUP(2,1/(F$2:F665&lt;&gt;""),F$2:F665))&amp;I665,Hoja4!G:G,Hoja4!F:F,"",0))</f>
        <v/>
      </c>
      <c r="L665" s="15"/>
      <c r="M665" s="15">
        <v>23</v>
      </c>
      <c r="N665" s="15" t="s">
        <v>889</v>
      </c>
      <c r="O665" s="15" t="s">
        <v>34</v>
      </c>
      <c r="P665" s="15" t="s">
        <v>131</v>
      </c>
      <c r="Q665" s="15" t="s">
        <v>36</v>
      </c>
      <c r="R665" s="15" t="s">
        <v>58</v>
      </c>
      <c r="S665" s="15">
        <v>110</v>
      </c>
      <c r="T665" s="15"/>
      <c r="U665" s="15">
        <v>110</v>
      </c>
      <c r="V665" s="15"/>
      <c r="W665" s="15" t="s">
        <v>43</v>
      </c>
      <c r="X665" s="15" t="s">
        <v>43</v>
      </c>
      <c r="Y665" s="15" t="s">
        <v>38</v>
      </c>
      <c r="Z665" s="2"/>
    </row>
    <row r="666" spans="1:26">
      <c r="A666" s="3">
        <v>203</v>
      </c>
      <c r="B666" s="3">
        <v>1</v>
      </c>
      <c r="C666" s="3" t="s">
        <v>866</v>
      </c>
      <c r="D666" s="3"/>
      <c r="E666" s="3"/>
      <c r="F666" s="3">
        <v>9</v>
      </c>
      <c r="G666" s="3" t="s">
        <v>884</v>
      </c>
      <c r="H666" s="4" t="s">
        <v>32</v>
      </c>
      <c r="I666" s="4" t="s">
        <v>32</v>
      </c>
      <c r="J666" s="3" t="s">
        <v>44</v>
      </c>
      <c r="K666" s="11">
        <f>SUM(K663:K665)</f>
        <v>800000000</v>
      </c>
      <c r="L666" s="13">
        <f>SUM(L663:L665)</f>
        <v>0</v>
      </c>
      <c r="M666" s="3"/>
      <c r="N666" s="3"/>
      <c r="O666" s="3"/>
      <c r="P666" s="3"/>
      <c r="Q666" s="3"/>
      <c r="R666" s="3"/>
      <c r="S666" s="3"/>
      <c r="T666" s="3"/>
      <c r="U666" s="3"/>
      <c r="V666" s="3"/>
      <c r="W666" s="3"/>
      <c r="X666" s="3"/>
      <c r="Y666" s="3" t="s">
        <v>45</v>
      </c>
      <c r="Z666" s="13">
        <f>SUM(Z663:Z665)</f>
        <v>0</v>
      </c>
    </row>
    <row r="667" spans="1:26">
      <c r="A667" s="15">
        <v>203</v>
      </c>
      <c r="B667" s="15">
        <v>1</v>
      </c>
      <c r="C667" s="15" t="s">
        <v>866</v>
      </c>
      <c r="D667" s="15">
        <v>1</v>
      </c>
      <c r="E667" s="15" t="s">
        <v>867</v>
      </c>
      <c r="F667" s="15">
        <v>10</v>
      </c>
      <c r="G667" s="15" t="s">
        <v>890</v>
      </c>
      <c r="H667" s="16" t="s">
        <v>891</v>
      </c>
      <c r="I667" s="16" t="s">
        <v>892</v>
      </c>
      <c r="J667" s="15" t="s">
        <v>893</v>
      </c>
      <c r="K667" s="9" cm="1">
        <f t="array" ref="K667">IF(I667="","",_xlfn.XLOOKUP(0&amp;A667&amp;IF(F667&lt;&gt;"",F667,LOOKUP(2,1/(F$2:F667&lt;&gt;""),F$2:F667))&amp;I667,Hoja4!G:G,Hoja4!F:F,"",0))</f>
        <v>4000000000</v>
      </c>
      <c r="L667" s="2"/>
      <c r="M667" s="15"/>
      <c r="N667" s="15"/>
      <c r="O667" s="15"/>
      <c r="P667" s="15"/>
      <c r="Q667" s="15"/>
      <c r="R667" s="15"/>
      <c r="S667" s="15"/>
      <c r="T667" s="15"/>
      <c r="U667" s="15"/>
      <c r="V667" s="15"/>
      <c r="W667" s="15"/>
      <c r="X667" s="15"/>
      <c r="Y667" s="15"/>
      <c r="Z667" s="15"/>
    </row>
    <row r="668" spans="1:26">
      <c r="A668" s="15">
        <v>203</v>
      </c>
      <c r="B668" s="15">
        <v>1</v>
      </c>
      <c r="C668" s="15"/>
      <c r="D668" s="15"/>
      <c r="E668" s="15"/>
      <c r="F668" s="15"/>
      <c r="G668" s="15"/>
      <c r="H668" s="16" t="s">
        <v>32</v>
      </c>
      <c r="I668" s="16" t="s">
        <v>32</v>
      </c>
      <c r="J668" s="15"/>
      <c r="K668" s="18" t="str" cm="1">
        <f t="array" ref="K668">IF(I668="","",_xlfn.XLOOKUP(0&amp;A668&amp;IF(F668&lt;&gt;"",F668,LOOKUP(2,1/(F$2:F668&lt;&gt;""),F$2:F668))&amp;I668,Hoja4!G:G,Hoja4!F:F,"",0))</f>
        <v/>
      </c>
      <c r="L668" s="15"/>
      <c r="M668" s="15">
        <v>7</v>
      </c>
      <c r="N668" s="15" t="s">
        <v>894</v>
      </c>
      <c r="O668" s="15" t="s">
        <v>40</v>
      </c>
      <c r="P668" s="15" t="s">
        <v>35</v>
      </c>
      <c r="Q668" s="15" t="s">
        <v>36</v>
      </c>
      <c r="R668" s="15" t="s">
        <v>58</v>
      </c>
      <c r="S668" s="15">
        <v>21</v>
      </c>
      <c r="T668" s="15"/>
      <c r="U668" s="15">
        <v>20</v>
      </c>
      <c r="V668" s="15"/>
      <c r="W668" s="15" t="s">
        <v>38</v>
      </c>
      <c r="X668" s="15" t="s">
        <v>38</v>
      </c>
      <c r="Y668" s="15" t="s">
        <v>38</v>
      </c>
      <c r="Z668" s="2"/>
    </row>
    <row r="669" spans="1:26">
      <c r="A669" s="3">
        <v>203</v>
      </c>
      <c r="B669" s="3">
        <v>1</v>
      </c>
      <c r="C669" s="3" t="s">
        <v>866</v>
      </c>
      <c r="D669" s="3"/>
      <c r="E669" s="3"/>
      <c r="F669" s="3">
        <v>10</v>
      </c>
      <c r="G669" s="3" t="s">
        <v>890</v>
      </c>
      <c r="H669" s="4" t="s">
        <v>32</v>
      </c>
      <c r="I669" s="4" t="s">
        <v>32</v>
      </c>
      <c r="J669" s="3" t="s">
        <v>44</v>
      </c>
      <c r="K669" s="11">
        <f>SUM(K667:K668)</f>
        <v>4000000000</v>
      </c>
      <c r="L669" s="13">
        <f>SUM(L667:L668)</f>
        <v>0</v>
      </c>
      <c r="M669" s="3"/>
      <c r="N669" s="3"/>
      <c r="O669" s="3"/>
      <c r="P669" s="3"/>
      <c r="Q669" s="3"/>
      <c r="R669" s="3"/>
      <c r="S669" s="3"/>
      <c r="T669" s="3"/>
      <c r="U669" s="3"/>
      <c r="V669" s="3"/>
      <c r="W669" s="3"/>
      <c r="X669" s="3"/>
      <c r="Y669" s="3" t="s">
        <v>45</v>
      </c>
      <c r="Z669" s="13">
        <f>SUM(Z667:Z668)</f>
        <v>0</v>
      </c>
    </row>
    <row r="670" spans="1:26">
      <c r="A670" s="15">
        <v>203</v>
      </c>
      <c r="B670" s="15">
        <v>1</v>
      </c>
      <c r="C670" s="15" t="s">
        <v>866</v>
      </c>
      <c r="D670" s="15">
        <v>1</v>
      </c>
      <c r="E670" s="15" t="s">
        <v>867</v>
      </c>
      <c r="F670" s="15">
        <v>11</v>
      </c>
      <c r="G670" s="15" t="s">
        <v>895</v>
      </c>
      <c r="H670" s="16" t="s">
        <v>896</v>
      </c>
      <c r="I670" s="16" t="s">
        <v>897</v>
      </c>
      <c r="J670" s="15" t="s">
        <v>898</v>
      </c>
      <c r="K670" s="9" cm="1">
        <f t="array" ref="K670">IF(I670="","",_xlfn.XLOOKUP(0&amp;A670&amp;IF(F670&lt;&gt;"",F670,LOOKUP(2,1/(F$2:F670&lt;&gt;""),F$2:F670))&amp;I670,Hoja4!G:G,Hoja4!F:F,"",0))</f>
        <v>6000000000</v>
      </c>
      <c r="L670" s="2"/>
      <c r="M670" s="15"/>
      <c r="N670" s="15"/>
      <c r="O670" s="15"/>
      <c r="P670" s="15"/>
      <c r="Q670" s="15"/>
      <c r="R670" s="15"/>
      <c r="S670" s="15"/>
      <c r="T670" s="15"/>
      <c r="U670" s="15"/>
      <c r="V670" s="15"/>
      <c r="W670" s="15"/>
      <c r="X670" s="15"/>
      <c r="Y670" s="15"/>
      <c r="Z670" s="15"/>
    </row>
    <row r="671" spans="1:26">
      <c r="A671" s="15">
        <v>203</v>
      </c>
      <c r="B671" s="15">
        <v>1</v>
      </c>
      <c r="C671" s="15"/>
      <c r="D671" s="15"/>
      <c r="E671" s="15"/>
      <c r="F671" s="15"/>
      <c r="G671" s="15"/>
      <c r="H671" s="16" t="s">
        <v>32</v>
      </c>
      <c r="I671" s="16" t="s">
        <v>32</v>
      </c>
      <c r="J671" s="15"/>
      <c r="K671" s="18" t="str" cm="1">
        <f t="array" ref="K671">IF(I671="","",_xlfn.XLOOKUP(0&amp;A671&amp;IF(F671&lt;&gt;"",F671,LOOKUP(2,1/(F$2:F671&lt;&gt;""),F$2:F671))&amp;I671,Hoja4!G:G,Hoja4!F:F,"",0))</f>
        <v/>
      </c>
      <c r="L671" s="15"/>
      <c r="M671" s="15">
        <v>9</v>
      </c>
      <c r="N671" s="15" t="s">
        <v>899</v>
      </c>
      <c r="O671" s="15" t="s">
        <v>40</v>
      </c>
      <c r="P671" s="15" t="s">
        <v>35</v>
      </c>
      <c r="Q671" s="15" t="s">
        <v>36</v>
      </c>
      <c r="R671" s="15" t="s">
        <v>58</v>
      </c>
      <c r="S671" s="15">
        <v>244</v>
      </c>
      <c r="T671" s="15"/>
      <c r="U671" s="15">
        <v>424</v>
      </c>
      <c r="V671" s="15">
        <v>35</v>
      </c>
      <c r="W671" s="15" t="s">
        <v>38</v>
      </c>
      <c r="X671" s="15" t="s">
        <v>38</v>
      </c>
      <c r="Y671" s="15" t="s">
        <v>38</v>
      </c>
      <c r="Z671" s="2"/>
    </row>
    <row r="672" spans="1:26">
      <c r="A672" s="3">
        <v>203</v>
      </c>
      <c r="B672" s="3">
        <v>1</v>
      </c>
      <c r="C672" s="3" t="s">
        <v>866</v>
      </c>
      <c r="D672" s="3"/>
      <c r="E672" s="3"/>
      <c r="F672" s="3">
        <v>11</v>
      </c>
      <c r="G672" s="3" t="s">
        <v>895</v>
      </c>
      <c r="H672" s="4" t="s">
        <v>32</v>
      </c>
      <c r="I672" s="4" t="s">
        <v>32</v>
      </c>
      <c r="J672" s="3" t="s">
        <v>44</v>
      </c>
      <c r="K672" s="11">
        <f>SUM(K670:K671)</f>
        <v>6000000000</v>
      </c>
      <c r="L672" s="13">
        <f>SUM(L670:L671)</f>
        <v>0</v>
      </c>
      <c r="M672" s="3"/>
      <c r="N672" s="3"/>
      <c r="O672" s="3"/>
      <c r="P672" s="3"/>
      <c r="Q672" s="3"/>
      <c r="R672" s="3"/>
      <c r="S672" s="3"/>
      <c r="T672" s="3"/>
      <c r="U672" s="3"/>
      <c r="V672" s="3"/>
      <c r="W672" s="3"/>
      <c r="X672" s="3"/>
      <c r="Y672" s="3" t="s">
        <v>45</v>
      </c>
      <c r="Z672" s="13">
        <f>SUM(Z670:Z671)</f>
        <v>0</v>
      </c>
    </row>
    <row r="673" spans="1:26">
      <c r="A673" s="15">
        <v>203</v>
      </c>
      <c r="B673" s="15">
        <v>1</v>
      </c>
      <c r="C673" s="15" t="s">
        <v>866</v>
      </c>
      <c r="D673" s="15">
        <v>1</v>
      </c>
      <c r="E673" s="15" t="s">
        <v>867</v>
      </c>
      <c r="F673" s="15">
        <v>12</v>
      </c>
      <c r="G673" s="15" t="s">
        <v>900</v>
      </c>
      <c r="H673" s="16" t="s">
        <v>901</v>
      </c>
      <c r="I673" s="16" t="s">
        <v>902</v>
      </c>
      <c r="J673" s="15" t="s">
        <v>903</v>
      </c>
      <c r="K673" s="9" cm="1">
        <f t="array" ref="K673">IF(I673="","",_xlfn.XLOOKUP(0&amp;A673&amp;IF(F673&lt;&gt;"",F673,LOOKUP(2,1/(F$2:F673&lt;&gt;""),F$2:F673))&amp;I673,Hoja4!G:G,Hoja4!F:F,"",0))</f>
        <v>143964000</v>
      </c>
      <c r="L673" s="2"/>
      <c r="M673" s="15"/>
      <c r="N673" s="15"/>
      <c r="O673" s="15"/>
      <c r="P673" s="15"/>
      <c r="Q673" s="15"/>
      <c r="R673" s="15"/>
      <c r="S673" s="15"/>
      <c r="T673" s="15"/>
      <c r="U673" s="15"/>
      <c r="V673" s="15"/>
      <c r="W673" s="15"/>
      <c r="X673" s="15"/>
      <c r="Y673" s="15"/>
      <c r="Z673" s="15"/>
    </row>
    <row r="674" spans="1:26">
      <c r="A674" s="15">
        <v>203</v>
      </c>
      <c r="B674" s="15">
        <v>1</v>
      </c>
      <c r="C674" s="15"/>
      <c r="D674" s="15"/>
      <c r="E674" s="15"/>
      <c r="F674" s="15"/>
      <c r="G674" s="15"/>
      <c r="H674" s="16" t="s">
        <v>32</v>
      </c>
      <c r="I674" s="16" t="s">
        <v>32</v>
      </c>
      <c r="J674" s="15"/>
      <c r="K674" s="18" t="str" cm="1">
        <f t="array" ref="K674">IF(I674="","",_xlfn.XLOOKUP(0&amp;A674&amp;IF(F674&lt;&gt;"",F674,LOOKUP(2,1/(F$2:F674&lt;&gt;""),F$2:F674))&amp;I674,Hoja4!G:G,Hoja4!F:F,"",0))</f>
        <v/>
      </c>
      <c r="L674" s="15"/>
      <c r="M674" s="15">
        <v>10</v>
      </c>
      <c r="N674" s="15" t="s">
        <v>904</v>
      </c>
      <c r="O674" s="15" t="s">
        <v>40</v>
      </c>
      <c r="P674" s="15" t="s">
        <v>131</v>
      </c>
      <c r="Q674" s="15" t="s">
        <v>36</v>
      </c>
      <c r="R674" s="15" t="s">
        <v>37</v>
      </c>
      <c r="S674" s="15">
        <v>18</v>
      </c>
      <c r="T674" s="15"/>
      <c r="U674" s="15">
        <v>140</v>
      </c>
      <c r="V674" s="15">
        <v>14</v>
      </c>
      <c r="W674" s="15" t="s">
        <v>38</v>
      </c>
      <c r="X674" s="15" t="s">
        <v>38</v>
      </c>
      <c r="Y674" s="15" t="s">
        <v>38</v>
      </c>
      <c r="Z674" s="2"/>
    </row>
    <row r="675" spans="1:26">
      <c r="A675" s="3">
        <v>203</v>
      </c>
      <c r="B675" s="3">
        <v>1</v>
      </c>
      <c r="C675" s="3" t="s">
        <v>866</v>
      </c>
      <c r="D675" s="3"/>
      <c r="E675" s="3"/>
      <c r="F675" s="3">
        <v>12</v>
      </c>
      <c r="G675" s="3" t="s">
        <v>900</v>
      </c>
      <c r="H675" s="4" t="s">
        <v>32</v>
      </c>
      <c r="I675" s="4" t="s">
        <v>32</v>
      </c>
      <c r="J675" s="3" t="s">
        <v>44</v>
      </c>
      <c r="K675" s="11">
        <f>SUM(K673:K674)</f>
        <v>143964000</v>
      </c>
      <c r="L675" s="13">
        <f>SUM(L673:L674)</f>
        <v>0</v>
      </c>
      <c r="M675" s="3"/>
      <c r="N675" s="3"/>
      <c r="O675" s="3"/>
      <c r="P675" s="3"/>
      <c r="Q675" s="3"/>
      <c r="R675" s="3"/>
      <c r="S675" s="3"/>
      <c r="T675" s="3"/>
      <c r="U675" s="3"/>
      <c r="V675" s="3"/>
      <c r="W675" s="3"/>
      <c r="X675" s="3"/>
      <c r="Y675" s="3" t="s">
        <v>45</v>
      </c>
      <c r="Z675" s="13">
        <f>SUM(Z673:Z674)</f>
        <v>0</v>
      </c>
    </row>
    <row r="676" spans="1:26">
      <c r="A676" s="15">
        <v>203</v>
      </c>
      <c r="B676" s="15">
        <v>1</v>
      </c>
      <c r="C676" s="15" t="s">
        <v>866</v>
      </c>
      <c r="D676" s="15">
        <v>1</v>
      </c>
      <c r="E676" s="15" t="s">
        <v>867</v>
      </c>
      <c r="F676" s="15">
        <v>13</v>
      </c>
      <c r="G676" s="15" t="s">
        <v>905</v>
      </c>
      <c r="H676" s="16" t="s">
        <v>901</v>
      </c>
      <c r="I676" s="16" t="s">
        <v>902</v>
      </c>
      <c r="J676" s="15" t="s">
        <v>903</v>
      </c>
      <c r="K676" s="9" cm="1">
        <f t="array" ref="K676">IF(I676="","",_xlfn.XLOOKUP(0&amp;A676&amp;IF(F676&lt;&gt;"",F676,LOOKUP(2,1/(F$2:F676&lt;&gt;""),F$2:F676))&amp;I676,Hoja4!G:G,Hoja4!F:F,"",0))</f>
        <v>65205000</v>
      </c>
      <c r="L676" s="2"/>
      <c r="M676" s="15"/>
      <c r="N676" s="15"/>
      <c r="O676" s="15"/>
      <c r="P676" s="15"/>
      <c r="Q676" s="15"/>
      <c r="R676" s="15"/>
      <c r="S676" s="15"/>
      <c r="T676" s="15"/>
      <c r="U676" s="15"/>
      <c r="V676" s="15"/>
      <c r="W676" s="15"/>
      <c r="X676" s="15"/>
      <c r="Y676" s="15"/>
      <c r="Z676" s="15"/>
    </row>
    <row r="677" spans="1:26">
      <c r="A677" s="15">
        <v>203</v>
      </c>
      <c r="B677" s="15">
        <v>1</v>
      </c>
      <c r="C677" s="15"/>
      <c r="D677" s="15"/>
      <c r="E677" s="15"/>
      <c r="F677" s="15"/>
      <c r="G677" s="15"/>
      <c r="H677" s="16" t="s">
        <v>32</v>
      </c>
      <c r="I677" s="16" t="s">
        <v>32</v>
      </c>
      <c r="J677" s="15"/>
      <c r="K677" s="18" t="str" cm="1">
        <f t="array" ref="K677">IF(I677="","",_xlfn.XLOOKUP(0&amp;A677&amp;IF(F677&lt;&gt;"",F677,LOOKUP(2,1/(F$2:F677&lt;&gt;""),F$2:F677))&amp;I677,Hoja4!G:G,Hoja4!F:F,"",0))</f>
        <v/>
      </c>
      <c r="L677" s="15"/>
      <c r="M677" s="15">
        <v>11</v>
      </c>
      <c r="N677" s="15" t="s">
        <v>906</v>
      </c>
      <c r="O677" s="15" t="s">
        <v>40</v>
      </c>
      <c r="P677" s="15" t="s">
        <v>35</v>
      </c>
      <c r="Q677" s="15" t="s">
        <v>36</v>
      </c>
      <c r="R677" s="15" t="s">
        <v>58</v>
      </c>
      <c r="S677" s="15">
        <v>72496</v>
      </c>
      <c r="T677" s="15"/>
      <c r="U677" s="15">
        <v>582100</v>
      </c>
      <c r="V677" s="15">
        <v>58900</v>
      </c>
      <c r="W677" s="15" t="s">
        <v>38</v>
      </c>
      <c r="X677" s="15" t="s">
        <v>38</v>
      </c>
      <c r="Y677" s="15" t="s">
        <v>38</v>
      </c>
      <c r="Z677" s="2"/>
    </row>
    <row r="678" spans="1:26">
      <c r="A678" s="3">
        <v>203</v>
      </c>
      <c r="B678" s="3">
        <v>1</v>
      </c>
      <c r="C678" s="3" t="s">
        <v>866</v>
      </c>
      <c r="D678" s="3"/>
      <c r="E678" s="3"/>
      <c r="F678" s="3">
        <v>13</v>
      </c>
      <c r="G678" s="3" t="s">
        <v>905</v>
      </c>
      <c r="H678" s="4" t="s">
        <v>32</v>
      </c>
      <c r="I678" s="4" t="s">
        <v>32</v>
      </c>
      <c r="J678" s="3" t="s">
        <v>44</v>
      </c>
      <c r="K678" s="11">
        <f>SUM(K676:K677)</f>
        <v>65205000</v>
      </c>
      <c r="L678" s="13">
        <f>SUM(L676:L677)</f>
        <v>0</v>
      </c>
      <c r="M678" s="3"/>
      <c r="N678" s="3"/>
      <c r="O678" s="3"/>
      <c r="P678" s="3"/>
      <c r="Q678" s="3"/>
      <c r="R678" s="3"/>
      <c r="S678" s="3"/>
      <c r="T678" s="3"/>
      <c r="U678" s="3"/>
      <c r="V678" s="3"/>
      <c r="W678" s="3"/>
      <c r="X678" s="3"/>
      <c r="Y678" s="3" t="s">
        <v>45</v>
      </c>
      <c r="Z678" s="13">
        <f>SUM(Z676:Z677)</f>
        <v>0</v>
      </c>
    </row>
    <row r="679" spans="1:26">
      <c r="A679" s="15">
        <v>203</v>
      </c>
      <c r="B679" s="15">
        <v>1</v>
      </c>
      <c r="C679" s="15" t="s">
        <v>866</v>
      </c>
      <c r="D679" s="15">
        <v>1</v>
      </c>
      <c r="E679" s="15" t="s">
        <v>867</v>
      </c>
      <c r="F679" s="15">
        <v>14</v>
      </c>
      <c r="G679" s="15" t="s">
        <v>907</v>
      </c>
      <c r="H679" s="16" t="s">
        <v>901</v>
      </c>
      <c r="I679" s="16" t="s">
        <v>902</v>
      </c>
      <c r="J679" s="15" t="s">
        <v>903</v>
      </c>
      <c r="K679" s="9" cm="1">
        <f t="array" ref="K679">IF(I679="","",_xlfn.XLOOKUP(0&amp;A679&amp;IF(F679&lt;&gt;"",F679,LOOKUP(2,1/(F$2:F679&lt;&gt;""),F$2:F679))&amp;I679,Hoja4!G:G,Hoja4!F:F,"",0))</f>
        <v>603524000</v>
      </c>
      <c r="L679" s="2"/>
      <c r="M679" s="15"/>
      <c r="N679" s="15"/>
      <c r="O679" s="15"/>
      <c r="P679" s="15"/>
      <c r="Q679" s="15"/>
      <c r="R679" s="15"/>
      <c r="S679" s="15"/>
      <c r="T679" s="15"/>
      <c r="U679" s="15"/>
      <c r="V679" s="15"/>
      <c r="W679" s="15"/>
      <c r="X679" s="15"/>
      <c r="Y679" s="15"/>
      <c r="Z679" s="15"/>
    </row>
    <row r="680" spans="1:26">
      <c r="A680" s="15">
        <v>203</v>
      </c>
      <c r="B680" s="15">
        <v>1</v>
      </c>
      <c r="C680" s="15"/>
      <c r="D680" s="15"/>
      <c r="E680" s="15"/>
      <c r="F680" s="15"/>
      <c r="G680" s="15"/>
      <c r="H680" s="16" t="s">
        <v>32</v>
      </c>
      <c r="I680" s="16" t="s">
        <v>32</v>
      </c>
      <c r="J680" s="15"/>
      <c r="K680" s="18" t="str" cm="1">
        <f t="array" ref="K680">IF(I680="","",_xlfn.XLOOKUP(0&amp;A680&amp;IF(F680&lt;&gt;"",F680,LOOKUP(2,1/(F$2:F680&lt;&gt;""),F$2:F680))&amp;I680,Hoja4!G:G,Hoja4!F:F,"",0))</f>
        <v/>
      </c>
      <c r="L680" s="15"/>
      <c r="M680" s="15">
        <v>12</v>
      </c>
      <c r="N680" s="15" t="s">
        <v>908</v>
      </c>
      <c r="O680" s="15" t="s">
        <v>40</v>
      </c>
      <c r="P680" s="15" t="s">
        <v>35</v>
      </c>
      <c r="Q680" s="15" t="s">
        <v>36</v>
      </c>
      <c r="R680" s="15" t="s">
        <v>37</v>
      </c>
      <c r="S680" s="15">
        <v>1295</v>
      </c>
      <c r="T680" s="15"/>
      <c r="U680" s="15">
        <v>10900</v>
      </c>
      <c r="V680" s="15">
        <v>1100</v>
      </c>
      <c r="W680" s="15" t="s">
        <v>38</v>
      </c>
      <c r="X680" s="15" t="s">
        <v>38</v>
      </c>
      <c r="Y680" s="15" t="s">
        <v>38</v>
      </c>
      <c r="Z680" s="2"/>
    </row>
    <row r="681" spans="1:26">
      <c r="A681" s="3">
        <v>203</v>
      </c>
      <c r="B681" s="3">
        <v>1</v>
      </c>
      <c r="C681" s="3" t="s">
        <v>866</v>
      </c>
      <c r="D681" s="3"/>
      <c r="E681" s="3"/>
      <c r="F681" s="3">
        <v>14</v>
      </c>
      <c r="G681" s="3" t="s">
        <v>907</v>
      </c>
      <c r="H681" s="4" t="s">
        <v>32</v>
      </c>
      <c r="I681" s="4" t="s">
        <v>32</v>
      </c>
      <c r="J681" s="3" t="s">
        <v>44</v>
      </c>
      <c r="K681" s="11">
        <f>SUM(K679:K680)</f>
        <v>603524000</v>
      </c>
      <c r="L681" s="13">
        <f>SUM(L679:L680)</f>
        <v>0</v>
      </c>
      <c r="M681" s="3"/>
      <c r="N681" s="3"/>
      <c r="O681" s="3"/>
      <c r="P681" s="3"/>
      <c r="Q681" s="3"/>
      <c r="R681" s="3"/>
      <c r="S681" s="3"/>
      <c r="T681" s="3"/>
      <c r="U681" s="3"/>
      <c r="V681" s="3"/>
      <c r="W681" s="3"/>
      <c r="X681" s="3"/>
      <c r="Y681" s="3" t="s">
        <v>45</v>
      </c>
      <c r="Z681" s="13">
        <f>SUM(Z679:Z680)</f>
        <v>0</v>
      </c>
    </row>
    <row r="682" spans="1:26">
      <c r="A682" s="15">
        <v>203</v>
      </c>
      <c r="B682" s="15">
        <v>1</v>
      </c>
      <c r="C682" s="15" t="s">
        <v>866</v>
      </c>
      <c r="D682" s="15">
        <v>1</v>
      </c>
      <c r="E682" s="15" t="s">
        <v>867</v>
      </c>
      <c r="F682" s="15">
        <v>15</v>
      </c>
      <c r="G682" s="15" t="s">
        <v>909</v>
      </c>
      <c r="H682" s="16" t="s">
        <v>901</v>
      </c>
      <c r="I682" s="16" t="s">
        <v>902</v>
      </c>
      <c r="J682" s="15" t="s">
        <v>903</v>
      </c>
      <c r="K682" s="9" cm="1">
        <f t="array" ref="K682">IF(I682="","",_xlfn.XLOOKUP(0&amp;A682&amp;IF(F682&lt;&gt;"",F682,LOOKUP(2,1/(F$2:F682&lt;&gt;""),F$2:F682))&amp;I682,Hoja4!G:G,Hoja4!F:F,"",0))</f>
        <v>2698307000</v>
      </c>
      <c r="L682" s="2"/>
      <c r="M682" s="15"/>
      <c r="N682" s="15"/>
      <c r="O682" s="15"/>
      <c r="P682" s="15"/>
      <c r="Q682" s="15"/>
      <c r="R682" s="15"/>
      <c r="S682" s="15"/>
      <c r="T682" s="15"/>
      <c r="U682" s="15"/>
      <c r="V682" s="15"/>
      <c r="W682" s="15"/>
      <c r="X682" s="15"/>
      <c r="Y682" s="15"/>
      <c r="Z682" s="15"/>
    </row>
    <row r="683" spans="1:26">
      <c r="A683" s="15">
        <v>203</v>
      </c>
      <c r="B683" s="15">
        <v>1</v>
      </c>
      <c r="C683" s="15"/>
      <c r="D683" s="15"/>
      <c r="E683" s="15"/>
      <c r="F683" s="15"/>
      <c r="G683" s="15"/>
      <c r="H683" s="16" t="s">
        <v>32</v>
      </c>
      <c r="I683" s="16" t="s">
        <v>32</v>
      </c>
      <c r="J683" s="15"/>
      <c r="K683" s="18" t="str" cm="1">
        <f t="array" ref="K683">IF(I683="","",_xlfn.XLOOKUP(0&amp;A683&amp;IF(F683&lt;&gt;"",F683,LOOKUP(2,1/(F$2:F683&lt;&gt;""),F$2:F683))&amp;I683,Hoja4!G:G,Hoja4!F:F,"",0))</f>
        <v/>
      </c>
      <c r="L683" s="15"/>
      <c r="M683" s="15">
        <v>13</v>
      </c>
      <c r="N683" s="15" t="s">
        <v>910</v>
      </c>
      <c r="O683" s="15" t="s">
        <v>40</v>
      </c>
      <c r="P683" s="15" t="s">
        <v>35</v>
      </c>
      <c r="Q683" s="15" t="s">
        <v>36</v>
      </c>
      <c r="R683" s="15" t="s">
        <v>58</v>
      </c>
      <c r="S683" s="15">
        <v>2590</v>
      </c>
      <c r="T683" s="15"/>
      <c r="U683" s="15">
        <v>23600</v>
      </c>
      <c r="V683" s="15">
        <v>2400</v>
      </c>
      <c r="W683" s="15" t="s">
        <v>38</v>
      </c>
      <c r="X683" s="15" t="s">
        <v>38</v>
      </c>
      <c r="Y683" s="15" t="s">
        <v>38</v>
      </c>
      <c r="Z683" s="2"/>
    </row>
    <row r="684" spans="1:26">
      <c r="A684" s="3">
        <v>203</v>
      </c>
      <c r="B684" s="3">
        <v>1</v>
      </c>
      <c r="C684" s="3" t="s">
        <v>866</v>
      </c>
      <c r="D684" s="3"/>
      <c r="E684" s="3"/>
      <c r="F684" s="3">
        <v>15</v>
      </c>
      <c r="G684" s="3" t="s">
        <v>909</v>
      </c>
      <c r="H684" s="4" t="s">
        <v>32</v>
      </c>
      <c r="I684" s="4" t="s">
        <v>32</v>
      </c>
      <c r="J684" s="3" t="s">
        <v>44</v>
      </c>
      <c r="K684" s="11">
        <f>SUM(K682:K683)</f>
        <v>2698307000</v>
      </c>
      <c r="L684" s="13">
        <f>SUM(L682:L683)</f>
        <v>0</v>
      </c>
      <c r="M684" s="3"/>
      <c r="N684" s="3"/>
      <c r="O684" s="3"/>
      <c r="P684" s="3"/>
      <c r="Q684" s="3"/>
      <c r="R684" s="3"/>
      <c r="S684" s="3"/>
      <c r="T684" s="3"/>
      <c r="U684" s="3"/>
      <c r="V684" s="3"/>
      <c r="W684" s="3"/>
      <c r="X684" s="3"/>
      <c r="Y684" s="3" t="s">
        <v>45</v>
      </c>
      <c r="Z684" s="13">
        <f>SUM(Z682:Z683)</f>
        <v>0</v>
      </c>
    </row>
    <row r="685" spans="1:26">
      <c r="A685" s="15">
        <v>203</v>
      </c>
      <c r="B685" s="15">
        <v>1</v>
      </c>
      <c r="C685" s="15" t="s">
        <v>866</v>
      </c>
      <c r="D685" s="15">
        <v>3</v>
      </c>
      <c r="E685" s="15" t="s">
        <v>117</v>
      </c>
      <c r="F685" s="15">
        <v>16</v>
      </c>
      <c r="G685" s="15" t="s">
        <v>911</v>
      </c>
      <c r="H685" s="16" t="s">
        <v>912</v>
      </c>
      <c r="I685" s="16" t="s">
        <v>913</v>
      </c>
      <c r="J685" s="15" t="s">
        <v>914</v>
      </c>
      <c r="K685" s="9" cm="1">
        <f t="array" ref="K685">IF(I685="","",_xlfn.XLOOKUP(0&amp;A685&amp;IF(F685&lt;&gt;"",F685,LOOKUP(2,1/(F$2:F685&lt;&gt;""),F$2:F685))&amp;I685,Hoja4!G:G,Hoja4!F:F,"",0))</f>
        <v>3260950</v>
      </c>
      <c r="L685" s="2"/>
      <c r="M685" s="15"/>
      <c r="N685" s="15"/>
      <c r="O685" s="15"/>
      <c r="P685" s="15"/>
      <c r="Q685" s="15"/>
      <c r="R685" s="15"/>
      <c r="S685" s="15"/>
      <c r="T685" s="15"/>
      <c r="U685" s="15"/>
      <c r="V685" s="15"/>
      <c r="W685" s="15"/>
      <c r="X685" s="15"/>
      <c r="Y685" s="15"/>
      <c r="Z685" s="15"/>
    </row>
    <row r="686" spans="1:26">
      <c r="A686" s="15">
        <v>203</v>
      </c>
      <c r="B686" s="15">
        <v>1</v>
      </c>
      <c r="C686" s="15"/>
      <c r="D686" s="15"/>
      <c r="E686" s="15"/>
      <c r="F686" s="15"/>
      <c r="G686" s="15"/>
      <c r="H686" s="16" t="s">
        <v>32</v>
      </c>
      <c r="I686" s="16" t="s">
        <v>32</v>
      </c>
      <c r="J686" s="15"/>
      <c r="K686" s="18" t="str" cm="1">
        <f t="array" ref="K686">IF(I686="","",_xlfn.XLOOKUP(0&amp;A686&amp;IF(F686&lt;&gt;"",F686,LOOKUP(2,1/(F$2:F686&lt;&gt;""),F$2:F686))&amp;I686,Hoja4!G:G,Hoja4!F:F,"",0))</f>
        <v/>
      </c>
      <c r="L686" s="15"/>
      <c r="M686" s="15">
        <v>14</v>
      </c>
      <c r="N686" s="15" t="s">
        <v>915</v>
      </c>
      <c r="O686" s="15" t="s">
        <v>34</v>
      </c>
      <c r="P686" s="15" t="s">
        <v>131</v>
      </c>
      <c r="Q686" s="15" t="s">
        <v>41</v>
      </c>
      <c r="R686" s="15" t="s">
        <v>37</v>
      </c>
      <c r="S686" s="15"/>
      <c r="T686" s="15"/>
      <c r="U686" s="15">
        <v>100</v>
      </c>
      <c r="V686" s="15">
        <v>100</v>
      </c>
      <c r="W686" s="15" t="s">
        <v>38</v>
      </c>
      <c r="X686" s="15" t="s">
        <v>38</v>
      </c>
      <c r="Y686" s="15" t="s">
        <v>43</v>
      </c>
      <c r="Z686" s="2"/>
    </row>
    <row r="687" spans="1:26">
      <c r="A687" s="3">
        <v>203</v>
      </c>
      <c r="B687" s="3">
        <v>1</v>
      </c>
      <c r="C687" s="3" t="s">
        <v>866</v>
      </c>
      <c r="D687" s="3"/>
      <c r="E687" s="3"/>
      <c r="F687" s="3">
        <v>16</v>
      </c>
      <c r="G687" s="3" t="s">
        <v>911</v>
      </c>
      <c r="H687" s="4" t="s">
        <v>32</v>
      </c>
      <c r="I687" s="4" t="s">
        <v>32</v>
      </c>
      <c r="J687" s="3" t="s">
        <v>44</v>
      </c>
      <c r="K687" s="11">
        <f>SUM(K685:K686)</f>
        <v>3260950</v>
      </c>
      <c r="L687" s="13">
        <f>SUM(L685:L686)</f>
        <v>0</v>
      </c>
      <c r="M687" s="3"/>
      <c r="N687" s="3"/>
      <c r="O687" s="3"/>
      <c r="P687" s="3"/>
      <c r="Q687" s="3"/>
      <c r="R687" s="3"/>
      <c r="S687" s="3"/>
      <c r="T687" s="3"/>
      <c r="U687" s="3"/>
      <c r="V687" s="3"/>
      <c r="W687" s="3"/>
      <c r="X687" s="3"/>
      <c r="Y687" s="3" t="s">
        <v>45</v>
      </c>
      <c r="Z687" s="13">
        <f>SUM(Z685:Z686)</f>
        <v>0</v>
      </c>
    </row>
    <row r="688" spans="1:26">
      <c r="A688" s="15">
        <v>203</v>
      </c>
      <c r="B688" s="15">
        <v>1</v>
      </c>
      <c r="C688" s="15" t="s">
        <v>866</v>
      </c>
      <c r="D688" s="15">
        <v>3</v>
      </c>
      <c r="E688" s="15" t="s">
        <v>117</v>
      </c>
      <c r="F688" s="15">
        <v>17</v>
      </c>
      <c r="G688" s="15" t="s">
        <v>916</v>
      </c>
      <c r="H688" s="16" t="s">
        <v>32</v>
      </c>
      <c r="I688" s="16" t="s">
        <v>32</v>
      </c>
      <c r="J688" s="15"/>
      <c r="K688" s="18" t="str" cm="1">
        <f t="array" ref="K688">IF(I688="","",_xlfn.XLOOKUP(0&amp;A688&amp;IF(F688&lt;&gt;"",F688,LOOKUP(2,1/(F$2:F688&lt;&gt;""),F$2:F688))&amp;I688,Hoja4!G:G,Hoja4!F:F,"",0))</f>
        <v/>
      </c>
      <c r="L688" s="15"/>
      <c r="M688" s="15"/>
      <c r="N688" s="15"/>
      <c r="O688" s="15"/>
      <c r="P688" s="15"/>
      <c r="Q688" s="15"/>
      <c r="R688" s="15"/>
      <c r="S688" s="15"/>
      <c r="T688" s="15"/>
      <c r="U688" s="15"/>
      <c r="V688" s="15"/>
      <c r="W688" s="15"/>
      <c r="X688" s="15"/>
      <c r="Y688" s="15"/>
      <c r="Z688" s="2"/>
    </row>
    <row r="689" spans="1:26">
      <c r="A689" s="15">
        <v>203</v>
      </c>
      <c r="B689" s="15">
        <v>1</v>
      </c>
      <c r="C689" s="15"/>
      <c r="D689" s="15"/>
      <c r="E689" s="15"/>
      <c r="F689" s="15"/>
      <c r="G689" s="15"/>
      <c r="H689" s="16" t="s">
        <v>32</v>
      </c>
      <c r="I689" s="16" t="s">
        <v>32</v>
      </c>
      <c r="J689" s="15"/>
      <c r="K689" s="18" t="str" cm="1">
        <f t="array" ref="K689">IF(I689="","",_xlfn.XLOOKUP(0&amp;A689&amp;IF(F689&lt;&gt;"",F689,LOOKUP(2,1/(F$2:F689&lt;&gt;""),F$2:F689))&amp;I689,Hoja4!G:G,Hoja4!F:F,"",0))</f>
        <v/>
      </c>
      <c r="L689" s="15"/>
      <c r="M689" s="15">
        <v>15</v>
      </c>
      <c r="N689" s="15" t="s">
        <v>917</v>
      </c>
      <c r="O689" s="15" t="s">
        <v>34</v>
      </c>
      <c r="P689" s="15" t="s">
        <v>131</v>
      </c>
      <c r="Q689" s="15" t="s">
        <v>41</v>
      </c>
      <c r="R689" s="15" t="s">
        <v>37</v>
      </c>
      <c r="S689" s="15"/>
      <c r="T689" s="15"/>
      <c r="U689" s="15">
        <v>100</v>
      </c>
      <c r="V689" s="15">
        <v>100</v>
      </c>
      <c r="W689" s="15" t="s">
        <v>38</v>
      </c>
      <c r="X689" s="15" t="s">
        <v>38</v>
      </c>
      <c r="Y689" s="15" t="s">
        <v>43</v>
      </c>
      <c r="Z689" s="2"/>
    </row>
    <row r="690" spans="1:26">
      <c r="A690" s="3">
        <v>203</v>
      </c>
      <c r="B690" s="3">
        <v>1</v>
      </c>
      <c r="C690" s="3" t="s">
        <v>866</v>
      </c>
      <c r="D690" s="3"/>
      <c r="E690" s="3"/>
      <c r="F690" s="3">
        <v>17</v>
      </c>
      <c r="G690" s="3" t="s">
        <v>916</v>
      </c>
      <c r="H690" s="4" t="s">
        <v>32</v>
      </c>
      <c r="I690" s="4" t="s">
        <v>32</v>
      </c>
      <c r="J690" s="3" t="s">
        <v>44</v>
      </c>
      <c r="K690" s="11">
        <f>SUM(K688:K689)</f>
        <v>0</v>
      </c>
      <c r="L690" s="13">
        <f>SUM(L688:L689)</f>
        <v>0</v>
      </c>
      <c r="M690" s="3"/>
      <c r="N690" s="3"/>
      <c r="O690" s="3"/>
      <c r="P690" s="3"/>
      <c r="Q690" s="3"/>
      <c r="R690" s="3"/>
      <c r="S690" s="3"/>
      <c r="T690" s="3"/>
      <c r="U690" s="3"/>
      <c r="V690" s="3"/>
      <c r="W690" s="3"/>
      <c r="X690" s="3"/>
      <c r="Y690" s="3" t="s">
        <v>45</v>
      </c>
      <c r="Z690" s="13">
        <f>SUM(Z688:Z689)</f>
        <v>0</v>
      </c>
    </row>
    <row r="691" spans="1:26">
      <c r="A691" s="15">
        <v>203</v>
      </c>
      <c r="B691" s="15">
        <v>1</v>
      </c>
      <c r="C691" s="15" t="s">
        <v>866</v>
      </c>
      <c r="D691" s="15">
        <v>3</v>
      </c>
      <c r="E691" s="15" t="s">
        <v>117</v>
      </c>
      <c r="F691" s="15">
        <v>18</v>
      </c>
      <c r="G691" s="15" t="s">
        <v>918</v>
      </c>
      <c r="H691" s="16" t="s">
        <v>32</v>
      </c>
      <c r="I691" s="16" t="s">
        <v>32</v>
      </c>
      <c r="J691" s="15"/>
      <c r="K691" s="18" t="str" cm="1">
        <f t="array" ref="K691">IF(I691="","",_xlfn.XLOOKUP(0&amp;A691&amp;IF(F691&lt;&gt;"",F691,LOOKUP(2,1/(F$2:F691&lt;&gt;""),F$2:F691))&amp;I691,Hoja4!G:G,Hoja4!F:F,"",0))</f>
        <v/>
      </c>
      <c r="L691" s="15"/>
      <c r="M691" s="15"/>
      <c r="N691" s="15"/>
      <c r="O691" s="15"/>
      <c r="P691" s="15"/>
      <c r="Q691" s="15"/>
      <c r="R691" s="15"/>
      <c r="S691" s="15"/>
      <c r="T691" s="15"/>
      <c r="U691" s="15"/>
      <c r="V691" s="15"/>
      <c r="W691" s="15"/>
      <c r="X691" s="15"/>
      <c r="Y691" s="15"/>
      <c r="Z691" s="2"/>
    </row>
    <row r="692" spans="1:26">
      <c r="A692" s="15">
        <v>203</v>
      </c>
      <c r="B692" s="15">
        <v>1</v>
      </c>
      <c r="C692" s="15"/>
      <c r="D692" s="15"/>
      <c r="E692" s="15"/>
      <c r="F692" s="15"/>
      <c r="G692" s="15"/>
      <c r="H692" s="16" t="s">
        <v>32</v>
      </c>
      <c r="I692" s="16" t="s">
        <v>32</v>
      </c>
      <c r="J692" s="15"/>
      <c r="K692" s="18" t="str" cm="1">
        <f t="array" ref="K692">IF(I692="","",_xlfn.XLOOKUP(0&amp;A692&amp;IF(F692&lt;&gt;"",F692,LOOKUP(2,1/(F$2:F692&lt;&gt;""),F$2:F692))&amp;I692,Hoja4!G:G,Hoja4!F:F,"",0))</f>
        <v/>
      </c>
      <c r="L692" s="15"/>
      <c r="M692" s="15">
        <v>16</v>
      </c>
      <c r="N692" s="15" t="s">
        <v>320</v>
      </c>
      <c r="O692" s="15" t="s">
        <v>34</v>
      </c>
      <c r="P692" s="15" t="s">
        <v>131</v>
      </c>
      <c r="Q692" s="15" t="s">
        <v>41</v>
      </c>
      <c r="R692" s="15" t="s">
        <v>37</v>
      </c>
      <c r="S692" s="15"/>
      <c r="T692" s="15"/>
      <c r="U692" s="15">
        <v>100</v>
      </c>
      <c r="V692" s="15">
        <v>92</v>
      </c>
      <c r="W692" s="15" t="s">
        <v>38</v>
      </c>
      <c r="X692" s="15" t="s">
        <v>38</v>
      </c>
      <c r="Y692" s="15" t="s">
        <v>43</v>
      </c>
      <c r="Z692" s="2"/>
    </row>
    <row r="693" spans="1:26">
      <c r="A693" s="3">
        <v>203</v>
      </c>
      <c r="B693" s="3">
        <v>1</v>
      </c>
      <c r="C693" s="3" t="s">
        <v>866</v>
      </c>
      <c r="D693" s="3"/>
      <c r="E693" s="3"/>
      <c r="F693" s="3">
        <v>18</v>
      </c>
      <c r="G693" s="3" t="s">
        <v>918</v>
      </c>
      <c r="H693" s="4" t="s">
        <v>32</v>
      </c>
      <c r="I693" s="4" t="s">
        <v>32</v>
      </c>
      <c r="J693" s="3" t="s">
        <v>44</v>
      </c>
      <c r="K693" s="11">
        <f>SUM(K691:K692)</f>
        <v>0</v>
      </c>
      <c r="L693" s="13">
        <f>SUM(L691:L692)</f>
        <v>0</v>
      </c>
      <c r="M693" s="3"/>
      <c r="N693" s="3"/>
      <c r="O693" s="3"/>
      <c r="P693" s="3"/>
      <c r="Q693" s="3"/>
      <c r="R693" s="3"/>
      <c r="S693" s="3"/>
      <c r="T693" s="3"/>
      <c r="U693" s="3"/>
      <c r="V693" s="3"/>
      <c r="W693" s="3"/>
      <c r="X693" s="3"/>
      <c r="Y693" s="3" t="s">
        <v>45</v>
      </c>
      <c r="Z693" s="13">
        <f>SUM(Z691:Z692)</f>
        <v>0</v>
      </c>
    </row>
    <row r="694" spans="1:26">
      <c r="A694" s="15">
        <v>203</v>
      </c>
      <c r="B694" s="15">
        <v>1</v>
      </c>
      <c r="C694" s="15" t="s">
        <v>866</v>
      </c>
      <c r="D694" s="15">
        <v>1</v>
      </c>
      <c r="E694" s="15" t="s">
        <v>867</v>
      </c>
      <c r="F694" s="15">
        <v>19</v>
      </c>
      <c r="G694" s="15" t="s">
        <v>919</v>
      </c>
      <c r="H694" s="16" t="s">
        <v>873</v>
      </c>
      <c r="I694" s="16" t="s">
        <v>874</v>
      </c>
      <c r="J694" s="15" t="s">
        <v>875</v>
      </c>
      <c r="K694" s="9" cm="1">
        <f t="array" ref="K694">IF(I694="","",_xlfn.XLOOKUP(0&amp;A694&amp;IF(F694&lt;&gt;"",F694,LOOKUP(2,1/(F$2:F694&lt;&gt;""),F$2:F694))&amp;I694,Hoja4!G:G,Hoja4!F:F,"",0))</f>
        <v>3013813759</v>
      </c>
      <c r="L694" s="2"/>
      <c r="M694" s="15"/>
      <c r="N694" s="15"/>
      <c r="O694" s="15"/>
      <c r="P694" s="15"/>
      <c r="Q694" s="15"/>
      <c r="R694" s="15"/>
      <c r="S694" s="15"/>
      <c r="T694" s="15"/>
      <c r="U694" s="15"/>
      <c r="V694" s="15"/>
      <c r="W694" s="15"/>
      <c r="X694" s="15"/>
      <c r="Y694" s="15"/>
      <c r="Z694" s="15"/>
    </row>
    <row r="695" spans="1:26">
      <c r="A695" s="15">
        <v>203</v>
      </c>
      <c r="B695" s="15">
        <v>1</v>
      </c>
      <c r="C695" s="15"/>
      <c r="D695" s="15"/>
      <c r="E695" s="15"/>
      <c r="F695" s="15"/>
      <c r="G695" s="15"/>
      <c r="H695" s="16" t="s">
        <v>32</v>
      </c>
      <c r="I695" s="16" t="s">
        <v>32</v>
      </c>
      <c r="J695" s="15"/>
      <c r="K695" s="18" t="str" cm="1">
        <f t="array" ref="K695">IF(I695="","",_xlfn.XLOOKUP(0&amp;A695&amp;IF(F695&lt;&gt;"",F695,LOOKUP(2,1/(F$2:F695&lt;&gt;""),F$2:F695))&amp;I695,Hoja4!G:G,Hoja4!F:F,"",0))</f>
        <v/>
      </c>
      <c r="L695" s="15"/>
      <c r="M695" s="15">
        <v>17</v>
      </c>
      <c r="N695" s="15" t="s">
        <v>920</v>
      </c>
      <c r="O695" s="15" t="s">
        <v>40</v>
      </c>
      <c r="P695" s="15" t="s">
        <v>35</v>
      </c>
      <c r="Q695" s="15" t="s">
        <v>36</v>
      </c>
      <c r="R695" s="15" t="s">
        <v>37</v>
      </c>
      <c r="S695" s="15">
        <v>13358</v>
      </c>
      <c r="T695" s="15"/>
      <c r="U695" s="15">
        <v>101200</v>
      </c>
      <c r="V695" s="15"/>
      <c r="W695" s="15" t="s">
        <v>43</v>
      </c>
      <c r="X695" s="15" t="s">
        <v>43</v>
      </c>
      <c r="Y695" s="15" t="s">
        <v>38</v>
      </c>
      <c r="Z695" s="2"/>
    </row>
    <row r="696" spans="1:26">
      <c r="A696" s="3">
        <v>203</v>
      </c>
      <c r="B696" s="3">
        <v>1</v>
      </c>
      <c r="C696" s="3" t="s">
        <v>866</v>
      </c>
      <c r="D696" s="3"/>
      <c r="E696" s="3"/>
      <c r="F696" s="3">
        <v>19</v>
      </c>
      <c r="G696" s="3" t="s">
        <v>919</v>
      </c>
      <c r="H696" s="4" t="s">
        <v>32</v>
      </c>
      <c r="I696" s="4" t="s">
        <v>32</v>
      </c>
      <c r="J696" s="3" t="s">
        <v>44</v>
      </c>
      <c r="K696" s="11">
        <f>SUM(K694:K695)</f>
        <v>3013813759</v>
      </c>
      <c r="L696" s="13">
        <f>SUM(L694:L695)</f>
        <v>0</v>
      </c>
      <c r="M696" s="3"/>
      <c r="N696" s="3"/>
      <c r="O696" s="3"/>
      <c r="P696" s="3"/>
      <c r="Q696" s="3"/>
      <c r="R696" s="3"/>
      <c r="S696" s="3"/>
      <c r="T696" s="3"/>
      <c r="U696" s="3"/>
      <c r="V696" s="3"/>
      <c r="W696" s="3"/>
      <c r="X696" s="3"/>
      <c r="Y696" s="3" t="s">
        <v>45</v>
      </c>
      <c r="Z696" s="13">
        <f>SUM(Z694:Z695)</f>
        <v>0</v>
      </c>
    </row>
    <row r="697" spans="1:26">
      <c r="A697" s="15">
        <v>203</v>
      </c>
      <c r="B697" s="15">
        <v>1</v>
      </c>
      <c r="C697" s="15" t="s">
        <v>866</v>
      </c>
      <c r="D697" s="15">
        <v>3</v>
      </c>
      <c r="E697" s="15" t="s">
        <v>117</v>
      </c>
      <c r="F697" s="15">
        <v>20</v>
      </c>
      <c r="G697" s="15" t="s">
        <v>921</v>
      </c>
      <c r="H697" s="16" t="s">
        <v>912</v>
      </c>
      <c r="I697" s="16" t="s">
        <v>913</v>
      </c>
      <c r="J697" s="15" t="s">
        <v>914</v>
      </c>
      <c r="K697" s="9" cm="1">
        <f t="array" ref="K697">IF(I697="","",_xlfn.XLOOKUP(0&amp;A697&amp;IF(F697&lt;&gt;"",F697,LOOKUP(2,1/(F$2:F697&lt;&gt;""),F$2:F697))&amp;I697,Hoja4!G:G,Hoja4!F:F,"",0))</f>
        <v>2207672123</v>
      </c>
      <c r="L697" s="2"/>
      <c r="M697" s="15"/>
      <c r="N697" s="15"/>
      <c r="O697" s="15"/>
      <c r="P697" s="15"/>
      <c r="Q697" s="15"/>
      <c r="R697" s="15"/>
      <c r="S697" s="15"/>
      <c r="T697" s="15"/>
      <c r="U697" s="15"/>
      <c r="V697" s="15"/>
      <c r="W697" s="15"/>
      <c r="X697" s="15"/>
      <c r="Y697" s="15"/>
      <c r="Z697" s="15"/>
    </row>
    <row r="698" spans="1:26">
      <c r="A698" s="15">
        <v>203</v>
      </c>
      <c r="B698" s="15">
        <v>1</v>
      </c>
      <c r="C698" s="15"/>
      <c r="D698" s="15"/>
      <c r="E698" s="15"/>
      <c r="F698" s="15"/>
      <c r="G698" s="15"/>
      <c r="H698" s="16" t="s">
        <v>32</v>
      </c>
      <c r="I698" s="16" t="s">
        <v>32</v>
      </c>
      <c r="J698" s="15"/>
      <c r="K698" s="18" t="str" cm="1">
        <f t="array" ref="K698">IF(I698="","",_xlfn.XLOOKUP(0&amp;A698&amp;IF(F698&lt;&gt;"",F698,LOOKUP(2,1/(F$2:F698&lt;&gt;""),F$2:F698))&amp;I698,Hoja4!G:G,Hoja4!F:F,"",0))</f>
        <v/>
      </c>
      <c r="L698" s="15"/>
      <c r="M698" s="15">
        <v>18</v>
      </c>
      <c r="N698" s="15" t="s">
        <v>922</v>
      </c>
      <c r="O698" s="15" t="s">
        <v>34</v>
      </c>
      <c r="P698" s="15" t="s">
        <v>131</v>
      </c>
      <c r="Q698" s="15" t="s">
        <v>36</v>
      </c>
      <c r="R698" s="15" t="s">
        <v>37</v>
      </c>
      <c r="S698" s="15">
        <v>6000</v>
      </c>
      <c r="T698" s="15"/>
      <c r="U698" s="15">
        <v>60000</v>
      </c>
      <c r="V698" s="15"/>
      <c r="W698" s="15" t="s">
        <v>43</v>
      </c>
      <c r="X698" s="15" t="s">
        <v>43</v>
      </c>
      <c r="Y698" s="15" t="s">
        <v>38</v>
      </c>
      <c r="Z698" s="2"/>
    </row>
    <row r="699" spans="1:26">
      <c r="A699" s="3">
        <v>203</v>
      </c>
      <c r="B699" s="3">
        <v>1</v>
      </c>
      <c r="C699" s="3" t="s">
        <v>866</v>
      </c>
      <c r="D699" s="3"/>
      <c r="E699" s="3"/>
      <c r="F699" s="3">
        <v>20</v>
      </c>
      <c r="G699" s="3" t="s">
        <v>921</v>
      </c>
      <c r="H699" s="4" t="s">
        <v>32</v>
      </c>
      <c r="I699" s="4" t="s">
        <v>32</v>
      </c>
      <c r="J699" s="3" t="s">
        <v>44</v>
      </c>
      <c r="K699" s="11">
        <f>SUM(K697:K698)</f>
        <v>2207672123</v>
      </c>
      <c r="L699" s="13">
        <f>SUM(L697:L698)</f>
        <v>0</v>
      </c>
      <c r="M699" s="3"/>
      <c r="N699" s="3"/>
      <c r="O699" s="3"/>
      <c r="P699" s="3"/>
      <c r="Q699" s="3"/>
      <c r="R699" s="3"/>
      <c r="S699" s="3"/>
      <c r="T699" s="3"/>
      <c r="U699" s="3"/>
      <c r="V699" s="3"/>
      <c r="W699" s="3"/>
      <c r="X699" s="3"/>
      <c r="Y699" s="3" t="s">
        <v>45</v>
      </c>
      <c r="Z699" s="13">
        <f>SUM(Z697:Z698)</f>
        <v>0</v>
      </c>
    </row>
    <row r="700" spans="1:26">
      <c r="A700" s="15">
        <v>203</v>
      </c>
      <c r="B700" s="15">
        <v>1</v>
      </c>
      <c r="C700" s="15" t="s">
        <v>866</v>
      </c>
      <c r="D700" s="15">
        <v>3</v>
      </c>
      <c r="E700" s="15" t="s">
        <v>117</v>
      </c>
      <c r="F700" s="15">
        <v>21</v>
      </c>
      <c r="G700" s="15" t="s">
        <v>923</v>
      </c>
      <c r="H700" s="16" t="s">
        <v>32</v>
      </c>
      <c r="I700" s="16" t="s">
        <v>32</v>
      </c>
      <c r="J700" s="15"/>
      <c r="K700" s="18" t="str" cm="1">
        <f t="array" ref="K700">IF(I700="","",_xlfn.XLOOKUP(0&amp;A700&amp;IF(F700&lt;&gt;"",F700,LOOKUP(2,1/(F$2:F700&lt;&gt;""),F$2:F700))&amp;I700,Hoja4!G:G,Hoja4!F:F,"",0))</f>
        <v/>
      </c>
      <c r="L700" s="15"/>
      <c r="M700" s="15"/>
      <c r="N700" s="15"/>
      <c r="O700" s="15"/>
      <c r="P700" s="15"/>
      <c r="Q700" s="15"/>
      <c r="R700" s="15"/>
      <c r="S700" s="15"/>
      <c r="T700" s="15"/>
      <c r="U700" s="15"/>
      <c r="V700" s="15"/>
      <c r="W700" s="15"/>
      <c r="X700" s="15"/>
      <c r="Y700" s="15"/>
      <c r="Z700" s="2"/>
    </row>
    <row r="701" spans="1:26">
      <c r="A701" s="15">
        <v>203</v>
      </c>
      <c r="B701" s="15">
        <v>1</v>
      </c>
      <c r="C701" s="15"/>
      <c r="D701" s="15"/>
      <c r="E701" s="15"/>
      <c r="F701" s="15"/>
      <c r="G701" s="15"/>
      <c r="H701" s="16" t="s">
        <v>32</v>
      </c>
      <c r="I701" s="16" t="s">
        <v>32</v>
      </c>
      <c r="J701" s="15"/>
      <c r="K701" s="18" t="str" cm="1">
        <f t="array" ref="K701">IF(I701="","",_xlfn.XLOOKUP(0&amp;A701&amp;IF(F701&lt;&gt;"",F701,LOOKUP(2,1/(F$2:F701&lt;&gt;""),F$2:F701))&amp;I701,Hoja4!G:G,Hoja4!F:F,"",0))</f>
        <v/>
      </c>
      <c r="L701" s="15"/>
      <c r="M701" s="15">
        <v>20</v>
      </c>
      <c r="N701" s="15" t="s">
        <v>924</v>
      </c>
      <c r="O701" s="15" t="s">
        <v>34</v>
      </c>
      <c r="P701" s="15" t="s">
        <v>131</v>
      </c>
      <c r="Q701" s="15" t="s">
        <v>41</v>
      </c>
      <c r="R701" s="15" t="s">
        <v>37</v>
      </c>
      <c r="S701" s="15"/>
      <c r="T701" s="15"/>
      <c r="U701" s="15">
        <v>100</v>
      </c>
      <c r="V701" s="15"/>
      <c r="W701" s="15" t="s">
        <v>43</v>
      </c>
      <c r="X701" s="15" t="s">
        <v>43</v>
      </c>
      <c r="Y701" s="15" t="s">
        <v>38</v>
      </c>
      <c r="Z701" s="2"/>
    </row>
    <row r="702" spans="1:26">
      <c r="A702" s="3">
        <v>203</v>
      </c>
      <c r="B702" s="3">
        <v>1</v>
      </c>
      <c r="C702" s="3" t="s">
        <v>866</v>
      </c>
      <c r="D702" s="3"/>
      <c r="E702" s="3"/>
      <c r="F702" s="3">
        <v>21</v>
      </c>
      <c r="G702" s="3" t="s">
        <v>923</v>
      </c>
      <c r="H702" s="4" t="s">
        <v>32</v>
      </c>
      <c r="I702" s="4" t="s">
        <v>32</v>
      </c>
      <c r="J702" s="3" t="s">
        <v>44</v>
      </c>
      <c r="K702" s="11">
        <f>SUM(K700:K701)</f>
        <v>0</v>
      </c>
      <c r="L702" s="13">
        <f>SUM(L700:L701)</f>
        <v>0</v>
      </c>
      <c r="M702" s="3"/>
      <c r="N702" s="3"/>
      <c r="O702" s="3"/>
      <c r="P702" s="3"/>
      <c r="Q702" s="3"/>
      <c r="R702" s="3"/>
      <c r="S702" s="3"/>
      <c r="T702" s="3"/>
      <c r="U702" s="3"/>
      <c r="V702" s="3"/>
      <c r="W702" s="3"/>
      <c r="X702" s="3"/>
      <c r="Y702" s="3" t="s">
        <v>45</v>
      </c>
      <c r="Z702" s="13">
        <f>SUM(Z700:Z701)</f>
        <v>0</v>
      </c>
    </row>
    <row r="703" spans="1:26">
      <c r="A703" s="15">
        <v>203</v>
      </c>
      <c r="B703" s="15">
        <v>1</v>
      </c>
      <c r="C703" s="15" t="s">
        <v>866</v>
      </c>
      <c r="D703" s="15">
        <v>3</v>
      </c>
      <c r="E703" s="15" t="s">
        <v>117</v>
      </c>
      <c r="F703" s="15">
        <v>22</v>
      </c>
      <c r="G703" s="15" t="s">
        <v>925</v>
      </c>
      <c r="H703" s="16" t="s">
        <v>912</v>
      </c>
      <c r="I703" s="16" t="s">
        <v>913</v>
      </c>
      <c r="J703" s="15" t="s">
        <v>914</v>
      </c>
      <c r="K703" s="9" cm="1">
        <f t="array" ref="K703">IF(I703="","",_xlfn.XLOOKUP(0&amp;A703&amp;IF(F703&lt;&gt;"",F703,LOOKUP(2,1/(F$2:F703&lt;&gt;""),F$2:F703))&amp;I703,Hoja4!G:G,Hoja4!F:F,"",0))</f>
        <v>2426487560</v>
      </c>
      <c r="L703" s="2"/>
      <c r="M703" s="15"/>
      <c r="N703" s="15"/>
      <c r="O703" s="15"/>
      <c r="P703" s="15"/>
      <c r="Q703" s="15"/>
      <c r="R703" s="15"/>
      <c r="S703" s="15"/>
      <c r="T703" s="15"/>
      <c r="U703" s="15"/>
      <c r="V703" s="15"/>
      <c r="W703" s="15"/>
      <c r="X703" s="15"/>
      <c r="Y703" s="15"/>
      <c r="Z703" s="15"/>
    </row>
    <row r="704" spans="1:26">
      <c r="A704" s="15">
        <v>203</v>
      </c>
      <c r="B704" s="15">
        <v>1</v>
      </c>
      <c r="C704" s="15"/>
      <c r="D704" s="15"/>
      <c r="E704" s="15"/>
      <c r="F704" s="15"/>
      <c r="G704" s="15"/>
      <c r="H704" s="16" t="s">
        <v>32</v>
      </c>
      <c r="I704" s="16" t="s">
        <v>32</v>
      </c>
      <c r="J704" s="15"/>
      <c r="K704" s="18" t="str" cm="1">
        <f t="array" ref="K704">IF(I704="","",_xlfn.XLOOKUP(0&amp;A704&amp;IF(F704&lt;&gt;"",F704,LOOKUP(2,1/(F$2:F704&lt;&gt;""),F$2:F704))&amp;I704,Hoja4!G:G,Hoja4!F:F,"",0))</f>
        <v/>
      </c>
      <c r="L704" s="15"/>
      <c r="M704" s="15">
        <v>21</v>
      </c>
      <c r="N704" s="15" t="s">
        <v>926</v>
      </c>
      <c r="O704" s="15" t="s">
        <v>34</v>
      </c>
      <c r="P704" s="15" t="s">
        <v>131</v>
      </c>
      <c r="Q704" s="15" t="s">
        <v>41</v>
      </c>
      <c r="R704" s="15" t="s">
        <v>37</v>
      </c>
      <c r="S704" s="15"/>
      <c r="T704" s="15"/>
      <c r="U704" s="15">
        <v>100</v>
      </c>
      <c r="V704" s="15"/>
      <c r="W704" s="15" t="s">
        <v>43</v>
      </c>
      <c r="X704" s="15" t="s">
        <v>43</v>
      </c>
      <c r="Y704" s="15" t="s">
        <v>38</v>
      </c>
      <c r="Z704" s="2"/>
    </row>
    <row r="705" spans="1:26">
      <c r="A705" s="3">
        <v>203</v>
      </c>
      <c r="B705" s="3">
        <v>1</v>
      </c>
      <c r="C705" s="3" t="s">
        <v>866</v>
      </c>
      <c r="D705" s="3"/>
      <c r="E705" s="3"/>
      <c r="F705" s="3">
        <v>22</v>
      </c>
      <c r="G705" s="3" t="s">
        <v>925</v>
      </c>
      <c r="H705" s="4" t="s">
        <v>32</v>
      </c>
      <c r="I705" s="4" t="s">
        <v>32</v>
      </c>
      <c r="J705" s="3" t="s">
        <v>44</v>
      </c>
      <c r="K705" s="11">
        <f>SUM(K703:K704)</f>
        <v>2426487560</v>
      </c>
      <c r="L705" s="13">
        <f>SUM(L703:L704)</f>
        <v>0</v>
      </c>
      <c r="M705" s="3"/>
      <c r="N705" s="3"/>
      <c r="O705" s="3"/>
      <c r="P705" s="3"/>
      <c r="Q705" s="3"/>
      <c r="R705" s="3"/>
      <c r="S705" s="3"/>
      <c r="T705" s="3"/>
      <c r="U705" s="3"/>
      <c r="V705" s="3"/>
      <c r="W705" s="3"/>
      <c r="X705" s="3"/>
      <c r="Y705" s="3" t="s">
        <v>45</v>
      </c>
      <c r="Z705" s="13">
        <f>SUM(Z703:Z704)</f>
        <v>0</v>
      </c>
    </row>
    <row r="706" spans="1:26">
      <c r="A706" s="15">
        <v>203</v>
      </c>
      <c r="B706" s="15">
        <v>1</v>
      </c>
      <c r="C706" s="15" t="s">
        <v>866</v>
      </c>
      <c r="D706" s="15">
        <v>3</v>
      </c>
      <c r="E706" s="15" t="s">
        <v>117</v>
      </c>
      <c r="F706" s="15">
        <v>23</v>
      </c>
      <c r="G706" s="15" t="s">
        <v>927</v>
      </c>
      <c r="H706" s="16" t="s">
        <v>912</v>
      </c>
      <c r="I706" s="16" t="s">
        <v>913</v>
      </c>
      <c r="J706" s="15" t="s">
        <v>914</v>
      </c>
      <c r="K706" s="9" cm="1">
        <f t="array" ref="K706">IF(I706="","",_xlfn.XLOOKUP(0&amp;A706&amp;IF(F706&lt;&gt;"",F706,LOOKUP(2,1/(F$2:F706&lt;&gt;""),F$2:F706))&amp;I706,Hoja4!G:G,Hoja4!F:F,"",0))</f>
        <v>5828108367</v>
      </c>
      <c r="L706" s="2"/>
      <c r="M706" s="15"/>
      <c r="N706" s="15"/>
      <c r="O706" s="15"/>
      <c r="P706" s="15"/>
      <c r="Q706" s="15"/>
      <c r="R706" s="15"/>
      <c r="S706" s="15"/>
      <c r="T706" s="15"/>
      <c r="U706" s="15"/>
      <c r="V706" s="15"/>
      <c r="W706" s="15"/>
      <c r="X706" s="15"/>
      <c r="Y706" s="15"/>
      <c r="Z706" s="15"/>
    </row>
    <row r="707" spans="1:26">
      <c r="A707" s="15">
        <v>203</v>
      </c>
      <c r="B707" s="15">
        <v>1</v>
      </c>
      <c r="C707" s="15"/>
      <c r="D707" s="15"/>
      <c r="E707" s="15"/>
      <c r="F707" s="15"/>
      <c r="G707" s="15"/>
      <c r="H707" s="16" t="s">
        <v>32</v>
      </c>
      <c r="I707" s="16" t="s">
        <v>32</v>
      </c>
      <c r="J707" s="15"/>
      <c r="K707" s="18" t="str" cm="1">
        <f t="array" ref="K707">IF(I707="","",_xlfn.XLOOKUP(0&amp;A707&amp;IF(F707&lt;&gt;"",F707,LOOKUP(2,1/(F$2:F707&lt;&gt;""),F$2:F707))&amp;I707,Hoja4!G:G,Hoja4!F:F,"",0))</f>
        <v/>
      </c>
      <c r="L707" s="15"/>
      <c r="M707" s="15">
        <v>22</v>
      </c>
      <c r="N707" s="15" t="s">
        <v>928</v>
      </c>
      <c r="O707" s="15" t="s">
        <v>34</v>
      </c>
      <c r="P707" s="15" t="s">
        <v>131</v>
      </c>
      <c r="Q707" s="15" t="s">
        <v>36</v>
      </c>
      <c r="R707" s="15" t="s">
        <v>37</v>
      </c>
      <c r="S707" s="15">
        <v>0</v>
      </c>
      <c r="T707" s="15"/>
      <c r="U707" s="15">
        <v>100</v>
      </c>
      <c r="V707" s="15"/>
      <c r="W707" s="15" t="s">
        <v>43</v>
      </c>
      <c r="X707" s="15" t="s">
        <v>43</v>
      </c>
      <c r="Y707" s="15" t="s">
        <v>38</v>
      </c>
      <c r="Z707" s="2"/>
    </row>
    <row r="708" spans="1:26">
      <c r="A708" s="3">
        <v>203</v>
      </c>
      <c r="B708" s="3">
        <v>1</v>
      </c>
      <c r="C708" s="3" t="s">
        <v>866</v>
      </c>
      <c r="D708" s="3"/>
      <c r="E708" s="3"/>
      <c r="F708" s="3">
        <v>23</v>
      </c>
      <c r="G708" s="3" t="s">
        <v>927</v>
      </c>
      <c r="H708" s="4" t="s">
        <v>32</v>
      </c>
      <c r="I708" s="4" t="s">
        <v>32</v>
      </c>
      <c r="J708" s="3" t="s">
        <v>44</v>
      </c>
      <c r="K708" s="11">
        <f>SUM(K706:K707)</f>
        <v>5828108367</v>
      </c>
      <c r="L708" s="13">
        <f>SUM(L706:L707)</f>
        <v>0</v>
      </c>
      <c r="M708" s="3"/>
      <c r="N708" s="3"/>
      <c r="O708" s="3"/>
      <c r="P708" s="3"/>
      <c r="Q708" s="3"/>
      <c r="R708" s="3"/>
      <c r="S708" s="3"/>
      <c r="T708" s="3"/>
      <c r="U708" s="3"/>
      <c r="V708" s="3"/>
      <c r="W708" s="3"/>
      <c r="X708" s="3"/>
      <c r="Y708" s="3" t="s">
        <v>45</v>
      </c>
      <c r="Z708" s="13">
        <f>SUM(Z706:Z707)</f>
        <v>0</v>
      </c>
    </row>
    <row r="709" spans="1:26">
      <c r="A709" s="5">
        <v>203</v>
      </c>
      <c r="B709" s="5">
        <v>1</v>
      </c>
      <c r="C709" s="5" t="s">
        <v>866</v>
      </c>
      <c r="D709" s="5"/>
      <c r="E709" s="5"/>
      <c r="F709" s="5"/>
      <c r="G709" s="5"/>
      <c r="H709" s="6" t="s">
        <v>32</v>
      </c>
      <c r="I709" s="6" t="s">
        <v>32</v>
      </c>
      <c r="J709" s="5" t="s">
        <v>121</v>
      </c>
      <c r="K709" s="12">
        <f>SUM(K650,K653,K656,K659,K662,K666,K669,K672,K675,K678,K681,K684,K687,K690,K693,K696,K699,K702,K705,K708)</f>
        <v>29876529000</v>
      </c>
      <c r="L709" s="14">
        <f>SUM(L650,L653,L656,L659,L662,L666,L669,L672,L675,L678,L681,L684,L687,L690,L693,L696,L699,L702,L705,L708)</f>
        <v>0</v>
      </c>
      <c r="M709" s="5"/>
      <c r="N709" s="5"/>
      <c r="O709" s="5"/>
      <c r="P709" s="5"/>
      <c r="Q709" s="5"/>
      <c r="R709" s="5"/>
      <c r="S709" s="5"/>
      <c r="T709" s="5"/>
      <c r="U709" s="5"/>
      <c r="V709" s="5"/>
      <c r="W709" s="5"/>
      <c r="X709" s="5"/>
      <c r="Y709" s="5" t="s">
        <v>121</v>
      </c>
      <c r="Z709" s="14">
        <f>SUM(Z650,Z653,Z656,Z659,Z662,Z666,Z669,Z672,Z675,Z678,Z681,Z684,Z687,Z690,Z693,Z696,Z699,Z702,Z705,Z708)</f>
        <v>0</v>
      </c>
    </row>
    <row r="710" spans="1:26">
      <c r="A710" s="15">
        <v>218</v>
      </c>
      <c r="B710" s="15">
        <v>1</v>
      </c>
      <c r="C710" s="15" t="s">
        <v>929</v>
      </c>
      <c r="D710" s="15">
        <v>1</v>
      </c>
      <c r="E710" s="15" t="s">
        <v>930</v>
      </c>
      <c r="F710" s="15">
        <v>1</v>
      </c>
      <c r="G710" s="15" t="s">
        <v>931</v>
      </c>
      <c r="H710" s="16" t="s">
        <v>932</v>
      </c>
      <c r="I710" s="16" t="s">
        <v>933</v>
      </c>
      <c r="J710" s="15" t="s">
        <v>934</v>
      </c>
      <c r="K710" s="9" cm="1">
        <f t="array" ref="K710">IF(I710="","",_xlfn.XLOOKUP(0&amp;A710&amp;IF(F710&lt;&gt;"",F710,LOOKUP(2,1/(F$2:F710&lt;&gt;""),F$2:F710))&amp;I710,Hoja4!G:G,Hoja4!F:F,"",0))</f>
        <v>4313232000</v>
      </c>
      <c r="L710" s="2"/>
      <c r="M710" s="15"/>
      <c r="N710" s="15"/>
      <c r="O710" s="15"/>
      <c r="P710" s="15"/>
      <c r="Q710" s="15"/>
      <c r="R710" s="15"/>
      <c r="S710" s="15"/>
      <c r="T710" s="15"/>
      <c r="U710" s="15"/>
      <c r="V710" s="15"/>
      <c r="W710" s="15"/>
      <c r="X710" s="15"/>
      <c r="Y710" s="15"/>
      <c r="Z710" s="15"/>
    </row>
    <row r="711" spans="1:26">
      <c r="A711" s="15">
        <v>218</v>
      </c>
      <c r="B711" s="15">
        <v>1</v>
      </c>
      <c r="C711" s="15"/>
      <c r="D711" s="15"/>
      <c r="E711" s="15"/>
      <c r="F711" s="15"/>
      <c r="G711" s="15"/>
      <c r="H711" s="16" t="s">
        <v>935</v>
      </c>
      <c r="I711" s="16" t="s">
        <v>936</v>
      </c>
      <c r="J711" s="15" t="s">
        <v>937</v>
      </c>
      <c r="K711" s="9" cm="1">
        <f t="array" ref="K711">IF(I711="","",_xlfn.XLOOKUP(0&amp;A711&amp;IF(F711&lt;&gt;"",F711,LOOKUP(2,1/(F$2:F711&lt;&gt;""),F$2:F711))&amp;I711,Hoja4!G:G,Hoja4!F:F,"",0))</f>
        <v>154759000</v>
      </c>
      <c r="L711" s="2"/>
      <c r="M711" s="15"/>
      <c r="N711" s="15"/>
      <c r="O711" s="15"/>
      <c r="P711" s="15"/>
      <c r="Q711" s="15"/>
      <c r="R711" s="15"/>
      <c r="S711" s="15"/>
      <c r="T711" s="15"/>
      <c r="U711" s="15"/>
      <c r="V711" s="15"/>
      <c r="W711" s="15"/>
      <c r="X711" s="15"/>
      <c r="Y711" s="15"/>
      <c r="Z711" s="15"/>
    </row>
    <row r="712" spans="1:26">
      <c r="A712" s="15">
        <v>218</v>
      </c>
      <c r="B712" s="15">
        <v>1</v>
      </c>
      <c r="C712" s="15"/>
      <c r="D712" s="15"/>
      <c r="E712" s="15"/>
      <c r="F712" s="15"/>
      <c r="G712" s="15"/>
      <c r="H712" s="16" t="s">
        <v>32</v>
      </c>
      <c r="I712" s="16" t="s">
        <v>32</v>
      </c>
      <c r="J712" s="15"/>
      <c r="K712" s="18" t="str" cm="1">
        <f t="array" ref="K712">IF(I712="","",_xlfn.XLOOKUP(0&amp;A712&amp;IF(F712&lt;&gt;"",F712,LOOKUP(2,1/(F$2:F712&lt;&gt;""),F$2:F712))&amp;I712,Hoja4!G:G,Hoja4!F:F,"",0))</f>
        <v/>
      </c>
      <c r="L712" s="15"/>
      <c r="M712" s="15">
        <v>1</v>
      </c>
      <c r="N712" s="15" t="s">
        <v>938</v>
      </c>
      <c r="O712" s="15" t="s">
        <v>100</v>
      </c>
      <c r="P712" s="15" t="s">
        <v>131</v>
      </c>
      <c r="Q712" s="15" t="s">
        <v>41</v>
      </c>
      <c r="R712" s="15" t="s">
        <v>37</v>
      </c>
      <c r="S712" s="15">
        <v>100</v>
      </c>
      <c r="T712" s="15"/>
      <c r="U712" s="15">
        <v>100</v>
      </c>
      <c r="V712" s="15">
        <v>1</v>
      </c>
      <c r="W712" s="15" t="s">
        <v>38</v>
      </c>
      <c r="X712" s="15" t="s">
        <v>38</v>
      </c>
      <c r="Y712" s="15" t="s">
        <v>38</v>
      </c>
      <c r="Z712" s="2"/>
    </row>
    <row r="713" spans="1:26">
      <c r="A713" s="3">
        <v>218</v>
      </c>
      <c r="B713" s="3">
        <v>1</v>
      </c>
      <c r="C713" s="3" t="s">
        <v>929</v>
      </c>
      <c r="D713" s="3"/>
      <c r="E713" s="3"/>
      <c r="F713" s="3">
        <v>1</v>
      </c>
      <c r="G713" s="3" t="s">
        <v>931</v>
      </c>
      <c r="H713" s="4" t="s">
        <v>32</v>
      </c>
      <c r="I713" s="4" t="s">
        <v>32</v>
      </c>
      <c r="J713" s="3" t="s">
        <v>44</v>
      </c>
      <c r="K713" s="11">
        <f>SUM(K710:K712)</f>
        <v>4467991000</v>
      </c>
      <c r="L713" s="13">
        <f>SUM(L709:L712)</f>
        <v>0</v>
      </c>
      <c r="M713" s="3"/>
      <c r="N713" s="3"/>
      <c r="O713" s="3"/>
      <c r="P713" s="3"/>
      <c r="Q713" s="3"/>
      <c r="R713" s="3"/>
      <c r="S713" s="3"/>
      <c r="T713" s="3"/>
      <c r="U713" s="3"/>
      <c r="V713" s="3"/>
      <c r="W713" s="3"/>
      <c r="X713" s="3"/>
      <c r="Y713" s="3" t="s">
        <v>45</v>
      </c>
      <c r="Z713" s="13">
        <f>SUM(Z709:Z712)</f>
        <v>0</v>
      </c>
    </row>
    <row r="714" spans="1:26">
      <c r="A714" s="15">
        <v>218</v>
      </c>
      <c r="B714" s="15">
        <v>1</v>
      </c>
      <c r="C714" s="15" t="s">
        <v>929</v>
      </c>
      <c r="D714" s="15">
        <v>1</v>
      </c>
      <c r="E714" s="15" t="s">
        <v>930</v>
      </c>
      <c r="F714" s="15">
        <v>2</v>
      </c>
      <c r="G714" s="15" t="s">
        <v>939</v>
      </c>
      <c r="H714" s="16" t="s">
        <v>940</v>
      </c>
      <c r="I714" s="16" t="s">
        <v>941</v>
      </c>
      <c r="J714" s="15" t="s">
        <v>942</v>
      </c>
      <c r="K714" s="9" cm="1">
        <f t="array" ref="K714">IF(I714="","",_xlfn.XLOOKUP(0&amp;A714&amp;IF(F714&lt;&gt;"",F714,LOOKUP(2,1/(F$2:F714&lt;&gt;""),F$2:F714))&amp;I714,Hoja4!G:G,Hoja4!F:F,"",0))</f>
        <v>3984924000</v>
      </c>
      <c r="L714" s="2"/>
      <c r="M714" s="15"/>
      <c r="N714" s="15"/>
      <c r="O714" s="15"/>
      <c r="P714" s="15"/>
      <c r="Q714" s="15"/>
      <c r="R714" s="15"/>
      <c r="S714" s="15"/>
      <c r="T714" s="15"/>
      <c r="U714" s="15"/>
      <c r="V714" s="15"/>
      <c r="W714" s="15"/>
      <c r="X714" s="15"/>
      <c r="Y714" s="15"/>
      <c r="Z714" s="15"/>
    </row>
    <row r="715" spans="1:26">
      <c r="A715" s="15">
        <v>218</v>
      </c>
      <c r="B715" s="15">
        <v>1</v>
      </c>
      <c r="C715" s="15"/>
      <c r="D715" s="15"/>
      <c r="E715" s="15"/>
      <c r="F715" s="15"/>
      <c r="G715" s="15"/>
      <c r="H715" s="16" t="s">
        <v>32</v>
      </c>
      <c r="I715" s="16" t="s">
        <v>32</v>
      </c>
      <c r="J715" s="15"/>
      <c r="K715" s="18" t="str" cm="1">
        <f t="array" ref="K715">IF(I715="","",_xlfn.XLOOKUP(0&amp;A715&amp;IF(F715&lt;&gt;"",F715,LOOKUP(2,1/(F$2:F715&lt;&gt;""),F$2:F715))&amp;I715,Hoja4!G:G,Hoja4!F:F,"",0))</f>
        <v/>
      </c>
      <c r="L715" s="15"/>
      <c r="M715" s="15">
        <v>2</v>
      </c>
      <c r="N715" s="15" t="s">
        <v>943</v>
      </c>
      <c r="O715" s="15" t="s">
        <v>40</v>
      </c>
      <c r="P715" s="15" t="s">
        <v>35</v>
      </c>
      <c r="Q715" s="15" t="s">
        <v>36</v>
      </c>
      <c r="R715" s="15" t="s">
        <v>58</v>
      </c>
      <c r="S715" s="15">
        <v>313773</v>
      </c>
      <c r="T715" s="15"/>
      <c r="U715" s="15">
        <v>221444</v>
      </c>
      <c r="V715" s="15">
        <v>30000</v>
      </c>
      <c r="W715" s="15" t="s">
        <v>38</v>
      </c>
      <c r="X715" s="15" t="s">
        <v>38</v>
      </c>
      <c r="Y715" s="15" t="s">
        <v>38</v>
      </c>
      <c r="Z715" s="2"/>
    </row>
    <row r="716" spans="1:26">
      <c r="A716" s="15">
        <v>218</v>
      </c>
      <c r="B716" s="15">
        <v>1</v>
      </c>
      <c r="C716" s="15"/>
      <c r="D716" s="15"/>
      <c r="E716" s="15"/>
      <c r="F716" s="15"/>
      <c r="G716" s="15"/>
      <c r="H716" s="16" t="s">
        <v>32</v>
      </c>
      <c r="I716" s="16" t="s">
        <v>32</v>
      </c>
      <c r="J716" s="15"/>
      <c r="K716" s="18" t="str" cm="1">
        <f t="array" ref="K716">IF(I716="","",_xlfn.XLOOKUP(0&amp;A716&amp;IF(F716&lt;&gt;"",F716,LOOKUP(2,1/(F$2:F716&lt;&gt;""),F$2:F716))&amp;I716,Hoja4!G:G,Hoja4!F:F,"",0))</f>
        <v/>
      </c>
      <c r="L716" s="15"/>
      <c r="M716" s="15">
        <v>3</v>
      </c>
      <c r="N716" s="15" t="s">
        <v>944</v>
      </c>
      <c r="O716" s="15" t="s">
        <v>40</v>
      </c>
      <c r="P716" s="15" t="s">
        <v>35</v>
      </c>
      <c r="Q716" s="15" t="s">
        <v>36</v>
      </c>
      <c r="R716" s="15" t="s">
        <v>58</v>
      </c>
      <c r="S716" s="15">
        <v>1291027</v>
      </c>
      <c r="T716" s="15"/>
      <c r="U716" s="15">
        <v>1155551</v>
      </c>
      <c r="V716" s="15">
        <v>174500</v>
      </c>
      <c r="W716" s="15" t="s">
        <v>38</v>
      </c>
      <c r="X716" s="15" t="s">
        <v>38</v>
      </c>
      <c r="Y716" s="15" t="s">
        <v>38</v>
      </c>
      <c r="Z716" s="2"/>
    </row>
    <row r="717" spans="1:26">
      <c r="A717" s="15">
        <v>218</v>
      </c>
      <c r="B717" s="15">
        <v>1</v>
      </c>
      <c r="C717" s="15"/>
      <c r="D717" s="15"/>
      <c r="E717" s="15"/>
      <c r="F717" s="15"/>
      <c r="G717" s="15"/>
      <c r="H717" s="16" t="s">
        <v>32</v>
      </c>
      <c r="I717" s="16" t="s">
        <v>32</v>
      </c>
      <c r="J717" s="15"/>
      <c r="K717" s="18" t="str" cm="1">
        <f t="array" ref="K717">IF(I717="","",_xlfn.XLOOKUP(0&amp;A717&amp;IF(F717&lt;&gt;"",F717,LOOKUP(2,1/(F$2:F717&lt;&gt;""),F$2:F717))&amp;I717,Hoja4!G:G,Hoja4!F:F,"",0))</f>
        <v/>
      </c>
      <c r="L717" s="15"/>
      <c r="M717" s="15">
        <v>4</v>
      </c>
      <c r="N717" s="15" t="s">
        <v>945</v>
      </c>
      <c r="O717" s="15" t="s">
        <v>40</v>
      </c>
      <c r="P717" s="15" t="s">
        <v>131</v>
      </c>
      <c r="Q717" s="15" t="s">
        <v>36</v>
      </c>
      <c r="R717" s="15" t="s">
        <v>58</v>
      </c>
      <c r="S717" s="15">
        <v>482</v>
      </c>
      <c r="T717" s="15"/>
      <c r="U717" s="15">
        <v>560</v>
      </c>
      <c r="V717" s="15">
        <v>80</v>
      </c>
      <c r="W717" s="15" t="s">
        <v>38</v>
      </c>
      <c r="X717" s="15" t="s">
        <v>38</v>
      </c>
      <c r="Y717" s="15" t="s">
        <v>38</v>
      </c>
      <c r="Z717" s="2"/>
    </row>
    <row r="718" spans="1:26">
      <c r="A718" s="15">
        <v>218</v>
      </c>
      <c r="B718" s="15">
        <v>1</v>
      </c>
      <c r="C718" s="15"/>
      <c r="D718" s="15"/>
      <c r="E718" s="15"/>
      <c r="F718" s="15"/>
      <c r="G718" s="15"/>
      <c r="H718" s="16" t="s">
        <v>32</v>
      </c>
      <c r="I718" s="16" t="s">
        <v>32</v>
      </c>
      <c r="J718" s="15"/>
      <c r="K718" s="18" t="str" cm="1">
        <f t="array" ref="K718">IF(I718="","",_xlfn.XLOOKUP(0&amp;A718&amp;IF(F718&lt;&gt;"",F718,LOOKUP(2,1/(F$2:F718&lt;&gt;""),F$2:F718))&amp;I718,Hoja4!G:G,Hoja4!F:F,"",0))</f>
        <v/>
      </c>
      <c r="L718" s="15"/>
      <c r="M718" s="15">
        <v>5</v>
      </c>
      <c r="N718" s="15" t="s">
        <v>946</v>
      </c>
      <c r="O718" s="15" t="s">
        <v>40</v>
      </c>
      <c r="P718" s="15" t="s">
        <v>35</v>
      </c>
      <c r="Q718" s="15" t="s">
        <v>36</v>
      </c>
      <c r="R718" s="15" t="s">
        <v>37</v>
      </c>
      <c r="S718" s="15">
        <v>0</v>
      </c>
      <c r="T718" s="15"/>
      <c r="U718" s="15">
        <v>370</v>
      </c>
      <c r="V718" s="15">
        <v>30</v>
      </c>
      <c r="W718" s="15" t="s">
        <v>38</v>
      </c>
      <c r="X718" s="15" t="s">
        <v>38</v>
      </c>
      <c r="Y718" s="15" t="s">
        <v>38</v>
      </c>
      <c r="Z718" s="2"/>
    </row>
    <row r="719" spans="1:26">
      <c r="A719" s="15">
        <v>218</v>
      </c>
      <c r="B719" s="15">
        <v>1</v>
      </c>
      <c r="C719" s="15"/>
      <c r="D719" s="15"/>
      <c r="E719" s="15"/>
      <c r="F719" s="15"/>
      <c r="G719" s="15"/>
      <c r="H719" s="16" t="s">
        <v>32</v>
      </c>
      <c r="I719" s="16" t="s">
        <v>32</v>
      </c>
      <c r="J719" s="15"/>
      <c r="K719" s="18" t="str" cm="1">
        <f t="array" ref="K719">IF(I719="","",_xlfn.XLOOKUP(0&amp;A719&amp;IF(F719&lt;&gt;"",F719,LOOKUP(2,1/(F$2:F719&lt;&gt;""),F$2:F719))&amp;I719,Hoja4!G:G,Hoja4!F:F,"",0))</f>
        <v/>
      </c>
      <c r="L719" s="15"/>
      <c r="M719" s="15">
        <v>6</v>
      </c>
      <c r="N719" s="15" t="s">
        <v>947</v>
      </c>
      <c r="O719" s="15" t="s">
        <v>40</v>
      </c>
      <c r="P719" s="15" t="s">
        <v>35</v>
      </c>
      <c r="Q719" s="15" t="s">
        <v>36</v>
      </c>
      <c r="R719" s="15" t="s">
        <v>58</v>
      </c>
      <c r="S719" s="15">
        <v>0</v>
      </c>
      <c r="T719" s="15"/>
      <c r="U719" s="15">
        <v>6000</v>
      </c>
      <c r="V719" s="15">
        <v>500</v>
      </c>
      <c r="W719" s="15" t="s">
        <v>38</v>
      </c>
      <c r="X719" s="15" t="s">
        <v>38</v>
      </c>
      <c r="Y719" s="15" t="s">
        <v>38</v>
      </c>
      <c r="Z719" s="2"/>
    </row>
    <row r="720" spans="1:26">
      <c r="A720" s="3">
        <v>218</v>
      </c>
      <c r="B720" s="3">
        <v>1</v>
      </c>
      <c r="C720" s="3" t="s">
        <v>929</v>
      </c>
      <c r="D720" s="3"/>
      <c r="E720" s="3"/>
      <c r="F720" s="3">
        <v>2</v>
      </c>
      <c r="G720" s="3" t="s">
        <v>939</v>
      </c>
      <c r="H720" s="4" t="s">
        <v>32</v>
      </c>
      <c r="I720" s="4" t="s">
        <v>32</v>
      </c>
      <c r="J720" s="3" t="s">
        <v>44</v>
      </c>
      <c r="K720" s="11">
        <f>SUM(K714:K719)</f>
        <v>3984924000</v>
      </c>
      <c r="L720" s="13">
        <f>SUM(L714:L719)</f>
        <v>0</v>
      </c>
      <c r="M720" s="3"/>
      <c r="N720" s="3"/>
      <c r="O720" s="3"/>
      <c r="P720" s="3"/>
      <c r="Q720" s="3"/>
      <c r="R720" s="3"/>
      <c r="S720" s="3"/>
      <c r="T720" s="3"/>
      <c r="U720" s="3"/>
      <c r="V720" s="3"/>
      <c r="W720" s="3"/>
      <c r="X720" s="3"/>
      <c r="Y720" s="3" t="s">
        <v>45</v>
      </c>
      <c r="Z720" s="13">
        <f>SUM(Z714:Z719)</f>
        <v>0</v>
      </c>
    </row>
    <row r="721" spans="1:26">
      <c r="A721" s="15">
        <v>218</v>
      </c>
      <c r="B721" s="15">
        <v>1</v>
      </c>
      <c r="C721" s="15" t="s">
        <v>929</v>
      </c>
      <c r="D721" s="15">
        <v>1</v>
      </c>
      <c r="E721" s="15" t="s">
        <v>930</v>
      </c>
      <c r="F721" s="15">
        <v>3</v>
      </c>
      <c r="G721" s="15" t="s">
        <v>948</v>
      </c>
      <c r="H721" s="16" t="s">
        <v>940</v>
      </c>
      <c r="I721" s="16" t="s">
        <v>941</v>
      </c>
      <c r="J721" s="15" t="s">
        <v>942</v>
      </c>
      <c r="K721" s="9" cm="1">
        <f t="array" ref="K721">IF(I721="","",_xlfn.XLOOKUP(0&amp;A721&amp;IF(F721&lt;&gt;"",F721,LOOKUP(2,1/(F$2:F721&lt;&gt;""),F$2:F721))&amp;I721,Hoja4!G:G,Hoja4!F:F,"",0))</f>
        <v>1336000000</v>
      </c>
      <c r="L721" s="2"/>
      <c r="M721" s="15"/>
      <c r="N721" s="15"/>
      <c r="O721" s="15"/>
      <c r="P721" s="15"/>
      <c r="Q721" s="15"/>
      <c r="R721" s="15"/>
      <c r="S721" s="15"/>
      <c r="T721" s="15"/>
      <c r="U721" s="15"/>
      <c r="V721" s="15"/>
      <c r="W721" s="15"/>
      <c r="X721" s="15"/>
      <c r="Y721" s="15"/>
      <c r="Z721" s="15"/>
    </row>
    <row r="722" spans="1:26">
      <c r="A722" s="15">
        <v>218</v>
      </c>
      <c r="B722" s="15">
        <v>1</v>
      </c>
      <c r="C722" s="15"/>
      <c r="D722" s="15"/>
      <c r="E722" s="15"/>
      <c r="F722" s="15"/>
      <c r="G722" s="15"/>
      <c r="H722" s="16" t="s">
        <v>32</v>
      </c>
      <c r="I722" s="16" t="s">
        <v>32</v>
      </c>
      <c r="J722" s="15"/>
      <c r="K722" s="18" t="str" cm="1">
        <f t="array" ref="K722">IF(I722="","",_xlfn.XLOOKUP(0&amp;A722&amp;IF(F722&lt;&gt;"",F722,LOOKUP(2,1/(F$2:F722&lt;&gt;""),F$2:F722))&amp;I722,Hoja4!G:G,Hoja4!F:F,"",0))</f>
        <v/>
      </c>
      <c r="L722" s="15"/>
      <c r="M722" s="15">
        <v>7</v>
      </c>
      <c r="N722" s="15" t="s">
        <v>949</v>
      </c>
      <c r="O722" s="15" t="s">
        <v>40</v>
      </c>
      <c r="P722" s="15" t="s">
        <v>35</v>
      </c>
      <c r="Q722" s="15" t="s">
        <v>36</v>
      </c>
      <c r="R722" s="15" t="s">
        <v>58</v>
      </c>
      <c r="S722" s="15">
        <v>0</v>
      </c>
      <c r="T722" s="15"/>
      <c r="U722" s="15">
        <v>1800</v>
      </c>
      <c r="V722" s="15">
        <v>200</v>
      </c>
      <c r="W722" s="15" t="s">
        <v>38</v>
      </c>
      <c r="X722" s="15" t="s">
        <v>38</v>
      </c>
      <c r="Y722" s="15" t="s">
        <v>38</v>
      </c>
      <c r="Z722" s="2"/>
    </row>
    <row r="723" spans="1:26">
      <c r="A723" s="3">
        <v>218</v>
      </c>
      <c r="B723" s="3">
        <v>1</v>
      </c>
      <c r="C723" s="3" t="s">
        <v>929</v>
      </c>
      <c r="D723" s="3"/>
      <c r="E723" s="3"/>
      <c r="F723" s="3">
        <v>3</v>
      </c>
      <c r="G723" s="3" t="s">
        <v>948</v>
      </c>
      <c r="H723" s="4" t="s">
        <v>32</v>
      </c>
      <c r="I723" s="4" t="s">
        <v>32</v>
      </c>
      <c r="J723" s="3" t="s">
        <v>44</v>
      </c>
      <c r="K723" s="11">
        <f>SUM(K721:K722)</f>
        <v>1336000000</v>
      </c>
      <c r="L723" s="13">
        <f>SUM(L721:L722)</f>
        <v>0</v>
      </c>
      <c r="M723" s="3"/>
      <c r="N723" s="3"/>
      <c r="O723" s="3"/>
      <c r="P723" s="3"/>
      <c r="Q723" s="3"/>
      <c r="R723" s="3"/>
      <c r="S723" s="3"/>
      <c r="T723" s="3"/>
      <c r="U723" s="3"/>
      <c r="V723" s="3"/>
      <c r="W723" s="3"/>
      <c r="X723" s="3"/>
      <c r="Y723" s="3" t="s">
        <v>45</v>
      </c>
      <c r="Z723" s="13">
        <f>SUM(Z721:Z722)</f>
        <v>0</v>
      </c>
    </row>
    <row r="724" spans="1:26">
      <c r="A724" s="15">
        <v>218</v>
      </c>
      <c r="B724" s="15">
        <v>1</v>
      </c>
      <c r="C724" s="15" t="s">
        <v>929</v>
      </c>
      <c r="D724" s="15">
        <v>2</v>
      </c>
      <c r="E724" s="15" t="s">
        <v>950</v>
      </c>
      <c r="F724" s="15">
        <v>5</v>
      </c>
      <c r="G724" s="15" t="s">
        <v>951</v>
      </c>
      <c r="H724" s="16" t="s">
        <v>952</v>
      </c>
      <c r="I724" s="16" t="s">
        <v>953</v>
      </c>
      <c r="J724" s="15" t="s">
        <v>954</v>
      </c>
      <c r="K724" s="9" cm="1">
        <f t="array" ref="K724">IF(I724="","",_xlfn.XLOOKUP(0&amp;A724&amp;IF(F724&lt;&gt;"",F724,LOOKUP(2,1/(F$2:F724&lt;&gt;""),F$2:F724))&amp;I724,Hoja4!G:G,Hoja4!F:F,"",0))</f>
        <v>699667000</v>
      </c>
      <c r="L724" s="2"/>
      <c r="M724" s="15"/>
      <c r="N724" s="15"/>
      <c r="O724" s="15"/>
      <c r="P724" s="15"/>
      <c r="Q724" s="15"/>
      <c r="R724" s="15"/>
      <c r="S724" s="15"/>
      <c r="T724" s="15"/>
      <c r="U724" s="15"/>
      <c r="V724" s="15"/>
      <c r="W724" s="15"/>
      <c r="X724" s="15"/>
      <c r="Y724" s="15"/>
      <c r="Z724" s="15"/>
    </row>
    <row r="725" spans="1:26">
      <c r="A725" s="15">
        <v>218</v>
      </c>
      <c r="B725" s="15">
        <v>1</v>
      </c>
      <c r="C725" s="15"/>
      <c r="D725" s="15"/>
      <c r="E725" s="15"/>
      <c r="F725" s="15"/>
      <c r="G725" s="15"/>
      <c r="H725" s="16" t="s">
        <v>32</v>
      </c>
      <c r="I725" s="16" t="s">
        <v>32</v>
      </c>
      <c r="J725" s="15"/>
      <c r="K725" s="18" t="str" cm="1">
        <f t="array" ref="K725">IF(I725="","",_xlfn.XLOOKUP(0&amp;A725&amp;IF(F725&lt;&gt;"",F725,LOOKUP(2,1/(F$2:F725&lt;&gt;""),F$2:F725))&amp;I725,Hoja4!G:G,Hoja4!F:F,"",0))</f>
        <v/>
      </c>
      <c r="L725" s="15"/>
      <c r="M725" s="15">
        <v>10</v>
      </c>
      <c r="N725" s="15" t="s">
        <v>955</v>
      </c>
      <c r="O725" s="15" t="s">
        <v>40</v>
      </c>
      <c r="P725" s="15" t="s">
        <v>35</v>
      </c>
      <c r="Q725" s="15" t="s">
        <v>36</v>
      </c>
      <c r="R725" s="15" t="s">
        <v>58</v>
      </c>
      <c r="S725" s="15">
        <v>21278</v>
      </c>
      <c r="T725" s="15"/>
      <c r="U725" s="15">
        <v>37000</v>
      </c>
      <c r="V725" s="15">
        <v>6000</v>
      </c>
      <c r="W725" s="15" t="s">
        <v>38</v>
      </c>
      <c r="X725" s="15" t="s">
        <v>38</v>
      </c>
      <c r="Y725" s="15" t="s">
        <v>38</v>
      </c>
      <c r="Z725" s="2"/>
    </row>
    <row r="726" spans="1:26">
      <c r="A726" s="3">
        <v>218</v>
      </c>
      <c r="B726" s="3">
        <v>1</v>
      </c>
      <c r="C726" s="3" t="s">
        <v>929</v>
      </c>
      <c r="D726" s="3"/>
      <c r="E726" s="3"/>
      <c r="F726" s="3">
        <v>5</v>
      </c>
      <c r="G726" s="3" t="s">
        <v>951</v>
      </c>
      <c r="H726" s="4" t="s">
        <v>32</v>
      </c>
      <c r="I726" s="4" t="s">
        <v>32</v>
      </c>
      <c r="J726" s="3" t="s">
        <v>44</v>
      </c>
      <c r="K726" s="11">
        <f>SUM(K724:K725)</f>
        <v>699667000</v>
      </c>
      <c r="L726" s="13">
        <f>SUM(L724:L725)</f>
        <v>0</v>
      </c>
      <c r="M726" s="3"/>
      <c r="N726" s="3"/>
      <c r="O726" s="3"/>
      <c r="P726" s="3"/>
      <c r="Q726" s="3"/>
      <c r="R726" s="3"/>
      <c r="S726" s="3"/>
      <c r="T726" s="3"/>
      <c r="U726" s="3"/>
      <c r="V726" s="3"/>
      <c r="W726" s="3"/>
      <c r="X726" s="3"/>
      <c r="Y726" s="3" t="s">
        <v>45</v>
      </c>
      <c r="Z726" s="13">
        <f>SUM(Z724:Z725)</f>
        <v>0</v>
      </c>
    </row>
    <row r="727" spans="1:26">
      <c r="A727" s="15">
        <v>218</v>
      </c>
      <c r="B727" s="15">
        <v>1</v>
      </c>
      <c r="C727" s="15" t="s">
        <v>929</v>
      </c>
      <c r="D727" s="15">
        <v>2</v>
      </c>
      <c r="E727" s="15" t="s">
        <v>950</v>
      </c>
      <c r="F727" s="15">
        <v>6</v>
      </c>
      <c r="G727" s="15" t="s">
        <v>956</v>
      </c>
      <c r="H727" s="16" t="s">
        <v>952</v>
      </c>
      <c r="I727" s="16" t="s">
        <v>953</v>
      </c>
      <c r="J727" s="15" t="s">
        <v>954</v>
      </c>
      <c r="K727" s="9" cm="1">
        <f t="array" ref="K727">IF(I727="","",_xlfn.XLOOKUP(0&amp;A727&amp;IF(F727&lt;&gt;"",F727,LOOKUP(2,1/(F$2:F727&lt;&gt;""),F$2:F727))&amp;I727,Hoja4!G:G,Hoja4!F:F,"",0))</f>
        <v>2193128000</v>
      </c>
      <c r="L727" s="2"/>
      <c r="M727" s="15"/>
      <c r="N727" s="15"/>
      <c r="O727" s="15"/>
      <c r="P727" s="15"/>
      <c r="Q727" s="15"/>
      <c r="R727" s="15"/>
      <c r="S727" s="15"/>
      <c r="T727" s="15"/>
      <c r="U727" s="15"/>
      <c r="V727" s="15"/>
      <c r="W727" s="15"/>
      <c r="X727" s="15"/>
      <c r="Y727" s="15"/>
      <c r="Z727" s="15"/>
    </row>
    <row r="728" spans="1:26">
      <c r="A728" s="15">
        <v>218</v>
      </c>
      <c r="B728" s="15">
        <v>1</v>
      </c>
      <c r="C728" s="15"/>
      <c r="D728" s="15"/>
      <c r="E728" s="15"/>
      <c r="F728" s="15"/>
      <c r="G728" s="15"/>
      <c r="H728" s="16" t="s">
        <v>32</v>
      </c>
      <c r="I728" s="16" t="s">
        <v>32</v>
      </c>
      <c r="J728" s="15"/>
      <c r="K728" s="18" t="str" cm="1">
        <f t="array" ref="K728">IF(I728="","",_xlfn.XLOOKUP(0&amp;A728&amp;IF(F728&lt;&gt;"",F728,LOOKUP(2,1/(F$2:F728&lt;&gt;""),F$2:F728))&amp;I728,Hoja4!G:G,Hoja4!F:F,"",0))</f>
        <v/>
      </c>
      <c r="L728" s="15"/>
      <c r="M728" s="15">
        <v>11</v>
      </c>
      <c r="N728" s="15" t="s">
        <v>957</v>
      </c>
      <c r="O728" s="15" t="s">
        <v>40</v>
      </c>
      <c r="P728" s="15" t="s">
        <v>35</v>
      </c>
      <c r="Q728" s="15" t="s">
        <v>36</v>
      </c>
      <c r="R728" s="15" t="s">
        <v>58</v>
      </c>
      <c r="S728" s="15">
        <v>37065</v>
      </c>
      <c r="T728" s="15"/>
      <c r="U728" s="15">
        <v>42000</v>
      </c>
      <c r="V728" s="15">
        <v>8000</v>
      </c>
      <c r="W728" s="15" t="s">
        <v>38</v>
      </c>
      <c r="X728" s="15" t="s">
        <v>38</v>
      </c>
      <c r="Y728" s="15" t="s">
        <v>38</v>
      </c>
      <c r="Z728" s="2"/>
    </row>
    <row r="729" spans="1:26">
      <c r="A729" s="15">
        <v>218</v>
      </c>
      <c r="B729" s="15">
        <v>1</v>
      </c>
      <c r="C729" s="15"/>
      <c r="D729" s="15"/>
      <c r="E729" s="15"/>
      <c r="F729" s="15"/>
      <c r="G729" s="15"/>
      <c r="H729" s="16" t="s">
        <v>32</v>
      </c>
      <c r="I729" s="16" t="s">
        <v>32</v>
      </c>
      <c r="J729" s="15"/>
      <c r="K729" s="18" t="str" cm="1">
        <f t="array" ref="K729">IF(I729="","",_xlfn.XLOOKUP(0&amp;A729&amp;IF(F729&lt;&gt;"",F729,LOOKUP(2,1/(F$2:F729&lt;&gt;""),F$2:F729))&amp;I729,Hoja4!G:G,Hoja4!F:F,"",0))</f>
        <v/>
      </c>
      <c r="L729" s="15"/>
      <c r="M729" s="15">
        <v>12</v>
      </c>
      <c r="N729" s="15" t="s">
        <v>958</v>
      </c>
      <c r="O729" s="15" t="s">
        <v>40</v>
      </c>
      <c r="P729" s="15" t="s">
        <v>35</v>
      </c>
      <c r="Q729" s="15" t="s">
        <v>36</v>
      </c>
      <c r="R729" s="15" t="s">
        <v>58</v>
      </c>
      <c r="S729" s="15">
        <v>18074</v>
      </c>
      <c r="T729" s="15"/>
      <c r="U729" s="15">
        <v>32000</v>
      </c>
      <c r="V729" s="15">
        <v>5000</v>
      </c>
      <c r="W729" s="15" t="s">
        <v>38</v>
      </c>
      <c r="X729" s="15" t="s">
        <v>38</v>
      </c>
      <c r="Y729" s="15" t="s">
        <v>38</v>
      </c>
      <c r="Z729" s="2"/>
    </row>
    <row r="730" spans="1:26">
      <c r="A730" s="3">
        <v>218</v>
      </c>
      <c r="B730" s="3">
        <v>1</v>
      </c>
      <c r="C730" s="3" t="s">
        <v>929</v>
      </c>
      <c r="D730" s="3"/>
      <c r="E730" s="3"/>
      <c r="F730" s="3">
        <v>6</v>
      </c>
      <c r="G730" s="3" t="s">
        <v>956</v>
      </c>
      <c r="H730" s="4" t="s">
        <v>32</v>
      </c>
      <c r="I730" s="4" t="s">
        <v>32</v>
      </c>
      <c r="J730" s="3" t="s">
        <v>44</v>
      </c>
      <c r="K730" s="11">
        <f>SUM(K727:K729)</f>
        <v>2193128000</v>
      </c>
      <c r="L730" s="13">
        <f>SUM(L727:L729)</f>
        <v>0</v>
      </c>
      <c r="M730" s="3"/>
      <c r="N730" s="3"/>
      <c r="O730" s="3"/>
      <c r="P730" s="3"/>
      <c r="Q730" s="3"/>
      <c r="R730" s="3"/>
      <c r="S730" s="3"/>
      <c r="T730" s="3"/>
      <c r="U730" s="3"/>
      <c r="V730" s="3"/>
      <c r="W730" s="3"/>
      <c r="X730" s="3"/>
      <c r="Y730" s="3" t="s">
        <v>45</v>
      </c>
      <c r="Z730" s="13">
        <f>SUM(Z727:Z729)</f>
        <v>0</v>
      </c>
    </row>
    <row r="731" spans="1:26">
      <c r="A731" s="15">
        <v>218</v>
      </c>
      <c r="B731" s="15">
        <v>1</v>
      </c>
      <c r="C731" s="15" t="s">
        <v>929</v>
      </c>
      <c r="D731" s="15">
        <v>2</v>
      </c>
      <c r="E731" s="15" t="s">
        <v>950</v>
      </c>
      <c r="F731" s="15">
        <v>7</v>
      </c>
      <c r="G731" s="15" t="s">
        <v>959</v>
      </c>
      <c r="H731" s="16" t="s">
        <v>960</v>
      </c>
      <c r="I731" s="16" t="s">
        <v>961</v>
      </c>
      <c r="J731" s="15" t="s">
        <v>962</v>
      </c>
      <c r="K731" s="9" cm="1">
        <f t="array" ref="K731">IF(I731="","",_xlfn.XLOOKUP(0&amp;A731&amp;IF(F731&lt;&gt;"",F731,LOOKUP(2,1/(F$2:F731&lt;&gt;""),F$2:F731))&amp;I731,Hoja4!G:G,Hoja4!F:F,"",0))</f>
        <v>4122316936</v>
      </c>
      <c r="L731" s="2"/>
      <c r="M731" s="15"/>
      <c r="N731" s="15"/>
      <c r="O731" s="15"/>
      <c r="P731" s="15"/>
      <c r="Q731" s="15"/>
      <c r="R731" s="15"/>
      <c r="S731" s="15"/>
      <c r="T731" s="15"/>
      <c r="U731" s="15"/>
      <c r="V731" s="15"/>
      <c r="W731" s="15"/>
      <c r="X731" s="15"/>
      <c r="Y731" s="15"/>
      <c r="Z731" s="15"/>
    </row>
    <row r="732" spans="1:26">
      <c r="A732" s="15">
        <v>218</v>
      </c>
      <c r="B732" s="15">
        <v>1</v>
      </c>
      <c r="C732" s="15"/>
      <c r="D732" s="15"/>
      <c r="E732" s="15"/>
      <c r="F732" s="15"/>
      <c r="G732" s="15"/>
      <c r="H732" s="16" t="s">
        <v>32</v>
      </c>
      <c r="I732" s="16" t="s">
        <v>32</v>
      </c>
      <c r="J732" s="15"/>
      <c r="K732" s="18" t="str" cm="1">
        <f t="array" ref="K732">IF(I732="","",_xlfn.XLOOKUP(0&amp;A732&amp;IF(F732&lt;&gt;"",F732,LOOKUP(2,1/(F$2:F732&lt;&gt;""),F$2:F732))&amp;I732,Hoja4!G:G,Hoja4!F:F,"",0))</f>
        <v/>
      </c>
      <c r="L732" s="15"/>
      <c r="M732" s="15">
        <v>13</v>
      </c>
      <c r="N732" s="15" t="s">
        <v>963</v>
      </c>
      <c r="O732" s="15" t="s">
        <v>100</v>
      </c>
      <c r="P732" s="15" t="s">
        <v>131</v>
      </c>
      <c r="Q732" s="15" t="s">
        <v>41</v>
      </c>
      <c r="R732" s="15" t="s">
        <v>37</v>
      </c>
      <c r="S732" s="15">
        <v>100</v>
      </c>
      <c r="T732" s="15"/>
      <c r="U732" s="15">
        <v>100</v>
      </c>
      <c r="V732" s="15">
        <v>1</v>
      </c>
      <c r="W732" s="15" t="s">
        <v>38</v>
      </c>
      <c r="X732" s="15" t="s">
        <v>38</v>
      </c>
      <c r="Y732" s="15" t="s">
        <v>38</v>
      </c>
      <c r="Z732" s="2"/>
    </row>
    <row r="733" spans="1:26">
      <c r="A733" s="3">
        <v>218</v>
      </c>
      <c r="B733" s="3">
        <v>1</v>
      </c>
      <c r="C733" s="3" t="s">
        <v>929</v>
      </c>
      <c r="D733" s="3"/>
      <c r="E733" s="3"/>
      <c r="F733" s="3">
        <v>7</v>
      </c>
      <c r="G733" s="3" t="s">
        <v>959</v>
      </c>
      <c r="H733" s="4" t="s">
        <v>32</v>
      </c>
      <c r="I733" s="4" t="s">
        <v>32</v>
      </c>
      <c r="J733" s="3" t="s">
        <v>44</v>
      </c>
      <c r="K733" s="11">
        <f>SUM(K731:K732)</f>
        <v>4122316936</v>
      </c>
      <c r="L733" s="13">
        <f>SUM(L731:L732)</f>
        <v>0</v>
      </c>
      <c r="M733" s="3"/>
      <c r="N733" s="3"/>
      <c r="O733" s="3"/>
      <c r="P733" s="3"/>
      <c r="Q733" s="3"/>
      <c r="R733" s="3"/>
      <c r="S733" s="3"/>
      <c r="T733" s="3"/>
      <c r="U733" s="3"/>
      <c r="V733" s="3"/>
      <c r="W733" s="3"/>
      <c r="X733" s="3"/>
      <c r="Y733" s="3" t="s">
        <v>45</v>
      </c>
      <c r="Z733" s="13">
        <f>SUM(Z731:Z732)</f>
        <v>0</v>
      </c>
    </row>
    <row r="734" spans="1:26">
      <c r="A734" s="15">
        <v>218</v>
      </c>
      <c r="B734" s="15">
        <v>1</v>
      </c>
      <c r="C734" s="15" t="s">
        <v>929</v>
      </c>
      <c r="D734" s="15">
        <v>2</v>
      </c>
      <c r="E734" s="15" t="s">
        <v>950</v>
      </c>
      <c r="F734" s="15">
        <v>8</v>
      </c>
      <c r="G734" s="15" t="s">
        <v>964</v>
      </c>
      <c r="H734" s="16" t="s">
        <v>960</v>
      </c>
      <c r="I734" s="16" t="s">
        <v>961</v>
      </c>
      <c r="J734" s="15" t="s">
        <v>962</v>
      </c>
      <c r="K734" s="9" cm="1">
        <f t="array" ref="K734">IF(I734="","",_xlfn.XLOOKUP(0&amp;A734&amp;IF(F734&lt;&gt;"",F734,LOOKUP(2,1/(F$2:F734&lt;&gt;""),F$2:F734))&amp;I734,Hoja4!G:G,Hoja4!F:F,"",0))</f>
        <v>8278665175</v>
      </c>
      <c r="L734" s="2"/>
      <c r="M734" s="15"/>
      <c r="N734" s="15"/>
      <c r="O734" s="15"/>
      <c r="P734" s="15"/>
      <c r="Q734" s="15"/>
      <c r="R734" s="15"/>
      <c r="S734" s="15"/>
      <c r="T734" s="15"/>
      <c r="U734" s="15"/>
      <c r="V734" s="15"/>
      <c r="W734" s="15"/>
      <c r="X734" s="15"/>
      <c r="Y734" s="15"/>
      <c r="Z734" s="15"/>
    </row>
    <row r="735" spans="1:26">
      <c r="A735" s="15">
        <v>218</v>
      </c>
      <c r="B735" s="15">
        <v>1</v>
      </c>
      <c r="C735" s="15"/>
      <c r="D735" s="15"/>
      <c r="E735" s="15"/>
      <c r="F735" s="15"/>
      <c r="G735" s="15"/>
      <c r="H735" s="16" t="s">
        <v>32</v>
      </c>
      <c r="I735" s="16" t="s">
        <v>32</v>
      </c>
      <c r="J735" s="15"/>
      <c r="K735" s="18" t="str" cm="1">
        <f t="array" ref="K735">IF(I735="","",_xlfn.XLOOKUP(0&amp;A735&amp;IF(F735&lt;&gt;"",F735,LOOKUP(2,1/(F$2:F735&lt;&gt;""),F$2:F735))&amp;I735,Hoja4!G:G,Hoja4!F:F,"",0))</f>
        <v/>
      </c>
      <c r="L735" s="15"/>
      <c r="M735" s="15">
        <v>14</v>
      </c>
      <c r="N735" s="15" t="s">
        <v>965</v>
      </c>
      <c r="O735" s="15" t="s">
        <v>40</v>
      </c>
      <c r="P735" s="15" t="s">
        <v>35</v>
      </c>
      <c r="Q735" s="15" t="s">
        <v>36</v>
      </c>
      <c r="R735" s="15" t="s">
        <v>37</v>
      </c>
      <c r="S735" s="15">
        <v>183305</v>
      </c>
      <c r="T735" s="15"/>
      <c r="U735" s="15">
        <v>1060000</v>
      </c>
      <c r="V735" s="15">
        <v>310000</v>
      </c>
      <c r="W735" s="15" t="s">
        <v>38</v>
      </c>
      <c r="X735" s="15" t="s">
        <v>38</v>
      </c>
      <c r="Y735" s="15" t="s">
        <v>38</v>
      </c>
      <c r="Z735" s="2"/>
    </row>
    <row r="736" spans="1:26">
      <c r="A736" s="3">
        <v>218</v>
      </c>
      <c r="B736" s="3">
        <v>1</v>
      </c>
      <c r="C736" s="3" t="s">
        <v>929</v>
      </c>
      <c r="D736" s="3"/>
      <c r="E736" s="3"/>
      <c r="F736" s="3">
        <v>8</v>
      </c>
      <c r="G736" s="3" t="s">
        <v>964</v>
      </c>
      <c r="H736" s="4" t="s">
        <v>32</v>
      </c>
      <c r="I736" s="4" t="s">
        <v>32</v>
      </c>
      <c r="J736" s="3" t="s">
        <v>44</v>
      </c>
      <c r="K736" s="11">
        <f>SUM(K734:K735)</f>
        <v>8278665175</v>
      </c>
      <c r="L736" s="13">
        <f>SUM(L734:L735)</f>
        <v>0</v>
      </c>
      <c r="M736" s="3"/>
      <c r="N736" s="3"/>
      <c r="O736" s="3"/>
      <c r="P736" s="3"/>
      <c r="Q736" s="3"/>
      <c r="R736" s="3"/>
      <c r="S736" s="3"/>
      <c r="T736" s="3"/>
      <c r="U736" s="3"/>
      <c r="V736" s="3"/>
      <c r="W736" s="3"/>
      <c r="X736" s="3"/>
      <c r="Y736" s="3" t="s">
        <v>45</v>
      </c>
      <c r="Z736" s="13">
        <f>SUM(Z734:Z735)</f>
        <v>0</v>
      </c>
    </row>
    <row r="737" spans="1:26">
      <c r="A737" s="15">
        <v>218</v>
      </c>
      <c r="B737" s="15">
        <v>1</v>
      </c>
      <c r="C737" s="15" t="s">
        <v>929</v>
      </c>
      <c r="D737" s="15">
        <v>2</v>
      </c>
      <c r="E737" s="15" t="s">
        <v>950</v>
      </c>
      <c r="F737" s="15">
        <v>9</v>
      </c>
      <c r="G737" s="15" t="s">
        <v>966</v>
      </c>
      <c r="H737" s="16" t="s">
        <v>960</v>
      </c>
      <c r="I737" s="16" t="s">
        <v>961</v>
      </c>
      <c r="J737" s="15" t="s">
        <v>962</v>
      </c>
      <c r="K737" s="9" cm="1">
        <f t="array" ref="K737">IF(I737="","",_xlfn.XLOOKUP(0&amp;A737&amp;IF(F737&lt;&gt;"",F737,LOOKUP(2,1/(F$2:F737&lt;&gt;""),F$2:F737))&amp;I737,Hoja4!G:G,Hoja4!F:F,"",0))</f>
        <v>16026487889</v>
      </c>
      <c r="L737" s="2"/>
      <c r="M737" s="15"/>
      <c r="N737" s="15"/>
      <c r="O737" s="15"/>
      <c r="P737" s="15"/>
      <c r="Q737" s="15"/>
      <c r="R737" s="15"/>
      <c r="S737" s="15"/>
      <c r="T737" s="15"/>
      <c r="U737" s="15"/>
      <c r="V737" s="15"/>
      <c r="W737" s="15"/>
      <c r="X737" s="15"/>
      <c r="Y737" s="15"/>
      <c r="Z737" s="15"/>
    </row>
    <row r="738" spans="1:26">
      <c r="A738" s="15">
        <v>218</v>
      </c>
      <c r="B738" s="15">
        <v>1</v>
      </c>
      <c r="C738" s="15"/>
      <c r="D738" s="15"/>
      <c r="E738" s="15"/>
      <c r="F738" s="15"/>
      <c r="G738" s="15"/>
      <c r="H738" s="16" t="s">
        <v>32</v>
      </c>
      <c r="I738" s="16" t="s">
        <v>32</v>
      </c>
      <c r="J738" s="15"/>
      <c r="K738" s="18" t="str" cm="1">
        <f t="array" ref="K738">IF(I738="","",_xlfn.XLOOKUP(0&amp;A738&amp;IF(F738&lt;&gt;"",F738,LOOKUP(2,1/(F$2:F738&lt;&gt;""),F$2:F738))&amp;I738,Hoja4!G:G,Hoja4!F:F,"",0))</f>
        <v/>
      </c>
      <c r="L738" s="15"/>
      <c r="M738" s="15">
        <v>15</v>
      </c>
      <c r="N738" s="15" t="s">
        <v>967</v>
      </c>
      <c r="O738" s="15" t="s">
        <v>40</v>
      </c>
      <c r="P738" s="15" t="s">
        <v>35</v>
      </c>
      <c r="Q738" s="15" t="s">
        <v>36</v>
      </c>
      <c r="R738" s="15" t="s">
        <v>58</v>
      </c>
      <c r="S738" s="15">
        <v>68464</v>
      </c>
      <c r="T738" s="15"/>
      <c r="U738" s="15">
        <v>37000</v>
      </c>
      <c r="V738" s="15">
        <v>7000</v>
      </c>
      <c r="W738" s="15" t="s">
        <v>38</v>
      </c>
      <c r="X738" s="15" t="s">
        <v>38</v>
      </c>
      <c r="Y738" s="15" t="s">
        <v>38</v>
      </c>
      <c r="Z738" s="2"/>
    </row>
    <row r="739" spans="1:26">
      <c r="A739" s="15">
        <v>218</v>
      </c>
      <c r="B739" s="15">
        <v>1</v>
      </c>
      <c r="C739" s="15"/>
      <c r="D739" s="15"/>
      <c r="E739" s="15"/>
      <c r="F739" s="15"/>
      <c r="G739" s="15"/>
      <c r="H739" s="16" t="s">
        <v>32</v>
      </c>
      <c r="I739" s="16" t="s">
        <v>32</v>
      </c>
      <c r="J739" s="15"/>
      <c r="K739" s="18" t="str" cm="1">
        <f t="array" ref="K739">IF(I739="","",_xlfn.XLOOKUP(0&amp;A739&amp;IF(F739&lt;&gt;"",F739,LOOKUP(2,1/(F$2:F739&lt;&gt;""),F$2:F739))&amp;I739,Hoja4!G:G,Hoja4!F:F,"",0))</f>
        <v/>
      </c>
      <c r="L739" s="15"/>
      <c r="M739" s="15">
        <v>16</v>
      </c>
      <c r="N739" s="15" t="s">
        <v>968</v>
      </c>
      <c r="O739" s="15" t="s">
        <v>100</v>
      </c>
      <c r="P739" s="15" t="s">
        <v>131</v>
      </c>
      <c r="Q739" s="15" t="s">
        <v>41</v>
      </c>
      <c r="R739" s="15" t="s">
        <v>37</v>
      </c>
      <c r="S739" s="15">
        <v>100</v>
      </c>
      <c r="T739" s="15"/>
      <c r="U739" s="15">
        <v>100</v>
      </c>
      <c r="V739" s="15">
        <v>1</v>
      </c>
      <c r="W739" s="15" t="s">
        <v>38</v>
      </c>
      <c r="X739" s="15" t="s">
        <v>38</v>
      </c>
      <c r="Y739" s="15" t="s">
        <v>38</v>
      </c>
      <c r="Z739" s="2"/>
    </row>
    <row r="740" spans="1:26">
      <c r="A740" s="15">
        <v>218</v>
      </c>
      <c r="B740" s="15">
        <v>1</v>
      </c>
      <c r="C740" s="15"/>
      <c r="D740" s="15"/>
      <c r="E740" s="15"/>
      <c r="F740" s="15"/>
      <c r="G740" s="15"/>
      <c r="H740" s="16" t="s">
        <v>32</v>
      </c>
      <c r="I740" s="16" t="s">
        <v>32</v>
      </c>
      <c r="J740" s="15"/>
      <c r="K740" s="18" t="str" cm="1">
        <f t="array" ref="K740">IF(I740="","",_xlfn.XLOOKUP(0&amp;A740&amp;IF(F740&lt;&gt;"",F740,LOOKUP(2,1/(F$2:F740&lt;&gt;""),F$2:F740))&amp;I740,Hoja4!G:G,Hoja4!F:F,"",0))</f>
        <v/>
      </c>
      <c r="L740" s="15"/>
      <c r="M740" s="15">
        <v>17</v>
      </c>
      <c r="N740" s="15" t="s">
        <v>969</v>
      </c>
      <c r="O740" s="15" t="s">
        <v>40</v>
      </c>
      <c r="P740" s="15" t="s">
        <v>35</v>
      </c>
      <c r="Q740" s="15" t="s">
        <v>36</v>
      </c>
      <c r="R740" s="15" t="s">
        <v>58</v>
      </c>
      <c r="S740" s="15">
        <v>139000</v>
      </c>
      <c r="T740" s="15"/>
      <c r="U740" s="15">
        <v>200000</v>
      </c>
      <c r="V740" s="15">
        <v>200000</v>
      </c>
      <c r="W740" s="15" t="s">
        <v>38</v>
      </c>
      <c r="X740" s="15" t="s">
        <v>38</v>
      </c>
      <c r="Y740" s="15" t="s">
        <v>38</v>
      </c>
      <c r="Z740" s="2"/>
    </row>
    <row r="741" spans="1:26">
      <c r="A741" s="15">
        <v>218</v>
      </c>
      <c r="B741" s="15">
        <v>1</v>
      </c>
      <c r="C741" s="15"/>
      <c r="D741" s="15"/>
      <c r="E741" s="15"/>
      <c r="F741" s="15"/>
      <c r="G741" s="15"/>
      <c r="H741" s="16" t="s">
        <v>32</v>
      </c>
      <c r="I741" s="16" t="s">
        <v>32</v>
      </c>
      <c r="J741" s="15"/>
      <c r="K741" s="18" t="str" cm="1">
        <f t="array" ref="K741">IF(I741="","",_xlfn.XLOOKUP(0&amp;A741&amp;IF(F741&lt;&gt;"",F741,LOOKUP(2,1/(F$2:F741&lt;&gt;""),F$2:F741))&amp;I741,Hoja4!G:G,Hoja4!F:F,"",0))</f>
        <v/>
      </c>
      <c r="L741" s="15"/>
      <c r="M741" s="15">
        <v>19</v>
      </c>
      <c r="N741" s="15" t="s">
        <v>970</v>
      </c>
      <c r="O741" s="15" t="s">
        <v>40</v>
      </c>
      <c r="P741" s="15" t="s">
        <v>35</v>
      </c>
      <c r="Q741" s="15" t="s">
        <v>36</v>
      </c>
      <c r="R741" s="15" t="s">
        <v>58</v>
      </c>
      <c r="S741" s="15">
        <v>393145</v>
      </c>
      <c r="T741" s="15"/>
      <c r="U741" s="15">
        <v>500000</v>
      </c>
      <c r="V741" s="15">
        <v>500000</v>
      </c>
      <c r="W741" s="15" t="s">
        <v>38</v>
      </c>
      <c r="X741" s="15" t="s">
        <v>38</v>
      </c>
      <c r="Y741" s="15" t="s">
        <v>38</v>
      </c>
      <c r="Z741" s="2"/>
    </row>
    <row r="742" spans="1:26">
      <c r="A742" s="15">
        <v>218</v>
      </c>
      <c r="B742" s="15">
        <v>1</v>
      </c>
      <c r="C742" s="15"/>
      <c r="D742" s="15"/>
      <c r="E742" s="15"/>
      <c r="F742" s="15"/>
      <c r="G742" s="15"/>
      <c r="H742" s="16" t="s">
        <v>32</v>
      </c>
      <c r="I742" s="16" t="s">
        <v>32</v>
      </c>
      <c r="J742" s="15"/>
      <c r="K742" s="18" t="str" cm="1">
        <f t="array" ref="K742">IF(I742="","",_xlfn.XLOOKUP(0&amp;A742&amp;IF(F742&lt;&gt;"",F742,LOOKUP(2,1/(F$2:F742&lt;&gt;""),F$2:F742))&amp;I742,Hoja4!G:G,Hoja4!F:F,"",0))</f>
        <v/>
      </c>
      <c r="L742" s="15"/>
      <c r="M742" s="15">
        <v>20</v>
      </c>
      <c r="N742" s="15" t="s">
        <v>971</v>
      </c>
      <c r="O742" s="15" t="s">
        <v>40</v>
      </c>
      <c r="P742" s="15" t="s">
        <v>131</v>
      </c>
      <c r="Q742" s="15" t="s">
        <v>36</v>
      </c>
      <c r="R742" s="15" t="s">
        <v>37</v>
      </c>
      <c r="S742" s="15">
        <v>25</v>
      </c>
      <c r="T742" s="15"/>
      <c r="U742" s="15">
        <v>30</v>
      </c>
      <c r="V742" s="15">
        <v>9</v>
      </c>
      <c r="W742" s="15" t="s">
        <v>38</v>
      </c>
      <c r="X742" s="15" t="s">
        <v>38</v>
      </c>
      <c r="Y742" s="15" t="s">
        <v>38</v>
      </c>
      <c r="Z742" s="2"/>
    </row>
    <row r="743" spans="1:26">
      <c r="A743" s="3">
        <v>218</v>
      </c>
      <c r="B743" s="3">
        <v>1</v>
      </c>
      <c r="C743" s="3" t="s">
        <v>929</v>
      </c>
      <c r="D743" s="3"/>
      <c r="E743" s="3"/>
      <c r="F743" s="3">
        <v>9</v>
      </c>
      <c r="G743" s="3" t="s">
        <v>966</v>
      </c>
      <c r="H743" s="4" t="s">
        <v>32</v>
      </c>
      <c r="I743" s="4" t="s">
        <v>32</v>
      </c>
      <c r="J743" s="3" t="s">
        <v>44</v>
      </c>
      <c r="K743" s="11">
        <f>SUM(K737:K742)</f>
        <v>16026487889</v>
      </c>
      <c r="L743" s="13">
        <f>SUM(L737:L742)</f>
        <v>0</v>
      </c>
      <c r="M743" s="3"/>
      <c r="N743" s="3"/>
      <c r="O743" s="3"/>
      <c r="P743" s="3"/>
      <c r="Q743" s="3"/>
      <c r="R743" s="3"/>
      <c r="S743" s="3"/>
      <c r="T743" s="3"/>
      <c r="U743" s="3"/>
      <c r="V743" s="3"/>
      <c r="W743" s="3"/>
      <c r="X743" s="3"/>
      <c r="Y743" s="3" t="s">
        <v>45</v>
      </c>
      <c r="Z743" s="13">
        <f>SUM(Z737:Z742)</f>
        <v>0</v>
      </c>
    </row>
    <row r="744" spans="1:26">
      <c r="A744" s="15">
        <v>218</v>
      </c>
      <c r="B744" s="15">
        <v>1</v>
      </c>
      <c r="C744" s="15" t="s">
        <v>929</v>
      </c>
      <c r="D744" s="15">
        <v>3</v>
      </c>
      <c r="E744" s="15" t="s">
        <v>972</v>
      </c>
      <c r="F744" s="15">
        <v>10</v>
      </c>
      <c r="G744" s="15" t="s">
        <v>973</v>
      </c>
      <c r="H744" s="16" t="s">
        <v>935</v>
      </c>
      <c r="I744" s="16" t="s">
        <v>936</v>
      </c>
      <c r="J744" s="15" t="s">
        <v>937</v>
      </c>
      <c r="K744" s="9" cm="1">
        <f t="array" ref="K744">IF(I744="","",_xlfn.XLOOKUP(0&amp;A744&amp;IF(F744&lt;&gt;"",F744,LOOKUP(2,1/(F$2:F744&lt;&gt;""),F$2:F744))&amp;I744,Hoja4!G:G,Hoja4!F:F,"",0))</f>
        <v>284847000</v>
      </c>
      <c r="L744" s="2"/>
      <c r="M744" s="15"/>
      <c r="N744" s="15"/>
      <c r="O744" s="15"/>
      <c r="P744" s="15"/>
      <c r="Q744" s="15"/>
      <c r="R744" s="15"/>
      <c r="S744" s="15"/>
      <c r="T744" s="15"/>
      <c r="U744" s="15"/>
      <c r="V744" s="15"/>
      <c r="W744" s="15"/>
      <c r="X744" s="15"/>
      <c r="Y744" s="15"/>
      <c r="Z744" s="15"/>
    </row>
    <row r="745" spans="1:26">
      <c r="A745" s="15">
        <v>218</v>
      </c>
      <c r="B745" s="15">
        <v>1</v>
      </c>
      <c r="C745" s="15"/>
      <c r="D745" s="15"/>
      <c r="E745" s="15"/>
      <c r="F745" s="15"/>
      <c r="G745" s="15"/>
      <c r="H745" s="16" t="s">
        <v>32</v>
      </c>
      <c r="I745" s="16" t="s">
        <v>32</v>
      </c>
      <c r="J745" s="15"/>
      <c r="K745" s="18" t="str" cm="1">
        <f t="array" ref="K745">IF(I745="","",_xlfn.XLOOKUP(0&amp;A745&amp;IF(F745&lt;&gt;"",F745,LOOKUP(2,1/(F$2:F745&lt;&gt;""),F$2:F745))&amp;I745,Hoja4!G:G,Hoja4!F:F,"",0))</f>
        <v/>
      </c>
      <c r="L745" s="15"/>
      <c r="M745" s="15">
        <v>21</v>
      </c>
      <c r="N745" s="15" t="s">
        <v>974</v>
      </c>
      <c r="O745" s="15" t="s">
        <v>40</v>
      </c>
      <c r="P745" s="15" t="s">
        <v>35</v>
      </c>
      <c r="Q745" s="15" t="s">
        <v>36</v>
      </c>
      <c r="R745" s="15" t="s">
        <v>37</v>
      </c>
      <c r="S745" s="15">
        <v>400</v>
      </c>
      <c r="T745" s="15"/>
      <c r="U745" s="15">
        <v>750</v>
      </c>
      <c r="V745" s="15">
        <v>85</v>
      </c>
      <c r="W745" s="15" t="s">
        <v>38</v>
      </c>
      <c r="X745" s="15" t="s">
        <v>38</v>
      </c>
      <c r="Y745" s="15" t="s">
        <v>38</v>
      </c>
      <c r="Z745" s="2"/>
    </row>
    <row r="746" spans="1:26">
      <c r="A746" s="3">
        <v>218</v>
      </c>
      <c r="B746" s="3">
        <v>1</v>
      </c>
      <c r="C746" s="3" t="s">
        <v>929</v>
      </c>
      <c r="D746" s="3"/>
      <c r="E746" s="3"/>
      <c r="F746" s="3">
        <v>10</v>
      </c>
      <c r="G746" s="3" t="s">
        <v>973</v>
      </c>
      <c r="H746" s="4" t="s">
        <v>32</v>
      </c>
      <c r="I746" s="4" t="s">
        <v>32</v>
      </c>
      <c r="J746" s="3" t="s">
        <v>44</v>
      </c>
      <c r="K746" s="11">
        <f>SUM(K744:K745)</f>
        <v>284847000</v>
      </c>
      <c r="L746" s="13">
        <f>SUM(L744:L745)</f>
        <v>0</v>
      </c>
      <c r="M746" s="3"/>
      <c r="N746" s="3"/>
      <c r="O746" s="3"/>
      <c r="P746" s="3"/>
      <c r="Q746" s="3"/>
      <c r="R746" s="3"/>
      <c r="S746" s="3"/>
      <c r="T746" s="3"/>
      <c r="U746" s="3"/>
      <c r="V746" s="3"/>
      <c r="W746" s="3"/>
      <c r="X746" s="3"/>
      <c r="Y746" s="3" t="s">
        <v>45</v>
      </c>
      <c r="Z746" s="13">
        <f>SUM(Z744:Z745)</f>
        <v>0</v>
      </c>
    </row>
    <row r="747" spans="1:26">
      <c r="A747" s="15">
        <v>218</v>
      </c>
      <c r="B747" s="15">
        <v>1</v>
      </c>
      <c r="C747" s="15" t="s">
        <v>929</v>
      </c>
      <c r="D747" s="15">
        <v>3</v>
      </c>
      <c r="E747" s="15" t="s">
        <v>972</v>
      </c>
      <c r="F747" s="15">
        <v>18</v>
      </c>
      <c r="G747" s="15" t="s">
        <v>975</v>
      </c>
      <c r="H747" s="16" t="s">
        <v>935</v>
      </c>
      <c r="I747" s="16" t="s">
        <v>936</v>
      </c>
      <c r="J747" s="15" t="s">
        <v>937</v>
      </c>
      <c r="K747" s="9" cm="1">
        <f t="array" ref="K747">IF(I747="","",_xlfn.XLOOKUP(0&amp;A747&amp;IF(F747&lt;&gt;"",F747,LOOKUP(2,1/(F$2:F747&lt;&gt;""),F$2:F747))&amp;I747,Hoja4!G:G,Hoja4!F:F,"",0))</f>
        <v>1360086000</v>
      </c>
      <c r="L747" s="2"/>
      <c r="M747" s="15"/>
      <c r="N747" s="15"/>
      <c r="O747" s="15"/>
      <c r="P747" s="15"/>
      <c r="Q747" s="15"/>
      <c r="R747" s="15"/>
      <c r="S747" s="15"/>
      <c r="T747" s="15"/>
      <c r="U747" s="15"/>
      <c r="V747" s="15"/>
      <c r="W747" s="15"/>
      <c r="X747" s="15"/>
      <c r="Y747" s="15"/>
      <c r="Z747" s="15"/>
    </row>
    <row r="748" spans="1:26">
      <c r="A748" s="15">
        <v>218</v>
      </c>
      <c r="B748" s="15">
        <v>1</v>
      </c>
      <c r="C748" s="15"/>
      <c r="D748" s="15"/>
      <c r="E748" s="15"/>
      <c r="F748" s="15"/>
      <c r="G748" s="15"/>
      <c r="H748" s="16" t="s">
        <v>32</v>
      </c>
      <c r="I748" s="16" t="s">
        <v>32</v>
      </c>
      <c r="J748" s="15"/>
      <c r="K748" s="18" t="str" cm="1">
        <f t="array" ref="K748">IF(I748="","",_xlfn.XLOOKUP(0&amp;A748&amp;IF(F748&lt;&gt;"",F748,LOOKUP(2,1/(F$2:F748&lt;&gt;""),F$2:F748))&amp;I748,Hoja4!G:G,Hoja4!F:F,"",0))</f>
        <v/>
      </c>
      <c r="L748" s="15"/>
      <c r="M748" s="15">
        <v>24</v>
      </c>
      <c r="N748" s="15" t="s">
        <v>976</v>
      </c>
      <c r="O748" s="15" t="s">
        <v>100</v>
      </c>
      <c r="P748" s="15" t="s">
        <v>95</v>
      </c>
      <c r="Q748" s="15" t="s">
        <v>41</v>
      </c>
      <c r="R748" s="15" t="s">
        <v>37</v>
      </c>
      <c r="S748" s="15">
        <v>100</v>
      </c>
      <c r="T748" s="15"/>
      <c r="U748" s="15">
        <v>100</v>
      </c>
      <c r="V748" s="15">
        <v>1</v>
      </c>
      <c r="W748" s="15" t="s">
        <v>38</v>
      </c>
      <c r="X748" s="15" t="s">
        <v>38</v>
      </c>
      <c r="Y748" s="15" t="s">
        <v>38</v>
      </c>
      <c r="Z748" s="2"/>
    </row>
    <row r="749" spans="1:26">
      <c r="A749" s="3">
        <v>218</v>
      </c>
      <c r="B749" s="3">
        <v>1</v>
      </c>
      <c r="C749" s="3" t="s">
        <v>929</v>
      </c>
      <c r="D749" s="3"/>
      <c r="E749" s="3"/>
      <c r="F749" s="3">
        <v>18</v>
      </c>
      <c r="G749" s="3" t="s">
        <v>975</v>
      </c>
      <c r="H749" s="4" t="s">
        <v>32</v>
      </c>
      <c r="I749" s="4" t="s">
        <v>32</v>
      </c>
      <c r="J749" s="3" t="s">
        <v>44</v>
      </c>
      <c r="K749" s="11">
        <f>SUM(K747:K748)</f>
        <v>1360086000</v>
      </c>
      <c r="L749" s="13">
        <f>SUM(L747:L748)</f>
        <v>0</v>
      </c>
      <c r="M749" s="3"/>
      <c r="N749" s="3"/>
      <c r="O749" s="3"/>
      <c r="P749" s="3"/>
      <c r="Q749" s="3"/>
      <c r="R749" s="3"/>
      <c r="S749" s="3"/>
      <c r="T749" s="3"/>
      <c r="U749" s="3"/>
      <c r="V749" s="3"/>
      <c r="W749" s="3"/>
      <c r="X749" s="3"/>
      <c r="Y749" s="3" t="s">
        <v>45</v>
      </c>
      <c r="Z749" s="13">
        <f>SUM(Z747:Z748)</f>
        <v>0</v>
      </c>
    </row>
    <row r="750" spans="1:26">
      <c r="A750" s="15">
        <v>218</v>
      </c>
      <c r="B750" s="15">
        <v>1</v>
      </c>
      <c r="C750" s="15" t="s">
        <v>929</v>
      </c>
      <c r="D750" s="15">
        <v>4</v>
      </c>
      <c r="E750" s="15" t="s">
        <v>317</v>
      </c>
      <c r="F750" s="15">
        <v>19</v>
      </c>
      <c r="G750" s="15" t="s">
        <v>402</v>
      </c>
      <c r="H750" s="16" t="s">
        <v>32</v>
      </c>
      <c r="I750" s="16" t="s">
        <v>32</v>
      </c>
      <c r="J750" s="15"/>
      <c r="K750" s="18" t="str" cm="1">
        <f t="array" ref="K750">IF(I750="","",_xlfn.XLOOKUP(0&amp;A750&amp;IF(F750&lt;&gt;"",F750,LOOKUP(2,1/(F$2:F750&lt;&gt;""),F$2:F750))&amp;I750,Hoja4!G:G,Hoja4!F:F,"",0))</f>
        <v/>
      </c>
      <c r="L750" s="15"/>
      <c r="M750" s="15"/>
      <c r="N750" s="15"/>
      <c r="O750" s="15"/>
      <c r="P750" s="15"/>
      <c r="Q750" s="15"/>
      <c r="R750" s="15"/>
      <c r="S750" s="15"/>
      <c r="T750" s="15"/>
      <c r="U750" s="15"/>
      <c r="V750" s="15"/>
      <c r="W750" s="15"/>
      <c r="X750" s="15"/>
      <c r="Y750" s="15"/>
      <c r="Z750" s="2"/>
    </row>
    <row r="751" spans="1:26">
      <c r="A751" s="15">
        <v>218</v>
      </c>
      <c r="B751" s="15">
        <v>1</v>
      </c>
      <c r="C751" s="15"/>
      <c r="D751" s="15"/>
      <c r="E751" s="15"/>
      <c r="F751" s="15"/>
      <c r="G751" s="15"/>
      <c r="H751" s="16" t="s">
        <v>32</v>
      </c>
      <c r="I751" s="16" t="s">
        <v>32</v>
      </c>
      <c r="J751" s="15"/>
      <c r="K751" s="18" t="str" cm="1">
        <f t="array" ref="K751">IF(I751="","",_xlfn.XLOOKUP(0&amp;A751&amp;IF(F751&lt;&gt;"",F751,LOOKUP(2,1/(F$2:F751&lt;&gt;""),F$2:F751))&amp;I751,Hoja4!G:G,Hoja4!F:F,"",0))</f>
        <v/>
      </c>
      <c r="L751" s="15"/>
      <c r="M751" s="15">
        <v>25</v>
      </c>
      <c r="N751" s="15" t="s">
        <v>977</v>
      </c>
      <c r="O751" s="15" t="s">
        <v>34</v>
      </c>
      <c r="P751" s="15" t="s">
        <v>131</v>
      </c>
      <c r="Q751" s="15" t="s">
        <v>41</v>
      </c>
      <c r="R751" s="15" t="s">
        <v>37</v>
      </c>
      <c r="S751" s="15">
        <v>0</v>
      </c>
      <c r="T751" s="15"/>
      <c r="U751" s="15">
        <v>100</v>
      </c>
      <c r="V751" s="15">
        <v>1</v>
      </c>
      <c r="W751" s="15" t="s">
        <v>38</v>
      </c>
      <c r="X751" s="15" t="s">
        <v>38</v>
      </c>
      <c r="Y751" s="15" t="s">
        <v>43</v>
      </c>
      <c r="Z751" s="2"/>
    </row>
    <row r="752" spans="1:26">
      <c r="A752" s="3">
        <v>218</v>
      </c>
      <c r="B752" s="3">
        <v>1</v>
      </c>
      <c r="C752" s="3" t="s">
        <v>929</v>
      </c>
      <c r="D752" s="3"/>
      <c r="E752" s="3"/>
      <c r="F752" s="3">
        <v>19</v>
      </c>
      <c r="G752" s="3" t="s">
        <v>402</v>
      </c>
      <c r="H752" s="4" t="s">
        <v>32</v>
      </c>
      <c r="I752" s="4" t="s">
        <v>32</v>
      </c>
      <c r="J752" s="3" t="s">
        <v>44</v>
      </c>
      <c r="K752" s="11">
        <f>SUM(K750:K751)</f>
        <v>0</v>
      </c>
      <c r="L752" s="13">
        <f>SUM(L750:L751)</f>
        <v>0</v>
      </c>
      <c r="M752" s="3"/>
      <c r="N752" s="3"/>
      <c r="O752" s="3"/>
      <c r="P752" s="3"/>
      <c r="Q752" s="3"/>
      <c r="R752" s="3"/>
      <c r="S752" s="3"/>
      <c r="T752" s="3"/>
      <c r="U752" s="3"/>
      <c r="V752" s="3"/>
      <c r="W752" s="3"/>
      <c r="X752" s="3"/>
      <c r="Y752" s="3" t="s">
        <v>45</v>
      </c>
      <c r="Z752" s="13">
        <f>SUM(Z750:Z751)</f>
        <v>0</v>
      </c>
    </row>
    <row r="753" spans="1:26">
      <c r="A753" s="15">
        <v>218</v>
      </c>
      <c r="B753" s="15">
        <v>1</v>
      </c>
      <c r="C753" s="15" t="s">
        <v>929</v>
      </c>
      <c r="D753" s="15">
        <v>2</v>
      </c>
      <c r="E753" s="15" t="s">
        <v>950</v>
      </c>
      <c r="F753" s="15">
        <v>4</v>
      </c>
      <c r="G753" s="15" t="s">
        <v>978</v>
      </c>
      <c r="H753" s="16" t="s">
        <v>952</v>
      </c>
      <c r="I753" s="16" t="s">
        <v>953</v>
      </c>
      <c r="J753" s="15" t="s">
        <v>954</v>
      </c>
      <c r="K753" s="9" cm="1">
        <f t="array" ref="K753">IF(I753="","",_xlfn.XLOOKUP(0&amp;A753&amp;IF(F753&lt;&gt;"",F753,LOOKUP(2,1/(F$2:F753&lt;&gt;""),F$2:F753))&amp;I753,Hoja4!G:G,Hoja4!F:F,"",0))</f>
        <v>1187205000</v>
      </c>
      <c r="L753" s="2"/>
      <c r="M753" s="15"/>
      <c r="N753" s="15"/>
      <c r="O753" s="15"/>
      <c r="P753" s="15"/>
      <c r="Q753" s="15"/>
      <c r="R753" s="15"/>
      <c r="S753" s="15"/>
      <c r="T753" s="15"/>
      <c r="U753" s="15"/>
      <c r="V753" s="15"/>
      <c r="W753" s="15"/>
      <c r="X753" s="15"/>
      <c r="Y753" s="15"/>
      <c r="Z753" s="15"/>
    </row>
    <row r="754" spans="1:26">
      <c r="A754" s="15">
        <v>218</v>
      </c>
      <c r="B754" s="15">
        <v>1</v>
      </c>
      <c r="C754" s="15"/>
      <c r="D754" s="15"/>
      <c r="E754" s="15"/>
      <c r="F754" s="15"/>
      <c r="G754" s="15"/>
      <c r="H754" s="16" t="s">
        <v>32</v>
      </c>
      <c r="I754" s="16" t="s">
        <v>32</v>
      </c>
      <c r="J754" s="15"/>
      <c r="K754" s="18" t="str" cm="1">
        <f t="array" ref="K754">IF(I754="","",_xlfn.XLOOKUP(0&amp;A754&amp;IF(F754&lt;&gt;"",F754,LOOKUP(2,1/(F$2:F754&lt;&gt;""),F$2:F754))&amp;I754,Hoja4!G:G,Hoja4!F:F,"",0))</f>
        <v/>
      </c>
      <c r="L754" s="15"/>
      <c r="M754" s="15">
        <v>26</v>
      </c>
      <c r="N754" s="15" t="s">
        <v>979</v>
      </c>
      <c r="O754" s="15" t="s">
        <v>76</v>
      </c>
      <c r="P754" s="15" t="s">
        <v>35</v>
      </c>
      <c r="Q754" s="15" t="s">
        <v>41</v>
      </c>
      <c r="R754" s="15" t="s">
        <v>37</v>
      </c>
      <c r="S754" s="15"/>
      <c r="T754" s="15"/>
      <c r="U754" s="15">
        <v>100</v>
      </c>
      <c r="V754" s="15">
        <v>0.3</v>
      </c>
      <c r="W754" s="15" t="s">
        <v>38</v>
      </c>
      <c r="X754" s="15" t="s">
        <v>38</v>
      </c>
      <c r="Y754" s="15" t="s">
        <v>38</v>
      </c>
      <c r="Z754" s="2"/>
    </row>
    <row r="755" spans="1:26">
      <c r="A755" s="3">
        <v>218</v>
      </c>
      <c r="B755" s="3">
        <v>1</v>
      </c>
      <c r="C755" s="3" t="s">
        <v>929</v>
      </c>
      <c r="D755" s="3"/>
      <c r="E755" s="3"/>
      <c r="F755" s="3">
        <v>4</v>
      </c>
      <c r="G755" s="3" t="s">
        <v>978</v>
      </c>
      <c r="H755" s="4" t="s">
        <v>32</v>
      </c>
      <c r="I755" s="4" t="s">
        <v>32</v>
      </c>
      <c r="J755" s="3" t="s">
        <v>44</v>
      </c>
      <c r="K755" s="11">
        <f>SUM(K753:K754)</f>
        <v>1187205000</v>
      </c>
      <c r="L755" s="13">
        <f>SUM(L753:L754)</f>
        <v>0</v>
      </c>
      <c r="M755" s="3"/>
      <c r="N755" s="3"/>
      <c r="O755" s="3"/>
      <c r="P755" s="3"/>
      <c r="Q755" s="3"/>
      <c r="R755" s="3"/>
      <c r="S755" s="3"/>
      <c r="T755" s="3"/>
      <c r="U755" s="3"/>
      <c r="V755" s="3"/>
      <c r="W755" s="3"/>
      <c r="X755" s="3"/>
      <c r="Y755" s="3" t="s">
        <v>45</v>
      </c>
      <c r="Z755" s="13">
        <f>SUM(Z753:Z754)</f>
        <v>0</v>
      </c>
    </row>
    <row r="756" spans="1:26">
      <c r="A756" s="15">
        <v>218</v>
      </c>
      <c r="B756" s="15">
        <v>1</v>
      </c>
      <c r="C756" s="15" t="s">
        <v>929</v>
      </c>
      <c r="D756" s="15">
        <v>4</v>
      </c>
      <c r="E756" s="15" t="s">
        <v>317</v>
      </c>
      <c r="F756" s="15">
        <v>20</v>
      </c>
      <c r="G756" s="15" t="s">
        <v>980</v>
      </c>
      <c r="H756" s="16" t="s">
        <v>981</v>
      </c>
      <c r="I756" s="16" t="s">
        <v>982</v>
      </c>
      <c r="J756" s="15" t="s">
        <v>983</v>
      </c>
      <c r="K756" s="9" cm="1">
        <f t="array" ref="K756">IF(I756="","",_xlfn.XLOOKUP(0&amp;A756&amp;IF(F756&lt;&gt;"",F756,LOOKUP(2,1/(F$2:F756&lt;&gt;""),F$2:F756))&amp;I756,Hoja4!G:G,Hoja4!F:F,"",0))</f>
        <v>7225333732</v>
      </c>
      <c r="L756" s="2"/>
      <c r="M756" s="15"/>
      <c r="N756" s="15"/>
      <c r="O756" s="15"/>
      <c r="P756" s="15"/>
      <c r="Q756" s="15"/>
      <c r="R756" s="15"/>
      <c r="S756" s="15"/>
      <c r="T756" s="15"/>
      <c r="U756" s="15"/>
      <c r="V756" s="15"/>
      <c r="W756" s="15"/>
      <c r="X756" s="15"/>
      <c r="Y756" s="15"/>
      <c r="Z756" s="15"/>
    </row>
    <row r="757" spans="1:26">
      <c r="A757" s="15">
        <v>218</v>
      </c>
      <c r="B757" s="15">
        <v>1</v>
      </c>
      <c r="C757" s="15"/>
      <c r="D757" s="15"/>
      <c r="E757" s="15"/>
      <c r="F757" s="15"/>
      <c r="G757" s="15"/>
      <c r="H757" s="16" t="s">
        <v>32</v>
      </c>
      <c r="I757" s="16" t="s">
        <v>32</v>
      </c>
      <c r="J757" s="15"/>
      <c r="K757" s="18" t="str" cm="1">
        <f t="array" ref="K757">IF(I757="","",_xlfn.XLOOKUP(0&amp;A757&amp;IF(F757&lt;&gt;"",F757,LOOKUP(2,1/(F$2:F757&lt;&gt;""),F$2:F757))&amp;I757,Hoja4!G:G,Hoja4!F:F,"",0))</f>
        <v/>
      </c>
      <c r="L757" s="15"/>
      <c r="M757" s="15">
        <v>27</v>
      </c>
      <c r="N757" s="15" t="s">
        <v>984</v>
      </c>
      <c r="O757" s="15" t="s">
        <v>34</v>
      </c>
      <c r="P757" s="15" t="s">
        <v>131</v>
      </c>
      <c r="Q757" s="15" t="s">
        <v>36</v>
      </c>
      <c r="R757" s="15" t="s">
        <v>37</v>
      </c>
      <c r="S757" s="15"/>
      <c r="T757" s="15"/>
      <c r="U757" s="15">
        <v>26</v>
      </c>
      <c r="V757" s="15">
        <v>20</v>
      </c>
      <c r="W757" s="15" t="s">
        <v>43</v>
      </c>
      <c r="X757" s="15" t="s">
        <v>43</v>
      </c>
      <c r="Y757" s="15" t="s">
        <v>38</v>
      </c>
      <c r="Z757" s="2"/>
    </row>
    <row r="758" spans="1:26">
      <c r="A758" s="3">
        <v>218</v>
      </c>
      <c r="B758" s="3">
        <v>1</v>
      </c>
      <c r="C758" s="3" t="s">
        <v>929</v>
      </c>
      <c r="D758" s="3"/>
      <c r="E758" s="3"/>
      <c r="F758" s="3">
        <v>20</v>
      </c>
      <c r="G758" s="3" t="s">
        <v>980</v>
      </c>
      <c r="H758" s="4" t="s">
        <v>32</v>
      </c>
      <c r="I758" s="4" t="s">
        <v>32</v>
      </c>
      <c r="J758" s="3" t="s">
        <v>44</v>
      </c>
      <c r="K758" s="11">
        <f>SUM(K756:K757)</f>
        <v>7225333732</v>
      </c>
      <c r="L758" s="13">
        <f>SUM(L756:L757)</f>
        <v>0</v>
      </c>
      <c r="M758" s="3"/>
      <c r="N758" s="3"/>
      <c r="O758" s="3"/>
      <c r="P758" s="3"/>
      <c r="Q758" s="3"/>
      <c r="R758" s="3"/>
      <c r="S758" s="3"/>
      <c r="T758" s="3"/>
      <c r="U758" s="3"/>
      <c r="V758" s="3"/>
      <c r="W758" s="3"/>
      <c r="X758" s="3"/>
      <c r="Y758" s="3" t="s">
        <v>45</v>
      </c>
      <c r="Z758" s="13">
        <f>SUM(Z756:Z757)</f>
        <v>0</v>
      </c>
    </row>
    <row r="759" spans="1:26">
      <c r="A759" s="15">
        <v>218</v>
      </c>
      <c r="B759" s="15">
        <v>1</v>
      </c>
      <c r="C759" s="15" t="s">
        <v>929</v>
      </c>
      <c r="D759" s="15">
        <v>4</v>
      </c>
      <c r="E759" s="15" t="s">
        <v>317</v>
      </c>
      <c r="F759" s="15">
        <v>21</v>
      </c>
      <c r="G759" s="15" t="s">
        <v>923</v>
      </c>
      <c r="H759" s="16" t="s">
        <v>981</v>
      </c>
      <c r="I759" s="16" t="s">
        <v>982</v>
      </c>
      <c r="J759" s="15" t="s">
        <v>983</v>
      </c>
      <c r="K759" s="9" cm="1">
        <f t="array" ref="K759">IF(I759="","",_xlfn.XLOOKUP(0&amp;A759&amp;IF(F759&lt;&gt;"",F759,LOOKUP(2,1/(F$2:F759&lt;&gt;""),F$2:F759))&amp;I759,Hoja4!G:G,Hoja4!F:F,"",0))</f>
        <v>346500000</v>
      </c>
      <c r="L759" s="2"/>
      <c r="M759" s="15"/>
      <c r="N759" s="15"/>
      <c r="O759" s="15"/>
      <c r="P759" s="15"/>
      <c r="Q759" s="15"/>
      <c r="R759" s="15"/>
      <c r="S759" s="15"/>
      <c r="T759" s="15"/>
      <c r="U759" s="15"/>
      <c r="V759" s="15"/>
      <c r="W759" s="15"/>
      <c r="X759" s="15"/>
      <c r="Y759" s="15"/>
      <c r="Z759" s="15"/>
    </row>
    <row r="760" spans="1:26">
      <c r="A760" s="15">
        <v>218</v>
      </c>
      <c r="B760" s="15">
        <v>1</v>
      </c>
      <c r="C760" s="15"/>
      <c r="D760" s="15"/>
      <c r="E760" s="15"/>
      <c r="F760" s="15"/>
      <c r="G760" s="15"/>
      <c r="H760" s="16" t="s">
        <v>32</v>
      </c>
      <c r="I760" s="16" t="s">
        <v>32</v>
      </c>
      <c r="J760" s="15"/>
      <c r="K760" s="18" t="str" cm="1">
        <f t="array" ref="K760">IF(I760="","",_xlfn.XLOOKUP(0&amp;A760&amp;IF(F760&lt;&gt;"",F760,LOOKUP(2,1/(F$2:F760&lt;&gt;""),F$2:F760))&amp;I760,Hoja4!G:G,Hoja4!F:F,"",0))</f>
        <v/>
      </c>
      <c r="L760" s="15"/>
      <c r="M760" s="15">
        <v>28</v>
      </c>
      <c r="N760" s="15" t="s">
        <v>985</v>
      </c>
      <c r="O760" s="15" t="s">
        <v>34</v>
      </c>
      <c r="P760" s="15" t="s">
        <v>131</v>
      </c>
      <c r="Q760" s="15" t="s">
        <v>36</v>
      </c>
      <c r="R760" s="15" t="s">
        <v>37</v>
      </c>
      <c r="S760" s="15"/>
      <c r="T760" s="15"/>
      <c r="U760" s="15">
        <v>8</v>
      </c>
      <c r="V760" s="15">
        <v>8</v>
      </c>
      <c r="W760" s="15" t="s">
        <v>43</v>
      </c>
      <c r="X760" s="15" t="s">
        <v>43</v>
      </c>
      <c r="Y760" s="15" t="s">
        <v>38</v>
      </c>
      <c r="Z760" s="2"/>
    </row>
    <row r="761" spans="1:26">
      <c r="A761" s="3">
        <v>218</v>
      </c>
      <c r="B761" s="3">
        <v>1</v>
      </c>
      <c r="C761" s="3" t="s">
        <v>929</v>
      </c>
      <c r="D761" s="3"/>
      <c r="E761" s="3"/>
      <c r="F761" s="3">
        <v>21</v>
      </c>
      <c r="G761" s="3" t="s">
        <v>923</v>
      </c>
      <c r="H761" s="4" t="s">
        <v>32</v>
      </c>
      <c r="I761" s="4" t="s">
        <v>32</v>
      </c>
      <c r="J761" s="3" t="s">
        <v>44</v>
      </c>
      <c r="K761" s="11">
        <f>SUM(K759:K760)</f>
        <v>346500000</v>
      </c>
      <c r="L761" s="13">
        <f>SUM(L759:L760)</f>
        <v>0</v>
      </c>
      <c r="M761" s="3"/>
      <c r="N761" s="3"/>
      <c r="O761" s="3"/>
      <c r="P761" s="3"/>
      <c r="Q761" s="3"/>
      <c r="R761" s="3"/>
      <c r="S761" s="3"/>
      <c r="T761" s="3"/>
      <c r="U761" s="3"/>
      <c r="V761" s="3"/>
      <c r="W761" s="3"/>
      <c r="X761" s="3"/>
      <c r="Y761" s="3" t="s">
        <v>45</v>
      </c>
      <c r="Z761" s="13">
        <f>SUM(Z759:Z760)</f>
        <v>0</v>
      </c>
    </row>
    <row r="762" spans="1:26">
      <c r="A762" s="15">
        <v>218</v>
      </c>
      <c r="B762" s="15">
        <v>1</v>
      </c>
      <c r="C762" s="15" t="s">
        <v>929</v>
      </c>
      <c r="D762" s="15">
        <v>4</v>
      </c>
      <c r="E762" s="15" t="s">
        <v>317</v>
      </c>
      <c r="F762" s="15">
        <v>22</v>
      </c>
      <c r="G762" s="15" t="s">
        <v>118</v>
      </c>
      <c r="H762" s="16" t="s">
        <v>981</v>
      </c>
      <c r="I762" s="16" t="s">
        <v>982</v>
      </c>
      <c r="J762" s="15" t="s">
        <v>983</v>
      </c>
      <c r="K762" s="9" cm="1">
        <f t="array" ref="K762">IF(I762="","",_xlfn.XLOOKUP(0&amp;A762&amp;IF(F762&lt;&gt;"",F762,LOOKUP(2,1/(F$2:F762&lt;&gt;""),F$2:F762))&amp;I762,Hoja4!G:G,Hoja4!F:F,"",0))</f>
        <v>3129903268</v>
      </c>
      <c r="L762" s="2"/>
      <c r="M762" s="15"/>
      <c r="N762" s="15"/>
      <c r="O762" s="15"/>
      <c r="P762" s="15"/>
      <c r="Q762" s="15"/>
      <c r="R762" s="15"/>
      <c r="S762" s="15"/>
      <c r="T762" s="15"/>
      <c r="U762" s="15"/>
      <c r="V762" s="15"/>
      <c r="W762" s="15"/>
      <c r="X762" s="15"/>
      <c r="Y762" s="15"/>
      <c r="Z762" s="15"/>
    </row>
    <row r="763" spans="1:26">
      <c r="A763" s="15">
        <v>218</v>
      </c>
      <c r="B763" s="15">
        <v>1</v>
      </c>
      <c r="C763" s="15"/>
      <c r="D763" s="15"/>
      <c r="E763" s="15"/>
      <c r="F763" s="15"/>
      <c r="G763" s="15"/>
      <c r="H763" s="16" t="s">
        <v>32</v>
      </c>
      <c r="I763" s="16" t="s">
        <v>32</v>
      </c>
      <c r="J763" s="15"/>
      <c r="K763" s="18" t="str" cm="1">
        <f t="array" ref="K763">IF(I763="","",_xlfn.XLOOKUP(0&amp;A763&amp;IF(F763&lt;&gt;"",F763,LOOKUP(2,1/(F$2:F763&lt;&gt;""),F$2:F763))&amp;I763,Hoja4!G:G,Hoja4!F:F,"",0))</f>
        <v/>
      </c>
      <c r="L763" s="15"/>
      <c r="M763" s="15">
        <v>29</v>
      </c>
      <c r="N763" s="15" t="s">
        <v>986</v>
      </c>
      <c r="O763" s="15" t="s">
        <v>34</v>
      </c>
      <c r="P763" s="15" t="s">
        <v>131</v>
      </c>
      <c r="Q763" s="15" t="s">
        <v>36</v>
      </c>
      <c r="R763" s="15" t="s">
        <v>37</v>
      </c>
      <c r="S763" s="15"/>
      <c r="T763" s="15"/>
      <c r="U763" s="15">
        <v>4</v>
      </c>
      <c r="V763" s="15">
        <v>4</v>
      </c>
      <c r="W763" s="15" t="s">
        <v>43</v>
      </c>
      <c r="X763" s="15" t="s">
        <v>43</v>
      </c>
      <c r="Y763" s="15" t="s">
        <v>38</v>
      </c>
      <c r="Z763" s="2"/>
    </row>
    <row r="764" spans="1:26">
      <c r="A764" s="3">
        <v>218</v>
      </c>
      <c r="B764" s="3">
        <v>1</v>
      </c>
      <c r="C764" s="3" t="s">
        <v>929</v>
      </c>
      <c r="D764" s="3"/>
      <c r="E764" s="3"/>
      <c r="F764" s="3">
        <v>22</v>
      </c>
      <c r="G764" s="3" t="s">
        <v>118</v>
      </c>
      <c r="H764" s="4" t="s">
        <v>32</v>
      </c>
      <c r="I764" s="4" t="s">
        <v>32</v>
      </c>
      <c r="J764" s="3" t="s">
        <v>44</v>
      </c>
      <c r="K764" s="11">
        <f>SUM(K762:K763)</f>
        <v>3129903268</v>
      </c>
      <c r="L764" s="13">
        <f>SUM(L762:L763)</f>
        <v>0</v>
      </c>
      <c r="M764" s="3"/>
      <c r="N764" s="3"/>
      <c r="O764" s="3"/>
      <c r="P764" s="3"/>
      <c r="Q764" s="3"/>
      <c r="R764" s="3"/>
      <c r="S764" s="3"/>
      <c r="T764" s="3"/>
      <c r="U764" s="3"/>
      <c r="V764" s="3"/>
      <c r="W764" s="3"/>
      <c r="X764" s="3"/>
      <c r="Y764" s="3" t="s">
        <v>45</v>
      </c>
      <c r="Z764" s="13">
        <f>SUM(Z762:Z763)</f>
        <v>0</v>
      </c>
    </row>
    <row r="765" spans="1:26">
      <c r="A765" s="15">
        <v>218</v>
      </c>
      <c r="B765" s="15">
        <v>1</v>
      </c>
      <c r="C765" s="15" t="s">
        <v>929</v>
      </c>
      <c r="D765" s="15">
        <v>4</v>
      </c>
      <c r="E765" s="15" t="s">
        <v>317</v>
      </c>
      <c r="F765" s="15">
        <v>23</v>
      </c>
      <c r="G765" s="15" t="s">
        <v>118</v>
      </c>
      <c r="H765" s="16" t="s">
        <v>981</v>
      </c>
      <c r="I765" s="16" t="s">
        <v>982</v>
      </c>
      <c r="J765" s="15" t="s">
        <v>983</v>
      </c>
      <c r="K765" s="9" cm="1">
        <f t="array" ref="K765">IF(I765="","",_xlfn.XLOOKUP(0&amp;A765&amp;IF(F765&lt;&gt;"",F765,LOOKUP(2,1/(F$2:F765&lt;&gt;""),F$2:F765))&amp;I765,Hoja4!G:G,Hoja4!F:F,"",0))</f>
        <v>414239900</v>
      </c>
      <c r="L765" s="2"/>
      <c r="M765" s="15"/>
      <c r="N765" s="15"/>
      <c r="O765" s="15"/>
      <c r="P765" s="15"/>
      <c r="Q765" s="15"/>
      <c r="R765" s="15"/>
      <c r="S765" s="15"/>
      <c r="T765" s="15"/>
      <c r="U765" s="15"/>
      <c r="V765" s="15"/>
      <c r="W765" s="15"/>
      <c r="X765" s="15"/>
      <c r="Y765" s="15"/>
      <c r="Z765" s="15"/>
    </row>
    <row r="766" spans="1:26">
      <c r="A766" s="15">
        <v>218</v>
      </c>
      <c r="B766" s="15">
        <v>1</v>
      </c>
      <c r="C766" s="15"/>
      <c r="D766" s="15"/>
      <c r="E766" s="15"/>
      <c r="F766" s="15"/>
      <c r="G766" s="15"/>
      <c r="H766" s="16" t="s">
        <v>32</v>
      </c>
      <c r="I766" s="16" t="s">
        <v>32</v>
      </c>
      <c r="J766" s="15"/>
      <c r="K766" s="18" t="str" cm="1">
        <f t="array" ref="K766">IF(I766="","",_xlfn.XLOOKUP(0&amp;A766&amp;IF(F766&lt;&gt;"",F766,LOOKUP(2,1/(F$2:F766&lt;&gt;""),F$2:F766))&amp;I766,Hoja4!G:G,Hoja4!F:F,"",0))</f>
        <v/>
      </c>
      <c r="L766" s="15"/>
      <c r="M766" s="15">
        <v>30</v>
      </c>
      <c r="N766" s="15" t="s">
        <v>987</v>
      </c>
      <c r="O766" s="15" t="s">
        <v>34</v>
      </c>
      <c r="P766" s="15" t="s">
        <v>131</v>
      </c>
      <c r="Q766" s="15" t="s">
        <v>36</v>
      </c>
      <c r="R766" s="15" t="s">
        <v>37</v>
      </c>
      <c r="S766" s="15"/>
      <c r="T766" s="15"/>
      <c r="U766" s="15">
        <v>6</v>
      </c>
      <c r="V766" s="15">
        <v>6</v>
      </c>
      <c r="W766" s="15" t="s">
        <v>43</v>
      </c>
      <c r="X766" s="15" t="s">
        <v>43</v>
      </c>
      <c r="Y766" s="15" t="s">
        <v>38</v>
      </c>
      <c r="Z766" s="2"/>
    </row>
    <row r="767" spans="1:26">
      <c r="A767" s="3">
        <v>218</v>
      </c>
      <c r="B767" s="3">
        <v>1</v>
      </c>
      <c r="C767" s="3" t="s">
        <v>929</v>
      </c>
      <c r="D767" s="3"/>
      <c r="E767" s="3"/>
      <c r="F767" s="3">
        <v>23</v>
      </c>
      <c r="G767" s="3" t="s">
        <v>118</v>
      </c>
      <c r="H767" s="4" t="s">
        <v>32</v>
      </c>
      <c r="I767" s="4" t="s">
        <v>32</v>
      </c>
      <c r="J767" s="3" t="s">
        <v>44</v>
      </c>
      <c r="K767" s="11">
        <f>SUM(K765:K766)</f>
        <v>414239900</v>
      </c>
      <c r="L767" s="13">
        <f>SUM(L765:L766)</f>
        <v>0</v>
      </c>
      <c r="M767" s="3"/>
      <c r="N767" s="3"/>
      <c r="O767" s="3"/>
      <c r="P767" s="3"/>
      <c r="Q767" s="3"/>
      <c r="R767" s="3"/>
      <c r="S767" s="3"/>
      <c r="T767" s="3"/>
      <c r="U767" s="3"/>
      <c r="V767" s="3"/>
      <c r="W767" s="3"/>
      <c r="X767" s="3"/>
      <c r="Y767" s="3" t="s">
        <v>45</v>
      </c>
      <c r="Z767" s="13">
        <f>SUM(Z765:Z766)</f>
        <v>0</v>
      </c>
    </row>
    <row r="768" spans="1:26">
      <c r="A768" s="15">
        <v>218</v>
      </c>
      <c r="B768" s="15">
        <v>1</v>
      </c>
      <c r="C768" s="15" t="s">
        <v>929</v>
      </c>
      <c r="D768" s="15">
        <v>4</v>
      </c>
      <c r="E768" s="15" t="s">
        <v>317</v>
      </c>
      <c r="F768" s="15">
        <v>24</v>
      </c>
      <c r="G768" s="15" t="s">
        <v>923</v>
      </c>
      <c r="H768" s="16" t="s">
        <v>981</v>
      </c>
      <c r="I768" s="16" t="s">
        <v>982</v>
      </c>
      <c r="J768" s="15" t="s">
        <v>983</v>
      </c>
      <c r="K768" s="9" cm="1">
        <f t="array" ref="K768">IF(I768="","",_xlfn.XLOOKUP(0&amp;A768&amp;IF(F768&lt;&gt;"",F768,LOOKUP(2,1/(F$2:F768&lt;&gt;""),F$2:F768))&amp;I768,Hoja4!G:G,Hoja4!F:F,"",0))</f>
        <v>2322397100</v>
      </c>
      <c r="L768" s="2"/>
      <c r="M768" s="15"/>
      <c r="N768" s="15"/>
      <c r="O768" s="15"/>
      <c r="P768" s="15"/>
      <c r="Q768" s="15"/>
      <c r="R768" s="15"/>
      <c r="S768" s="15"/>
      <c r="T768" s="15"/>
      <c r="U768" s="15"/>
      <c r="V768" s="15"/>
      <c r="W768" s="15"/>
      <c r="X768" s="15"/>
      <c r="Y768" s="15"/>
      <c r="Z768" s="15"/>
    </row>
    <row r="769" spans="1:26">
      <c r="A769" s="15">
        <v>218</v>
      </c>
      <c r="B769" s="15">
        <v>1</v>
      </c>
      <c r="C769" s="15"/>
      <c r="D769" s="15"/>
      <c r="E769" s="15"/>
      <c r="F769" s="15"/>
      <c r="G769" s="15"/>
      <c r="H769" s="16" t="s">
        <v>32</v>
      </c>
      <c r="I769" s="16" t="s">
        <v>32</v>
      </c>
      <c r="J769" s="15"/>
      <c r="K769" s="18" t="str" cm="1">
        <f t="array" ref="K769">IF(I769="","",_xlfn.XLOOKUP(0&amp;A769&amp;IF(F769&lt;&gt;"",F769,LOOKUP(2,1/(F$2:F769&lt;&gt;""),F$2:F769))&amp;I769,Hoja4!G:G,Hoja4!F:F,"",0))</f>
        <v/>
      </c>
      <c r="L769" s="15"/>
      <c r="M769" s="15">
        <v>31</v>
      </c>
      <c r="N769" s="15" t="s">
        <v>988</v>
      </c>
      <c r="O769" s="15" t="s">
        <v>34</v>
      </c>
      <c r="P769" s="15" t="s">
        <v>131</v>
      </c>
      <c r="Q769" s="15" t="s">
        <v>36</v>
      </c>
      <c r="R769" s="15" t="s">
        <v>37</v>
      </c>
      <c r="S769" s="15"/>
      <c r="T769" s="15"/>
      <c r="U769" s="15">
        <v>100</v>
      </c>
      <c r="V769" s="15">
        <v>50</v>
      </c>
      <c r="W769" s="15" t="s">
        <v>43</v>
      </c>
      <c r="X769" s="15" t="s">
        <v>43</v>
      </c>
      <c r="Y769" s="15" t="s">
        <v>38</v>
      </c>
      <c r="Z769" s="2"/>
    </row>
    <row r="770" spans="1:26">
      <c r="A770" s="3">
        <v>218</v>
      </c>
      <c r="B770" s="3">
        <v>1</v>
      </c>
      <c r="C770" s="3" t="s">
        <v>929</v>
      </c>
      <c r="D770" s="3"/>
      <c r="E770" s="3"/>
      <c r="F770" s="3">
        <v>24</v>
      </c>
      <c r="G770" s="3" t="s">
        <v>923</v>
      </c>
      <c r="H770" s="4" t="s">
        <v>32</v>
      </c>
      <c r="I770" s="4" t="s">
        <v>32</v>
      </c>
      <c r="J770" s="3" t="s">
        <v>44</v>
      </c>
      <c r="K770" s="11">
        <f>SUM(K768:K769)</f>
        <v>2322397100</v>
      </c>
      <c r="L770" s="13">
        <f>SUM(L768:L769)</f>
        <v>0</v>
      </c>
      <c r="M770" s="3"/>
      <c r="N770" s="3"/>
      <c r="O770" s="3"/>
      <c r="P770" s="3"/>
      <c r="Q770" s="3"/>
      <c r="R770" s="3"/>
      <c r="S770" s="3"/>
      <c r="T770" s="3"/>
      <c r="U770" s="3"/>
      <c r="V770" s="3"/>
      <c r="W770" s="3"/>
      <c r="X770" s="3"/>
      <c r="Y770" s="3" t="s">
        <v>45</v>
      </c>
      <c r="Z770" s="13">
        <f>SUM(Z768:Z769)</f>
        <v>0</v>
      </c>
    </row>
    <row r="771" spans="1:26">
      <c r="A771" s="5">
        <v>218</v>
      </c>
      <c r="B771" s="5">
        <v>1</v>
      </c>
      <c r="C771" s="5" t="s">
        <v>929</v>
      </c>
      <c r="D771" s="5"/>
      <c r="E771" s="5"/>
      <c r="F771" s="5"/>
      <c r="G771" s="5"/>
      <c r="H771" s="6" t="s">
        <v>32</v>
      </c>
      <c r="I771" s="6" t="s">
        <v>32</v>
      </c>
      <c r="J771" s="5" t="s">
        <v>121</v>
      </c>
      <c r="K771" s="12">
        <f>SUM(K713,K720,K723,K726,K730,K733,K736,K743,K746,K749,K752,K755,K758,K761,K764,K767,K770)</f>
        <v>57379692000</v>
      </c>
      <c r="L771" s="14">
        <f>SUM(L713,L720,L723,L726,L730,L733,L736,L743,L746,L749,L752,L755,L758,L761,L764,L767,L770)</f>
        <v>0</v>
      </c>
      <c r="M771" s="5"/>
      <c r="N771" s="5"/>
      <c r="O771" s="5"/>
      <c r="P771" s="5"/>
      <c r="Q771" s="5"/>
      <c r="R771" s="5"/>
      <c r="S771" s="5"/>
      <c r="T771" s="5"/>
      <c r="U771" s="5"/>
      <c r="V771" s="5"/>
      <c r="W771" s="5"/>
      <c r="X771" s="5"/>
      <c r="Y771" s="5" t="s">
        <v>121</v>
      </c>
      <c r="Z771" s="14">
        <f>SUM(Z713,Z720,Z723,Z726,Z730,Z733,Z736,Z743,Z746,Z749,Z752,Z755,Z758,Z761,Z764,Z767,Z770)</f>
        <v>0</v>
      </c>
    </row>
    <row r="772" spans="1:26">
      <c r="A772" s="15">
        <v>229</v>
      </c>
      <c r="B772" s="15">
        <v>1</v>
      </c>
      <c r="C772" s="15" t="s">
        <v>989</v>
      </c>
      <c r="D772" s="15">
        <v>4</v>
      </c>
      <c r="E772" s="15" t="s">
        <v>990</v>
      </c>
      <c r="F772" s="15">
        <v>2</v>
      </c>
      <c r="G772" s="15" t="s">
        <v>991</v>
      </c>
      <c r="H772" s="16" t="s">
        <v>992</v>
      </c>
      <c r="I772" s="16" t="s">
        <v>993</v>
      </c>
      <c r="J772" s="15" t="s">
        <v>994</v>
      </c>
      <c r="K772" s="9" cm="1">
        <f t="array" ref="K772">IF(I772="","",_xlfn.XLOOKUP(0&amp;A772&amp;IF(F772&lt;&gt;"",F772,LOOKUP(2,1/(F$2:F772&lt;&gt;""),F$2:F772))&amp;I772,Hoja4!G:G,Hoja4!F:F,"",0))</f>
        <v>8308310000</v>
      </c>
      <c r="L772" s="2"/>
      <c r="M772" s="15"/>
      <c r="N772" s="15"/>
      <c r="O772" s="15"/>
      <c r="P772" s="15"/>
      <c r="Q772" s="15"/>
      <c r="R772" s="15"/>
      <c r="S772" s="15"/>
      <c r="T772" s="15"/>
      <c r="U772" s="15"/>
      <c r="V772" s="15"/>
      <c r="W772" s="15"/>
      <c r="X772" s="15"/>
      <c r="Y772" s="15"/>
      <c r="Z772" s="15"/>
    </row>
    <row r="773" spans="1:26">
      <c r="A773" s="15">
        <v>229</v>
      </c>
      <c r="B773" s="15">
        <v>1</v>
      </c>
      <c r="C773" s="15"/>
      <c r="D773" s="15"/>
      <c r="E773" s="15"/>
      <c r="F773" s="15"/>
      <c r="G773" s="15"/>
      <c r="H773" s="16" t="s">
        <v>32</v>
      </c>
      <c r="I773" s="16" t="s">
        <v>32</v>
      </c>
      <c r="J773" s="15"/>
      <c r="K773" s="18" t="str" cm="1">
        <f t="array" ref="K773">IF(I773="","",_xlfn.XLOOKUP(0&amp;A773&amp;IF(F773&lt;&gt;"",F773,LOOKUP(2,1/(F$2:F773&lt;&gt;""),F$2:F773))&amp;I773,Hoja4!G:G,Hoja4!F:F,"",0))</f>
        <v/>
      </c>
      <c r="L773" s="15"/>
      <c r="M773" s="15">
        <v>3</v>
      </c>
      <c r="N773" s="15" t="s">
        <v>995</v>
      </c>
      <c r="O773" s="15" t="s">
        <v>40</v>
      </c>
      <c r="P773" s="15" t="s">
        <v>35</v>
      </c>
      <c r="Q773" s="15" t="s">
        <v>36</v>
      </c>
      <c r="R773" s="15" t="s">
        <v>58</v>
      </c>
      <c r="S773" s="15">
        <v>1816</v>
      </c>
      <c r="T773" s="15"/>
      <c r="U773" s="15">
        <v>4225</v>
      </c>
      <c r="V773" s="15">
        <v>415</v>
      </c>
      <c r="W773" s="15" t="s">
        <v>38</v>
      </c>
      <c r="X773" s="15" t="s">
        <v>38</v>
      </c>
      <c r="Y773" s="15" t="s">
        <v>38</v>
      </c>
      <c r="Z773" s="2"/>
    </row>
    <row r="774" spans="1:26">
      <c r="A774" s="15">
        <v>229</v>
      </c>
      <c r="B774" s="15">
        <v>1</v>
      </c>
      <c r="C774" s="15"/>
      <c r="D774" s="15"/>
      <c r="E774" s="15"/>
      <c r="F774" s="15"/>
      <c r="G774" s="15"/>
      <c r="H774" s="16" t="s">
        <v>32</v>
      </c>
      <c r="I774" s="16" t="s">
        <v>32</v>
      </c>
      <c r="J774" s="15"/>
      <c r="K774" s="18" t="str" cm="1">
        <f t="array" ref="K774">IF(I774="","",_xlfn.XLOOKUP(0&amp;A774&amp;IF(F774&lt;&gt;"",F774,LOOKUP(2,1/(F$2:F774&lt;&gt;""),F$2:F774))&amp;I774,Hoja4!G:G,Hoja4!F:F,"",0))</f>
        <v/>
      </c>
      <c r="L774" s="15"/>
      <c r="M774" s="15">
        <v>4</v>
      </c>
      <c r="N774" s="15" t="s">
        <v>996</v>
      </c>
      <c r="O774" s="15" t="s">
        <v>40</v>
      </c>
      <c r="P774" s="15" t="s">
        <v>35</v>
      </c>
      <c r="Q774" s="15" t="s">
        <v>36</v>
      </c>
      <c r="R774" s="15" t="s">
        <v>58</v>
      </c>
      <c r="S774" s="15">
        <v>203471</v>
      </c>
      <c r="T774" s="15"/>
      <c r="U774" s="15">
        <v>483500</v>
      </c>
      <c r="V774" s="15">
        <v>50300</v>
      </c>
      <c r="W774" s="15" t="s">
        <v>38</v>
      </c>
      <c r="X774" s="15" t="s">
        <v>38</v>
      </c>
      <c r="Y774" s="15" t="s">
        <v>38</v>
      </c>
      <c r="Z774" s="2"/>
    </row>
    <row r="775" spans="1:26">
      <c r="A775" s="3">
        <v>229</v>
      </c>
      <c r="B775" s="3">
        <v>1</v>
      </c>
      <c r="C775" s="3" t="s">
        <v>989</v>
      </c>
      <c r="D775" s="3"/>
      <c r="E775" s="3"/>
      <c r="F775" s="3">
        <v>2</v>
      </c>
      <c r="G775" s="3" t="s">
        <v>991</v>
      </c>
      <c r="H775" s="4" t="s">
        <v>32</v>
      </c>
      <c r="I775" s="4" t="s">
        <v>32</v>
      </c>
      <c r="J775" s="3" t="s">
        <v>44</v>
      </c>
      <c r="K775" s="11">
        <f>SUM(K772:K774)</f>
        <v>8308310000</v>
      </c>
      <c r="L775" s="13">
        <f>SUM(L771:L774)</f>
        <v>0</v>
      </c>
      <c r="M775" s="3"/>
      <c r="N775" s="3"/>
      <c r="O775" s="3"/>
      <c r="P775" s="3"/>
      <c r="Q775" s="3"/>
      <c r="R775" s="3"/>
      <c r="S775" s="3"/>
      <c r="T775" s="3"/>
      <c r="U775" s="3"/>
      <c r="V775" s="3"/>
      <c r="W775" s="3"/>
      <c r="X775" s="3"/>
      <c r="Y775" s="3" t="s">
        <v>45</v>
      </c>
      <c r="Z775" s="13">
        <f>SUM(Z771:Z774)</f>
        <v>0</v>
      </c>
    </row>
    <row r="776" spans="1:26">
      <c r="A776" s="15">
        <v>229</v>
      </c>
      <c r="B776" s="15">
        <v>1</v>
      </c>
      <c r="C776" s="15" t="s">
        <v>989</v>
      </c>
      <c r="D776" s="15">
        <v>4</v>
      </c>
      <c r="E776" s="15" t="s">
        <v>990</v>
      </c>
      <c r="F776" s="15">
        <v>3</v>
      </c>
      <c r="G776" s="15" t="s">
        <v>997</v>
      </c>
      <c r="H776" s="16" t="s">
        <v>992</v>
      </c>
      <c r="I776" s="16" t="s">
        <v>993</v>
      </c>
      <c r="J776" s="15" t="s">
        <v>994</v>
      </c>
      <c r="K776" s="9" cm="1">
        <f t="array" ref="K776">IF(I776="","",_xlfn.XLOOKUP(0&amp;A776&amp;IF(F776&lt;&gt;"",F776,LOOKUP(2,1/(F$2:F776&lt;&gt;""),F$2:F776))&amp;I776,Hoja4!G:G,Hoja4!F:F,"",0))</f>
        <v>13766578000</v>
      </c>
      <c r="L776" s="2"/>
      <c r="M776" s="15"/>
      <c r="N776" s="15"/>
      <c r="O776" s="15"/>
      <c r="P776" s="15"/>
      <c r="Q776" s="15"/>
      <c r="R776" s="15"/>
      <c r="S776" s="15"/>
      <c r="T776" s="15"/>
      <c r="U776" s="15"/>
      <c r="V776" s="15"/>
      <c r="W776" s="15"/>
      <c r="X776" s="15"/>
      <c r="Y776" s="15"/>
      <c r="Z776" s="15"/>
    </row>
    <row r="777" spans="1:26">
      <c r="A777" s="15">
        <v>229</v>
      </c>
      <c r="B777" s="15">
        <v>1</v>
      </c>
      <c r="C777" s="15"/>
      <c r="D777" s="15"/>
      <c r="E777" s="15"/>
      <c r="F777" s="15"/>
      <c r="G777" s="15"/>
      <c r="H777" s="16" t="s">
        <v>998</v>
      </c>
      <c r="I777" s="16" t="s">
        <v>999</v>
      </c>
      <c r="J777" s="15" t="s">
        <v>1000</v>
      </c>
      <c r="K777" s="9" cm="1">
        <f t="array" ref="K777">IF(I777="","",_xlfn.XLOOKUP(0&amp;A777&amp;IF(F777&lt;&gt;"",F777,LOOKUP(2,1/(F$2:F777&lt;&gt;""),F$2:F777))&amp;I777,Hoja4!G:G,Hoja4!F:F,"",0))</f>
        <v>1036617150</v>
      </c>
      <c r="L777" s="2"/>
      <c r="M777" s="15"/>
      <c r="N777" s="15"/>
      <c r="O777" s="15"/>
      <c r="P777" s="15"/>
      <c r="Q777" s="15"/>
      <c r="R777" s="15"/>
      <c r="S777" s="15"/>
      <c r="T777" s="15"/>
      <c r="U777" s="15"/>
      <c r="V777" s="15"/>
      <c r="W777" s="15"/>
      <c r="X777" s="15"/>
      <c r="Y777" s="15"/>
      <c r="Z777" s="15"/>
    </row>
    <row r="778" spans="1:26">
      <c r="A778" s="15">
        <v>229</v>
      </c>
      <c r="B778" s="15">
        <v>1</v>
      </c>
      <c r="C778" s="15"/>
      <c r="D778" s="15"/>
      <c r="E778" s="15"/>
      <c r="F778" s="15"/>
      <c r="G778" s="15"/>
      <c r="H778" s="16" t="s">
        <v>32</v>
      </c>
      <c r="I778" s="16" t="s">
        <v>32</v>
      </c>
      <c r="J778" s="15"/>
      <c r="K778" s="18" t="str" cm="1">
        <f t="array" ref="K778">IF(I778="","",_xlfn.XLOOKUP(0&amp;A778&amp;IF(F778&lt;&gt;"",F778,LOOKUP(2,1/(F$2:F778&lt;&gt;""),F$2:F778))&amp;I778,Hoja4!G:G,Hoja4!F:F,"",0))</f>
        <v/>
      </c>
      <c r="L778" s="15"/>
      <c r="M778" s="15">
        <v>5</v>
      </c>
      <c r="N778" s="15" t="s">
        <v>1001</v>
      </c>
      <c r="O778" s="15" t="s">
        <v>40</v>
      </c>
      <c r="P778" s="15" t="s">
        <v>35</v>
      </c>
      <c r="Q778" s="15" t="s">
        <v>36</v>
      </c>
      <c r="R778" s="15" t="s">
        <v>37</v>
      </c>
      <c r="S778" s="15">
        <v>58754</v>
      </c>
      <c r="T778" s="15"/>
      <c r="U778" s="15">
        <v>190000</v>
      </c>
      <c r="V778" s="15">
        <v>20000</v>
      </c>
      <c r="W778" s="15" t="s">
        <v>38</v>
      </c>
      <c r="X778" s="15" t="s">
        <v>38</v>
      </c>
      <c r="Y778" s="15" t="s">
        <v>38</v>
      </c>
      <c r="Z778" s="2"/>
    </row>
    <row r="779" spans="1:26">
      <c r="A779" s="15">
        <v>229</v>
      </c>
      <c r="B779" s="15">
        <v>1</v>
      </c>
      <c r="C779" s="15"/>
      <c r="D779" s="15"/>
      <c r="E779" s="15"/>
      <c r="F779" s="15"/>
      <c r="G779" s="15"/>
      <c r="H779" s="16" t="s">
        <v>32</v>
      </c>
      <c r="I779" s="16" t="s">
        <v>32</v>
      </c>
      <c r="J779" s="15"/>
      <c r="K779" s="18" t="str" cm="1">
        <f t="array" ref="K779">IF(I779="","",_xlfn.XLOOKUP(0&amp;A779&amp;IF(F779&lt;&gt;"",F779,LOOKUP(2,1/(F$2:F779&lt;&gt;""),F$2:F779))&amp;I779,Hoja4!G:G,Hoja4!F:F,"",0))</f>
        <v/>
      </c>
      <c r="L779" s="15"/>
      <c r="M779" s="15">
        <v>6</v>
      </c>
      <c r="N779" s="15" t="s">
        <v>1002</v>
      </c>
      <c r="O779" s="15" t="s">
        <v>40</v>
      </c>
      <c r="P779" s="15" t="s">
        <v>35</v>
      </c>
      <c r="Q779" s="15" t="s">
        <v>36</v>
      </c>
      <c r="R779" s="15" t="s">
        <v>58</v>
      </c>
      <c r="S779" s="15">
        <v>6435</v>
      </c>
      <c r="T779" s="15"/>
      <c r="U779" s="15">
        <v>14432</v>
      </c>
      <c r="V779" s="15">
        <v>1350</v>
      </c>
      <c r="W779" s="15" t="s">
        <v>38</v>
      </c>
      <c r="X779" s="15" t="s">
        <v>38</v>
      </c>
      <c r="Y779" s="15" t="s">
        <v>38</v>
      </c>
      <c r="Z779" s="2"/>
    </row>
    <row r="780" spans="1:26">
      <c r="A780" s="15">
        <v>229</v>
      </c>
      <c r="B780" s="15">
        <v>1</v>
      </c>
      <c r="C780" s="15"/>
      <c r="D780" s="15"/>
      <c r="E780" s="15"/>
      <c r="F780" s="15"/>
      <c r="G780" s="15"/>
      <c r="H780" s="16" t="s">
        <v>32</v>
      </c>
      <c r="I780" s="16" t="s">
        <v>32</v>
      </c>
      <c r="J780" s="15"/>
      <c r="K780" s="18" t="str" cm="1">
        <f t="array" ref="K780">IF(I780="","",_xlfn.XLOOKUP(0&amp;A780&amp;IF(F780&lt;&gt;"",F780,LOOKUP(2,1/(F$2:F780&lt;&gt;""),F$2:F780))&amp;I780,Hoja4!G:G,Hoja4!F:F,"",0))</f>
        <v/>
      </c>
      <c r="L780" s="15"/>
      <c r="M780" s="15">
        <v>8</v>
      </c>
      <c r="N780" s="15" t="s">
        <v>1003</v>
      </c>
      <c r="O780" s="15" t="s">
        <v>40</v>
      </c>
      <c r="P780" s="15" t="s">
        <v>35</v>
      </c>
      <c r="Q780" s="15" t="s">
        <v>36</v>
      </c>
      <c r="R780" s="15" t="s">
        <v>58</v>
      </c>
      <c r="S780" s="15">
        <v>21107</v>
      </c>
      <c r="T780" s="15"/>
      <c r="U780" s="15">
        <v>64100</v>
      </c>
      <c r="V780" s="15">
        <v>6500</v>
      </c>
      <c r="W780" s="15" t="s">
        <v>38</v>
      </c>
      <c r="X780" s="15" t="s">
        <v>38</v>
      </c>
      <c r="Y780" s="15" t="s">
        <v>38</v>
      </c>
      <c r="Z780" s="2"/>
    </row>
    <row r="781" spans="1:26">
      <c r="A781" s="15">
        <v>229</v>
      </c>
      <c r="B781" s="15">
        <v>1</v>
      </c>
      <c r="C781" s="15"/>
      <c r="D781" s="15"/>
      <c r="E781" s="15"/>
      <c r="F781" s="15"/>
      <c r="G781" s="15"/>
      <c r="H781" s="16" t="s">
        <v>32</v>
      </c>
      <c r="I781" s="16" t="s">
        <v>32</v>
      </c>
      <c r="J781" s="15"/>
      <c r="K781" s="18" t="str" cm="1">
        <f t="array" ref="K781">IF(I781="","",_xlfn.XLOOKUP(0&amp;A781&amp;IF(F781&lt;&gt;"",F781,LOOKUP(2,1/(F$2:F781&lt;&gt;""),F$2:F781))&amp;I781,Hoja4!G:G,Hoja4!F:F,"",0))</f>
        <v/>
      </c>
      <c r="L781" s="15"/>
      <c r="M781" s="15">
        <v>9</v>
      </c>
      <c r="N781" s="15" t="s">
        <v>1004</v>
      </c>
      <c r="O781" s="15" t="s">
        <v>40</v>
      </c>
      <c r="P781" s="15" t="s">
        <v>35</v>
      </c>
      <c r="Q781" s="15" t="s">
        <v>36</v>
      </c>
      <c r="R781" s="15" t="s">
        <v>58</v>
      </c>
      <c r="S781" s="15">
        <v>2492</v>
      </c>
      <c r="T781" s="15"/>
      <c r="U781" s="15">
        <v>6160</v>
      </c>
      <c r="V781" s="15">
        <v>610</v>
      </c>
      <c r="W781" s="15" t="s">
        <v>38</v>
      </c>
      <c r="X781" s="15" t="s">
        <v>38</v>
      </c>
      <c r="Y781" s="15" t="s">
        <v>38</v>
      </c>
      <c r="Z781" s="2"/>
    </row>
    <row r="782" spans="1:26">
      <c r="A782" s="15">
        <v>229</v>
      </c>
      <c r="B782" s="15">
        <v>1</v>
      </c>
      <c r="C782" s="15"/>
      <c r="D782" s="15"/>
      <c r="E782" s="15"/>
      <c r="F782" s="15"/>
      <c r="G782" s="15"/>
      <c r="H782" s="16" t="s">
        <v>32</v>
      </c>
      <c r="I782" s="16" t="s">
        <v>32</v>
      </c>
      <c r="J782" s="15"/>
      <c r="K782" s="18" t="str" cm="1">
        <f t="array" ref="K782">IF(I782="","",_xlfn.XLOOKUP(0&amp;A782&amp;IF(F782&lt;&gt;"",F782,LOOKUP(2,1/(F$2:F782&lt;&gt;""),F$2:F782))&amp;I782,Hoja4!G:G,Hoja4!F:F,"",0))</f>
        <v/>
      </c>
      <c r="L782" s="15"/>
      <c r="M782" s="15">
        <v>26</v>
      </c>
      <c r="N782" s="15" t="s">
        <v>1005</v>
      </c>
      <c r="O782" s="15" t="s">
        <v>34</v>
      </c>
      <c r="P782" s="15" t="s">
        <v>131</v>
      </c>
      <c r="Q782" s="15" t="s">
        <v>65</v>
      </c>
      <c r="R782" s="15" t="s">
        <v>37</v>
      </c>
      <c r="S782" s="15"/>
      <c r="T782" s="15"/>
      <c r="U782" s="15">
        <v>2162</v>
      </c>
      <c r="V782" s="15"/>
      <c r="W782" s="15" t="s">
        <v>43</v>
      </c>
      <c r="X782" s="15" t="s">
        <v>43</v>
      </c>
      <c r="Y782" s="15" t="s">
        <v>38</v>
      </c>
      <c r="Z782" s="2"/>
    </row>
    <row r="783" spans="1:26">
      <c r="A783" s="15">
        <v>229</v>
      </c>
      <c r="B783" s="15">
        <v>1</v>
      </c>
      <c r="C783" s="15"/>
      <c r="D783" s="15"/>
      <c r="E783" s="15"/>
      <c r="F783" s="15"/>
      <c r="G783" s="15"/>
      <c r="H783" s="16" t="s">
        <v>32</v>
      </c>
      <c r="I783" s="16" t="s">
        <v>32</v>
      </c>
      <c r="J783" s="15"/>
      <c r="K783" s="18" t="str" cm="1">
        <f t="array" ref="K783">IF(I783="","",_xlfn.XLOOKUP(0&amp;A783&amp;IF(F783&lt;&gt;"",F783,LOOKUP(2,1/(F$2:F783&lt;&gt;""),F$2:F783))&amp;I783,Hoja4!G:G,Hoja4!F:F,"",0))</f>
        <v/>
      </c>
      <c r="L783" s="15"/>
      <c r="M783" s="15">
        <v>27</v>
      </c>
      <c r="N783" s="15" t="s">
        <v>1006</v>
      </c>
      <c r="O783" s="15" t="s">
        <v>76</v>
      </c>
      <c r="P783" s="15" t="s">
        <v>131</v>
      </c>
      <c r="Q783" s="15" t="s">
        <v>41</v>
      </c>
      <c r="R783" s="15" t="s">
        <v>37</v>
      </c>
      <c r="S783" s="15"/>
      <c r="T783" s="15"/>
      <c r="U783" s="15">
        <v>100</v>
      </c>
      <c r="V783" s="15"/>
      <c r="W783" s="15" t="s">
        <v>43</v>
      </c>
      <c r="X783" s="15" t="s">
        <v>43</v>
      </c>
      <c r="Y783" s="15" t="s">
        <v>38</v>
      </c>
      <c r="Z783" s="2"/>
    </row>
    <row r="784" spans="1:26">
      <c r="A784" s="3">
        <v>229</v>
      </c>
      <c r="B784" s="3">
        <v>1</v>
      </c>
      <c r="C784" s="3" t="s">
        <v>989</v>
      </c>
      <c r="D784" s="3"/>
      <c r="E784" s="3"/>
      <c r="F784" s="3">
        <v>3</v>
      </c>
      <c r="G784" s="3" t="s">
        <v>997</v>
      </c>
      <c r="H784" s="4" t="s">
        <v>32</v>
      </c>
      <c r="I784" s="4" t="s">
        <v>32</v>
      </c>
      <c r="J784" s="3" t="s">
        <v>44</v>
      </c>
      <c r="K784" s="11">
        <f>SUM(K776:K783)</f>
        <v>14803195150</v>
      </c>
      <c r="L784" s="13">
        <f>SUM(L776:L783)</f>
        <v>0</v>
      </c>
      <c r="M784" s="3"/>
      <c r="N784" s="3"/>
      <c r="O784" s="3"/>
      <c r="P784" s="3"/>
      <c r="Q784" s="3"/>
      <c r="R784" s="3"/>
      <c r="S784" s="3"/>
      <c r="T784" s="3"/>
      <c r="U784" s="3"/>
      <c r="V784" s="3"/>
      <c r="W784" s="3"/>
      <c r="X784" s="3"/>
      <c r="Y784" s="3" t="s">
        <v>45</v>
      </c>
      <c r="Z784" s="13">
        <f>SUM(Z776:Z783)</f>
        <v>0</v>
      </c>
    </row>
    <row r="785" spans="1:26">
      <c r="A785" s="15">
        <v>229</v>
      </c>
      <c r="B785" s="15">
        <v>1</v>
      </c>
      <c r="C785" s="15" t="s">
        <v>989</v>
      </c>
      <c r="D785" s="15">
        <v>5</v>
      </c>
      <c r="E785" s="15" t="s">
        <v>1007</v>
      </c>
      <c r="F785" s="15">
        <v>5</v>
      </c>
      <c r="G785" s="15" t="s">
        <v>1008</v>
      </c>
      <c r="H785" s="16" t="s">
        <v>1009</v>
      </c>
      <c r="I785" s="16" t="s">
        <v>1010</v>
      </c>
      <c r="J785" s="15" t="s">
        <v>1011</v>
      </c>
      <c r="K785" s="9" cm="1">
        <f t="array" ref="K785">IF(I785="","",_xlfn.XLOOKUP(0&amp;A785&amp;IF(F785&lt;&gt;"",F785,LOOKUP(2,1/(F$2:F785&lt;&gt;""),F$2:F785))&amp;I785,Hoja4!G:G,Hoja4!F:F,"",0))</f>
        <v>5299011000</v>
      </c>
      <c r="L785" s="2"/>
      <c r="M785" s="15"/>
      <c r="N785" s="15"/>
      <c r="O785" s="15"/>
      <c r="P785" s="15"/>
      <c r="Q785" s="15"/>
      <c r="R785" s="15"/>
      <c r="S785" s="15"/>
      <c r="T785" s="15"/>
      <c r="U785" s="15"/>
      <c r="V785" s="15"/>
      <c r="W785" s="15"/>
      <c r="X785" s="15"/>
      <c r="Y785" s="15"/>
      <c r="Z785" s="15"/>
    </row>
    <row r="786" spans="1:26">
      <c r="A786" s="15">
        <v>229</v>
      </c>
      <c r="B786" s="15">
        <v>1</v>
      </c>
      <c r="C786" s="15"/>
      <c r="D786" s="15"/>
      <c r="E786" s="15"/>
      <c r="F786" s="15"/>
      <c r="G786" s="15"/>
      <c r="H786" s="16" t="s">
        <v>32</v>
      </c>
      <c r="I786" s="16" t="s">
        <v>32</v>
      </c>
      <c r="J786" s="15"/>
      <c r="K786" s="18" t="str" cm="1">
        <f t="array" ref="K786">IF(I786="","",_xlfn.XLOOKUP(0&amp;A786&amp;IF(F786&lt;&gt;"",F786,LOOKUP(2,1/(F$2:F786&lt;&gt;""),F$2:F786))&amp;I786,Hoja4!G:G,Hoja4!F:F,"",0))</f>
        <v/>
      </c>
      <c r="L786" s="15"/>
      <c r="M786" s="15">
        <v>16</v>
      </c>
      <c r="N786" s="15" t="s">
        <v>1012</v>
      </c>
      <c r="O786" s="15" t="s">
        <v>40</v>
      </c>
      <c r="P786" s="15" t="s">
        <v>35</v>
      </c>
      <c r="Q786" s="15" t="s">
        <v>36</v>
      </c>
      <c r="R786" s="15" t="s">
        <v>58</v>
      </c>
      <c r="S786" s="15">
        <v>44</v>
      </c>
      <c r="T786" s="15"/>
      <c r="U786" s="15">
        <v>24</v>
      </c>
      <c r="V786" s="15">
        <v>2</v>
      </c>
      <c r="W786" s="15" t="s">
        <v>38</v>
      </c>
      <c r="X786" s="15" t="s">
        <v>38</v>
      </c>
      <c r="Y786" s="15" t="s">
        <v>38</v>
      </c>
      <c r="Z786" s="2"/>
    </row>
    <row r="787" spans="1:26">
      <c r="A787" s="15">
        <v>229</v>
      </c>
      <c r="B787" s="15">
        <v>1</v>
      </c>
      <c r="C787" s="15"/>
      <c r="D787" s="15"/>
      <c r="E787" s="15"/>
      <c r="F787" s="15"/>
      <c r="G787" s="15"/>
      <c r="H787" s="16" t="s">
        <v>32</v>
      </c>
      <c r="I787" s="16" t="s">
        <v>32</v>
      </c>
      <c r="J787" s="15"/>
      <c r="K787" s="18" t="str" cm="1">
        <f t="array" ref="K787">IF(I787="","",_xlfn.XLOOKUP(0&amp;A787&amp;IF(F787&lt;&gt;"",F787,LOOKUP(2,1/(F$2:F787&lt;&gt;""),F$2:F787))&amp;I787,Hoja4!G:G,Hoja4!F:F,"",0))</f>
        <v/>
      </c>
      <c r="L787" s="15"/>
      <c r="M787" s="15">
        <v>17</v>
      </c>
      <c r="N787" s="15" t="s">
        <v>1013</v>
      </c>
      <c r="O787" s="15" t="s">
        <v>40</v>
      </c>
      <c r="P787" s="15" t="s">
        <v>35</v>
      </c>
      <c r="Q787" s="15" t="s">
        <v>36</v>
      </c>
      <c r="R787" s="15" t="s">
        <v>58</v>
      </c>
      <c r="S787" s="15">
        <v>208</v>
      </c>
      <c r="T787" s="15"/>
      <c r="U787" s="15">
        <v>2101</v>
      </c>
      <c r="V787" s="15">
        <v>200</v>
      </c>
      <c r="W787" s="15" t="s">
        <v>38</v>
      </c>
      <c r="X787" s="15" t="s">
        <v>38</v>
      </c>
      <c r="Y787" s="15" t="s">
        <v>38</v>
      </c>
      <c r="Z787" s="2"/>
    </row>
    <row r="788" spans="1:26">
      <c r="A788" s="15">
        <v>229</v>
      </c>
      <c r="B788" s="15">
        <v>1</v>
      </c>
      <c r="C788" s="15"/>
      <c r="D788" s="15"/>
      <c r="E788" s="15"/>
      <c r="F788" s="15"/>
      <c r="G788" s="15"/>
      <c r="H788" s="16" t="s">
        <v>32</v>
      </c>
      <c r="I788" s="16" t="s">
        <v>32</v>
      </c>
      <c r="J788" s="15"/>
      <c r="K788" s="18" t="str" cm="1">
        <f t="array" ref="K788">IF(I788="","",_xlfn.XLOOKUP(0&amp;A788&amp;IF(F788&lt;&gt;"",F788,LOOKUP(2,1/(F$2:F788&lt;&gt;""),F$2:F788))&amp;I788,Hoja4!G:G,Hoja4!F:F,"",0))</f>
        <v/>
      </c>
      <c r="L788" s="15"/>
      <c r="M788" s="15">
        <v>18</v>
      </c>
      <c r="N788" s="15" t="s">
        <v>1014</v>
      </c>
      <c r="O788" s="15" t="s">
        <v>40</v>
      </c>
      <c r="P788" s="15" t="s">
        <v>35</v>
      </c>
      <c r="Q788" s="15" t="s">
        <v>36</v>
      </c>
      <c r="R788" s="15" t="s">
        <v>58</v>
      </c>
      <c r="S788" s="15">
        <v>2100</v>
      </c>
      <c r="T788" s="15"/>
      <c r="U788" s="15">
        <v>96975</v>
      </c>
      <c r="V788" s="15">
        <v>12000</v>
      </c>
      <c r="W788" s="15" t="s">
        <v>38</v>
      </c>
      <c r="X788" s="15" t="s">
        <v>38</v>
      </c>
      <c r="Y788" s="15" t="s">
        <v>38</v>
      </c>
      <c r="Z788" s="2"/>
    </row>
    <row r="789" spans="1:26">
      <c r="A789" s="15">
        <v>229</v>
      </c>
      <c r="B789" s="15">
        <v>1</v>
      </c>
      <c r="C789" s="15"/>
      <c r="D789" s="15"/>
      <c r="E789" s="15"/>
      <c r="F789" s="15"/>
      <c r="G789" s="15"/>
      <c r="H789" s="16" t="s">
        <v>32</v>
      </c>
      <c r="I789" s="16" t="s">
        <v>32</v>
      </c>
      <c r="J789" s="15"/>
      <c r="K789" s="18" t="str" cm="1">
        <f t="array" ref="K789">IF(I789="","",_xlfn.XLOOKUP(0&amp;A789&amp;IF(F789&lt;&gt;"",F789,LOOKUP(2,1/(F$2:F789&lt;&gt;""),F$2:F789))&amp;I789,Hoja4!G:G,Hoja4!F:F,"",0))</f>
        <v/>
      </c>
      <c r="L789" s="15"/>
      <c r="M789" s="15">
        <v>19</v>
      </c>
      <c r="N789" s="15" t="s">
        <v>1015</v>
      </c>
      <c r="O789" s="15" t="s">
        <v>40</v>
      </c>
      <c r="P789" s="15" t="s">
        <v>35</v>
      </c>
      <c r="Q789" s="15" t="s">
        <v>36</v>
      </c>
      <c r="R789" s="15" t="s">
        <v>58</v>
      </c>
      <c r="S789" s="15">
        <v>1700</v>
      </c>
      <c r="T789" s="15"/>
      <c r="U789" s="15">
        <v>16100</v>
      </c>
      <c r="V789" s="15">
        <v>1400</v>
      </c>
      <c r="W789" s="15" t="s">
        <v>38</v>
      </c>
      <c r="X789" s="15" t="s">
        <v>38</v>
      </c>
      <c r="Y789" s="15" t="s">
        <v>38</v>
      </c>
      <c r="Z789" s="2"/>
    </row>
    <row r="790" spans="1:26">
      <c r="A790" s="3">
        <v>229</v>
      </c>
      <c r="B790" s="3">
        <v>1</v>
      </c>
      <c r="C790" s="3" t="s">
        <v>989</v>
      </c>
      <c r="D790" s="3"/>
      <c r="E790" s="3"/>
      <c r="F790" s="3">
        <v>5</v>
      </c>
      <c r="G790" s="3" t="s">
        <v>1008</v>
      </c>
      <c r="H790" s="4" t="s">
        <v>32</v>
      </c>
      <c r="I790" s="4" t="s">
        <v>32</v>
      </c>
      <c r="J790" s="3" t="s">
        <v>44</v>
      </c>
      <c r="K790" s="11">
        <f>SUM(K785:K789)</f>
        <v>5299011000</v>
      </c>
      <c r="L790" s="13">
        <f>SUM(L785:L789)</f>
        <v>0</v>
      </c>
      <c r="M790" s="3"/>
      <c r="N790" s="3"/>
      <c r="O790" s="3"/>
      <c r="P790" s="3"/>
      <c r="Q790" s="3"/>
      <c r="R790" s="3"/>
      <c r="S790" s="3"/>
      <c r="T790" s="3"/>
      <c r="U790" s="3"/>
      <c r="V790" s="3"/>
      <c r="W790" s="3"/>
      <c r="X790" s="3"/>
      <c r="Y790" s="3" t="s">
        <v>45</v>
      </c>
      <c r="Z790" s="13">
        <f>SUM(Z785:Z789)</f>
        <v>0</v>
      </c>
    </row>
    <row r="791" spans="1:26">
      <c r="A791" s="15">
        <v>229</v>
      </c>
      <c r="B791" s="15">
        <v>1</v>
      </c>
      <c r="C791" s="15" t="s">
        <v>989</v>
      </c>
      <c r="D791" s="15">
        <v>5</v>
      </c>
      <c r="E791" s="15" t="s">
        <v>1007</v>
      </c>
      <c r="F791" s="15">
        <v>14</v>
      </c>
      <c r="G791" s="15" t="s">
        <v>1016</v>
      </c>
      <c r="H791" s="16" t="s">
        <v>1017</v>
      </c>
      <c r="I791" s="16" t="s">
        <v>1018</v>
      </c>
      <c r="J791" s="15" t="s">
        <v>1019</v>
      </c>
      <c r="K791" s="9" cm="1">
        <f t="array" ref="K791">IF(I791="","",_xlfn.XLOOKUP(0&amp;A791&amp;IF(F791&lt;&gt;"",F791,LOOKUP(2,1/(F$2:F791&lt;&gt;""),F$2:F791))&amp;I791,Hoja4!G:G,Hoja4!F:F,"",0))</f>
        <v>900518000</v>
      </c>
      <c r="L791" s="2"/>
      <c r="M791" s="15"/>
      <c r="N791" s="15"/>
      <c r="O791" s="15"/>
      <c r="P791" s="15"/>
      <c r="Q791" s="15"/>
      <c r="R791" s="15"/>
      <c r="S791" s="15"/>
      <c r="T791" s="15"/>
      <c r="U791" s="15"/>
      <c r="V791" s="15"/>
      <c r="W791" s="15"/>
      <c r="X791" s="15"/>
      <c r="Y791" s="15"/>
      <c r="Z791" s="15"/>
    </row>
    <row r="792" spans="1:26">
      <c r="A792" s="15">
        <v>229</v>
      </c>
      <c r="B792" s="15">
        <v>1</v>
      </c>
      <c r="C792" s="15"/>
      <c r="D792" s="15"/>
      <c r="E792" s="15"/>
      <c r="F792" s="15"/>
      <c r="G792" s="15"/>
      <c r="H792" s="16" t="s">
        <v>32</v>
      </c>
      <c r="I792" s="16" t="s">
        <v>32</v>
      </c>
      <c r="J792" s="15"/>
      <c r="K792" s="18" t="str" cm="1">
        <f t="array" ref="K792">IF(I792="","",_xlfn.XLOOKUP(0&amp;A792&amp;IF(F792&lt;&gt;"",F792,LOOKUP(2,1/(F$2:F792&lt;&gt;""),F$2:F792))&amp;I792,Hoja4!G:G,Hoja4!F:F,"",0))</f>
        <v/>
      </c>
      <c r="L792" s="15"/>
      <c r="M792" s="15">
        <v>20</v>
      </c>
      <c r="N792" s="15" t="s">
        <v>1020</v>
      </c>
      <c r="O792" s="15" t="s">
        <v>100</v>
      </c>
      <c r="P792" s="15" t="s">
        <v>35</v>
      </c>
      <c r="Q792" s="15" t="s">
        <v>36</v>
      </c>
      <c r="R792" s="15" t="s">
        <v>37</v>
      </c>
      <c r="S792" s="15">
        <v>3</v>
      </c>
      <c r="T792" s="15"/>
      <c r="U792" s="15">
        <v>3</v>
      </c>
      <c r="V792" s="15">
        <v>1</v>
      </c>
      <c r="W792" s="15" t="s">
        <v>38</v>
      </c>
      <c r="X792" s="15" t="s">
        <v>38</v>
      </c>
      <c r="Y792" s="15" t="s">
        <v>38</v>
      </c>
      <c r="Z792" s="2"/>
    </row>
    <row r="793" spans="1:26">
      <c r="A793" s="15">
        <v>229</v>
      </c>
      <c r="B793" s="15">
        <v>1</v>
      </c>
      <c r="C793" s="15"/>
      <c r="D793" s="15"/>
      <c r="E793" s="15"/>
      <c r="F793" s="15"/>
      <c r="G793" s="15"/>
      <c r="H793" s="16" t="s">
        <v>32</v>
      </c>
      <c r="I793" s="16" t="s">
        <v>32</v>
      </c>
      <c r="J793" s="15"/>
      <c r="K793" s="18" t="str" cm="1">
        <f t="array" ref="K793">IF(I793="","",_xlfn.XLOOKUP(0&amp;A793&amp;IF(F793&lt;&gt;"",F793,LOOKUP(2,1/(F$2:F793&lt;&gt;""),F$2:F793))&amp;I793,Hoja4!G:G,Hoja4!F:F,"",0))</f>
        <v/>
      </c>
      <c r="L793" s="15"/>
      <c r="M793" s="15">
        <v>21</v>
      </c>
      <c r="N793" s="15" t="s">
        <v>1021</v>
      </c>
      <c r="O793" s="15" t="s">
        <v>40</v>
      </c>
      <c r="P793" s="15" t="s">
        <v>35</v>
      </c>
      <c r="Q793" s="15" t="s">
        <v>36</v>
      </c>
      <c r="R793" s="15" t="s">
        <v>37</v>
      </c>
      <c r="S793" s="15">
        <v>2</v>
      </c>
      <c r="T793" s="15"/>
      <c r="U793" s="15">
        <v>20</v>
      </c>
      <c r="V793" s="15">
        <v>2</v>
      </c>
      <c r="W793" s="15" t="s">
        <v>38</v>
      </c>
      <c r="X793" s="15" t="s">
        <v>38</v>
      </c>
      <c r="Y793" s="15" t="s">
        <v>38</v>
      </c>
      <c r="Z793" s="2"/>
    </row>
    <row r="794" spans="1:26">
      <c r="A794" s="3">
        <v>229</v>
      </c>
      <c r="B794" s="3">
        <v>1</v>
      </c>
      <c r="C794" s="3" t="s">
        <v>989</v>
      </c>
      <c r="D794" s="3"/>
      <c r="E794" s="3"/>
      <c r="F794" s="3">
        <v>14</v>
      </c>
      <c r="G794" s="3" t="s">
        <v>1016</v>
      </c>
      <c r="H794" s="4" t="s">
        <v>32</v>
      </c>
      <c r="I794" s="4" t="s">
        <v>32</v>
      </c>
      <c r="J794" s="3" t="s">
        <v>44</v>
      </c>
      <c r="K794" s="11">
        <f>SUM(K791:K793)</f>
        <v>900518000</v>
      </c>
      <c r="L794" s="13">
        <f>SUM(L791:L793)</f>
        <v>0</v>
      </c>
      <c r="M794" s="3"/>
      <c r="N794" s="3"/>
      <c r="O794" s="3"/>
      <c r="P794" s="3"/>
      <c r="Q794" s="3"/>
      <c r="R794" s="3"/>
      <c r="S794" s="3"/>
      <c r="T794" s="3"/>
      <c r="U794" s="3"/>
      <c r="V794" s="3"/>
      <c r="W794" s="3"/>
      <c r="X794" s="3"/>
      <c r="Y794" s="3" t="s">
        <v>45</v>
      </c>
      <c r="Z794" s="13">
        <f>SUM(Z791:Z793)</f>
        <v>0</v>
      </c>
    </row>
    <row r="795" spans="1:26">
      <c r="A795" s="15">
        <v>229</v>
      </c>
      <c r="B795" s="15">
        <v>1</v>
      </c>
      <c r="C795" s="15" t="s">
        <v>989</v>
      </c>
      <c r="D795" s="15">
        <v>6</v>
      </c>
      <c r="E795" s="15" t="s">
        <v>1022</v>
      </c>
      <c r="F795" s="15">
        <v>15</v>
      </c>
      <c r="G795" s="15" t="s">
        <v>1023</v>
      </c>
      <c r="H795" s="16" t="s">
        <v>998</v>
      </c>
      <c r="I795" s="16" t="s">
        <v>999</v>
      </c>
      <c r="J795" s="15" t="s">
        <v>1000</v>
      </c>
      <c r="K795" s="9" cm="1">
        <f t="array" ref="K795">IF(I795="","",_xlfn.XLOOKUP(0&amp;A795&amp;IF(F795&lt;&gt;"",F795,LOOKUP(2,1/(F$2:F795&lt;&gt;""),F$2:F795))&amp;I795,Hoja4!G:G,Hoja4!F:F,"",0))</f>
        <v>6275729721</v>
      </c>
      <c r="L795" s="2"/>
      <c r="M795" s="15"/>
      <c r="N795" s="15"/>
      <c r="O795" s="15"/>
      <c r="P795" s="15"/>
      <c r="Q795" s="15"/>
      <c r="R795" s="15"/>
      <c r="S795" s="15"/>
      <c r="T795" s="15"/>
      <c r="U795" s="15"/>
      <c r="V795" s="15"/>
      <c r="W795" s="15"/>
      <c r="X795" s="15"/>
      <c r="Y795" s="15"/>
      <c r="Z795" s="15"/>
    </row>
    <row r="796" spans="1:26">
      <c r="A796" s="15">
        <v>229</v>
      </c>
      <c r="B796" s="15">
        <v>1</v>
      </c>
      <c r="C796" s="15"/>
      <c r="D796" s="15"/>
      <c r="E796" s="15"/>
      <c r="F796" s="15"/>
      <c r="G796" s="15"/>
      <c r="H796" s="16" t="s">
        <v>32</v>
      </c>
      <c r="I796" s="16" t="s">
        <v>32</v>
      </c>
      <c r="J796" s="15"/>
      <c r="K796" s="18" t="str" cm="1">
        <f t="array" ref="K796">IF(I796="","",_xlfn.XLOOKUP(0&amp;A796&amp;IF(F796&lt;&gt;"",F796,LOOKUP(2,1/(F$2:F796&lt;&gt;""),F$2:F796))&amp;I796,Hoja4!G:G,Hoja4!F:F,"",0))</f>
        <v/>
      </c>
      <c r="L796" s="15"/>
      <c r="M796" s="15">
        <v>22</v>
      </c>
      <c r="N796" s="15" t="s">
        <v>319</v>
      </c>
      <c r="O796" s="15" t="s">
        <v>34</v>
      </c>
      <c r="P796" s="15" t="s">
        <v>35</v>
      </c>
      <c r="Q796" s="15" t="s">
        <v>41</v>
      </c>
      <c r="R796" s="15" t="s">
        <v>37</v>
      </c>
      <c r="S796" s="15">
        <v>0</v>
      </c>
      <c r="T796" s="15"/>
      <c r="U796" s="15">
        <v>100</v>
      </c>
      <c r="V796" s="15">
        <v>100</v>
      </c>
      <c r="W796" s="15" t="s">
        <v>38</v>
      </c>
      <c r="X796" s="15" t="s">
        <v>38</v>
      </c>
      <c r="Y796" s="15" t="s">
        <v>43</v>
      </c>
      <c r="Z796" s="2"/>
    </row>
    <row r="797" spans="1:26">
      <c r="A797" s="15">
        <v>229</v>
      </c>
      <c r="B797" s="15">
        <v>1</v>
      </c>
      <c r="C797" s="15"/>
      <c r="D797" s="15"/>
      <c r="E797" s="15"/>
      <c r="F797" s="15"/>
      <c r="G797" s="15"/>
      <c r="H797" s="16" t="s">
        <v>32</v>
      </c>
      <c r="I797" s="16" t="s">
        <v>32</v>
      </c>
      <c r="J797" s="15"/>
      <c r="K797" s="18" t="str" cm="1">
        <f t="array" ref="K797">IF(I797="","",_xlfn.XLOOKUP(0&amp;A797&amp;IF(F797&lt;&gt;"",F797,LOOKUP(2,1/(F$2:F797&lt;&gt;""),F$2:F797))&amp;I797,Hoja4!G:G,Hoja4!F:F,"",0))</f>
        <v/>
      </c>
      <c r="L797" s="15"/>
      <c r="M797" s="15">
        <v>29</v>
      </c>
      <c r="N797" s="15" t="s">
        <v>1024</v>
      </c>
      <c r="O797" s="15" t="s">
        <v>34</v>
      </c>
      <c r="P797" s="15" t="s">
        <v>35</v>
      </c>
      <c r="Q797" s="15" t="s">
        <v>41</v>
      </c>
      <c r="R797" s="15" t="s">
        <v>37</v>
      </c>
      <c r="S797" s="15">
        <v>0</v>
      </c>
      <c r="T797" s="15"/>
      <c r="U797" s="15">
        <v>100</v>
      </c>
      <c r="V797" s="15"/>
      <c r="W797" s="15" t="s">
        <v>43</v>
      </c>
      <c r="X797" s="15" t="s">
        <v>43</v>
      </c>
      <c r="Y797" s="15" t="s">
        <v>38</v>
      </c>
      <c r="Z797" s="2"/>
    </row>
    <row r="798" spans="1:26">
      <c r="A798" s="3">
        <v>229</v>
      </c>
      <c r="B798" s="3">
        <v>1</v>
      </c>
      <c r="C798" s="3" t="s">
        <v>989</v>
      </c>
      <c r="D798" s="3"/>
      <c r="E798" s="3"/>
      <c r="F798" s="3">
        <v>15</v>
      </c>
      <c r="G798" s="3" t="s">
        <v>1023</v>
      </c>
      <c r="H798" s="4" t="s">
        <v>32</v>
      </c>
      <c r="I798" s="4" t="s">
        <v>32</v>
      </c>
      <c r="J798" s="3" t="s">
        <v>44</v>
      </c>
      <c r="K798" s="11">
        <f>SUM(K795:K797)</f>
        <v>6275729721</v>
      </c>
      <c r="L798" s="13">
        <f>SUM(L795:L797)</f>
        <v>0</v>
      </c>
      <c r="M798" s="3"/>
      <c r="N798" s="3"/>
      <c r="O798" s="3"/>
      <c r="P798" s="3"/>
      <c r="Q798" s="3"/>
      <c r="R798" s="3"/>
      <c r="S798" s="3"/>
      <c r="T798" s="3"/>
      <c r="U798" s="3"/>
      <c r="V798" s="3"/>
      <c r="W798" s="3"/>
      <c r="X798" s="3"/>
      <c r="Y798" s="3" t="s">
        <v>45</v>
      </c>
      <c r="Z798" s="13">
        <f>SUM(Z795:Z797)</f>
        <v>0</v>
      </c>
    </row>
    <row r="799" spans="1:26">
      <c r="A799" s="15">
        <v>229</v>
      </c>
      <c r="B799" s="15">
        <v>1</v>
      </c>
      <c r="C799" s="15" t="s">
        <v>989</v>
      </c>
      <c r="D799" s="15">
        <v>6</v>
      </c>
      <c r="E799" s="15" t="s">
        <v>1022</v>
      </c>
      <c r="F799" s="15">
        <v>16</v>
      </c>
      <c r="G799" s="15" t="s">
        <v>1025</v>
      </c>
      <c r="H799" s="16" t="s">
        <v>998</v>
      </c>
      <c r="I799" s="16" t="s">
        <v>999</v>
      </c>
      <c r="J799" s="15" t="s">
        <v>1000</v>
      </c>
      <c r="K799" s="9" cm="1">
        <f t="array" ref="K799">IF(I799="","",_xlfn.XLOOKUP(0&amp;A799&amp;IF(F799&lt;&gt;"",F799,LOOKUP(2,1/(F$2:F799&lt;&gt;""),F$2:F799))&amp;I799,Hoja4!G:G,Hoja4!F:F,"",0))</f>
        <v>1291352129</v>
      </c>
      <c r="L799" s="2"/>
      <c r="M799" s="15"/>
      <c r="N799" s="15"/>
      <c r="O799" s="15"/>
      <c r="P799" s="15"/>
      <c r="Q799" s="15"/>
      <c r="R799" s="15"/>
      <c r="S799" s="15"/>
      <c r="T799" s="15"/>
      <c r="U799" s="15"/>
      <c r="V799" s="15"/>
      <c r="W799" s="15"/>
      <c r="X799" s="15"/>
      <c r="Y799" s="15"/>
      <c r="Z799" s="15"/>
    </row>
    <row r="800" spans="1:26">
      <c r="A800" s="15">
        <v>229</v>
      </c>
      <c r="B800" s="15">
        <v>1</v>
      </c>
      <c r="C800" s="15"/>
      <c r="D800" s="15"/>
      <c r="E800" s="15"/>
      <c r="F800" s="15"/>
      <c r="G800" s="15"/>
      <c r="H800" s="16" t="s">
        <v>32</v>
      </c>
      <c r="I800" s="16" t="s">
        <v>32</v>
      </c>
      <c r="J800" s="15"/>
      <c r="K800" s="18" t="str" cm="1">
        <f t="array" ref="K800">IF(I800="","",_xlfn.XLOOKUP(0&amp;A800&amp;IF(F800&lt;&gt;"",F800,LOOKUP(2,1/(F$2:F800&lt;&gt;""),F$2:F800))&amp;I800,Hoja4!G:G,Hoja4!F:F,"",0))</f>
        <v/>
      </c>
      <c r="L800" s="15"/>
      <c r="M800" s="15">
        <v>23</v>
      </c>
      <c r="N800" s="15" t="s">
        <v>1026</v>
      </c>
      <c r="O800" s="15" t="s">
        <v>34</v>
      </c>
      <c r="P800" s="15" t="s">
        <v>95</v>
      </c>
      <c r="Q800" s="15" t="s">
        <v>41</v>
      </c>
      <c r="R800" s="15" t="s">
        <v>37</v>
      </c>
      <c r="S800" s="15">
        <v>0</v>
      </c>
      <c r="T800" s="15"/>
      <c r="U800" s="15">
        <v>100</v>
      </c>
      <c r="V800" s="15">
        <v>100</v>
      </c>
      <c r="W800" s="15" t="s">
        <v>38</v>
      </c>
      <c r="X800" s="15" t="s">
        <v>38</v>
      </c>
      <c r="Y800" s="15" t="s">
        <v>38</v>
      </c>
      <c r="Z800" s="2"/>
    </row>
    <row r="801" spans="1:26">
      <c r="A801" s="3">
        <v>229</v>
      </c>
      <c r="B801" s="3">
        <v>1</v>
      </c>
      <c r="C801" s="3" t="s">
        <v>989</v>
      </c>
      <c r="D801" s="3"/>
      <c r="E801" s="3"/>
      <c r="F801" s="3">
        <v>16</v>
      </c>
      <c r="G801" s="3" t="s">
        <v>1025</v>
      </c>
      <c r="H801" s="4" t="s">
        <v>32</v>
      </c>
      <c r="I801" s="4" t="s">
        <v>32</v>
      </c>
      <c r="J801" s="3" t="s">
        <v>44</v>
      </c>
      <c r="K801" s="11">
        <f>SUM(K799:K800)</f>
        <v>1291352129</v>
      </c>
      <c r="L801" s="13">
        <f>SUM(L799:L800)</f>
        <v>0</v>
      </c>
      <c r="M801" s="3"/>
      <c r="N801" s="3"/>
      <c r="O801" s="3"/>
      <c r="P801" s="3"/>
      <c r="Q801" s="3"/>
      <c r="R801" s="3"/>
      <c r="S801" s="3"/>
      <c r="T801" s="3"/>
      <c r="U801" s="3"/>
      <c r="V801" s="3"/>
      <c r="W801" s="3"/>
      <c r="X801" s="3"/>
      <c r="Y801" s="3" t="s">
        <v>45</v>
      </c>
      <c r="Z801" s="13">
        <f>SUM(Z799:Z800)</f>
        <v>0</v>
      </c>
    </row>
    <row r="802" spans="1:26">
      <c r="A802" s="15">
        <v>229</v>
      </c>
      <c r="B802" s="15">
        <v>1</v>
      </c>
      <c r="C802" s="15" t="s">
        <v>989</v>
      </c>
      <c r="D802" s="15">
        <v>6</v>
      </c>
      <c r="E802" s="15" t="s">
        <v>1022</v>
      </c>
      <c r="F802" s="15">
        <v>17</v>
      </c>
      <c r="G802" s="15" t="s">
        <v>1027</v>
      </c>
      <c r="H802" s="16" t="s">
        <v>998</v>
      </c>
      <c r="I802" s="16" t="s">
        <v>999</v>
      </c>
      <c r="J802" s="15" t="s">
        <v>1000</v>
      </c>
      <c r="K802" s="9" cm="1">
        <f t="array" ref="K802">IF(I802="","",_xlfn.XLOOKUP(0&amp;A802&amp;IF(F802&lt;&gt;"",F802,LOOKUP(2,1/(F$2:F802&lt;&gt;""),F$2:F802))&amp;I802,Hoja4!G:G,Hoja4!F:F,"",0))</f>
        <v>2439955000</v>
      </c>
      <c r="L802" s="2"/>
      <c r="M802" s="15"/>
      <c r="N802" s="15"/>
      <c r="O802" s="15"/>
      <c r="P802" s="15"/>
      <c r="Q802" s="15"/>
      <c r="R802" s="15"/>
      <c r="S802" s="15"/>
      <c r="T802" s="15"/>
      <c r="U802" s="15"/>
      <c r="V802" s="15"/>
      <c r="W802" s="15"/>
      <c r="X802" s="15"/>
      <c r="Y802" s="15"/>
      <c r="Z802" s="15"/>
    </row>
    <row r="803" spans="1:26">
      <c r="A803" s="15">
        <v>229</v>
      </c>
      <c r="B803" s="15">
        <v>1</v>
      </c>
      <c r="C803" s="15"/>
      <c r="D803" s="15"/>
      <c r="E803" s="15"/>
      <c r="F803" s="15"/>
      <c r="G803" s="15"/>
      <c r="H803" s="16" t="s">
        <v>32</v>
      </c>
      <c r="I803" s="16" t="s">
        <v>32</v>
      </c>
      <c r="J803" s="15"/>
      <c r="K803" s="18" t="str" cm="1">
        <f t="array" ref="K803">IF(I803="","",_xlfn.XLOOKUP(0&amp;A803&amp;IF(F803&lt;&gt;"",F803,LOOKUP(2,1/(F$2:F803&lt;&gt;""),F$2:F803))&amp;I803,Hoja4!G:G,Hoja4!F:F,"",0))</f>
        <v/>
      </c>
      <c r="L803" s="15"/>
      <c r="M803" s="15">
        <v>24</v>
      </c>
      <c r="N803" s="15" t="s">
        <v>1028</v>
      </c>
      <c r="O803" s="15" t="s">
        <v>34</v>
      </c>
      <c r="P803" s="15" t="s">
        <v>35</v>
      </c>
      <c r="Q803" s="15" t="s">
        <v>41</v>
      </c>
      <c r="R803" s="15" t="s">
        <v>37</v>
      </c>
      <c r="S803" s="15">
        <v>0</v>
      </c>
      <c r="T803" s="15"/>
      <c r="U803" s="15">
        <v>100</v>
      </c>
      <c r="V803" s="15">
        <v>100</v>
      </c>
      <c r="W803" s="15" t="s">
        <v>38</v>
      </c>
      <c r="X803" s="15" t="s">
        <v>38</v>
      </c>
      <c r="Y803" s="15" t="s">
        <v>43</v>
      </c>
      <c r="Z803" s="2"/>
    </row>
    <row r="804" spans="1:26">
      <c r="A804" s="15">
        <v>229</v>
      </c>
      <c r="B804" s="15">
        <v>1</v>
      </c>
      <c r="C804" s="15"/>
      <c r="D804" s="15"/>
      <c r="E804" s="15"/>
      <c r="F804" s="15"/>
      <c r="G804" s="15"/>
      <c r="H804" s="16" t="s">
        <v>32</v>
      </c>
      <c r="I804" s="16" t="s">
        <v>32</v>
      </c>
      <c r="J804" s="15"/>
      <c r="K804" s="18" t="str" cm="1">
        <f t="array" ref="K804">IF(I804="","",_xlfn.XLOOKUP(0&amp;A804&amp;IF(F804&lt;&gt;"",F804,LOOKUP(2,1/(F$2:F804&lt;&gt;""),F$2:F804))&amp;I804,Hoja4!G:G,Hoja4!F:F,"",0))</f>
        <v/>
      </c>
      <c r="L804" s="15"/>
      <c r="M804" s="15">
        <v>30</v>
      </c>
      <c r="N804" s="15" t="s">
        <v>1029</v>
      </c>
      <c r="O804" s="15" t="s">
        <v>34</v>
      </c>
      <c r="P804" s="15" t="s">
        <v>131</v>
      </c>
      <c r="Q804" s="15" t="s">
        <v>41</v>
      </c>
      <c r="R804" s="15" t="s">
        <v>37</v>
      </c>
      <c r="S804" s="15">
        <v>0</v>
      </c>
      <c r="T804" s="15"/>
      <c r="U804" s="15">
        <v>100</v>
      </c>
      <c r="V804" s="15"/>
      <c r="W804" s="15" t="s">
        <v>43</v>
      </c>
      <c r="X804" s="15" t="s">
        <v>43</v>
      </c>
      <c r="Y804" s="15" t="s">
        <v>38</v>
      </c>
      <c r="Z804" s="2"/>
    </row>
    <row r="805" spans="1:26">
      <c r="A805" s="3">
        <v>229</v>
      </c>
      <c r="B805" s="3">
        <v>1</v>
      </c>
      <c r="C805" s="3" t="s">
        <v>989</v>
      </c>
      <c r="D805" s="3"/>
      <c r="E805" s="3"/>
      <c r="F805" s="3">
        <v>17</v>
      </c>
      <c r="G805" s="3" t="s">
        <v>1027</v>
      </c>
      <c r="H805" s="4" t="s">
        <v>32</v>
      </c>
      <c r="I805" s="4" t="s">
        <v>32</v>
      </c>
      <c r="J805" s="3" t="s">
        <v>44</v>
      </c>
      <c r="K805" s="11">
        <f>SUM(K802:K804)</f>
        <v>2439955000</v>
      </c>
      <c r="L805" s="13">
        <f>SUM(L802:L804)</f>
        <v>0</v>
      </c>
      <c r="M805" s="3"/>
      <c r="N805" s="3"/>
      <c r="O805" s="3"/>
      <c r="P805" s="3"/>
      <c r="Q805" s="3"/>
      <c r="R805" s="3"/>
      <c r="S805" s="3"/>
      <c r="T805" s="3"/>
      <c r="U805" s="3"/>
      <c r="V805" s="3"/>
      <c r="W805" s="3"/>
      <c r="X805" s="3"/>
      <c r="Y805" s="3" t="s">
        <v>45</v>
      </c>
      <c r="Z805" s="13">
        <f>SUM(Z802:Z804)</f>
        <v>0</v>
      </c>
    </row>
    <row r="806" spans="1:26">
      <c r="A806" s="15">
        <v>229</v>
      </c>
      <c r="B806" s="15">
        <v>1</v>
      </c>
      <c r="C806" s="15" t="s">
        <v>989</v>
      </c>
      <c r="D806" s="15">
        <v>6</v>
      </c>
      <c r="E806" s="15" t="s">
        <v>1022</v>
      </c>
      <c r="F806" s="15">
        <v>18</v>
      </c>
      <c r="G806" s="15" t="s">
        <v>1030</v>
      </c>
      <c r="H806" s="16" t="s">
        <v>32</v>
      </c>
      <c r="I806" s="16" t="s">
        <v>32</v>
      </c>
      <c r="J806" s="15"/>
      <c r="K806" s="18" t="str" cm="1">
        <f t="array" ref="K806">IF(I806="","",_xlfn.XLOOKUP(0&amp;A806&amp;IF(F806&lt;&gt;"",F806,LOOKUP(2,1/(F$2:F806&lt;&gt;""),F$2:F806))&amp;I806,Hoja4!G:G,Hoja4!F:F,"",0))</f>
        <v/>
      </c>
      <c r="L806" s="15"/>
      <c r="M806" s="15"/>
      <c r="N806" s="15"/>
      <c r="O806" s="15"/>
      <c r="P806" s="15"/>
      <c r="Q806" s="15"/>
      <c r="R806" s="15"/>
      <c r="S806" s="15"/>
      <c r="T806" s="15"/>
      <c r="U806" s="15"/>
      <c r="V806" s="15"/>
      <c r="W806" s="15"/>
      <c r="X806" s="15"/>
      <c r="Y806" s="15"/>
      <c r="Z806" s="2"/>
    </row>
    <row r="807" spans="1:26">
      <c r="A807" s="15">
        <v>229</v>
      </c>
      <c r="B807" s="15">
        <v>1</v>
      </c>
      <c r="C807" s="15"/>
      <c r="D807" s="15"/>
      <c r="E807" s="15"/>
      <c r="F807" s="15"/>
      <c r="G807" s="15"/>
      <c r="H807" s="16" t="s">
        <v>32</v>
      </c>
      <c r="I807" s="16" t="s">
        <v>32</v>
      </c>
      <c r="J807" s="15"/>
      <c r="K807" s="18" t="str" cm="1">
        <f t="array" ref="K807">IF(I807="","",_xlfn.XLOOKUP(0&amp;A807&amp;IF(F807&lt;&gt;"",F807,LOOKUP(2,1/(F$2:F807&lt;&gt;""),F$2:F807))&amp;I807,Hoja4!G:G,Hoja4!F:F,"",0))</f>
        <v/>
      </c>
      <c r="L807" s="15"/>
      <c r="M807" s="15">
        <v>25</v>
      </c>
      <c r="N807" s="15" t="s">
        <v>687</v>
      </c>
      <c r="O807" s="15" t="s">
        <v>34</v>
      </c>
      <c r="P807" s="15" t="s">
        <v>95</v>
      </c>
      <c r="Q807" s="15" t="s">
        <v>36</v>
      </c>
      <c r="R807" s="15" t="s">
        <v>37</v>
      </c>
      <c r="S807" s="15">
        <v>0</v>
      </c>
      <c r="T807" s="15"/>
      <c r="U807" s="15">
        <v>354</v>
      </c>
      <c r="V807" s="15"/>
      <c r="W807" s="15" t="s">
        <v>38</v>
      </c>
      <c r="X807" s="15" t="s">
        <v>38</v>
      </c>
      <c r="Y807" s="15" t="s">
        <v>43</v>
      </c>
      <c r="Z807" s="2"/>
    </row>
    <row r="808" spans="1:26">
      <c r="A808" s="15">
        <v>229</v>
      </c>
      <c r="B808" s="15">
        <v>1</v>
      </c>
      <c r="C808" s="15"/>
      <c r="D808" s="15"/>
      <c r="E808" s="15"/>
      <c r="F808" s="15"/>
      <c r="G808" s="15"/>
      <c r="H808" s="16" t="s">
        <v>32</v>
      </c>
      <c r="I808" s="16" t="s">
        <v>32</v>
      </c>
      <c r="J808" s="15"/>
      <c r="K808" s="18" t="str" cm="1">
        <f t="array" ref="K808">IF(I808="","",_xlfn.XLOOKUP(0&amp;A808&amp;IF(F808&lt;&gt;"",F808,LOOKUP(2,1/(F$2:F808&lt;&gt;""),F$2:F808))&amp;I808,Hoja4!G:G,Hoja4!F:F,"",0))</f>
        <v/>
      </c>
      <c r="L808" s="15"/>
      <c r="M808" s="15">
        <v>28</v>
      </c>
      <c r="N808" s="15" t="s">
        <v>120</v>
      </c>
      <c r="O808" s="15" t="s">
        <v>34</v>
      </c>
      <c r="P808" s="15" t="s">
        <v>131</v>
      </c>
      <c r="Q808" s="15" t="s">
        <v>41</v>
      </c>
      <c r="R808" s="15" t="s">
        <v>37</v>
      </c>
      <c r="S808" s="15">
        <v>0</v>
      </c>
      <c r="T808" s="15"/>
      <c r="U808" s="15">
        <v>100</v>
      </c>
      <c r="V808" s="15"/>
      <c r="W808" s="15" t="s">
        <v>43</v>
      </c>
      <c r="X808" s="15" t="s">
        <v>43</v>
      </c>
      <c r="Y808" s="15" t="s">
        <v>38</v>
      </c>
      <c r="Z808" s="2"/>
    </row>
    <row r="809" spans="1:26">
      <c r="A809" s="3">
        <v>229</v>
      </c>
      <c r="B809" s="3">
        <v>1</v>
      </c>
      <c r="C809" s="3" t="s">
        <v>989</v>
      </c>
      <c r="D809" s="3"/>
      <c r="E809" s="3"/>
      <c r="F809" s="3">
        <v>18</v>
      </c>
      <c r="G809" s="3" t="s">
        <v>1030</v>
      </c>
      <c r="H809" s="4" t="s">
        <v>32</v>
      </c>
      <c r="I809" s="4" t="s">
        <v>32</v>
      </c>
      <c r="J809" s="3" t="s">
        <v>44</v>
      </c>
      <c r="K809" s="11">
        <f>SUM(K806:K808)</f>
        <v>0</v>
      </c>
      <c r="L809" s="13">
        <f>SUM(L806:L808)</f>
        <v>0</v>
      </c>
      <c r="M809" s="3"/>
      <c r="N809" s="3"/>
      <c r="O809" s="3"/>
      <c r="P809" s="3"/>
      <c r="Q809" s="3"/>
      <c r="R809" s="3"/>
      <c r="S809" s="3"/>
      <c r="T809" s="3"/>
      <c r="U809" s="3"/>
      <c r="V809" s="3"/>
      <c r="W809" s="3"/>
      <c r="X809" s="3"/>
      <c r="Y809" s="3" t="s">
        <v>45</v>
      </c>
      <c r="Z809" s="13">
        <f>SUM(Z806:Z808)</f>
        <v>0</v>
      </c>
    </row>
    <row r="810" spans="1:26">
      <c r="A810" s="5">
        <v>229</v>
      </c>
      <c r="B810" s="5">
        <v>1</v>
      </c>
      <c r="C810" s="5" t="s">
        <v>989</v>
      </c>
      <c r="D810" s="5"/>
      <c r="E810" s="5"/>
      <c r="F810" s="5"/>
      <c r="G810" s="5"/>
      <c r="H810" s="6" t="s">
        <v>32</v>
      </c>
      <c r="I810" s="6" t="s">
        <v>32</v>
      </c>
      <c r="J810" s="5" t="s">
        <v>121</v>
      </c>
      <c r="K810" s="12">
        <f>SUM(K775,K784,K790,K794,K798,K801,K805,K809)</f>
        <v>39318071000</v>
      </c>
      <c r="L810" s="14">
        <f>SUM(L775,L784,L790,L794,L798,L801,L805,L809)</f>
        <v>0</v>
      </c>
      <c r="M810" s="5"/>
      <c r="N810" s="5"/>
      <c r="O810" s="5"/>
      <c r="P810" s="5"/>
      <c r="Q810" s="5"/>
      <c r="R810" s="5"/>
      <c r="S810" s="5"/>
      <c r="T810" s="5"/>
      <c r="U810" s="5"/>
      <c r="V810" s="5"/>
      <c r="W810" s="5"/>
      <c r="X810" s="5"/>
      <c r="Y810" s="5" t="s">
        <v>121</v>
      </c>
      <c r="Z810" s="14">
        <f>SUM(Z775,Z784,Z790,Z794,Z798,Z801,Z805,Z809)</f>
        <v>0</v>
      </c>
    </row>
    <row r="811" spans="1:26">
      <c r="A811" s="15">
        <v>201</v>
      </c>
      <c r="B811" s="15">
        <v>1</v>
      </c>
      <c r="C811" s="15" t="s">
        <v>1031</v>
      </c>
      <c r="D811" s="15">
        <v>4</v>
      </c>
      <c r="E811" s="15" t="s">
        <v>1032</v>
      </c>
      <c r="F811" s="15">
        <v>15</v>
      </c>
      <c r="G811" s="15" t="s">
        <v>1033</v>
      </c>
      <c r="H811" s="16" t="s">
        <v>1034</v>
      </c>
      <c r="I811" s="16" t="s">
        <v>1035</v>
      </c>
      <c r="J811" s="15" t="s">
        <v>1036</v>
      </c>
      <c r="K811" s="9" cm="1">
        <f t="array" ref="K811">IF(I811="","",_xlfn.XLOOKUP(0&amp;A811&amp;IF(F811&lt;&gt;"",F811,LOOKUP(2,1/(F$2:F811&lt;&gt;""),F$2:F811))&amp;I811,Hoja4!G:G,Hoja4!F:F,"",0))</f>
        <v>183782321000</v>
      </c>
      <c r="L811" s="2"/>
      <c r="M811" s="15"/>
      <c r="N811" s="15"/>
      <c r="O811" s="15"/>
      <c r="P811" s="15"/>
      <c r="Q811" s="15"/>
      <c r="R811" s="15"/>
      <c r="S811" s="15"/>
      <c r="T811" s="15"/>
      <c r="U811" s="15"/>
      <c r="V811" s="15"/>
      <c r="W811" s="15"/>
      <c r="X811" s="15"/>
      <c r="Y811" s="15"/>
      <c r="Z811" s="15"/>
    </row>
    <row r="812" spans="1:26">
      <c r="A812" s="15">
        <v>201</v>
      </c>
      <c r="B812" s="15">
        <v>1</v>
      </c>
      <c r="C812" s="15"/>
      <c r="D812" s="15"/>
      <c r="E812" s="15"/>
      <c r="F812" s="15"/>
      <c r="G812" s="15"/>
      <c r="H812" s="16" t="s">
        <v>32</v>
      </c>
      <c r="I812" s="16" t="s">
        <v>32</v>
      </c>
      <c r="J812" s="15"/>
      <c r="K812" s="18" t="str" cm="1">
        <f t="array" ref="K812">IF(I812="","",_xlfn.XLOOKUP(0&amp;A812&amp;IF(F812&lt;&gt;"",F812,LOOKUP(2,1/(F$2:F812&lt;&gt;""),F$2:F812))&amp;I812,Hoja4!G:G,Hoja4!F:F,"",0))</f>
        <v/>
      </c>
      <c r="L812" s="15"/>
      <c r="M812" s="15">
        <v>14</v>
      </c>
      <c r="N812" s="15" t="s">
        <v>1037</v>
      </c>
      <c r="O812" s="15" t="s">
        <v>100</v>
      </c>
      <c r="P812" s="15" t="s">
        <v>35</v>
      </c>
      <c r="Q812" s="15" t="s">
        <v>41</v>
      </c>
      <c r="R812" s="15" t="s">
        <v>1038</v>
      </c>
      <c r="S812" s="15">
        <v>100</v>
      </c>
      <c r="T812" s="15"/>
      <c r="U812" s="15">
        <v>100</v>
      </c>
      <c r="V812" s="15">
        <v>100</v>
      </c>
      <c r="W812" s="15" t="s">
        <v>38</v>
      </c>
      <c r="X812" s="15" t="s">
        <v>38</v>
      </c>
      <c r="Y812" s="15" t="s">
        <v>38</v>
      </c>
      <c r="Z812" s="2"/>
    </row>
    <row r="813" spans="1:26">
      <c r="A813" s="3">
        <v>201</v>
      </c>
      <c r="B813" s="3">
        <v>1</v>
      </c>
      <c r="C813" s="3" t="s">
        <v>1031</v>
      </c>
      <c r="D813" s="3"/>
      <c r="E813" s="3"/>
      <c r="F813" s="3">
        <v>15</v>
      </c>
      <c r="G813" s="3" t="s">
        <v>1033</v>
      </c>
      <c r="H813" s="4" t="s">
        <v>32</v>
      </c>
      <c r="I813" s="4" t="s">
        <v>32</v>
      </c>
      <c r="J813" s="3" t="s">
        <v>44</v>
      </c>
      <c r="K813" s="11">
        <f>SUM(K811:K812)</f>
        <v>183782321000</v>
      </c>
      <c r="L813" s="13">
        <f>SUM(L810:L812)</f>
        <v>0</v>
      </c>
      <c r="M813" s="3"/>
      <c r="N813" s="3"/>
      <c r="O813" s="3"/>
      <c r="P813" s="3"/>
      <c r="Q813" s="3"/>
      <c r="R813" s="3"/>
      <c r="S813" s="3"/>
      <c r="T813" s="3"/>
      <c r="U813" s="3"/>
      <c r="V813" s="3"/>
      <c r="W813" s="3"/>
      <c r="X813" s="3"/>
      <c r="Y813" s="3" t="s">
        <v>45</v>
      </c>
      <c r="Z813" s="13">
        <f>SUM(Z810:Z812)</f>
        <v>0</v>
      </c>
    </row>
    <row r="814" spans="1:26">
      <c r="A814" s="15">
        <v>201</v>
      </c>
      <c r="B814" s="15">
        <v>1</v>
      </c>
      <c r="C814" s="15" t="s">
        <v>1031</v>
      </c>
      <c r="D814" s="15">
        <v>4</v>
      </c>
      <c r="E814" s="15" t="s">
        <v>1039</v>
      </c>
      <c r="F814" s="15">
        <v>13</v>
      </c>
      <c r="G814" s="15" t="s">
        <v>1040</v>
      </c>
      <c r="H814" s="16" t="s">
        <v>1041</v>
      </c>
      <c r="I814" s="16" t="s">
        <v>1042</v>
      </c>
      <c r="J814" s="15" t="s">
        <v>1043</v>
      </c>
      <c r="K814" s="9" cm="1">
        <f t="array" ref="K814">IF(I814="","",_xlfn.XLOOKUP(0&amp;A814&amp;IF(F814&lt;&gt;"",F814,LOOKUP(2,1/(F$2:F814&lt;&gt;""),F$2:F814))&amp;I814,Hoja4!G:G,Hoja4!F:F,"",0))</f>
        <v>161749217000</v>
      </c>
      <c r="L814" s="2"/>
      <c r="M814" s="15"/>
      <c r="N814" s="15"/>
      <c r="O814" s="15"/>
      <c r="P814" s="15"/>
      <c r="Q814" s="15"/>
      <c r="R814" s="15"/>
      <c r="S814" s="15"/>
      <c r="T814" s="15"/>
      <c r="U814" s="15"/>
      <c r="V814" s="15"/>
      <c r="W814" s="15"/>
      <c r="X814" s="15"/>
      <c r="Y814" s="15"/>
      <c r="Z814" s="15"/>
    </row>
    <row r="815" spans="1:26">
      <c r="A815" s="15">
        <v>201</v>
      </c>
      <c r="B815" s="15">
        <v>1</v>
      </c>
      <c r="C815" s="15"/>
      <c r="D815" s="15"/>
      <c r="E815" s="15"/>
      <c r="F815" s="15"/>
      <c r="G815" s="15"/>
      <c r="H815" s="16" t="s">
        <v>1044</v>
      </c>
      <c r="I815" s="16" t="s">
        <v>1045</v>
      </c>
      <c r="J815" s="15" t="s">
        <v>1046</v>
      </c>
      <c r="K815" s="9" cm="1">
        <f t="array" ref="K815">IF(I815="","",_xlfn.XLOOKUP(0&amp;A815&amp;IF(F815&lt;&gt;"",F815,LOOKUP(2,1/(F$2:F815&lt;&gt;""),F$2:F815))&amp;I815,Hoja4!G:G,Hoja4!F:F,"",0))</f>
        <v>5485485922</v>
      </c>
      <c r="L815" s="2"/>
      <c r="M815" s="15"/>
      <c r="N815" s="15"/>
      <c r="O815" s="15"/>
      <c r="P815" s="15"/>
      <c r="Q815" s="15"/>
      <c r="R815" s="15"/>
      <c r="S815" s="15"/>
      <c r="T815" s="15"/>
      <c r="U815" s="15"/>
      <c r="V815" s="15"/>
      <c r="W815" s="15"/>
      <c r="X815" s="15"/>
      <c r="Y815" s="15"/>
      <c r="Z815" s="15"/>
    </row>
    <row r="816" spans="1:26">
      <c r="A816" s="15">
        <v>201</v>
      </c>
      <c r="B816" s="15">
        <v>1</v>
      </c>
      <c r="C816" s="15"/>
      <c r="D816" s="15"/>
      <c r="E816" s="15"/>
      <c r="F816" s="15"/>
      <c r="G816" s="15"/>
      <c r="H816" s="16" t="s">
        <v>1047</v>
      </c>
      <c r="I816" s="16" t="s">
        <v>1048</v>
      </c>
      <c r="J816" s="15" t="s">
        <v>1049</v>
      </c>
      <c r="K816" s="9" cm="1">
        <f t="array" ref="K816">IF(I816="","",_xlfn.XLOOKUP(0&amp;A816&amp;IF(F816&lt;&gt;"",F816,LOOKUP(2,1/(F$2:F816&lt;&gt;""),F$2:F816))&amp;I816,Hoja4!G:G,Hoja4!F:F,"",0))</f>
        <v>12118135000</v>
      </c>
      <c r="L816" s="2"/>
      <c r="M816" s="15"/>
      <c r="N816" s="15"/>
      <c r="O816" s="15"/>
      <c r="P816" s="15"/>
      <c r="Q816" s="15"/>
      <c r="R816" s="15"/>
      <c r="S816" s="15"/>
      <c r="T816" s="15"/>
      <c r="U816" s="15"/>
      <c r="V816" s="15"/>
      <c r="W816" s="15"/>
      <c r="X816" s="15"/>
      <c r="Y816" s="15"/>
      <c r="Z816" s="15"/>
    </row>
    <row r="817" spans="1:26">
      <c r="A817" s="15">
        <v>201</v>
      </c>
      <c r="B817" s="15">
        <v>1</v>
      </c>
      <c r="C817" s="15"/>
      <c r="D817" s="15"/>
      <c r="E817" s="15"/>
      <c r="F817" s="15"/>
      <c r="G817" s="15"/>
      <c r="H817" s="16" t="s">
        <v>1050</v>
      </c>
      <c r="I817" s="16" t="s">
        <v>1051</v>
      </c>
      <c r="J817" s="15" t="s">
        <v>1052</v>
      </c>
      <c r="K817" s="9" cm="1">
        <f t="array" ref="K817">IF(I817="","",_xlfn.XLOOKUP(0&amp;A817&amp;IF(F817&lt;&gt;"",F817,LOOKUP(2,1/(F$2:F817&lt;&gt;""),F$2:F817))&amp;I817,Hoja4!G:G,Hoja4!F:F,"",0))</f>
        <v>3792859000</v>
      </c>
      <c r="L817" s="2"/>
      <c r="M817" s="15"/>
      <c r="N817" s="15"/>
      <c r="O817" s="15"/>
      <c r="P817" s="15"/>
      <c r="Q817" s="15"/>
      <c r="R817" s="15"/>
      <c r="S817" s="15"/>
      <c r="T817" s="15"/>
      <c r="U817" s="15"/>
      <c r="V817" s="15"/>
      <c r="W817" s="15"/>
      <c r="X817" s="15"/>
      <c r="Y817" s="15"/>
      <c r="Z817" s="15"/>
    </row>
    <row r="818" spans="1:26">
      <c r="A818" s="15">
        <v>201</v>
      </c>
      <c r="B818" s="15">
        <v>1</v>
      </c>
      <c r="C818" s="15"/>
      <c r="D818" s="15"/>
      <c r="E818" s="15"/>
      <c r="F818" s="15"/>
      <c r="G818" s="15"/>
      <c r="H818" s="16" t="s">
        <v>1053</v>
      </c>
      <c r="I818" s="16" t="s">
        <v>1054</v>
      </c>
      <c r="J818" s="15" t="s">
        <v>1055</v>
      </c>
      <c r="K818" s="9" cm="1">
        <f t="array" ref="K818">IF(I818="","",_xlfn.XLOOKUP(0&amp;A818&amp;IF(F818&lt;&gt;"",F818,LOOKUP(2,1/(F$2:F818&lt;&gt;""),F$2:F818))&amp;I818,Hoja4!G:G,Hoja4!F:F,"",0))</f>
        <v>215589820211</v>
      </c>
      <c r="L818" s="2"/>
      <c r="M818" s="15"/>
      <c r="N818" s="15"/>
      <c r="O818" s="15"/>
      <c r="P818" s="15"/>
      <c r="Q818" s="15"/>
      <c r="R818" s="15"/>
      <c r="S818" s="15"/>
      <c r="T818" s="15"/>
      <c r="U818" s="15"/>
      <c r="V818" s="15"/>
      <c r="W818" s="15"/>
      <c r="X818" s="15"/>
      <c r="Y818" s="15"/>
      <c r="Z818" s="15"/>
    </row>
    <row r="819" spans="1:26">
      <c r="A819" s="15">
        <v>201</v>
      </c>
      <c r="B819" s="15">
        <v>1</v>
      </c>
      <c r="C819" s="15"/>
      <c r="D819" s="15"/>
      <c r="E819" s="15"/>
      <c r="F819" s="15"/>
      <c r="G819" s="15"/>
      <c r="H819" s="16" t="s">
        <v>32</v>
      </c>
      <c r="I819" s="16" t="s">
        <v>32</v>
      </c>
      <c r="J819" s="15"/>
      <c r="K819" s="18" t="str" cm="1">
        <f t="array" ref="K819">IF(I819="","",_xlfn.XLOOKUP(0&amp;A819&amp;IF(F819&lt;&gt;"",F819,LOOKUP(2,1/(F$2:F819&lt;&gt;""),F$2:F819))&amp;I819,Hoja4!G:G,Hoja4!F:F,"",0))</f>
        <v/>
      </c>
      <c r="L819" s="15"/>
      <c r="M819" s="15">
        <v>15</v>
      </c>
      <c r="N819" s="15" t="s">
        <v>1056</v>
      </c>
      <c r="O819" s="15" t="s">
        <v>40</v>
      </c>
      <c r="P819" s="15" t="s">
        <v>35</v>
      </c>
      <c r="Q819" s="15" t="s">
        <v>36</v>
      </c>
      <c r="R819" s="15" t="s">
        <v>1038</v>
      </c>
      <c r="S819" s="15">
        <v>66589</v>
      </c>
      <c r="T819" s="15"/>
      <c r="U819" s="15">
        <v>200000</v>
      </c>
      <c r="V819" s="15">
        <v>26166</v>
      </c>
      <c r="W819" s="15" t="s">
        <v>38</v>
      </c>
      <c r="X819" s="15" t="s">
        <v>38</v>
      </c>
      <c r="Y819" s="15" t="s">
        <v>38</v>
      </c>
      <c r="Z819" s="2"/>
    </row>
    <row r="820" spans="1:26">
      <c r="A820" s="15">
        <v>201</v>
      </c>
      <c r="B820" s="15">
        <v>1</v>
      </c>
      <c r="C820" s="15"/>
      <c r="D820" s="15"/>
      <c r="E820" s="15"/>
      <c r="F820" s="15"/>
      <c r="G820" s="15"/>
      <c r="H820" s="16" t="s">
        <v>32</v>
      </c>
      <c r="I820" s="16" t="s">
        <v>32</v>
      </c>
      <c r="J820" s="15"/>
      <c r="K820" s="18" t="str" cm="1">
        <f t="array" ref="K820">IF(I820="","",_xlfn.XLOOKUP(0&amp;A820&amp;IF(F820&lt;&gt;"",F820,LOOKUP(2,1/(F$2:F820&lt;&gt;""),F$2:F820))&amp;I820,Hoja4!G:G,Hoja4!F:F,"",0))</f>
        <v/>
      </c>
      <c r="L820" s="15"/>
      <c r="M820" s="15">
        <v>16</v>
      </c>
      <c r="N820" s="15" t="s">
        <v>1057</v>
      </c>
      <c r="O820" s="15" t="s">
        <v>34</v>
      </c>
      <c r="P820" s="15" t="s">
        <v>35</v>
      </c>
      <c r="Q820" s="15" t="s">
        <v>41</v>
      </c>
      <c r="R820" s="15" t="s">
        <v>1038</v>
      </c>
      <c r="S820" s="15">
        <v>87.3</v>
      </c>
      <c r="T820" s="15"/>
      <c r="U820" s="15">
        <v>95</v>
      </c>
      <c r="V820" s="15">
        <v>95</v>
      </c>
      <c r="W820" s="15" t="s">
        <v>38</v>
      </c>
      <c r="X820" s="15" t="s">
        <v>38</v>
      </c>
      <c r="Y820" s="15" t="s">
        <v>38</v>
      </c>
      <c r="Z820" s="2"/>
    </row>
    <row r="821" spans="1:26">
      <c r="A821" s="15">
        <v>201</v>
      </c>
      <c r="B821" s="15">
        <v>1</v>
      </c>
      <c r="C821" s="15"/>
      <c r="D821" s="15"/>
      <c r="E821" s="15"/>
      <c r="F821" s="15"/>
      <c r="G821" s="15"/>
      <c r="H821" s="16" t="s">
        <v>32</v>
      </c>
      <c r="I821" s="16" t="s">
        <v>32</v>
      </c>
      <c r="J821" s="15"/>
      <c r="K821" s="18" t="str" cm="1">
        <f t="array" ref="K821">IF(I821="","",_xlfn.XLOOKUP(0&amp;A821&amp;IF(F821&lt;&gt;"",F821,LOOKUP(2,1/(F$2:F821&lt;&gt;""),F$2:F821))&amp;I821,Hoja4!G:G,Hoja4!F:F,"",0))</f>
        <v/>
      </c>
      <c r="L821" s="15"/>
      <c r="M821" s="15">
        <v>17</v>
      </c>
      <c r="N821" s="15" t="s">
        <v>1058</v>
      </c>
      <c r="O821" s="15" t="s">
        <v>40</v>
      </c>
      <c r="P821" s="15" t="s">
        <v>131</v>
      </c>
      <c r="Q821" s="15" t="s">
        <v>36</v>
      </c>
      <c r="R821" s="15" t="s">
        <v>1038</v>
      </c>
      <c r="S821" s="15">
        <v>15978</v>
      </c>
      <c r="T821" s="15"/>
      <c r="U821" s="15">
        <v>47520</v>
      </c>
      <c r="V821" s="15">
        <v>5040</v>
      </c>
      <c r="W821" s="15" t="s">
        <v>38</v>
      </c>
      <c r="X821" s="15" t="s">
        <v>38</v>
      </c>
      <c r="Y821" s="15" t="s">
        <v>38</v>
      </c>
      <c r="Z821" s="2"/>
    </row>
    <row r="822" spans="1:26">
      <c r="A822" s="15">
        <v>201</v>
      </c>
      <c r="B822" s="15">
        <v>1</v>
      </c>
      <c r="C822" s="15"/>
      <c r="D822" s="15"/>
      <c r="E822" s="15"/>
      <c r="F822" s="15"/>
      <c r="G822" s="15"/>
      <c r="H822" s="16" t="s">
        <v>32</v>
      </c>
      <c r="I822" s="16" t="s">
        <v>32</v>
      </c>
      <c r="J822" s="15"/>
      <c r="K822" s="18" t="str" cm="1">
        <f t="array" ref="K822">IF(I822="","",_xlfn.XLOOKUP(0&amp;A822&amp;IF(F822&lt;&gt;"",F822,LOOKUP(2,1/(F$2:F822&lt;&gt;""),F$2:F822))&amp;I822,Hoja4!G:G,Hoja4!F:F,"",0))</f>
        <v/>
      </c>
      <c r="L822" s="15"/>
      <c r="M822" s="15">
        <v>41</v>
      </c>
      <c r="N822" s="15" t="s">
        <v>1059</v>
      </c>
      <c r="O822" s="15" t="s">
        <v>34</v>
      </c>
      <c r="P822" s="15" t="s">
        <v>35</v>
      </c>
      <c r="Q822" s="15" t="s">
        <v>41</v>
      </c>
      <c r="R822" s="15" t="s">
        <v>374</v>
      </c>
      <c r="S822" s="15">
        <v>6.6</v>
      </c>
      <c r="T822" s="15"/>
      <c r="U822" s="15">
        <v>100</v>
      </c>
      <c r="V822" s="15">
        <v>100</v>
      </c>
      <c r="W822" s="15" t="s">
        <v>38</v>
      </c>
      <c r="X822" s="15" t="s">
        <v>38</v>
      </c>
      <c r="Y822" s="15" t="s">
        <v>38</v>
      </c>
      <c r="Z822" s="2"/>
    </row>
    <row r="823" spans="1:26">
      <c r="A823" s="15">
        <v>201</v>
      </c>
      <c r="B823" s="15">
        <v>1</v>
      </c>
      <c r="C823" s="15"/>
      <c r="D823" s="15"/>
      <c r="E823" s="15"/>
      <c r="F823" s="15"/>
      <c r="G823" s="15"/>
      <c r="H823" s="16" t="s">
        <v>32</v>
      </c>
      <c r="I823" s="16" t="s">
        <v>32</v>
      </c>
      <c r="J823" s="15"/>
      <c r="K823" s="18" t="str" cm="1">
        <f t="array" ref="K823">IF(I823="","",_xlfn.XLOOKUP(0&amp;A823&amp;IF(F823&lt;&gt;"",F823,LOOKUP(2,1/(F$2:F823&lt;&gt;""),F$2:F823))&amp;I823,Hoja4!G:G,Hoja4!F:F,"",0))</f>
        <v/>
      </c>
      <c r="L823" s="15"/>
      <c r="M823" s="15">
        <v>42</v>
      </c>
      <c r="N823" s="15" t="s">
        <v>1060</v>
      </c>
      <c r="O823" s="15" t="s">
        <v>100</v>
      </c>
      <c r="P823" s="15" t="s">
        <v>35</v>
      </c>
      <c r="Q823" s="15" t="s">
        <v>36</v>
      </c>
      <c r="R823" s="15" t="s">
        <v>1038</v>
      </c>
      <c r="S823" s="15">
        <v>20</v>
      </c>
      <c r="T823" s="15"/>
      <c r="U823" s="15">
        <v>20</v>
      </c>
      <c r="V823" s="15">
        <v>20</v>
      </c>
      <c r="W823" s="15" t="s">
        <v>38</v>
      </c>
      <c r="X823" s="15" t="s">
        <v>38</v>
      </c>
      <c r="Y823" s="15" t="s">
        <v>38</v>
      </c>
      <c r="Z823" s="2"/>
    </row>
    <row r="824" spans="1:26">
      <c r="A824" s="15">
        <v>201</v>
      </c>
      <c r="B824" s="15">
        <v>1</v>
      </c>
      <c r="C824" s="15"/>
      <c r="D824" s="15"/>
      <c r="E824" s="15"/>
      <c r="F824" s="15"/>
      <c r="G824" s="15"/>
      <c r="H824" s="16" t="s">
        <v>32</v>
      </c>
      <c r="I824" s="16" t="s">
        <v>32</v>
      </c>
      <c r="J824" s="15"/>
      <c r="K824" s="18" t="str" cm="1">
        <f t="array" ref="K824">IF(I824="","",_xlfn.XLOOKUP(0&amp;A824&amp;IF(F824&lt;&gt;"",F824,LOOKUP(2,1/(F$2:F824&lt;&gt;""),F$2:F824))&amp;I824,Hoja4!G:G,Hoja4!F:F,"",0))</f>
        <v/>
      </c>
      <c r="L824" s="15"/>
      <c r="M824" s="15">
        <v>43</v>
      </c>
      <c r="N824" s="15" t="s">
        <v>1061</v>
      </c>
      <c r="O824" s="15" t="s">
        <v>100</v>
      </c>
      <c r="P824" s="15" t="s">
        <v>35</v>
      </c>
      <c r="Q824" s="15" t="s">
        <v>36</v>
      </c>
      <c r="R824" s="15" t="s">
        <v>1038</v>
      </c>
      <c r="S824" s="15">
        <v>20</v>
      </c>
      <c r="T824" s="15"/>
      <c r="U824" s="15">
        <v>20</v>
      </c>
      <c r="V824" s="15">
        <v>20</v>
      </c>
      <c r="W824" s="15" t="s">
        <v>38</v>
      </c>
      <c r="X824" s="15" t="s">
        <v>38</v>
      </c>
      <c r="Y824" s="15" t="s">
        <v>38</v>
      </c>
      <c r="Z824" s="2"/>
    </row>
    <row r="825" spans="1:26">
      <c r="A825" s="15">
        <v>201</v>
      </c>
      <c r="B825" s="15">
        <v>1</v>
      </c>
      <c r="C825" s="15"/>
      <c r="D825" s="15"/>
      <c r="E825" s="15"/>
      <c r="F825" s="15"/>
      <c r="G825" s="15"/>
      <c r="H825" s="16" t="s">
        <v>32</v>
      </c>
      <c r="I825" s="16" t="s">
        <v>32</v>
      </c>
      <c r="J825" s="15"/>
      <c r="K825" s="18" t="str" cm="1">
        <f t="array" ref="K825">IF(I825="","",_xlfn.XLOOKUP(0&amp;A825&amp;IF(F825&lt;&gt;"",F825,LOOKUP(2,1/(F$2:F825&lt;&gt;""),F$2:F825))&amp;I825,Hoja4!G:G,Hoja4!F:F,"",0))</f>
        <v/>
      </c>
      <c r="L825" s="15"/>
      <c r="M825" s="15">
        <v>44</v>
      </c>
      <c r="N825" s="15" t="s">
        <v>1062</v>
      </c>
      <c r="O825" s="15" t="s">
        <v>40</v>
      </c>
      <c r="P825" s="15" t="s">
        <v>35</v>
      </c>
      <c r="Q825" s="15" t="s">
        <v>36</v>
      </c>
      <c r="R825" s="15" t="s">
        <v>374</v>
      </c>
      <c r="S825" s="15">
        <v>20213</v>
      </c>
      <c r="T825" s="15"/>
      <c r="U825" s="15">
        <v>106428</v>
      </c>
      <c r="V825" s="15">
        <v>10629</v>
      </c>
      <c r="W825" s="15" t="s">
        <v>38</v>
      </c>
      <c r="X825" s="15" t="s">
        <v>38</v>
      </c>
      <c r="Y825" s="15" t="s">
        <v>38</v>
      </c>
      <c r="Z825" s="2"/>
    </row>
    <row r="826" spans="1:26">
      <c r="A826" s="15">
        <v>201</v>
      </c>
      <c r="B826" s="15">
        <v>1</v>
      </c>
      <c r="C826" s="15"/>
      <c r="D826" s="15"/>
      <c r="E826" s="15"/>
      <c r="F826" s="15"/>
      <c r="G826" s="15"/>
      <c r="H826" s="16" t="s">
        <v>32</v>
      </c>
      <c r="I826" s="16" t="s">
        <v>32</v>
      </c>
      <c r="J826" s="15"/>
      <c r="K826" s="18" t="str" cm="1">
        <f t="array" ref="K826">IF(I826="","",_xlfn.XLOOKUP(0&amp;A826&amp;IF(F826&lt;&gt;"",F826,LOOKUP(2,1/(F$2:F826&lt;&gt;""),F$2:F826))&amp;I826,Hoja4!G:G,Hoja4!F:F,"",0))</f>
        <v/>
      </c>
      <c r="L826" s="15"/>
      <c r="M826" s="15">
        <v>45</v>
      </c>
      <c r="N826" s="15" t="s">
        <v>1063</v>
      </c>
      <c r="O826" s="15" t="s">
        <v>76</v>
      </c>
      <c r="P826" s="15" t="s">
        <v>131</v>
      </c>
      <c r="Q826" s="15" t="s">
        <v>41</v>
      </c>
      <c r="R826" s="15" t="s">
        <v>374</v>
      </c>
      <c r="S826" s="15">
        <v>17</v>
      </c>
      <c r="T826" s="15"/>
      <c r="U826" s="15">
        <v>100</v>
      </c>
      <c r="V826" s="15">
        <v>0.5</v>
      </c>
      <c r="W826" s="15" t="s">
        <v>38</v>
      </c>
      <c r="X826" s="15" t="s">
        <v>38</v>
      </c>
      <c r="Y826" s="15" t="s">
        <v>38</v>
      </c>
      <c r="Z826" s="2"/>
    </row>
    <row r="827" spans="1:26">
      <c r="A827" s="15">
        <v>201</v>
      </c>
      <c r="B827" s="15">
        <v>1</v>
      </c>
      <c r="C827" s="15"/>
      <c r="D827" s="15"/>
      <c r="E827" s="15"/>
      <c r="F827" s="15"/>
      <c r="G827" s="15"/>
      <c r="H827" s="16" t="s">
        <v>32</v>
      </c>
      <c r="I827" s="16" t="s">
        <v>32</v>
      </c>
      <c r="J827" s="15"/>
      <c r="K827" s="18" t="str" cm="1">
        <f t="array" ref="K827">IF(I827="","",_xlfn.XLOOKUP(0&amp;A827&amp;IF(F827&lt;&gt;"",F827,LOOKUP(2,1/(F$2:F827&lt;&gt;""),F$2:F827))&amp;I827,Hoja4!G:G,Hoja4!F:F,"",0))</f>
        <v/>
      </c>
      <c r="L827" s="15"/>
      <c r="M827" s="15">
        <v>50</v>
      </c>
      <c r="N827" s="15" t="s">
        <v>1064</v>
      </c>
      <c r="O827" s="15" t="s">
        <v>40</v>
      </c>
      <c r="P827" s="15" t="s">
        <v>35</v>
      </c>
      <c r="Q827" s="15" t="s">
        <v>36</v>
      </c>
      <c r="R827" s="15" t="s">
        <v>374</v>
      </c>
      <c r="S827" s="15">
        <v>309225</v>
      </c>
      <c r="T827" s="15"/>
      <c r="U827" s="15">
        <v>1244125</v>
      </c>
      <c r="V827" s="15">
        <v>131500</v>
      </c>
      <c r="W827" s="15" t="s">
        <v>38</v>
      </c>
      <c r="X827" s="15" t="s">
        <v>38</v>
      </c>
      <c r="Y827" s="15" t="s">
        <v>38</v>
      </c>
      <c r="Z827" s="2"/>
    </row>
    <row r="828" spans="1:26">
      <c r="A828" s="3">
        <v>201</v>
      </c>
      <c r="B828" s="3">
        <v>1</v>
      </c>
      <c r="C828" s="3" t="s">
        <v>1031</v>
      </c>
      <c r="D828" s="3"/>
      <c r="E828" s="3"/>
      <c r="F828" s="3">
        <v>13</v>
      </c>
      <c r="G828" s="3" t="s">
        <v>1040</v>
      </c>
      <c r="H828" s="4" t="s">
        <v>32</v>
      </c>
      <c r="I828" s="4" t="s">
        <v>32</v>
      </c>
      <c r="J828" s="3" t="s">
        <v>44</v>
      </c>
      <c r="K828" s="11">
        <f>SUM(K814:K827)</f>
        <v>398735517133</v>
      </c>
      <c r="L828" s="13">
        <f>SUM(L814:L827)</f>
        <v>0</v>
      </c>
      <c r="M828" s="3"/>
      <c r="N828" s="3"/>
      <c r="O828" s="3"/>
      <c r="P828" s="3"/>
      <c r="Q828" s="3"/>
      <c r="R828" s="3"/>
      <c r="S828" s="3"/>
      <c r="T828" s="3"/>
      <c r="U828" s="3"/>
      <c r="V828" s="3"/>
      <c r="W828" s="3"/>
      <c r="X828" s="3"/>
      <c r="Y828" s="3" t="s">
        <v>45</v>
      </c>
      <c r="Z828" s="13">
        <f>SUM(Z814:Z827)</f>
        <v>0</v>
      </c>
    </row>
    <row r="829" spans="1:26">
      <c r="A829" s="15">
        <v>201</v>
      </c>
      <c r="B829" s="15">
        <v>1</v>
      </c>
      <c r="C829" s="15" t="s">
        <v>1031</v>
      </c>
      <c r="D829" s="15">
        <v>5</v>
      </c>
      <c r="E829" s="15" t="s">
        <v>1065</v>
      </c>
      <c r="F829" s="15">
        <v>29</v>
      </c>
      <c r="G829" s="15" t="s">
        <v>1066</v>
      </c>
      <c r="H829" s="16" t="s">
        <v>1067</v>
      </c>
      <c r="I829" s="16" t="s">
        <v>1068</v>
      </c>
      <c r="J829" s="15" t="s">
        <v>1069</v>
      </c>
      <c r="K829" s="9" cm="1">
        <f t="array" ref="K829">IF(I829="","",_xlfn.XLOOKUP(0&amp;A829&amp;IF(F829&lt;&gt;"",F829,LOOKUP(2,1/(F$2:F829&lt;&gt;""),F$2:F829))&amp;I829,Hoja4!G:G,Hoja4!F:F,"",0))</f>
        <v>95632737000</v>
      </c>
      <c r="L829" s="2"/>
      <c r="M829" s="15"/>
      <c r="N829" s="15"/>
      <c r="O829" s="15"/>
      <c r="P829" s="15"/>
      <c r="Q829" s="15"/>
      <c r="R829" s="15"/>
      <c r="S829" s="15"/>
      <c r="T829" s="15"/>
      <c r="U829" s="15"/>
      <c r="V829" s="15"/>
      <c r="W829" s="15"/>
      <c r="X829" s="15"/>
      <c r="Y829" s="15"/>
      <c r="Z829" s="15"/>
    </row>
    <row r="830" spans="1:26">
      <c r="A830" s="15">
        <v>201</v>
      </c>
      <c r="B830" s="15">
        <v>1</v>
      </c>
      <c r="C830" s="15"/>
      <c r="D830" s="15"/>
      <c r="E830" s="15"/>
      <c r="F830" s="15"/>
      <c r="G830" s="15"/>
      <c r="H830" s="16" t="s">
        <v>32</v>
      </c>
      <c r="I830" s="16" t="s">
        <v>32</v>
      </c>
      <c r="J830" s="15"/>
      <c r="K830" s="18" t="str" cm="1">
        <f t="array" ref="K830">IF(I830="","",_xlfn.XLOOKUP(0&amp;A830&amp;IF(F830&lt;&gt;"",F830,LOOKUP(2,1/(F$2:F830&lt;&gt;""),F$2:F830))&amp;I830,Hoja4!G:G,Hoja4!F:F,"",0))</f>
        <v/>
      </c>
      <c r="L830" s="15"/>
      <c r="M830" s="15">
        <v>35</v>
      </c>
      <c r="N830" s="15" t="s">
        <v>1070</v>
      </c>
      <c r="O830" s="15" t="s">
        <v>100</v>
      </c>
      <c r="P830" s="15" t="s">
        <v>35</v>
      </c>
      <c r="Q830" s="15" t="s">
        <v>41</v>
      </c>
      <c r="R830" s="15" t="s">
        <v>1038</v>
      </c>
      <c r="S830" s="15">
        <v>100</v>
      </c>
      <c r="T830" s="15"/>
      <c r="U830" s="15">
        <v>100</v>
      </c>
      <c r="V830" s="15">
        <v>100</v>
      </c>
      <c r="W830" s="15" t="s">
        <v>38</v>
      </c>
      <c r="X830" s="15" t="s">
        <v>38</v>
      </c>
      <c r="Y830" s="15" t="s">
        <v>38</v>
      </c>
      <c r="Z830" s="2"/>
    </row>
    <row r="831" spans="1:26">
      <c r="A831" s="3">
        <v>201</v>
      </c>
      <c r="B831" s="3">
        <v>1</v>
      </c>
      <c r="C831" s="3" t="s">
        <v>1031</v>
      </c>
      <c r="D831" s="3"/>
      <c r="E831" s="3"/>
      <c r="F831" s="3">
        <v>29</v>
      </c>
      <c r="G831" s="3" t="s">
        <v>1066</v>
      </c>
      <c r="H831" s="4" t="s">
        <v>32</v>
      </c>
      <c r="I831" s="4" t="s">
        <v>32</v>
      </c>
      <c r="J831" s="3" t="s">
        <v>44</v>
      </c>
      <c r="K831" s="11">
        <f>SUM(K829:K830)</f>
        <v>95632737000</v>
      </c>
      <c r="L831" s="13">
        <f>SUM(L829:L830)</f>
        <v>0</v>
      </c>
      <c r="M831" s="3"/>
      <c r="N831" s="3"/>
      <c r="O831" s="3"/>
      <c r="P831" s="3"/>
      <c r="Q831" s="3"/>
      <c r="R831" s="3"/>
      <c r="S831" s="3"/>
      <c r="T831" s="3"/>
      <c r="U831" s="3"/>
      <c r="V831" s="3"/>
      <c r="W831" s="3"/>
      <c r="X831" s="3"/>
      <c r="Y831" s="3" t="s">
        <v>45</v>
      </c>
      <c r="Z831" s="13">
        <f>SUM(Z829:Z830)</f>
        <v>0</v>
      </c>
    </row>
    <row r="832" spans="1:26">
      <c r="A832" s="15">
        <v>201</v>
      </c>
      <c r="B832" s="15">
        <v>1</v>
      </c>
      <c r="C832" s="15" t="s">
        <v>1031</v>
      </c>
      <c r="D832" s="15">
        <v>3</v>
      </c>
      <c r="E832" s="15" t="s">
        <v>1071</v>
      </c>
      <c r="F832" s="15">
        <v>11</v>
      </c>
      <c r="G832" s="15" t="s">
        <v>1072</v>
      </c>
      <c r="H832" s="16" t="s">
        <v>1067</v>
      </c>
      <c r="I832" s="16" t="s">
        <v>1068</v>
      </c>
      <c r="J832" s="15" t="s">
        <v>1069</v>
      </c>
      <c r="K832" s="9" cm="1">
        <f t="array" ref="K832">IF(I832="","",_xlfn.XLOOKUP(0&amp;A832&amp;IF(F832&lt;&gt;"",F832,LOOKUP(2,1/(F$2:F832&lt;&gt;""),F$2:F832))&amp;I832,Hoja4!G:G,Hoja4!F:F,"",0))</f>
        <v>3648864000</v>
      </c>
      <c r="L832" s="2"/>
      <c r="M832" s="15"/>
      <c r="N832" s="15"/>
      <c r="O832" s="15"/>
      <c r="P832" s="15"/>
      <c r="Q832" s="15"/>
      <c r="R832" s="15"/>
      <c r="S832" s="15"/>
      <c r="T832" s="15"/>
      <c r="U832" s="15"/>
      <c r="V832" s="15"/>
      <c r="W832" s="15"/>
      <c r="X832" s="15"/>
      <c r="Y832" s="15"/>
      <c r="Z832" s="15"/>
    </row>
    <row r="833" spans="1:26">
      <c r="A833" s="15">
        <v>201</v>
      </c>
      <c r="B833" s="15">
        <v>1</v>
      </c>
      <c r="C833" s="15"/>
      <c r="D833" s="15"/>
      <c r="E833" s="15"/>
      <c r="F833" s="15"/>
      <c r="G833" s="15"/>
      <c r="H833" s="16" t="s">
        <v>1053</v>
      </c>
      <c r="I833" s="16" t="s">
        <v>1054</v>
      </c>
      <c r="J833" s="15" t="s">
        <v>1055</v>
      </c>
      <c r="K833" s="9" cm="1">
        <f t="array" ref="K833">IF(I833="","",_xlfn.XLOOKUP(0&amp;A833&amp;IF(F833&lt;&gt;"",F833,LOOKUP(2,1/(F$2:F833&lt;&gt;""),F$2:F833))&amp;I833,Hoja4!G:G,Hoja4!F:F,"",0))</f>
        <v>100852107315</v>
      </c>
      <c r="L833" s="2"/>
      <c r="M833" s="15"/>
      <c r="N833" s="15"/>
      <c r="O833" s="15"/>
      <c r="P833" s="15"/>
      <c r="Q833" s="15"/>
      <c r="R833" s="15"/>
      <c r="S833" s="15"/>
      <c r="T833" s="15"/>
      <c r="U833" s="15"/>
      <c r="V833" s="15"/>
      <c r="W833" s="15"/>
      <c r="X833" s="15"/>
      <c r="Y833" s="15"/>
      <c r="Z833" s="15"/>
    </row>
    <row r="834" spans="1:26">
      <c r="A834" s="15">
        <v>201</v>
      </c>
      <c r="B834" s="15">
        <v>1</v>
      </c>
      <c r="C834" s="15"/>
      <c r="D834" s="15"/>
      <c r="E834" s="15"/>
      <c r="F834" s="15"/>
      <c r="G834" s="15"/>
      <c r="H834" s="16" t="s">
        <v>32</v>
      </c>
      <c r="I834" s="16" t="s">
        <v>32</v>
      </c>
      <c r="J834" s="15"/>
      <c r="K834" s="18" t="str" cm="1">
        <f t="array" ref="K834">IF(I834="","",_xlfn.XLOOKUP(0&amp;A834&amp;IF(F834&lt;&gt;"",F834,LOOKUP(2,1/(F$2:F834&lt;&gt;""),F$2:F834))&amp;I834,Hoja4!G:G,Hoja4!F:F,"",0))</f>
        <v/>
      </c>
      <c r="L834" s="15"/>
      <c r="M834" s="15">
        <v>37</v>
      </c>
      <c r="N834" s="15" t="s">
        <v>1073</v>
      </c>
      <c r="O834" s="15" t="s">
        <v>100</v>
      </c>
      <c r="P834" s="15" t="s">
        <v>35</v>
      </c>
      <c r="Q834" s="15" t="s">
        <v>41</v>
      </c>
      <c r="R834" s="15" t="s">
        <v>1038</v>
      </c>
      <c r="S834" s="15">
        <v>100</v>
      </c>
      <c r="T834" s="15"/>
      <c r="U834" s="15">
        <v>100</v>
      </c>
      <c r="V834" s="15">
        <v>100</v>
      </c>
      <c r="W834" s="15" t="s">
        <v>38</v>
      </c>
      <c r="X834" s="15" t="s">
        <v>38</v>
      </c>
      <c r="Y834" s="15" t="s">
        <v>38</v>
      </c>
      <c r="Z834" s="2"/>
    </row>
    <row r="835" spans="1:26">
      <c r="A835" s="3">
        <v>201</v>
      </c>
      <c r="B835" s="3">
        <v>1</v>
      </c>
      <c r="C835" s="3" t="s">
        <v>1031</v>
      </c>
      <c r="D835" s="3"/>
      <c r="E835" s="3"/>
      <c r="F835" s="3">
        <v>11</v>
      </c>
      <c r="G835" s="3" t="s">
        <v>1072</v>
      </c>
      <c r="H835" s="4" t="s">
        <v>32</v>
      </c>
      <c r="I835" s="4" t="s">
        <v>32</v>
      </c>
      <c r="J835" s="3" t="s">
        <v>44</v>
      </c>
      <c r="K835" s="11">
        <f>SUM(K832:K834)</f>
        <v>104500971315</v>
      </c>
      <c r="L835" s="13">
        <f>SUM(L832:L834)</f>
        <v>0</v>
      </c>
      <c r="M835" s="3"/>
      <c r="N835" s="3"/>
      <c r="O835" s="3"/>
      <c r="P835" s="3"/>
      <c r="Q835" s="3"/>
      <c r="R835" s="3"/>
      <c r="S835" s="3"/>
      <c r="T835" s="3"/>
      <c r="U835" s="3"/>
      <c r="V835" s="3"/>
      <c r="W835" s="3"/>
      <c r="X835" s="3"/>
      <c r="Y835" s="3" t="s">
        <v>45</v>
      </c>
      <c r="Z835" s="13">
        <f>SUM(Z832:Z834)</f>
        <v>0</v>
      </c>
    </row>
    <row r="836" spans="1:26">
      <c r="A836" s="15">
        <v>201</v>
      </c>
      <c r="B836" s="15">
        <v>1</v>
      </c>
      <c r="C836" s="15" t="s">
        <v>1031</v>
      </c>
      <c r="D836" s="15">
        <v>4</v>
      </c>
      <c r="E836" s="15" t="s">
        <v>1032</v>
      </c>
      <c r="F836" s="15">
        <v>14</v>
      </c>
      <c r="G836" s="15" t="s">
        <v>1074</v>
      </c>
      <c r="H836" s="16" t="s">
        <v>1034</v>
      </c>
      <c r="I836" s="16" t="s">
        <v>1035</v>
      </c>
      <c r="J836" s="15" t="s">
        <v>1036</v>
      </c>
      <c r="K836" s="9" cm="1">
        <f t="array" ref="K836">IF(I836="","",_xlfn.XLOOKUP(0&amp;A836&amp;IF(F836&lt;&gt;"",F836,LOOKUP(2,1/(F$2:F836&lt;&gt;""),F$2:F836))&amp;I836,Hoja4!G:G,Hoja4!F:F,"",0))</f>
        <v>3468917924000</v>
      </c>
      <c r="L836" s="2"/>
      <c r="M836" s="15"/>
      <c r="N836" s="15"/>
      <c r="O836" s="15"/>
      <c r="P836" s="15"/>
      <c r="Q836" s="15"/>
      <c r="R836" s="15"/>
      <c r="S836" s="15"/>
      <c r="T836" s="15"/>
      <c r="U836" s="15"/>
      <c r="V836" s="15"/>
      <c r="W836" s="15"/>
      <c r="X836" s="15"/>
      <c r="Y836" s="15"/>
      <c r="Z836" s="15"/>
    </row>
    <row r="837" spans="1:26">
      <c r="A837" s="15">
        <v>201</v>
      </c>
      <c r="B837" s="15">
        <v>1</v>
      </c>
      <c r="C837" s="15"/>
      <c r="D837" s="15"/>
      <c r="E837" s="15"/>
      <c r="F837" s="15"/>
      <c r="G837" s="15"/>
      <c r="H837" s="16" t="s">
        <v>32</v>
      </c>
      <c r="I837" s="16" t="s">
        <v>32</v>
      </c>
      <c r="J837" s="15"/>
      <c r="K837" s="18" t="str" cm="1">
        <f t="array" ref="K837">IF(I837="","",_xlfn.XLOOKUP(0&amp;A837&amp;IF(F837&lt;&gt;"",F837,LOOKUP(2,1/(F$2:F837&lt;&gt;""),F$2:F837))&amp;I837,Hoja4!G:G,Hoja4!F:F,"",0))</f>
        <v/>
      </c>
      <c r="L837" s="15"/>
      <c r="M837" s="15">
        <v>38</v>
      </c>
      <c r="N837" s="15" t="s">
        <v>1075</v>
      </c>
      <c r="O837" s="15" t="s">
        <v>34</v>
      </c>
      <c r="P837" s="15" t="s">
        <v>115</v>
      </c>
      <c r="Q837" s="15" t="s">
        <v>41</v>
      </c>
      <c r="R837" s="15" t="s">
        <v>1038</v>
      </c>
      <c r="S837" s="15">
        <v>100</v>
      </c>
      <c r="T837" s="15"/>
      <c r="U837" s="15">
        <v>100</v>
      </c>
      <c r="V837" s="15">
        <v>100</v>
      </c>
      <c r="W837" s="15" t="s">
        <v>38</v>
      </c>
      <c r="X837" s="15" t="s">
        <v>38</v>
      </c>
      <c r="Y837" s="15" t="s">
        <v>38</v>
      </c>
      <c r="Z837" s="2"/>
    </row>
    <row r="838" spans="1:26">
      <c r="A838" s="3">
        <v>201</v>
      </c>
      <c r="B838" s="3">
        <v>1</v>
      </c>
      <c r="C838" s="3" t="s">
        <v>1031</v>
      </c>
      <c r="D838" s="3"/>
      <c r="E838" s="3"/>
      <c r="F838" s="3">
        <v>14</v>
      </c>
      <c r="G838" s="3" t="s">
        <v>1074</v>
      </c>
      <c r="H838" s="4" t="s">
        <v>32</v>
      </c>
      <c r="I838" s="4" t="s">
        <v>32</v>
      </c>
      <c r="J838" s="3" t="s">
        <v>44</v>
      </c>
      <c r="K838" s="11">
        <f>SUM(K836:K837)</f>
        <v>3468917924000</v>
      </c>
      <c r="L838" s="13">
        <f>SUM(L836:L837)</f>
        <v>0</v>
      </c>
      <c r="M838" s="3"/>
      <c r="N838" s="3"/>
      <c r="O838" s="3"/>
      <c r="P838" s="3"/>
      <c r="Q838" s="3"/>
      <c r="R838" s="3"/>
      <c r="S838" s="3"/>
      <c r="T838" s="3"/>
      <c r="U838" s="3"/>
      <c r="V838" s="3"/>
      <c r="W838" s="3"/>
      <c r="X838" s="3"/>
      <c r="Y838" s="3" t="s">
        <v>45</v>
      </c>
      <c r="Z838" s="13">
        <f>SUM(Z836:Z837)</f>
        <v>0</v>
      </c>
    </row>
    <row r="839" spans="1:26">
      <c r="A839" s="15">
        <v>201</v>
      </c>
      <c r="B839" s="15">
        <v>1</v>
      </c>
      <c r="C839" s="15" t="s">
        <v>1031</v>
      </c>
      <c r="D839" s="15">
        <v>3</v>
      </c>
      <c r="E839" s="15" t="s">
        <v>1071</v>
      </c>
      <c r="F839" s="15">
        <v>8</v>
      </c>
      <c r="G839" s="15" t="s">
        <v>1076</v>
      </c>
      <c r="H839" s="16" t="s">
        <v>1053</v>
      </c>
      <c r="I839" s="16" t="s">
        <v>1054</v>
      </c>
      <c r="J839" s="15" t="s">
        <v>1055</v>
      </c>
      <c r="K839" s="9" cm="1">
        <f t="array" ref="K839">IF(I839="","",_xlfn.XLOOKUP(0&amp;A839&amp;IF(F839&lt;&gt;"",F839,LOOKUP(2,1/(F$2:F839&lt;&gt;""),F$2:F839))&amp;I839,Hoja4!G:G,Hoja4!F:F,"",0))</f>
        <v>10430918556</v>
      </c>
      <c r="L839" s="2"/>
      <c r="M839" s="15"/>
      <c r="N839" s="15"/>
      <c r="O839" s="15"/>
      <c r="P839" s="15"/>
      <c r="Q839" s="15"/>
      <c r="R839" s="15"/>
      <c r="S839" s="15"/>
      <c r="T839" s="15"/>
      <c r="U839" s="15"/>
      <c r="V839" s="15"/>
      <c r="W839" s="15"/>
      <c r="X839" s="15"/>
      <c r="Y839" s="15"/>
      <c r="Z839" s="15"/>
    </row>
    <row r="840" spans="1:26">
      <c r="A840" s="15">
        <v>201</v>
      </c>
      <c r="B840" s="15">
        <v>1</v>
      </c>
      <c r="C840" s="15"/>
      <c r="D840" s="15"/>
      <c r="E840" s="15"/>
      <c r="F840" s="15"/>
      <c r="G840" s="15"/>
      <c r="H840" s="16" t="s">
        <v>32</v>
      </c>
      <c r="I840" s="16" t="s">
        <v>32</v>
      </c>
      <c r="J840" s="15"/>
      <c r="K840" s="18" t="str" cm="1">
        <f t="array" ref="K840">IF(I840="","",_xlfn.XLOOKUP(0&amp;A840&amp;IF(F840&lt;&gt;"",F840,LOOKUP(2,1/(F$2:F840&lt;&gt;""),F$2:F840))&amp;I840,Hoja4!G:G,Hoja4!F:F,"",0))</f>
        <v/>
      </c>
      <c r="L840" s="15"/>
      <c r="M840" s="15">
        <v>40</v>
      </c>
      <c r="N840" s="15" t="s">
        <v>1077</v>
      </c>
      <c r="O840" s="15" t="s">
        <v>1078</v>
      </c>
      <c r="P840" s="15" t="s">
        <v>35</v>
      </c>
      <c r="Q840" s="15" t="s">
        <v>41</v>
      </c>
      <c r="R840" s="15" t="s">
        <v>374</v>
      </c>
      <c r="S840" s="15">
        <v>17.399999999999999</v>
      </c>
      <c r="T840" s="15"/>
      <c r="U840" s="15">
        <v>15.7</v>
      </c>
      <c r="V840" s="15">
        <v>15.7</v>
      </c>
      <c r="W840" s="15" t="s">
        <v>38</v>
      </c>
      <c r="X840" s="15" t="s">
        <v>38</v>
      </c>
      <c r="Y840" s="15" t="s">
        <v>38</v>
      </c>
      <c r="Z840" s="2"/>
    </row>
    <row r="841" spans="1:26">
      <c r="A841" s="3">
        <v>201</v>
      </c>
      <c r="B841" s="3">
        <v>1</v>
      </c>
      <c r="C841" s="3" t="s">
        <v>1031</v>
      </c>
      <c r="D841" s="3"/>
      <c r="E841" s="3"/>
      <c r="F841" s="3">
        <v>8</v>
      </c>
      <c r="G841" s="3" t="s">
        <v>1076</v>
      </c>
      <c r="H841" s="4" t="s">
        <v>32</v>
      </c>
      <c r="I841" s="4" t="s">
        <v>32</v>
      </c>
      <c r="J841" s="3" t="s">
        <v>44</v>
      </c>
      <c r="K841" s="11">
        <f>SUM(K839:K840)</f>
        <v>10430918556</v>
      </c>
      <c r="L841" s="13">
        <f>SUM(L839:L840)</f>
        <v>0</v>
      </c>
      <c r="M841" s="3"/>
      <c r="N841" s="3"/>
      <c r="O841" s="3"/>
      <c r="P841" s="3"/>
      <c r="Q841" s="3"/>
      <c r="R841" s="3"/>
      <c r="S841" s="3"/>
      <c r="T841" s="3"/>
      <c r="U841" s="3"/>
      <c r="V841" s="3"/>
      <c r="W841" s="3"/>
      <c r="X841" s="3"/>
      <c r="Y841" s="3" t="s">
        <v>45</v>
      </c>
      <c r="Z841" s="13">
        <f>SUM(Z839:Z840)</f>
        <v>0</v>
      </c>
    </row>
    <row r="842" spans="1:26">
      <c r="A842" s="15">
        <v>201</v>
      </c>
      <c r="B842" s="15">
        <v>1</v>
      </c>
      <c r="C842" s="15" t="s">
        <v>1031</v>
      </c>
      <c r="D842" s="15">
        <v>3</v>
      </c>
      <c r="E842" s="15" t="s">
        <v>1071</v>
      </c>
      <c r="F842" s="15">
        <v>3</v>
      </c>
      <c r="G842" s="15" t="s">
        <v>1079</v>
      </c>
      <c r="H842" s="16" t="s">
        <v>1053</v>
      </c>
      <c r="I842" s="16" t="s">
        <v>1054</v>
      </c>
      <c r="J842" s="15" t="s">
        <v>1055</v>
      </c>
      <c r="K842" s="9" cm="1">
        <f t="array" ref="K842">IF(I842="","",_xlfn.XLOOKUP(0&amp;A842&amp;IF(F842&lt;&gt;"",F842,LOOKUP(2,1/(F$2:F842&lt;&gt;""),F$2:F842))&amp;I842,Hoja4!G:G,Hoja4!F:F,"",0))</f>
        <v>6852494000</v>
      </c>
      <c r="L842" s="2"/>
      <c r="M842" s="15"/>
      <c r="N842" s="15"/>
      <c r="O842" s="15"/>
      <c r="P842" s="15"/>
      <c r="Q842" s="15"/>
      <c r="R842" s="15"/>
      <c r="S842" s="15"/>
      <c r="T842" s="15"/>
      <c r="U842" s="15"/>
      <c r="V842" s="15"/>
      <c r="W842" s="15"/>
      <c r="X842" s="15"/>
      <c r="Y842" s="15"/>
      <c r="Z842" s="15"/>
    </row>
    <row r="843" spans="1:26">
      <c r="A843" s="15">
        <v>201</v>
      </c>
      <c r="B843" s="15">
        <v>1</v>
      </c>
      <c r="C843" s="15"/>
      <c r="D843" s="15"/>
      <c r="E843" s="15"/>
      <c r="F843" s="15"/>
      <c r="G843" s="15"/>
      <c r="H843" s="16" t="s">
        <v>32</v>
      </c>
      <c r="I843" s="16" t="s">
        <v>32</v>
      </c>
      <c r="J843" s="15"/>
      <c r="K843" s="18" t="str" cm="1">
        <f t="array" ref="K843">IF(I843="","",_xlfn.XLOOKUP(0&amp;A843&amp;IF(F843&lt;&gt;"",F843,LOOKUP(2,1/(F$2:F843&lt;&gt;""),F$2:F843))&amp;I843,Hoja4!G:G,Hoja4!F:F,"",0))</f>
        <v/>
      </c>
      <c r="L843" s="15"/>
      <c r="M843" s="15">
        <v>46</v>
      </c>
      <c r="N843" s="15" t="s">
        <v>1080</v>
      </c>
      <c r="O843" s="15" t="s">
        <v>40</v>
      </c>
      <c r="P843" s="15" t="s">
        <v>35</v>
      </c>
      <c r="Q843" s="15" t="s">
        <v>36</v>
      </c>
      <c r="R843" s="15" t="s">
        <v>1038</v>
      </c>
      <c r="S843" s="15">
        <v>4217</v>
      </c>
      <c r="T843" s="15"/>
      <c r="U843" s="15">
        <v>42170</v>
      </c>
      <c r="V843" s="15">
        <v>4217</v>
      </c>
      <c r="W843" s="15" t="s">
        <v>38</v>
      </c>
      <c r="X843" s="15" t="s">
        <v>38</v>
      </c>
      <c r="Y843" s="15" t="s">
        <v>38</v>
      </c>
      <c r="Z843" s="2"/>
    </row>
    <row r="844" spans="1:26">
      <c r="A844" s="3">
        <v>201</v>
      </c>
      <c r="B844" s="3">
        <v>1</v>
      </c>
      <c r="C844" s="3" t="s">
        <v>1031</v>
      </c>
      <c r="D844" s="3"/>
      <c r="E844" s="3"/>
      <c r="F844" s="3">
        <v>3</v>
      </c>
      <c r="G844" s="3" t="s">
        <v>1079</v>
      </c>
      <c r="H844" s="4" t="s">
        <v>32</v>
      </c>
      <c r="I844" s="4" t="s">
        <v>32</v>
      </c>
      <c r="J844" s="3" t="s">
        <v>44</v>
      </c>
      <c r="K844" s="11">
        <f>SUM(K842:K843)</f>
        <v>6852494000</v>
      </c>
      <c r="L844" s="13">
        <f>SUM(L842:L843)</f>
        <v>0</v>
      </c>
      <c r="M844" s="3"/>
      <c r="N844" s="3"/>
      <c r="O844" s="3"/>
      <c r="P844" s="3"/>
      <c r="Q844" s="3"/>
      <c r="R844" s="3"/>
      <c r="S844" s="3"/>
      <c r="T844" s="3"/>
      <c r="U844" s="3"/>
      <c r="V844" s="3"/>
      <c r="W844" s="3"/>
      <c r="X844" s="3"/>
      <c r="Y844" s="3" t="s">
        <v>45</v>
      </c>
      <c r="Z844" s="13">
        <f>SUM(Z842:Z843)</f>
        <v>0</v>
      </c>
    </row>
    <row r="845" spans="1:26">
      <c r="A845" s="15">
        <v>201</v>
      </c>
      <c r="B845" s="15">
        <v>1</v>
      </c>
      <c r="C845" s="15" t="s">
        <v>1031</v>
      </c>
      <c r="D845" s="15">
        <v>3</v>
      </c>
      <c r="E845" s="15" t="s">
        <v>1071</v>
      </c>
      <c r="F845" s="15">
        <v>6</v>
      </c>
      <c r="G845" s="15" t="s">
        <v>1081</v>
      </c>
      <c r="H845" s="16" t="s">
        <v>1082</v>
      </c>
      <c r="I845" s="16" t="s">
        <v>1083</v>
      </c>
      <c r="J845" s="15" t="s">
        <v>1084</v>
      </c>
      <c r="K845" s="9" cm="1">
        <f t="array" ref="K845">IF(I845="","",_xlfn.XLOOKUP(0&amp;A845&amp;IF(F845&lt;&gt;"",F845,LOOKUP(2,1/(F$2:F845&lt;&gt;""),F$2:F845))&amp;I845,Hoja4!G:G,Hoja4!F:F,"",0))</f>
        <v>3646339000</v>
      </c>
      <c r="L845" s="2"/>
      <c r="M845" s="15"/>
      <c r="N845" s="15"/>
      <c r="O845" s="15"/>
      <c r="P845" s="15"/>
      <c r="Q845" s="15"/>
      <c r="R845" s="15"/>
      <c r="S845" s="15"/>
      <c r="T845" s="15"/>
      <c r="U845" s="15"/>
      <c r="V845" s="15"/>
      <c r="W845" s="15"/>
      <c r="X845" s="15"/>
      <c r="Y845" s="15"/>
      <c r="Z845" s="15"/>
    </row>
    <row r="846" spans="1:26">
      <c r="A846" s="15">
        <v>201</v>
      </c>
      <c r="B846" s="15">
        <v>1</v>
      </c>
      <c r="C846" s="15"/>
      <c r="D846" s="15"/>
      <c r="E846" s="15"/>
      <c r="F846" s="15"/>
      <c r="G846" s="15"/>
      <c r="H846" s="16" t="s">
        <v>1053</v>
      </c>
      <c r="I846" s="16" t="s">
        <v>1054</v>
      </c>
      <c r="J846" s="15" t="s">
        <v>1055</v>
      </c>
      <c r="K846" s="9" cm="1">
        <f t="array" ref="K846">IF(I846="","",_xlfn.XLOOKUP(0&amp;A846&amp;IF(F846&lt;&gt;"",F846,LOOKUP(2,1/(F$2:F846&lt;&gt;""),F$2:F846))&amp;I846,Hoja4!G:G,Hoja4!F:F,"",0))</f>
        <v>28994481318</v>
      </c>
      <c r="L846" s="2"/>
      <c r="M846" s="15"/>
      <c r="N846" s="15"/>
      <c r="O846" s="15"/>
      <c r="P846" s="15"/>
      <c r="Q846" s="15"/>
      <c r="R846" s="15"/>
      <c r="S846" s="15"/>
      <c r="T846" s="15"/>
      <c r="U846" s="15"/>
      <c r="V846" s="15"/>
      <c r="W846" s="15"/>
      <c r="X846" s="15"/>
      <c r="Y846" s="15"/>
      <c r="Z846" s="15"/>
    </row>
    <row r="847" spans="1:26">
      <c r="A847" s="15">
        <v>201</v>
      </c>
      <c r="B847" s="15">
        <v>1</v>
      </c>
      <c r="C847" s="15"/>
      <c r="D847" s="15"/>
      <c r="E847" s="15"/>
      <c r="F847" s="15"/>
      <c r="G847" s="15"/>
      <c r="H847" s="16" t="s">
        <v>32</v>
      </c>
      <c r="I847" s="16" t="s">
        <v>32</v>
      </c>
      <c r="J847" s="15"/>
      <c r="K847" s="18" t="str" cm="1">
        <f t="array" ref="K847">IF(I847="","",_xlfn.XLOOKUP(0&amp;A847&amp;IF(F847&lt;&gt;"",F847,LOOKUP(2,1/(F$2:F847&lt;&gt;""),F$2:F847))&amp;I847,Hoja4!G:G,Hoja4!F:F,"",0))</f>
        <v/>
      </c>
      <c r="L847" s="15"/>
      <c r="M847" s="15">
        <v>47</v>
      </c>
      <c r="N847" s="15" t="s">
        <v>1085</v>
      </c>
      <c r="O847" s="15" t="s">
        <v>34</v>
      </c>
      <c r="P847" s="15" t="s">
        <v>35</v>
      </c>
      <c r="Q847" s="15" t="s">
        <v>41</v>
      </c>
      <c r="R847" s="15" t="s">
        <v>374</v>
      </c>
      <c r="S847" s="15"/>
      <c r="T847" s="15"/>
      <c r="U847" s="15">
        <v>100</v>
      </c>
      <c r="V847" s="15">
        <v>100</v>
      </c>
      <c r="W847" s="15" t="s">
        <v>38</v>
      </c>
      <c r="X847" s="15" t="s">
        <v>38</v>
      </c>
      <c r="Y847" s="15" t="s">
        <v>38</v>
      </c>
      <c r="Z847" s="2"/>
    </row>
    <row r="848" spans="1:26">
      <c r="A848" s="3">
        <v>201</v>
      </c>
      <c r="B848" s="3">
        <v>1</v>
      </c>
      <c r="C848" s="3" t="s">
        <v>1031</v>
      </c>
      <c r="D848" s="3"/>
      <c r="E848" s="3"/>
      <c r="F848" s="3">
        <v>6</v>
      </c>
      <c r="G848" s="3" t="s">
        <v>1081</v>
      </c>
      <c r="H848" s="4" t="s">
        <v>32</v>
      </c>
      <c r="I848" s="4" t="s">
        <v>32</v>
      </c>
      <c r="J848" s="3" t="s">
        <v>44</v>
      </c>
      <c r="K848" s="11">
        <f>SUM(K845:K847)</f>
        <v>32640820318</v>
      </c>
      <c r="L848" s="13">
        <f>SUM(L845:L847)</f>
        <v>0</v>
      </c>
      <c r="M848" s="3"/>
      <c r="N848" s="3"/>
      <c r="O848" s="3"/>
      <c r="P848" s="3"/>
      <c r="Q848" s="3"/>
      <c r="R848" s="3"/>
      <c r="S848" s="3"/>
      <c r="T848" s="3"/>
      <c r="U848" s="3"/>
      <c r="V848" s="3"/>
      <c r="W848" s="3"/>
      <c r="X848" s="3"/>
      <c r="Y848" s="3" t="s">
        <v>45</v>
      </c>
      <c r="Z848" s="13">
        <f>SUM(Z845:Z847)</f>
        <v>0</v>
      </c>
    </row>
    <row r="849" spans="1:26">
      <c r="A849" s="15">
        <v>201</v>
      </c>
      <c r="B849" s="15">
        <v>1</v>
      </c>
      <c r="C849" s="15" t="s">
        <v>1031</v>
      </c>
      <c r="D849" s="15">
        <v>3</v>
      </c>
      <c r="E849" s="15" t="s">
        <v>1071</v>
      </c>
      <c r="F849" s="15">
        <v>7</v>
      </c>
      <c r="G849" s="15" t="s">
        <v>1086</v>
      </c>
      <c r="H849" s="16" t="s">
        <v>1053</v>
      </c>
      <c r="I849" s="16" t="s">
        <v>1054</v>
      </c>
      <c r="J849" s="15" t="s">
        <v>1055</v>
      </c>
      <c r="K849" s="9" cm="1">
        <f t="array" ref="K849">IF(I849="","",_xlfn.XLOOKUP(0&amp;A849&amp;IF(F849&lt;&gt;"",F849,LOOKUP(2,1/(F$2:F849&lt;&gt;""),F$2:F849))&amp;I849,Hoja4!G:G,Hoja4!F:F,"",0))</f>
        <v>8425901926</v>
      </c>
      <c r="L849" s="2"/>
      <c r="M849" s="15"/>
      <c r="N849" s="15"/>
      <c r="O849" s="15"/>
      <c r="P849" s="15"/>
      <c r="Q849" s="15"/>
      <c r="R849" s="15"/>
      <c r="S849" s="15"/>
      <c r="T849" s="15"/>
      <c r="U849" s="15"/>
      <c r="V849" s="15"/>
      <c r="W849" s="15"/>
      <c r="X849" s="15"/>
      <c r="Y849" s="15"/>
      <c r="Z849" s="15"/>
    </row>
    <row r="850" spans="1:26">
      <c r="A850" s="15">
        <v>201</v>
      </c>
      <c r="B850" s="15">
        <v>1</v>
      </c>
      <c r="C850" s="15"/>
      <c r="D850" s="15"/>
      <c r="E850" s="15"/>
      <c r="F850" s="15"/>
      <c r="G850" s="15"/>
      <c r="H850" s="16" t="s">
        <v>32</v>
      </c>
      <c r="I850" s="16" t="s">
        <v>32</v>
      </c>
      <c r="J850" s="15"/>
      <c r="K850" s="18" t="str" cm="1">
        <f t="array" ref="K850">IF(I850="","",_xlfn.XLOOKUP(0&amp;A850&amp;IF(F850&lt;&gt;"",F850,LOOKUP(2,1/(F$2:F850&lt;&gt;""),F$2:F850))&amp;I850,Hoja4!G:G,Hoja4!F:F,"",0))</f>
        <v/>
      </c>
      <c r="L850" s="15"/>
      <c r="M850" s="15">
        <v>48</v>
      </c>
      <c r="N850" s="15" t="s">
        <v>1087</v>
      </c>
      <c r="O850" s="15" t="s">
        <v>76</v>
      </c>
      <c r="P850" s="15" t="s">
        <v>35</v>
      </c>
      <c r="Q850" s="15" t="s">
        <v>41</v>
      </c>
      <c r="R850" s="15" t="s">
        <v>374</v>
      </c>
      <c r="S850" s="15">
        <v>0</v>
      </c>
      <c r="T850" s="15"/>
      <c r="U850" s="15">
        <v>100</v>
      </c>
      <c r="V850" s="15">
        <v>40</v>
      </c>
      <c r="W850" s="15" t="s">
        <v>38</v>
      </c>
      <c r="X850" s="15" t="s">
        <v>38</v>
      </c>
      <c r="Y850" s="15" t="s">
        <v>38</v>
      </c>
      <c r="Z850" s="2"/>
    </row>
    <row r="851" spans="1:26">
      <c r="A851" s="3">
        <v>201</v>
      </c>
      <c r="B851" s="3">
        <v>1</v>
      </c>
      <c r="C851" s="3" t="s">
        <v>1031</v>
      </c>
      <c r="D851" s="3"/>
      <c r="E851" s="3"/>
      <c r="F851" s="3">
        <v>7</v>
      </c>
      <c r="G851" s="3" t="s">
        <v>1086</v>
      </c>
      <c r="H851" s="4" t="s">
        <v>32</v>
      </c>
      <c r="I851" s="4" t="s">
        <v>32</v>
      </c>
      <c r="J851" s="3" t="s">
        <v>44</v>
      </c>
      <c r="K851" s="11">
        <f>SUM(K849:K850)</f>
        <v>8425901926</v>
      </c>
      <c r="L851" s="13">
        <f>SUM(L849:L850)</f>
        <v>0</v>
      </c>
      <c r="M851" s="3"/>
      <c r="N851" s="3"/>
      <c r="O851" s="3"/>
      <c r="P851" s="3"/>
      <c r="Q851" s="3"/>
      <c r="R851" s="3"/>
      <c r="S851" s="3"/>
      <c r="T851" s="3"/>
      <c r="U851" s="3"/>
      <c r="V851" s="3"/>
      <c r="W851" s="3"/>
      <c r="X851" s="3"/>
      <c r="Y851" s="3" t="s">
        <v>45</v>
      </c>
      <c r="Z851" s="13">
        <f>SUM(Z849:Z850)</f>
        <v>0</v>
      </c>
    </row>
    <row r="852" spans="1:26">
      <c r="A852" s="15">
        <v>201</v>
      </c>
      <c r="B852" s="15">
        <v>1</v>
      </c>
      <c r="C852" s="15" t="s">
        <v>1031</v>
      </c>
      <c r="D852" s="15">
        <v>5</v>
      </c>
      <c r="E852" s="15" t="s">
        <v>1065</v>
      </c>
      <c r="F852" s="15">
        <v>27</v>
      </c>
      <c r="G852" s="15" t="s">
        <v>1088</v>
      </c>
      <c r="H852" s="16" t="s">
        <v>1089</v>
      </c>
      <c r="I852" s="16" t="s">
        <v>1090</v>
      </c>
      <c r="J852" s="15" t="s">
        <v>1091</v>
      </c>
      <c r="K852" s="9" cm="1">
        <f t="array" ref="K852">IF(I852="","",_xlfn.XLOOKUP(0&amp;A852&amp;IF(F852&lt;&gt;"",F852,LOOKUP(2,1/(F$2:F852&lt;&gt;""),F$2:F852))&amp;I852,Hoja4!G:G,Hoja4!F:F,"",0))</f>
        <v>188537764000</v>
      </c>
      <c r="L852" s="2"/>
      <c r="M852" s="15"/>
      <c r="N852" s="15"/>
      <c r="O852" s="15"/>
      <c r="P852" s="15"/>
      <c r="Q852" s="15"/>
      <c r="R852" s="15"/>
      <c r="S852" s="15"/>
      <c r="T852" s="15"/>
      <c r="U852" s="15"/>
      <c r="V852" s="15"/>
      <c r="W852" s="15"/>
      <c r="X852" s="15"/>
      <c r="Y852" s="15"/>
      <c r="Z852" s="15"/>
    </row>
    <row r="853" spans="1:26">
      <c r="A853" s="15">
        <v>201</v>
      </c>
      <c r="B853" s="15">
        <v>1</v>
      </c>
      <c r="C853" s="15"/>
      <c r="D853" s="15"/>
      <c r="E853" s="15"/>
      <c r="F853" s="15"/>
      <c r="G853" s="15"/>
      <c r="H853" s="16" t="s">
        <v>1092</v>
      </c>
      <c r="I853" s="16" t="s">
        <v>1093</v>
      </c>
      <c r="J853" s="15" t="s">
        <v>1094</v>
      </c>
      <c r="K853" s="9" cm="1">
        <f t="array" ref="K853">IF(I853="","",_xlfn.XLOOKUP(0&amp;A853&amp;IF(F853&lt;&gt;"",F853,LOOKUP(2,1/(F$2:F853&lt;&gt;""),F$2:F853))&amp;I853,Hoja4!G:G,Hoja4!F:F,"",0))</f>
        <v>77886382000</v>
      </c>
      <c r="L853" s="2"/>
      <c r="M853" s="15"/>
      <c r="N853" s="15"/>
      <c r="O853" s="15"/>
      <c r="P853" s="15"/>
      <c r="Q853" s="15"/>
      <c r="R853" s="15"/>
      <c r="S853" s="15"/>
      <c r="T853" s="15"/>
      <c r="U853" s="15"/>
      <c r="V853" s="15"/>
      <c r="W853" s="15"/>
      <c r="X853" s="15"/>
      <c r="Y853" s="15"/>
      <c r="Z853" s="15"/>
    </row>
    <row r="854" spans="1:26">
      <c r="A854" s="15">
        <v>201</v>
      </c>
      <c r="B854" s="15">
        <v>1</v>
      </c>
      <c r="C854" s="15"/>
      <c r="D854" s="15"/>
      <c r="E854" s="15"/>
      <c r="F854" s="15"/>
      <c r="G854" s="15"/>
      <c r="H854" s="16" t="s">
        <v>1053</v>
      </c>
      <c r="I854" s="16" t="s">
        <v>1054</v>
      </c>
      <c r="J854" s="15" t="s">
        <v>1055</v>
      </c>
      <c r="K854" s="9" cm="1">
        <f t="array" ref="K854">IF(I854="","",_xlfn.XLOOKUP(0&amp;A854&amp;IF(F854&lt;&gt;"",F854,LOOKUP(2,1/(F$2:F854&lt;&gt;""),F$2:F854))&amp;I854,Hoja4!G:G,Hoja4!F:F,"",0))</f>
        <v>4704415917</v>
      </c>
      <c r="L854" s="2"/>
      <c r="M854" s="15"/>
      <c r="N854" s="15"/>
      <c r="O854" s="15"/>
      <c r="P854" s="15"/>
      <c r="Q854" s="15"/>
      <c r="R854" s="15"/>
      <c r="S854" s="15"/>
      <c r="T854" s="15"/>
      <c r="U854" s="15"/>
      <c r="V854" s="15"/>
      <c r="W854" s="15"/>
      <c r="X854" s="15"/>
      <c r="Y854" s="15"/>
      <c r="Z854" s="15"/>
    </row>
    <row r="855" spans="1:26">
      <c r="A855" s="15">
        <v>201</v>
      </c>
      <c r="B855" s="15">
        <v>1</v>
      </c>
      <c r="C855" s="15"/>
      <c r="D855" s="15"/>
      <c r="E855" s="15"/>
      <c r="F855" s="15"/>
      <c r="G855" s="15"/>
      <c r="H855" s="16" t="s">
        <v>32</v>
      </c>
      <c r="I855" s="16" t="s">
        <v>32</v>
      </c>
      <c r="J855" s="15"/>
      <c r="K855" s="18" t="str" cm="1">
        <f t="array" ref="K855">IF(I855="","",_xlfn.XLOOKUP(0&amp;A855&amp;IF(F855&lt;&gt;"",F855,LOOKUP(2,1/(F$2:F855&lt;&gt;""),F$2:F855))&amp;I855,Hoja4!G:G,Hoja4!F:F,"",0))</f>
        <v/>
      </c>
      <c r="L855" s="15"/>
      <c r="M855" s="15">
        <v>51</v>
      </c>
      <c r="N855" s="15" t="s">
        <v>1095</v>
      </c>
      <c r="O855" s="15" t="s">
        <v>100</v>
      </c>
      <c r="P855" s="15" t="s">
        <v>35</v>
      </c>
      <c r="Q855" s="15" t="s">
        <v>41</v>
      </c>
      <c r="R855" s="15" t="s">
        <v>374</v>
      </c>
      <c r="S855" s="15">
        <v>100</v>
      </c>
      <c r="T855" s="15"/>
      <c r="U855" s="15">
        <v>100</v>
      </c>
      <c r="V855" s="15">
        <v>100</v>
      </c>
      <c r="W855" s="15" t="s">
        <v>38</v>
      </c>
      <c r="X855" s="15" t="s">
        <v>38</v>
      </c>
      <c r="Y855" s="15" t="s">
        <v>38</v>
      </c>
      <c r="Z855" s="2"/>
    </row>
    <row r="856" spans="1:26">
      <c r="A856" s="15">
        <v>201</v>
      </c>
      <c r="B856" s="15">
        <v>1</v>
      </c>
      <c r="C856" s="15"/>
      <c r="D856" s="15"/>
      <c r="E856" s="15"/>
      <c r="F856" s="15"/>
      <c r="G856" s="15"/>
      <c r="H856" s="16" t="s">
        <v>32</v>
      </c>
      <c r="I856" s="16" t="s">
        <v>32</v>
      </c>
      <c r="J856" s="15"/>
      <c r="K856" s="18" t="str" cm="1">
        <f t="array" ref="K856">IF(I856="","",_xlfn.XLOOKUP(0&amp;A856&amp;IF(F856&lt;&gt;"",F856,LOOKUP(2,1/(F$2:F856&lt;&gt;""),F$2:F856))&amp;I856,Hoja4!G:G,Hoja4!F:F,"",0))</f>
        <v/>
      </c>
      <c r="L856" s="15"/>
      <c r="M856" s="15">
        <v>57</v>
      </c>
      <c r="N856" s="15" t="s">
        <v>1096</v>
      </c>
      <c r="O856" s="15" t="s">
        <v>34</v>
      </c>
      <c r="P856" s="15" t="s">
        <v>35</v>
      </c>
      <c r="Q856" s="15" t="s">
        <v>41</v>
      </c>
      <c r="R856" s="15" t="s">
        <v>374</v>
      </c>
      <c r="S856" s="15">
        <v>95</v>
      </c>
      <c r="T856" s="15"/>
      <c r="U856" s="15">
        <v>100</v>
      </c>
      <c r="V856" s="15">
        <v>1</v>
      </c>
      <c r="W856" s="15" t="s">
        <v>38</v>
      </c>
      <c r="X856" s="15" t="s">
        <v>38</v>
      </c>
      <c r="Y856" s="15" t="s">
        <v>38</v>
      </c>
      <c r="Z856" s="2"/>
    </row>
    <row r="857" spans="1:26">
      <c r="A857" s="3">
        <v>201</v>
      </c>
      <c r="B857" s="3">
        <v>1</v>
      </c>
      <c r="C857" s="3" t="s">
        <v>1031</v>
      </c>
      <c r="D857" s="3"/>
      <c r="E857" s="3"/>
      <c r="F857" s="3">
        <v>27</v>
      </c>
      <c r="G857" s="3" t="s">
        <v>1088</v>
      </c>
      <c r="H857" s="4" t="s">
        <v>32</v>
      </c>
      <c r="I857" s="4" t="s">
        <v>32</v>
      </c>
      <c r="J857" s="3" t="s">
        <v>44</v>
      </c>
      <c r="K857" s="11">
        <f>SUM(K852:K856)</f>
        <v>271128561917</v>
      </c>
      <c r="L857" s="13">
        <f>SUM(L852:L856)</f>
        <v>0</v>
      </c>
      <c r="M857" s="3"/>
      <c r="N857" s="3"/>
      <c r="O857" s="3"/>
      <c r="P857" s="3"/>
      <c r="Q857" s="3"/>
      <c r="R857" s="3"/>
      <c r="S857" s="3"/>
      <c r="T857" s="3"/>
      <c r="U857" s="3"/>
      <c r="V857" s="3"/>
      <c r="W857" s="3"/>
      <c r="X857" s="3"/>
      <c r="Y857" s="3" t="s">
        <v>45</v>
      </c>
      <c r="Z857" s="13">
        <f>SUM(Z852:Z856)</f>
        <v>0</v>
      </c>
    </row>
    <row r="858" spans="1:26">
      <c r="A858" s="15">
        <v>201</v>
      </c>
      <c r="B858" s="15">
        <v>1</v>
      </c>
      <c r="C858" s="15" t="s">
        <v>1031</v>
      </c>
      <c r="D858" s="15">
        <v>5</v>
      </c>
      <c r="E858" s="15" t="s">
        <v>1065</v>
      </c>
      <c r="F858" s="15">
        <v>28</v>
      </c>
      <c r="G858" s="15" t="s">
        <v>1097</v>
      </c>
      <c r="H858" s="16" t="s">
        <v>1098</v>
      </c>
      <c r="I858" s="16" t="s">
        <v>1099</v>
      </c>
      <c r="J858" s="15" t="s">
        <v>1100</v>
      </c>
      <c r="K858" s="9" cm="1">
        <f t="array" ref="K858">IF(I858="","",_xlfn.XLOOKUP(0&amp;A858&amp;IF(F858&lt;&gt;"",F858,LOOKUP(2,1/(F$2:F858&lt;&gt;""),F$2:F858))&amp;I858,Hoja4!G:G,Hoja4!F:F,"",0))</f>
        <v>23047729000</v>
      </c>
      <c r="L858" s="2"/>
      <c r="M858" s="15"/>
      <c r="N858" s="15"/>
      <c r="O858" s="15"/>
      <c r="P858" s="15"/>
      <c r="Q858" s="15"/>
      <c r="R858" s="15"/>
      <c r="S858" s="15"/>
      <c r="T858" s="15"/>
      <c r="U858" s="15"/>
      <c r="V858" s="15"/>
      <c r="W858" s="15"/>
      <c r="X858" s="15"/>
      <c r="Y858" s="15"/>
      <c r="Z858" s="15"/>
    </row>
    <row r="859" spans="1:26">
      <c r="A859" s="15">
        <v>201</v>
      </c>
      <c r="B859" s="15">
        <v>1</v>
      </c>
      <c r="C859" s="15"/>
      <c r="D859" s="15"/>
      <c r="E859" s="15"/>
      <c r="F859" s="15"/>
      <c r="G859" s="15"/>
      <c r="H859" s="16" t="s">
        <v>32</v>
      </c>
      <c r="I859" s="16" t="s">
        <v>32</v>
      </c>
      <c r="J859" s="15"/>
      <c r="K859" s="18" t="str" cm="1">
        <f t="array" ref="K859">IF(I859="","",_xlfn.XLOOKUP(0&amp;A859&amp;IF(F859&lt;&gt;"",F859,LOOKUP(2,1/(F$2:F859&lt;&gt;""),F$2:F859))&amp;I859,Hoja4!G:G,Hoja4!F:F,"",0))</f>
        <v/>
      </c>
      <c r="L859" s="15"/>
      <c r="M859" s="15">
        <v>52</v>
      </c>
      <c r="N859" s="15" t="s">
        <v>1101</v>
      </c>
      <c r="O859" s="15" t="s">
        <v>100</v>
      </c>
      <c r="P859" s="15" t="s">
        <v>35</v>
      </c>
      <c r="Q859" s="15" t="s">
        <v>41</v>
      </c>
      <c r="R859" s="15" t="s">
        <v>374</v>
      </c>
      <c r="S859" s="15">
        <v>100</v>
      </c>
      <c r="T859" s="15"/>
      <c r="U859" s="15">
        <v>100</v>
      </c>
      <c r="V859" s="15">
        <v>1</v>
      </c>
      <c r="W859" s="15" t="s">
        <v>38</v>
      </c>
      <c r="X859" s="15" t="s">
        <v>38</v>
      </c>
      <c r="Y859" s="15" t="s">
        <v>38</v>
      </c>
      <c r="Z859" s="2"/>
    </row>
    <row r="860" spans="1:26">
      <c r="A860" s="3">
        <v>201</v>
      </c>
      <c r="B860" s="3">
        <v>1</v>
      </c>
      <c r="C860" s="3" t="s">
        <v>1031</v>
      </c>
      <c r="D860" s="3"/>
      <c r="E860" s="3"/>
      <c r="F860" s="3">
        <v>28</v>
      </c>
      <c r="G860" s="3" t="s">
        <v>1097</v>
      </c>
      <c r="H860" s="4" t="s">
        <v>32</v>
      </c>
      <c r="I860" s="4" t="s">
        <v>32</v>
      </c>
      <c r="J860" s="3" t="s">
        <v>44</v>
      </c>
      <c r="K860" s="11">
        <f>SUM(K858:K859)</f>
        <v>23047729000</v>
      </c>
      <c r="L860" s="13">
        <f>SUM(L858:L859)</f>
        <v>0</v>
      </c>
      <c r="M860" s="3"/>
      <c r="N860" s="3"/>
      <c r="O860" s="3"/>
      <c r="P860" s="3"/>
      <c r="Q860" s="3"/>
      <c r="R860" s="3"/>
      <c r="S860" s="3"/>
      <c r="T860" s="3"/>
      <c r="U860" s="3"/>
      <c r="V860" s="3"/>
      <c r="W860" s="3"/>
      <c r="X860" s="3"/>
      <c r="Y860" s="3" t="s">
        <v>45</v>
      </c>
      <c r="Z860" s="13">
        <f>SUM(Z858:Z859)</f>
        <v>0</v>
      </c>
    </row>
    <row r="861" spans="1:26">
      <c r="A861" s="15">
        <v>201</v>
      </c>
      <c r="B861" s="15">
        <v>1</v>
      </c>
      <c r="C861" s="15" t="s">
        <v>1031</v>
      </c>
      <c r="D861" s="15">
        <v>5</v>
      </c>
      <c r="E861" s="15" t="s">
        <v>1065</v>
      </c>
      <c r="F861" s="15">
        <v>21</v>
      </c>
      <c r="G861" s="15" t="s">
        <v>1102</v>
      </c>
      <c r="H861" s="16" t="s">
        <v>32</v>
      </c>
      <c r="I861" s="16" t="s">
        <v>32</v>
      </c>
      <c r="J861" s="15"/>
      <c r="K861" s="18" t="str" cm="1">
        <f t="array" ref="K861">IF(I861="","",_xlfn.XLOOKUP(0&amp;A861&amp;IF(F861&lt;&gt;"",F861,LOOKUP(2,1/(F$2:F861&lt;&gt;""),F$2:F861))&amp;I861,Hoja4!G:G,Hoja4!F:F,"",0))</f>
        <v/>
      </c>
      <c r="L861" s="15"/>
      <c r="M861" s="15"/>
      <c r="N861" s="15"/>
      <c r="O861" s="15"/>
      <c r="P861" s="15"/>
      <c r="Q861" s="15"/>
      <c r="R861" s="15"/>
      <c r="S861" s="15"/>
      <c r="T861" s="15"/>
      <c r="U861" s="15"/>
      <c r="V861" s="15"/>
      <c r="W861" s="15"/>
      <c r="X861" s="15"/>
      <c r="Y861" s="15"/>
      <c r="Z861" s="2"/>
    </row>
    <row r="862" spans="1:26">
      <c r="A862" s="15">
        <v>201</v>
      </c>
      <c r="B862" s="15">
        <v>1</v>
      </c>
      <c r="C862" s="15"/>
      <c r="D862" s="15"/>
      <c r="E862" s="15"/>
      <c r="F862" s="15"/>
      <c r="G862" s="15"/>
      <c r="H862" s="16" t="s">
        <v>32</v>
      </c>
      <c r="I862" s="16" t="s">
        <v>32</v>
      </c>
      <c r="J862" s="15"/>
      <c r="K862" s="18" t="str" cm="1">
        <f t="array" ref="K862">IF(I862="","",_xlfn.XLOOKUP(0&amp;A862&amp;IF(F862&lt;&gt;"",F862,LOOKUP(2,1/(F$2:F862&lt;&gt;""),F$2:F862))&amp;I862,Hoja4!G:G,Hoja4!F:F,"",0))</f>
        <v/>
      </c>
      <c r="L862" s="15"/>
      <c r="M862" s="15">
        <v>53</v>
      </c>
      <c r="N862" s="15" t="s">
        <v>1103</v>
      </c>
      <c r="O862" s="15" t="s">
        <v>100</v>
      </c>
      <c r="P862" s="15" t="s">
        <v>35</v>
      </c>
      <c r="Q862" s="15" t="s">
        <v>41</v>
      </c>
      <c r="R862" s="15" t="s">
        <v>374</v>
      </c>
      <c r="S862" s="15">
        <v>100</v>
      </c>
      <c r="T862" s="15"/>
      <c r="U862" s="15">
        <v>100</v>
      </c>
      <c r="V862" s="15">
        <v>100</v>
      </c>
      <c r="W862" s="15" t="s">
        <v>38</v>
      </c>
      <c r="X862" s="15" t="s">
        <v>38</v>
      </c>
      <c r="Y862" s="15" t="s">
        <v>43</v>
      </c>
      <c r="Z862" s="2"/>
    </row>
    <row r="863" spans="1:26">
      <c r="A863" s="15">
        <v>201</v>
      </c>
      <c r="B863" s="15">
        <v>1</v>
      </c>
      <c r="C863" s="15"/>
      <c r="D863" s="15"/>
      <c r="E863" s="15"/>
      <c r="F863" s="15"/>
      <c r="G863" s="15"/>
      <c r="H863" s="16" t="s">
        <v>32</v>
      </c>
      <c r="I863" s="16" t="s">
        <v>32</v>
      </c>
      <c r="J863" s="15"/>
      <c r="K863" s="18" t="str" cm="1">
        <f t="array" ref="K863">IF(I863="","",_xlfn.XLOOKUP(0&amp;A863&amp;IF(F863&lt;&gt;"",F863,LOOKUP(2,1/(F$2:F863&lt;&gt;""),F$2:F863))&amp;I863,Hoja4!G:G,Hoja4!F:F,"",0))</f>
        <v/>
      </c>
      <c r="L863" s="15"/>
      <c r="M863" s="15">
        <v>54</v>
      </c>
      <c r="N863" s="15" t="s">
        <v>1104</v>
      </c>
      <c r="O863" s="15" t="s">
        <v>100</v>
      </c>
      <c r="P863" s="15" t="s">
        <v>35</v>
      </c>
      <c r="Q863" s="15" t="s">
        <v>41</v>
      </c>
      <c r="R863" s="15" t="s">
        <v>374</v>
      </c>
      <c r="S863" s="15">
        <v>100</v>
      </c>
      <c r="T863" s="15"/>
      <c r="U863" s="15">
        <v>100</v>
      </c>
      <c r="V863" s="15">
        <v>100</v>
      </c>
      <c r="W863" s="15" t="s">
        <v>38</v>
      </c>
      <c r="X863" s="15" t="s">
        <v>38</v>
      </c>
      <c r="Y863" s="15" t="s">
        <v>43</v>
      </c>
      <c r="Z863" s="2"/>
    </row>
    <row r="864" spans="1:26">
      <c r="A864" s="3">
        <v>201</v>
      </c>
      <c r="B864" s="3">
        <v>1</v>
      </c>
      <c r="C864" s="3" t="s">
        <v>1031</v>
      </c>
      <c r="D864" s="3"/>
      <c r="E864" s="3"/>
      <c r="F864" s="3">
        <v>21</v>
      </c>
      <c r="G864" s="3" t="s">
        <v>1102</v>
      </c>
      <c r="H864" s="4" t="s">
        <v>32</v>
      </c>
      <c r="I864" s="4" t="s">
        <v>32</v>
      </c>
      <c r="J864" s="3" t="s">
        <v>44</v>
      </c>
      <c r="K864" s="11">
        <f>SUM(K861:K863)</f>
        <v>0</v>
      </c>
      <c r="L864" s="13">
        <f>SUM(L861:L863)</f>
        <v>0</v>
      </c>
      <c r="M864" s="3"/>
      <c r="N864" s="3"/>
      <c r="O864" s="3"/>
      <c r="P864" s="3"/>
      <c r="Q864" s="3"/>
      <c r="R864" s="3"/>
      <c r="S864" s="3"/>
      <c r="T864" s="3"/>
      <c r="U864" s="3"/>
      <c r="V864" s="3"/>
      <c r="W864" s="3"/>
      <c r="X864" s="3"/>
      <c r="Y864" s="3" t="s">
        <v>45</v>
      </c>
      <c r="Z864" s="13">
        <f>SUM(Z861:Z863)</f>
        <v>0</v>
      </c>
    </row>
    <row r="865" spans="1:26">
      <c r="A865" s="15">
        <v>201</v>
      </c>
      <c r="B865" s="15">
        <v>1</v>
      </c>
      <c r="C865" s="15" t="s">
        <v>1031</v>
      </c>
      <c r="D865" s="15">
        <v>5</v>
      </c>
      <c r="E865" s="15" t="s">
        <v>1065</v>
      </c>
      <c r="F865" s="15">
        <v>25</v>
      </c>
      <c r="G865" s="15" t="s">
        <v>1105</v>
      </c>
      <c r="H865" s="16" t="s">
        <v>1106</v>
      </c>
      <c r="I865" s="16" t="s">
        <v>1107</v>
      </c>
      <c r="J865" s="15" t="s">
        <v>1108</v>
      </c>
      <c r="K865" s="9" cm="1">
        <f t="array" ref="K865">IF(I865="","",_xlfn.XLOOKUP(0&amp;A865&amp;IF(F865&lt;&gt;"",F865,LOOKUP(2,1/(F$2:F865&lt;&gt;""),F$2:F865))&amp;I865,Hoja4!G:G,Hoja4!F:F,"",0))</f>
        <v>19158945000</v>
      </c>
      <c r="L865" s="2"/>
      <c r="M865" s="15"/>
      <c r="N865" s="15"/>
      <c r="O865" s="15"/>
      <c r="P865" s="15"/>
      <c r="Q865" s="15"/>
      <c r="R865" s="15"/>
      <c r="S865" s="15"/>
      <c r="T865" s="15"/>
      <c r="U865" s="15"/>
      <c r="V865" s="15"/>
      <c r="W865" s="15"/>
      <c r="X865" s="15"/>
      <c r="Y865" s="15"/>
      <c r="Z865" s="15"/>
    </row>
    <row r="866" spans="1:26">
      <c r="A866" s="15">
        <v>201</v>
      </c>
      <c r="B866" s="15">
        <v>1</v>
      </c>
      <c r="C866" s="15"/>
      <c r="D866" s="15"/>
      <c r="E866" s="15"/>
      <c r="F866" s="15"/>
      <c r="G866" s="15"/>
      <c r="H866" s="16" t="s">
        <v>32</v>
      </c>
      <c r="I866" s="16" t="s">
        <v>32</v>
      </c>
      <c r="J866" s="15"/>
      <c r="K866" s="18" t="str" cm="1">
        <f t="array" ref="K866">IF(I866="","",_xlfn.XLOOKUP(0&amp;A866&amp;IF(F866&lt;&gt;"",F866,LOOKUP(2,1/(F$2:F866&lt;&gt;""),F$2:F866))&amp;I866,Hoja4!G:G,Hoja4!F:F,"",0))</f>
        <v/>
      </c>
      <c r="L866" s="15"/>
      <c r="M866" s="15">
        <v>55</v>
      </c>
      <c r="N866" s="15" t="s">
        <v>1109</v>
      </c>
      <c r="O866" s="15" t="s">
        <v>40</v>
      </c>
      <c r="P866" s="15" t="s">
        <v>35</v>
      </c>
      <c r="Q866" s="15" t="s">
        <v>36</v>
      </c>
      <c r="R866" s="15" t="s">
        <v>1038</v>
      </c>
      <c r="S866" s="15">
        <v>15427</v>
      </c>
      <c r="T866" s="15"/>
      <c r="U866" s="15">
        <v>45226</v>
      </c>
      <c r="V866" s="15">
        <v>4538</v>
      </c>
      <c r="W866" s="15" t="s">
        <v>38</v>
      </c>
      <c r="X866" s="15" t="s">
        <v>38</v>
      </c>
      <c r="Y866" s="15" t="s">
        <v>38</v>
      </c>
      <c r="Z866" s="2"/>
    </row>
    <row r="867" spans="1:26">
      <c r="A867" s="3">
        <v>201</v>
      </c>
      <c r="B867" s="3">
        <v>1</v>
      </c>
      <c r="C867" s="3" t="s">
        <v>1031</v>
      </c>
      <c r="D867" s="3"/>
      <c r="E867" s="3"/>
      <c r="F867" s="3">
        <v>25</v>
      </c>
      <c r="G867" s="3" t="s">
        <v>1105</v>
      </c>
      <c r="H867" s="4" t="s">
        <v>32</v>
      </c>
      <c r="I867" s="4" t="s">
        <v>32</v>
      </c>
      <c r="J867" s="3" t="s">
        <v>44</v>
      </c>
      <c r="K867" s="11">
        <f>SUM(K865:K866)</f>
        <v>19158945000</v>
      </c>
      <c r="L867" s="13">
        <f>SUM(L865:L866)</f>
        <v>0</v>
      </c>
      <c r="M867" s="3"/>
      <c r="N867" s="3"/>
      <c r="O867" s="3"/>
      <c r="P867" s="3"/>
      <c r="Q867" s="3"/>
      <c r="R867" s="3"/>
      <c r="S867" s="3"/>
      <c r="T867" s="3"/>
      <c r="U867" s="3"/>
      <c r="V867" s="3"/>
      <c r="W867" s="3"/>
      <c r="X867" s="3"/>
      <c r="Y867" s="3" t="s">
        <v>45</v>
      </c>
      <c r="Z867" s="13">
        <f>SUM(Z865:Z866)</f>
        <v>0</v>
      </c>
    </row>
    <row r="868" spans="1:26">
      <c r="A868" s="15">
        <v>201</v>
      </c>
      <c r="B868" s="15">
        <v>1</v>
      </c>
      <c r="C868" s="15" t="s">
        <v>1031</v>
      </c>
      <c r="D868" s="15">
        <v>5</v>
      </c>
      <c r="E868" s="15" t="s">
        <v>1065</v>
      </c>
      <c r="F868" s="15">
        <v>20</v>
      </c>
      <c r="G868" s="15" t="s">
        <v>1110</v>
      </c>
      <c r="H868" s="16" t="s">
        <v>1111</v>
      </c>
      <c r="I868" s="16" t="s">
        <v>1112</v>
      </c>
      <c r="J868" s="15" t="s">
        <v>1113</v>
      </c>
      <c r="K868" s="9" cm="1">
        <f t="array" ref="K868">IF(I868="","",_xlfn.XLOOKUP(0&amp;A868&amp;IF(F868&lt;&gt;"",F868,LOOKUP(2,1/(F$2:F868&lt;&gt;""),F$2:F868))&amp;I868,Hoja4!G:G,Hoja4!F:F,"",0))</f>
        <v>8881369000</v>
      </c>
      <c r="L868" s="2"/>
      <c r="M868" s="15"/>
      <c r="N868" s="15"/>
      <c r="O868" s="15"/>
      <c r="P868" s="15"/>
      <c r="Q868" s="15"/>
      <c r="R868" s="15"/>
      <c r="S868" s="15"/>
      <c r="T868" s="15"/>
      <c r="U868" s="15"/>
      <c r="V868" s="15"/>
      <c r="W868" s="15"/>
      <c r="X868" s="15"/>
      <c r="Y868" s="15"/>
      <c r="Z868" s="15"/>
    </row>
    <row r="869" spans="1:26">
      <c r="A869" s="15">
        <v>201</v>
      </c>
      <c r="B869" s="15">
        <v>1</v>
      </c>
      <c r="C869" s="15"/>
      <c r="D869" s="15"/>
      <c r="E869" s="15"/>
      <c r="F869" s="15"/>
      <c r="G869" s="15"/>
      <c r="H869" s="16" t="s">
        <v>1044</v>
      </c>
      <c r="I869" s="16" t="s">
        <v>1045</v>
      </c>
      <c r="J869" s="15" t="s">
        <v>1046</v>
      </c>
      <c r="K869" s="9" cm="1">
        <f t="array" ref="K869">IF(I869="","",_xlfn.XLOOKUP(0&amp;A869&amp;IF(F869&lt;&gt;"",F869,LOOKUP(2,1/(F$2:F869&lt;&gt;""),F$2:F869))&amp;I869,Hoja4!G:G,Hoja4!F:F,"",0))</f>
        <v>13548179078</v>
      </c>
      <c r="L869" s="2"/>
      <c r="M869" s="15"/>
      <c r="N869" s="15"/>
      <c r="O869" s="15"/>
      <c r="P869" s="15"/>
      <c r="Q869" s="15"/>
      <c r="R869" s="15"/>
      <c r="S869" s="15"/>
      <c r="T869" s="15"/>
      <c r="U869" s="15"/>
      <c r="V869" s="15"/>
      <c r="W869" s="15"/>
      <c r="X869" s="15"/>
      <c r="Y869" s="15"/>
      <c r="Z869" s="15"/>
    </row>
    <row r="870" spans="1:26">
      <c r="A870" s="15">
        <v>201</v>
      </c>
      <c r="B870" s="15">
        <v>1</v>
      </c>
      <c r="C870" s="15"/>
      <c r="D870" s="15"/>
      <c r="E870" s="15"/>
      <c r="F870" s="15"/>
      <c r="G870" s="15"/>
      <c r="H870" s="16" t="s">
        <v>32</v>
      </c>
      <c r="I870" s="16" t="s">
        <v>32</v>
      </c>
      <c r="J870" s="15"/>
      <c r="K870" s="18" t="str" cm="1">
        <f t="array" ref="K870">IF(I870="","",_xlfn.XLOOKUP(0&amp;A870&amp;IF(F870&lt;&gt;"",F870,LOOKUP(2,1/(F$2:F870&lt;&gt;""),F$2:F870))&amp;I870,Hoja4!G:G,Hoja4!F:F,"",0))</f>
        <v/>
      </c>
      <c r="L870" s="15"/>
      <c r="M870" s="15">
        <v>56</v>
      </c>
      <c r="N870" s="15" t="s">
        <v>1114</v>
      </c>
      <c r="O870" s="15" t="s">
        <v>100</v>
      </c>
      <c r="P870" s="15" t="s">
        <v>35</v>
      </c>
      <c r="Q870" s="15" t="s">
        <v>36</v>
      </c>
      <c r="R870" s="15" t="s">
        <v>1038</v>
      </c>
      <c r="S870" s="15">
        <v>20</v>
      </c>
      <c r="T870" s="15"/>
      <c r="U870" s="15">
        <v>20</v>
      </c>
      <c r="V870" s="15">
        <v>20</v>
      </c>
      <c r="W870" s="15" t="s">
        <v>38</v>
      </c>
      <c r="X870" s="15" t="s">
        <v>38</v>
      </c>
      <c r="Y870" s="15" t="s">
        <v>38</v>
      </c>
      <c r="Z870" s="2"/>
    </row>
    <row r="871" spans="1:26">
      <c r="A871" s="15">
        <v>201</v>
      </c>
      <c r="B871" s="15">
        <v>1</v>
      </c>
      <c r="C871" s="15"/>
      <c r="D871" s="15"/>
      <c r="E871" s="15"/>
      <c r="F871" s="15"/>
      <c r="G871" s="15"/>
      <c r="H871" s="16" t="s">
        <v>32</v>
      </c>
      <c r="I871" s="16" t="s">
        <v>32</v>
      </c>
      <c r="J871" s="15"/>
      <c r="K871" s="18" t="str" cm="1">
        <f t="array" ref="K871">IF(I871="","",_xlfn.XLOOKUP(0&amp;A871&amp;IF(F871&lt;&gt;"",F871,LOOKUP(2,1/(F$2:F871&lt;&gt;""),F$2:F871))&amp;I871,Hoja4!G:G,Hoja4!F:F,"",0))</f>
        <v/>
      </c>
      <c r="L871" s="15"/>
      <c r="M871" s="15">
        <v>61</v>
      </c>
      <c r="N871" s="15" t="s">
        <v>1115</v>
      </c>
      <c r="O871" s="15" t="s">
        <v>34</v>
      </c>
      <c r="P871" s="15" t="s">
        <v>35</v>
      </c>
      <c r="Q871" s="15" t="s">
        <v>36</v>
      </c>
      <c r="R871" s="15" t="s">
        <v>374</v>
      </c>
      <c r="S871" s="15">
        <v>318000</v>
      </c>
      <c r="T871" s="15"/>
      <c r="U871" s="15">
        <v>318000</v>
      </c>
      <c r="V871" s="15">
        <v>274045</v>
      </c>
      <c r="W871" s="15" t="s">
        <v>38</v>
      </c>
      <c r="X871" s="15" t="s">
        <v>38</v>
      </c>
      <c r="Y871" s="15" t="s">
        <v>38</v>
      </c>
      <c r="Z871" s="2"/>
    </row>
    <row r="872" spans="1:26">
      <c r="A872" s="3">
        <v>201</v>
      </c>
      <c r="B872" s="3">
        <v>1</v>
      </c>
      <c r="C872" s="3" t="s">
        <v>1031</v>
      </c>
      <c r="D872" s="3"/>
      <c r="E872" s="3"/>
      <c r="F872" s="3">
        <v>20</v>
      </c>
      <c r="G872" s="3" t="s">
        <v>1110</v>
      </c>
      <c r="H872" s="4" t="s">
        <v>32</v>
      </c>
      <c r="I872" s="4" t="s">
        <v>32</v>
      </c>
      <c r="J872" s="3" t="s">
        <v>44</v>
      </c>
      <c r="K872" s="11">
        <f>SUM(K868:K871)</f>
        <v>22429548078</v>
      </c>
      <c r="L872" s="13">
        <f>SUM(L868:L871)</f>
        <v>0</v>
      </c>
      <c r="M872" s="3"/>
      <c r="N872" s="3"/>
      <c r="O872" s="3"/>
      <c r="P872" s="3"/>
      <c r="Q872" s="3"/>
      <c r="R872" s="3"/>
      <c r="S872" s="3"/>
      <c r="T872" s="3"/>
      <c r="U872" s="3"/>
      <c r="V872" s="3"/>
      <c r="W872" s="3"/>
      <c r="X872" s="3"/>
      <c r="Y872" s="3" t="s">
        <v>45</v>
      </c>
      <c r="Z872" s="13">
        <f>SUM(Z868:Z871)</f>
        <v>0</v>
      </c>
    </row>
    <row r="873" spans="1:26">
      <c r="A873" s="15">
        <v>201</v>
      </c>
      <c r="B873" s="15">
        <v>1</v>
      </c>
      <c r="C873" s="15" t="s">
        <v>1031</v>
      </c>
      <c r="D873" s="15">
        <v>5</v>
      </c>
      <c r="E873" s="15" t="s">
        <v>1065</v>
      </c>
      <c r="F873" s="15">
        <v>22</v>
      </c>
      <c r="G873" s="15" t="s">
        <v>1116</v>
      </c>
      <c r="H873" s="16" t="s">
        <v>1117</v>
      </c>
      <c r="I873" s="16" t="s">
        <v>1118</v>
      </c>
      <c r="J873" s="15" t="s">
        <v>1119</v>
      </c>
      <c r="K873" s="9" cm="1">
        <f t="array" ref="K873">IF(I873="","",_xlfn.XLOOKUP(0&amp;A873&amp;IF(F873&lt;&gt;"",F873,LOOKUP(2,1/(F$2:F873&lt;&gt;""),F$2:F873))&amp;I873,Hoja4!G:G,Hoja4!F:F,"",0))</f>
        <v>342909518000</v>
      </c>
      <c r="L873" s="2"/>
      <c r="M873" s="15"/>
      <c r="N873" s="15"/>
      <c r="O873" s="15"/>
      <c r="P873" s="15"/>
      <c r="Q873" s="15"/>
      <c r="R873" s="15"/>
      <c r="S873" s="15"/>
      <c r="T873" s="15"/>
      <c r="U873" s="15"/>
      <c r="V873" s="15"/>
      <c r="W873" s="15"/>
      <c r="X873" s="15"/>
      <c r="Y873" s="15"/>
      <c r="Z873" s="15"/>
    </row>
    <row r="874" spans="1:26">
      <c r="A874" s="15">
        <v>201</v>
      </c>
      <c r="B874" s="15">
        <v>1</v>
      </c>
      <c r="C874" s="15"/>
      <c r="D874" s="15"/>
      <c r="E874" s="15"/>
      <c r="F874" s="15"/>
      <c r="G874" s="15"/>
      <c r="H874" s="16" t="s">
        <v>32</v>
      </c>
      <c r="I874" s="16" t="s">
        <v>32</v>
      </c>
      <c r="J874" s="15"/>
      <c r="K874" s="18" t="str" cm="1">
        <f t="array" ref="K874">IF(I874="","",_xlfn.XLOOKUP(0&amp;A874&amp;IF(F874&lt;&gt;"",F874,LOOKUP(2,1/(F$2:F874&lt;&gt;""),F$2:F874))&amp;I874,Hoja4!G:G,Hoja4!F:F,"",0))</f>
        <v/>
      </c>
      <c r="L874" s="15"/>
      <c r="M874" s="15">
        <v>58</v>
      </c>
      <c r="N874" s="15" t="s">
        <v>1120</v>
      </c>
      <c r="O874" s="15" t="s">
        <v>40</v>
      </c>
      <c r="P874" s="15" t="s">
        <v>131</v>
      </c>
      <c r="Q874" s="15" t="s">
        <v>41</v>
      </c>
      <c r="R874" s="15" t="s">
        <v>1038</v>
      </c>
      <c r="S874" s="15"/>
      <c r="T874" s="15"/>
      <c r="U874" s="15">
        <v>100</v>
      </c>
      <c r="V874" s="15">
        <v>8.5</v>
      </c>
      <c r="W874" s="15" t="s">
        <v>38</v>
      </c>
      <c r="X874" s="15" t="s">
        <v>38</v>
      </c>
      <c r="Y874" s="15" t="s">
        <v>38</v>
      </c>
      <c r="Z874" s="2"/>
    </row>
    <row r="875" spans="1:26">
      <c r="A875" s="3">
        <v>201</v>
      </c>
      <c r="B875" s="3">
        <v>1</v>
      </c>
      <c r="C875" s="3" t="s">
        <v>1031</v>
      </c>
      <c r="D875" s="3"/>
      <c r="E875" s="3"/>
      <c r="F875" s="3">
        <v>22</v>
      </c>
      <c r="G875" s="3" t="s">
        <v>1116</v>
      </c>
      <c r="H875" s="4" t="s">
        <v>32</v>
      </c>
      <c r="I875" s="4" t="s">
        <v>32</v>
      </c>
      <c r="J875" s="3" t="s">
        <v>44</v>
      </c>
      <c r="K875" s="11">
        <f>SUM(K873:K874)</f>
        <v>342909518000</v>
      </c>
      <c r="L875" s="13">
        <f>SUM(L873:L874)</f>
        <v>0</v>
      </c>
      <c r="M875" s="3"/>
      <c r="N875" s="3"/>
      <c r="O875" s="3"/>
      <c r="P875" s="3"/>
      <c r="Q875" s="3"/>
      <c r="R875" s="3"/>
      <c r="S875" s="3"/>
      <c r="T875" s="3"/>
      <c r="U875" s="3"/>
      <c r="V875" s="3"/>
      <c r="W875" s="3"/>
      <c r="X875" s="3"/>
      <c r="Y875" s="3" t="s">
        <v>45</v>
      </c>
      <c r="Z875" s="13">
        <f>SUM(Z873:Z874)</f>
        <v>0</v>
      </c>
    </row>
    <row r="876" spans="1:26">
      <c r="A876" s="15">
        <v>201</v>
      </c>
      <c r="B876" s="15">
        <v>1</v>
      </c>
      <c r="C876" s="15" t="s">
        <v>1031</v>
      </c>
      <c r="D876" s="15">
        <v>5</v>
      </c>
      <c r="E876" s="15" t="s">
        <v>1065</v>
      </c>
      <c r="F876" s="15">
        <v>23</v>
      </c>
      <c r="G876" s="15" t="s">
        <v>1121</v>
      </c>
      <c r="H876" s="16" t="s">
        <v>32</v>
      </c>
      <c r="I876" s="16" t="s">
        <v>32</v>
      </c>
      <c r="J876" s="15"/>
      <c r="K876" s="18" t="str" cm="1">
        <f t="array" ref="K876">IF(I876="","",_xlfn.XLOOKUP(0&amp;A876&amp;IF(F876&lt;&gt;"",F876,LOOKUP(2,1/(F$2:F876&lt;&gt;""),F$2:F876))&amp;I876,Hoja4!G:G,Hoja4!F:F,"",0))</f>
        <v/>
      </c>
      <c r="L876" s="15"/>
      <c r="M876" s="15"/>
      <c r="N876" s="15"/>
      <c r="O876" s="15"/>
      <c r="P876" s="15"/>
      <c r="Q876" s="15"/>
      <c r="R876" s="15"/>
      <c r="S876" s="15"/>
      <c r="T876" s="15"/>
      <c r="U876" s="15"/>
      <c r="V876" s="15"/>
      <c r="W876" s="15"/>
      <c r="X876" s="15"/>
      <c r="Y876" s="15"/>
      <c r="Z876" s="2"/>
    </row>
    <row r="877" spans="1:26">
      <c r="A877" s="15">
        <v>201</v>
      </c>
      <c r="B877" s="15">
        <v>1</v>
      </c>
      <c r="C877" s="15"/>
      <c r="D877" s="15"/>
      <c r="E877" s="15"/>
      <c r="F877" s="15"/>
      <c r="G877" s="15"/>
      <c r="H877" s="16" t="s">
        <v>32</v>
      </c>
      <c r="I877" s="16" t="s">
        <v>32</v>
      </c>
      <c r="J877" s="15"/>
      <c r="K877" s="18" t="str" cm="1">
        <f t="array" ref="K877">IF(I877="","",_xlfn.XLOOKUP(0&amp;A877&amp;IF(F877&lt;&gt;"",F877,LOOKUP(2,1/(F$2:F877&lt;&gt;""),F$2:F877))&amp;I877,Hoja4!G:G,Hoja4!F:F,"",0))</f>
        <v/>
      </c>
      <c r="L877" s="15"/>
      <c r="M877" s="15">
        <v>59</v>
      </c>
      <c r="N877" s="15" t="s">
        <v>1122</v>
      </c>
      <c r="O877" s="15" t="s">
        <v>40</v>
      </c>
      <c r="P877" s="15" t="s">
        <v>131</v>
      </c>
      <c r="Q877" s="15" t="s">
        <v>41</v>
      </c>
      <c r="R877" s="15" t="s">
        <v>1038</v>
      </c>
      <c r="S877" s="15"/>
      <c r="T877" s="15"/>
      <c r="U877" s="15">
        <v>100</v>
      </c>
      <c r="V877" s="15"/>
      <c r="W877" s="15" t="s">
        <v>38</v>
      </c>
      <c r="X877" s="15" t="s">
        <v>38</v>
      </c>
      <c r="Y877" s="15" t="s">
        <v>43</v>
      </c>
      <c r="Z877" s="2"/>
    </row>
    <row r="878" spans="1:26">
      <c r="A878" s="3">
        <v>201</v>
      </c>
      <c r="B878" s="3">
        <v>1</v>
      </c>
      <c r="C878" s="3" t="s">
        <v>1031</v>
      </c>
      <c r="D878" s="3"/>
      <c r="E878" s="3"/>
      <c r="F878" s="3">
        <v>23</v>
      </c>
      <c r="G878" s="3" t="s">
        <v>1121</v>
      </c>
      <c r="H878" s="4" t="s">
        <v>32</v>
      </c>
      <c r="I878" s="4" t="s">
        <v>32</v>
      </c>
      <c r="J878" s="3" t="s">
        <v>44</v>
      </c>
      <c r="K878" s="11">
        <f>SUM(K876:K877)</f>
        <v>0</v>
      </c>
      <c r="L878" s="13">
        <f>SUM(L876:L877)</f>
        <v>0</v>
      </c>
      <c r="M878" s="3"/>
      <c r="N878" s="3"/>
      <c r="O878" s="3"/>
      <c r="P878" s="3"/>
      <c r="Q878" s="3"/>
      <c r="R878" s="3"/>
      <c r="S878" s="3"/>
      <c r="T878" s="3"/>
      <c r="U878" s="3"/>
      <c r="V878" s="3"/>
      <c r="W878" s="3"/>
      <c r="X878" s="3"/>
      <c r="Y878" s="3" t="s">
        <v>45</v>
      </c>
      <c r="Z878" s="13">
        <f>SUM(Z876:Z877)</f>
        <v>0</v>
      </c>
    </row>
    <row r="879" spans="1:26">
      <c r="A879" s="15">
        <v>201</v>
      </c>
      <c r="B879" s="15">
        <v>1</v>
      </c>
      <c r="C879" s="15" t="s">
        <v>1031</v>
      </c>
      <c r="D879" s="15">
        <v>5</v>
      </c>
      <c r="E879" s="15" t="s">
        <v>1065</v>
      </c>
      <c r="F879" s="15">
        <v>24</v>
      </c>
      <c r="G879" s="15" t="s">
        <v>1123</v>
      </c>
      <c r="H879" s="16" t="s">
        <v>32</v>
      </c>
      <c r="I879" s="16" t="s">
        <v>32</v>
      </c>
      <c r="J879" s="15"/>
      <c r="K879" s="18" t="str" cm="1">
        <f t="array" ref="K879">IF(I879="","",_xlfn.XLOOKUP(0&amp;A879&amp;IF(F879&lt;&gt;"",F879,LOOKUP(2,1/(F$2:F879&lt;&gt;""),F$2:F879))&amp;I879,Hoja4!G:G,Hoja4!F:F,"",0))</f>
        <v/>
      </c>
      <c r="L879" s="15"/>
      <c r="M879" s="15"/>
      <c r="N879" s="15"/>
      <c r="O879" s="15"/>
      <c r="P879" s="15"/>
      <c r="Q879" s="15"/>
      <c r="R879" s="15"/>
      <c r="S879" s="15"/>
      <c r="T879" s="15"/>
      <c r="U879" s="15"/>
      <c r="V879" s="15"/>
      <c r="W879" s="15"/>
      <c r="X879" s="15"/>
      <c r="Y879" s="15"/>
      <c r="Z879" s="2"/>
    </row>
    <row r="880" spans="1:26">
      <c r="A880" s="15">
        <v>201</v>
      </c>
      <c r="B880" s="15">
        <v>1</v>
      </c>
      <c r="C880" s="15"/>
      <c r="D880" s="15"/>
      <c r="E880" s="15"/>
      <c r="F880" s="15"/>
      <c r="G880" s="15"/>
      <c r="H880" s="16" t="s">
        <v>32</v>
      </c>
      <c r="I880" s="16" t="s">
        <v>32</v>
      </c>
      <c r="J880" s="15"/>
      <c r="K880" s="18" t="str" cm="1">
        <f t="array" ref="K880">IF(I880="","",_xlfn.XLOOKUP(0&amp;A880&amp;IF(F880&lt;&gt;"",F880,LOOKUP(2,1/(F$2:F880&lt;&gt;""),F$2:F880))&amp;I880,Hoja4!G:G,Hoja4!F:F,"",0))</f>
        <v/>
      </c>
      <c r="L880" s="15"/>
      <c r="M880" s="15">
        <v>60</v>
      </c>
      <c r="N880" s="15" t="s">
        <v>1124</v>
      </c>
      <c r="O880" s="15" t="s">
        <v>40</v>
      </c>
      <c r="P880" s="15" t="s">
        <v>131</v>
      </c>
      <c r="Q880" s="15" t="s">
        <v>41</v>
      </c>
      <c r="R880" s="15" t="s">
        <v>1038</v>
      </c>
      <c r="S880" s="15"/>
      <c r="T880" s="15"/>
      <c r="U880" s="15">
        <v>100</v>
      </c>
      <c r="V880" s="15"/>
      <c r="W880" s="15" t="s">
        <v>38</v>
      </c>
      <c r="X880" s="15" t="s">
        <v>38</v>
      </c>
      <c r="Y880" s="15" t="s">
        <v>43</v>
      </c>
      <c r="Z880" s="2"/>
    </row>
    <row r="881" spans="1:26">
      <c r="A881" s="3">
        <v>201</v>
      </c>
      <c r="B881" s="3">
        <v>1</v>
      </c>
      <c r="C881" s="3" t="s">
        <v>1031</v>
      </c>
      <c r="D881" s="3"/>
      <c r="E881" s="3"/>
      <c r="F881" s="3">
        <v>24</v>
      </c>
      <c r="G881" s="3" t="s">
        <v>1123</v>
      </c>
      <c r="H881" s="4" t="s">
        <v>32</v>
      </c>
      <c r="I881" s="4" t="s">
        <v>32</v>
      </c>
      <c r="J881" s="3" t="s">
        <v>44</v>
      </c>
      <c r="K881" s="11">
        <f>SUM(K879:K880)</f>
        <v>0</v>
      </c>
      <c r="L881" s="13">
        <f>SUM(L879:L880)</f>
        <v>0</v>
      </c>
      <c r="M881" s="3"/>
      <c r="N881" s="3"/>
      <c r="O881" s="3"/>
      <c r="P881" s="3"/>
      <c r="Q881" s="3"/>
      <c r="R881" s="3"/>
      <c r="S881" s="3"/>
      <c r="T881" s="3"/>
      <c r="U881" s="3"/>
      <c r="V881" s="3"/>
      <c r="W881" s="3"/>
      <c r="X881" s="3"/>
      <c r="Y881" s="3" t="s">
        <v>45</v>
      </c>
      <c r="Z881" s="13">
        <f>SUM(Z879:Z880)</f>
        <v>0</v>
      </c>
    </row>
    <row r="882" spans="1:26">
      <c r="A882" s="15">
        <v>201</v>
      </c>
      <c r="B882" s="15">
        <v>1</v>
      </c>
      <c r="C882" s="15" t="s">
        <v>1031</v>
      </c>
      <c r="D882" s="15">
        <v>6</v>
      </c>
      <c r="E882" s="15" t="s">
        <v>1125</v>
      </c>
      <c r="F882" s="15">
        <v>30</v>
      </c>
      <c r="G882" s="15" t="s">
        <v>591</v>
      </c>
      <c r="H882" s="16" t="s">
        <v>1126</v>
      </c>
      <c r="I882" s="16" t="s">
        <v>1127</v>
      </c>
      <c r="J882" s="15" t="s">
        <v>1128</v>
      </c>
      <c r="K882" s="9" cm="1">
        <f t="array" ref="K882">IF(I882="","",_xlfn.XLOOKUP(0&amp;A882&amp;IF(F882&lt;&gt;"",F882,LOOKUP(2,1/(F$2:F882&lt;&gt;""),F$2:F882))&amp;I882,Hoja4!G:G,Hoja4!F:F,"",0))</f>
        <v>42658655000</v>
      </c>
      <c r="L882" s="2"/>
      <c r="M882" s="15"/>
      <c r="N882" s="15"/>
      <c r="O882" s="15"/>
      <c r="P882" s="15"/>
      <c r="Q882" s="15"/>
      <c r="R882" s="15"/>
      <c r="S882" s="15"/>
      <c r="T882" s="15"/>
      <c r="U882" s="15"/>
      <c r="V882" s="15"/>
      <c r="W882" s="15"/>
      <c r="X882" s="15"/>
      <c r="Y882" s="15"/>
      <c r="Z882" s="15"/>
    </row>
    <row r="883" spans="1:26">
      <c r="A883" s="15">
        <v>201</v>
      </c>
      <c r="B883" s="15">
        <v>1</v>
      </c>
      <c r="C883" s="15"/>
      <c r="D883" s="15"/>
      <c r="E883" s="15"/>
      <c r="F883" s="15"/>
      <c r="G883" s="15"/>
      <c r="H883" s="16" t="s">
        <v>1129</v>
      </c>
      <c r="I883" s="16" t="s">
        <v>1130</v>
      </c>
      <c r="J883" s="15" t="s">
        <v>1131</v>
      </c>
      <c r="K883" s="9" cm="1">
        <f t="array" ref="K883">IF(I883="","",_xlfn.XLOOKUP(0&amp;A883&amp;IF(F883&lt;&gt;"",F883,LOOKUP(2,1/(F$2:F883&lt;&gt;""),F$2:F883))&amp;I883,Hoja4!G:G,Hoja4!F:F,"",0))</f>
        <v>9994063000</v>
      </c>
      <c r="L883" s="2"/>
      <c r="M883" s="15"/>
      <c r="N883" s="15"/>
      <c r="O883" s="15"/>
      <c r="P883" s="15"/>
      <c r="Q883" s="15"/>
      <c r="R883" s="15"/>
      <c r="S883" s="15"/>
      <c r="T883" s="15"/>
      <c r="U883" s="15"/>
      <c r="V883" s="15"/>
      <c r="W883" s="15"/>
      <c r="X883" s="15"/>
      <c r="Y883" s="15"/>
      <c r="Z883" s="15"/>
    </row>
    <row r="884" spans="1:26">
      <c r="A884" s="15">
        <v>201</v>
      </c>
      <c r="B884" s="15">
        <v>1</v>
      </c>
      <c r="C884" s="15"/>
      <c r="D884" s="15"/>
      <c r="E884" s="15"/>
      <c r="F884" s="15"/>
      <c r="G884" s="15"/>
      <c r="H884" s="16" t="s">
        <v>32</v>
      </c>
      <c r="I884" s="16" t="s">
        <v>32</v>
      </c>
      <c r="J884" s="15"/>
      <c r="K884" s="18" t="str" cm="1">
        <f t="array" ref="K884">IF(I884="","",_xlfn.XLOOKUP(0&amp;A884&amp;IF(F884&lt;&gt;"",F884,LOOKUP(2,1/(F$2:F884&lt;&gt;""),F$2:F884))&amp;I884,Hoja4!G:G,Hoja4!F:F,"",0))</f>
        <v/>
      </c>
      <c r="L884" s="15"/>
      <c r="M884" s="15">
        <v>63</v>
      </c>
      <c r="N884" s="15" t="s">
        <v>1132</v>
      </c>
      <c r="O884" s="15" t="s">
        <v>100</v>
      </c>
      <c r="P884" s="15" t="s">
        <v>35</v>
      </c>
      <c r="Q884" s="15" t="s">
        <v>41</v>
      </c>
      <c r="R884" s="15" t="s">
        <v>374</v>
      </c>
      <c r="S884" s="15">
        <v>100</v>
      </c>
      <c r="T884" s="15"/>
      <c r="U884" s="15">
        <v>100</v>
      </c>
      <c r="V884" s="15">
        <v>100</v>
      </c>
      <c r="W884" s="15" t="s">
        <v>38</v>
      </c>
      <c r="X884" s="15" t="s">
        <v>38</v>
      </c>
      <c r="Y884" s="15" t="s">
        <v>38</v>
      </c>
      <c r="Z884" s="2"/>
    </row>
    <row r="885" spans="1:26">
      <c r="A885" s="15">
        <v>201</v>
      </c>
      <c r="B885" s="15">
        <v>1</v>
      </c>
      <c r="C885" s="15"/>
      <c r="D885" s="15"/>
      <c r="E885" s="15"/>
      <c r="F885" s="15"/>
      <c r="G885" s="15"/>
      <c r="H885" s="16" t="s">
        <v>32</v>
      </c>
      <c r="I885" s="16" t="s">
        <v>32</v>
      </c>
      <c r="J885" s="15"/>
      <c r="K885" s="18" t="str" cm="1">
        <f t="array" ref="K885">IF(I885="","",_xlfn.XLOOKUP(0&amp;A885&amp;IF(F885&lt;&gt;"",F885,LOOKUP(2,1/(F$2:F885&lt;&gt;""),F$2:F885))&amp;I885,Hoja4!G:G,Hoja4!F:F,"",0))</f>
        <v/>
      </c>
      <c r="L885" s="15"/>
      <c r="M885" s="15">
        <v>64</v>
      </c>
      <c r="N885" s="15" t="s">
        <v>120</v>
      </c>
      <c r="O885" s="15" t="s">
        <v>100</v>
      </c>
      <c r="P885" s="15" t="s">
        <v>35</v>
      </c>
      <c r="Q885" s="15" t="s">
        <v>41</v>
      </c>
      <c r="R885" s="15" t="s">
        <v>374</v>
      </c>
      <c r="S885" s="15">
        <v>100</v>
      </c>
      <c r="T885" s="15"/>
      <c r="U885" s="15">
        <v>100</v>
      </c>
      <c r="V885" s="15">
        <v>100</v>
      </c>
      <c r="W885" s="15"/>
      <c r="X885" s="15" t="s">
        <v>38</v>
      </c>
      <c r="Y885" s="15" t="s">
        <v>38</v>
      </c>
      <c r="Z885" s="2"/>
    </row>
    <row r="886" spans="1:26">
      <c r="A886" s="3">
        <v>201</v>
      </c>
      <c r="B886" s="3">
        <v>1</v>
      </c>
      <c r="C886" s="3" t="s">
        <v>1031</v>
      </c>
      <c r="D886" s="3"/>
      <c r="E886" s="3"/>
      <c r="F886" s="3">
        <v>30</v>
      </c>
      <c r="G886" s="3" t="s">
        <v>591</v>
      </c>
      <c r="H886" s="4" t="s">
        <v>32</v>
      </c>
      <c r="I886" s="4" t="s">
        <v>32</v>
      </c>
      <c r="J886" s="3" t="s">
        <v>44</v>
      </c>
      <c r="K886" s="11">
        <f>SUM(K882:K885)</f>
        <v>52652718000</v>
      </c>
      <c r="L886" s="13">
        <f>SUM(L882:L885)</f>
        <v>0</v>
      </c>
      <c r="M886" s="3"/>
      <c r="N886" s="3"/>
      <c r="O886" s="3"/>
      <c r="P886" s="3"/>
      <c r="Q886" s="3"/>
      <c r="R886" s="3"/>
      <c r="S886" s="3"/>
      <c r="T886" s="3"/>
      <c r="U886" s="3"/>
      <c r="V886" s="3"/>
      <c r="W886" s="3"/>
      <c r="X886" s="3"/>
      <c r="Y886" s="3" t="s">
        <v>45</v>
      </c>
      <c r="Z886" s="13">
        <f>SUM(Z882:Z885)</f>
        <v>0</v>
      </c>
    </row>
    <row r="887" spans="1:26">
      <c r="A887" s="15">
        <v>201</v>
      </c>
      <c r="B887" s="15">
        <v>1</v>
      </c>
      <c r="C887" s="15" t="s">
        <v>1031</v>
      </c>
      <c r="D887" s="15">
        <v>5</v>
      </c>
      <c r="E887" s="15" t="s">
        <v>1065</v>
      </c>
      <c r="F887" s="15">
        <v>26</v>
      </c>
      <c r="G887" s="15" t="s">
        <v>1133</v>
      </c>
      <c r="H887" s="16" t="s">
        <v>1134</v>
      </c>
      <c r="I887" s="16" t="s">
        <v>1135</v>
      </c>
      <c r="J887" s="15" t="s">
        <v>1136</v>
      </c>
      <c r="K887" s="9" cm="1">
        <f t="array" ref="K887">IF(I887="","",_xlfn.XLOOKUP(0&amp;A887&amp;IF(F887&lt;&gt;"",F887,LOOKUP(2,1/(F$2:F887&lt;&gt;""),F$2:F887))&amp;I887,Hoja4!G:G,Hoja4!F:F,"",0))</f>
        <v>54973795000</v>
      </c>
      <c r="L887" s="2"/>
      <c r="M887" s="15"/>
      <c r="N887" s="15"/>
      <c r="O887" s="15"/>
      <c r="P887" s="15"/>
      <c r="Q887" s="15"/>
      <c r="R887" s="15"/>
      <c r="S887" s="15"/>
      <c r="T887" s="15"/>
      <c r="U887" s="15"/>
      <c r="V887" s="15"/>
      <c r="W887" s="15"/>
      <c r="X887" s="15"/>
      <c r="Y887" s="15"/>
      <c r="Z887" s="15"/>
    </row>
    <row r="888" spans="1:26">
      <c r="A888" s="15">
        <v>201</v>
      </c>
      <c r="B888" s="15">
        <v>1</v>
      </c>
      <c r="C888" s="15"/>
      <c r="D888" s="15"/>
      <c r="E888" s="15"/>
      <c r="F888" s="15"/>
      <c r="G888" s="15"/>
      <c r="H888" s="16" t="s">
        <v>1053</v>
      </c>
      <c r="I888" s="16" t="s">
        <v>1054</v>
      </c>
      <c r="J888" s="15" t="s">
        <v>1055</v>
      </c>
      <c r="K888" s="9" cm="1">
        <f t="array" ref="K888">IF(I888="","",_xlfn.XLOOKUP(0&amp;A888&amp;IF(F888&lt;&gt;"",F888,LOOKUP(2,1/(F$2:F888&lt;&gt;""),F$2:F888))&amp;I888,Hoja4!G:G,Hoja4!F:F,"",0))</f>
        <v>118000000</v>
      </c>
      <c r="L888" s="2"/>
      <c r="M888" s="15"/>
      <c r="N888" s="15"/>
      <c r="O888" s="15"/>
      <c r="P888" s="15"/>
      <c r="Q888" s="15"/>
      <c r="R888" s="15"/>
      <c r="S888" s="15"/>
      <c r="T888" s="15"/>
      <c r="U888" s="15"/>
      <c r="V888" s="15"/>
      <c r="W888" s="15"/>
      <c r="X888" s="15"/>
      <c r="Y888" s="15"/>
      <c r="Z888" s="15"/>
    </row>
    <row r="889" spans="1:26">
      <c r="A889" s="15">
        <v>201</v>
      </c>
      <c r="B889" s="15">
        <v>1</v>
      </c>
      <c r="C889" s="15"/>
      <c r="D889" s="15"/>
      <c r="E889" s="15"/>
      <c r="F889" s="15"/>
      <c r="G889" s="15"/>
      <c r="H889" s="16" t="s">
        <v>32</v>
      </c>
      <c r="I889" s="16" t="s">
        <v>32</v>
      </c>
      <c r="J889" s="15"/>
      <c r="K889" s="18" t="str" cm="1">
        <f t="array" ref="K889">IF(I889="","",_xlfn.XLOOKUP(0&amp;A889&amp;IF(F889&lt;&gt;"",F889,LOOKUP(2,1/(F$2:F889&lt;&gt;""),F$2:F889))&amp;I889,Hoja4!G:G,Hoja4!F:F,"",0))</f>
        <v/>
      </c>
      <c r="L889" s="15"/>
      <c r="M889" s="15">
        <v>65</v>
      </c>
      <c r="N889" s="15" t="s">
        <v>1137</v>
      </c>
      <c r="O889" s="15" t="s">
        <v>34</v>
      </c>
      <c r="P889" s="15" t="s">
        <v>35</v>
      </c>
      <c r="Q889" s="15" t="s">
        <v>41</v>
      </c>
      <c r="R889" s="15" t="s">
        <v>374</v>
      </c>
      <c r="S889" s="15"/>
      <c r="T889" s="15"/>
      <c r="U889" s="15">
        <v>100</v>
      </c>
      <c r="V889" s="15">
        <v>100</v>
      </c>
      <c r="W889" s="15" t="s">
        <v>38</v>
      </c>
      <c r="X889" s="15" t="s">
        <v>38</v>
      </c>
      <c r="Y889" s="15" t="s">
        <v>38</v>
      </c>
      <c r="Z889" s="2"/>
    </row>
    <row r="890" spans="1:26">
      <c r="A890" s="3">
        <v>201</v>
      </c>
      <c r="B890" s="3">
        <v>1</v>
      </c>
      <c r="C890" s="3" t="s">
        <v>1031</v>
      </c>
      <c r="D890" s="3"/>
      <c r="E890" s="3"/>
      <c r="F890" s="3">
        <v>26</v>
      </c>
      <c r="G890" s="3" t="s">
        <v>1133</v>
      </c>
      <c r="H890" s="4" t="s">
        <v>32</v>
      </c>
      <c r="I890" s="4" t="s">
        <v>32</v>
      </c>
      <c r="J890" s="3" t="s">
        <v>44</v>
      </c>
      <c r="K890" s="11">
        <f>SUM(K887:K889)</f>
        <v>55091795000</v>
      </c>
      <c r="L890" s="13">
        <f>SUM(L887:L889)</f>
        <v>0</v>
      </c>
      <c r="M890" s="3"/>
      <c r="N890" s="3"/>
      <c r="O890" s="3"/>
      <c r="P890" s="3"/>
      <c r="Q890" s="3"/>
      <c r="R890" s="3"/>
      <c r="S890" s="3"/>
      <c r="T890" s="3"/>
      <c r="U890" s="3"/>
      <c r="V890" s="3"/>
      <c r="W890" s="3"/>
      <c r="X890" s="3"/>
      <c r="Y890" s="3" t="s">
        <v>45</v>
      </c>
      <c r="Z890" s="13">
        <f>SUM(Z887:Z889)</f>
        <v>0</v>
      </c>
    </row>
    <row r="891" spans="1:26">
      <c r="A891" s="15">
        <v>201</v>
      </c>
      <c r="B891" s="15">
        <v>1</v>
      </c>
      <c r="C891" s="15" t="s">
        <v>1031</v>
      </c>
      <c r="D891" s="15">
        <v>3</v>
      </c>
      <c r="E891" s="15" t="s">
        <v>1071</v>
      </c>
      <c r="F891" s="15">
        <v>9</v>
      </c>
      <c r="G891" s="15" t="s">
        <v>1138</v>
      </c>
      <c r="H891" s="16" t="s">
        <v>1053</v>
      </c>
      <c r="I891" s="16" t="s">
        <v>1054</v>
      </c>
      <c r="J891" s="15" t="s">
        <v>1055</v>
      </c>
      <c r="K891" s="9" cm="1">
        <f t="array" ref="K891">IF(I891="","",_xlfn.XLOOKUP(0&amp;A891&amp;IF(F891&lt;&gt;"",F891,LOOKUP(2,1/(F$2:F891&lt;&gt;""),F$2:F891))&amp;I891,Hoja4!G:G,Hoja4!F:F,"",0))</f>
        <v>17540097757</v>
      </c>
      <c r="L891" s="2"/>
      <c r="M891" s="15"/>
      <c r="N891" s="15"/>
      <c r="O891" s="15"/>
      <c r="P891" s="15"/>
      <c r="Q891" s="15"/>
      <c r="R891" s="15"/>
      <c r="S891" s="15"/>
      <c r="T891" s="15"/>
      <c r="U891" s="15"/>
      <c r="V891" s="15"/>
      <c r="W891" s="15"/>
      <c r="X891" s="15"/>
      <c r="Y891" s="15"/>
      <c r="Z891" s="15"/>
    </row>
    <row r="892" spans="1:26">
      <c r="A892" s="15">
        <v>201</v>
      </c>
      <c r="B892" s="15">
        <v>1</v>
      </c>
      <c r="C892" s="15"/>
      <c r="D892" s="15"/>
      <c r="E892" s="15"/>
      <c r="F892" s="15"/>
      <c r="G892" s="15"/>
      <c r="H892" s="16" t="s">
        <v>32</v>
      </c>
      <c r="I892" s="16" t="s">
        <v>32</v>
      </c>
      <c r="J892" s="15"/>
      <c r="K892" s="18" t="str" cm="1">
        <f t="array" ref="K892">IF(I892="","",_xlfn.XLOOKUP(0&amp;A892&amp;IF(F892&lt;&gt;"",F892,LOOKUP(2,1/(F$2:F892&lt;&gt;""),F$2:F892))&amp;I892,Hoja4!G:G,Hoja4!F:F,"",0))</f>
        <v/>
      </c>
      <c r="L892" s="15"/>
      <c r="M892" s="15">
        <v>49</v>
      </c>
      <c r="N892" s="15" t="s">
        <v>1139</v>
      </c>
      <c r="O892" s="15" t="s">
        <v>100</v>
      </c>
      <c r="P892" s="15" t="s">
        <v>35</v>
      </c>
      <c r="Q892" s="15" t="s">
        <v>41</v>
      </c>
      <c r="R892" s="15" t="s">
        <v>374</v>
      </c>
      <c r="S892" s="15">
        <v>100</v>
      </c>
      <c r="T892" s="15"/>
      <c r="U892" s="15">
        <v>100</v>
      </c>
      <c r="V892" s="15">
        <v>100</v>
      </c>
      <c r="W892" s="15" t="s">
        <v>38</v>
      </c>
      <c r="X892" s="15" t="s">
        <v>38</v>
      </c>
      <c r="Y892" s="15" t="s">
        <v>38</v>
      </c>
      <c r="Z892" s="2"/>
    </row>
    <row r="893" spans="1:26">
      <c r="A893" s="3">
        <v>201</v>
      </c>
      <c r="B893" s="3">
        <v>1</v>
      </c>
      <c r="C893" s="3" t="s">
        <v>1031</v>
      </c>
      <c r="D893" s="3"/>
      <c r="E893" s="3"/>
      <c r="F893" s="3">
        <v>9</v>
      </c>
      <c r="G893" s="3" t="s">
        <v>1138</v>
      </c>
      <c r="H893" s="4" t="s">
        <v>32</v>
      </c>
      <c r="I893" s="4" t="s">
        <v>32</v>
      </c>
      <c r="J893" s="3" t="s">
        <v>44</v>
      </c>
      <c r="K893" s="11">
        <f>SUM(K891:K892)</f>
        <v>17540097757</v>
      </c>
      <c r="L893" s="13">
        <f>SUM(L891:L892)</f>
        <v>0</v>
      </c>
      <c r="M893" s="3"/>
      <c r="N893" s="3"/>
      <c r="O893" s="3"/>
      <c r="P893" s="3"/>
      <c r="Q893" s="3"/>
      <c r="R893" s="3"/>
      <c r="S893" s="3"/>
      <c r="T893" s="3"/>
      <c r="U893" s="3"/>
      <c r="V893" s="3"/>
      <c r="W893" s="3"/>
      <c r="X893" s="3"/>
      <c r="Y893" s="3" t="s">
        <v>45</v>
      </c>
      <c r="Z893" s="13">
        <f>SUM(Z891:Z892)</f>
        <v>0</v>
      </c>
    </row>
    <row r="894" spans="1:26">
      <c r="A894" s="5">
        <v>201</v>
      </c>
      <c r="B894" s="5">
        <v>1</v>
      </c>
      <c r="C894" s="5" t="s">
        <v>1031</v>
      </c>
      <c r="D894" s="5"/>
      <c r="E894" s="5"/>
      <c r="F894" s="5"/>
      <c r="G894" s="5"/>
      <c r="H894" s="6" t="s">
        <v>32</v>
      </c>
      <c r="I894" s="6" t="s">
        <v>32</v>
      </c>
      <c r="J894" s="5" t="s">
        <v>121</v>
      </c>
      <c r="K894" s="12">
        <f>SUM(K813,K828,K831,K835,K838,K841,K844,K848,K851,K857,K860,K864,K867,K872,K875,K878,K881,K886,K890,K893)</f>
        <v>5113878518000</v>
      </c>
      <c r="L894" s="14">
        <f>SUM(L813,L828,L831,L835,L838,L841,L844,L848,L851,L857,L860,L864,L867,L872,L875,L878,L881,L886,L890,L893)</f>
        <v>0</v>
      </c>
      <c r="M894" s="5"/>
      <c r="N894" s="5"/>
      <c r="O894" s="5"/>
      <c r="P894" s="5"/>
      <c r="Q894" s="5"/>
      <c r="R894" s="5"/>
      <c r="S894" s="5"/>
      <c r="T894" s="5"/>
      <c r="U894" s="5"/>
      <c r="V894" s="5"/>
      <c r="W894" s="5"/>
      <c r="X894" s="5"/>
      <c r="Y894" s="5" t="s">
        <v>121</v>
      </c>
      <c r="Z894" s="14">
        <f>SUM(Z813,Z828,Z831,Z835,Z838,Z841,Z844,Z848,Z851,Z857,Z860,Z864,Z867,Z872,Z875,Z878,Z881,Z886,Z890,Z893)</f>
        <v>0</v>
      </c>
    </row>
    <row r="895" spans="1:26">
      <c r="A895" s="15">
        <v>122</v>
      </c>
      <c r="B895" s="15">
        <v>1</v>
      </c>
      <c r="C895" s="15" t="s">
        <v>1140</v>
      </c>
      <c r="D895" s="15">
        <v>1</v>
      </c>
      <c r="E895" s="15" t="s">
        <v>1141</v>
      </c>
      <c r="F895" s="15">
        <v>50</v>
      </c>
      <c r="G895" s="15" t="s">
        <v>1142</v>
      </c>
      <c r="H895" s="16" t="s">
        <v>1143</v>
      </c>
      <c r="I895" s="16" t="s">
        <v>1144</v>
      </c>
      <c r="J895" s="15" t="s">
        <v>1145</v>
      </c>
      <c r="K895" s="9" cm="1">
        <f t="array" ref="K895">IF(I895="","",_xlfn.XLOOKUP(0&amp;A895&amp;IF(F895&lt;&gt;"",F895,LOOKUP(2,1/(F$2:F895&lt;&gt;""),F$2:F895))&amp;I895,Hoja4!G:G,Hoja4!F:F,"",0))</f>
        <v>602829282000</v>
      </c>
      <c r="L895" s="2"/>
      <c r="M895" s="15"/>
      <c r="N895" s="15"/>
      <c r="O895" s="15"/>
      <c r="P895" s="15"/>
      <c r="Q895" s="15"/>
      <c r="R895" s="15"/>
      <c r="S895" s="15"/>
      <c r="T895" s="15"/>
      <c r="U895" s="15"/>
      <c r="V895" s="15"/>
      <c r="W895" s="15"/>
      <c r="X895" s="15"/>
      <c r="Y895" s="15"/>
      <c r="Z895" s="15"/>
    </row>
    <row r="896" spans="1:26">
      <c r="A896" s="15">
        <v>122</v>
      </c>
      <c r="B896" s="15">
        <v>1</v>
      </c>
      <c r="C896" s="15"/>
      <c r="D896" s="15"/>
      <c r="E896" s="15"/>
      <c r="F896" s="15"/>
      <c r="G896" s="15"/>
      <c r="H896" s="16" t="s">
        <v>32</v>
      </c>
      <c r="I896" s="16" t="s">
        <v>32</v>
      </c>
      <c r="J896" s="15"/>
      <c r="K896" s="18" t="str" cm="1">
        <f t="array" ref="K896">IF(I896="","",_xlfn.XLOOKUP(0&amp;A896&amp;IF(F896&lt;&gt;"",F896,LOOKUP(2,1/(F$2:F896&lt;&gt;""),F$2:F896))&amp;I896,Hoja4!G:G,Hoja4!F:F,"",0))</f>
        <v/>
      </c>
      <c r="L896" s="15"/>
      <c r="M896" s="15">
        <v>1</v>
      </c>
      <c r="N896" s="15" t="s">
        <v>1146</v>
      </c>
      <c r="O896" s="15" t="s">
        <v>100</v>
      </c>
      <c r="P896" s="15" t="s">
        <v>35</v>
      </c>
      <c r="Q896" s="15" t="s">
        <v>41</v>
      </c>
      <c r="R896" s="15" t="s">
        <v>37</v>
      </c>
      <c r="S896" s="15">
        <v>90</v>
      </c>
      <c r="T896" s="15"/>
      <c r="U896" s="15">
        <v>90</v>
      </c>
      <c r="V896" s="15">
        <v>90</v>
      </c>
      <c r="W896" s="15" t="s">
        <v>38</v>
      </c>
      <c r="X896" s="15" t="s">
        <v>38</v>
      </c>
      <c r="Y896" s="15" t="s">
        <v>38</v>
      </c>
      <c r="Z896" s="2"/>
    </row>
    <row r="897" spans="1:26">
      <c r="A897" s="3">
        <v>122</v>
      </c>
      <c r="B897" s="3">
        <v>1</v>
      </c>
      <c r="C897" s="3" t="s">
        <v>1140</v>
      </c>
      <c r="D897" s="3"/>
      <c r="E897" s="3"/>
      <c r="F897" s="3">
        <v>50</v>
      </c>
      <c r="G897" s="3" t="s">
        <v>1142</v>
      </c>
      <c r="H897" s="4" t="s">
        <v>32</v>
      </c>
      <c r="I897" s="4" t="s">
        <v>32</v>
      </c>
      <c r="J897" s="3" t="s">
        <v>44</v>
      </c>
      <c r="K897" s="11">
        <f>SUM(K895:K896)</f>
        <v>602829282000</v>
      </c>
      <c r="L897" s="13">
        <f>SUM(L894:L896)</f>
        <v>0</v>
      </c>
      <c r="M897" s="3"/>
      <c r="N897" s="3"/>
      <c r="O897" s="3"/>
      <c r="P897" s="3"/>
      <c r="Q897" s="3"/>
      <c r="R897" s="3"/>
      <c r="S897" s="3"/>
      <c r="T897" s="3"/>
      <c r="U897" s="3"/>
      <c r="V897" s="3"/>
      <c r="W897" s="3"/>
      <c r="X897" s="3"/>
      <c r="Y897" s="3" t="s">
        <v>45</v>
      </c>
      <c r="Z897" s="13">
        <f>SUM(Z894:Z896)</f>
        <v>0</v>
      </c>
    </row>
    <row r="898" spans="1:26">
      <c r="A898" s="15">
        <v>122</v>
      </c>
      <c r="B898" s="15">
        <v>1</v>
      </c>
      <c r="C898" s="15" t="s">
        <v>1140</v>
      </c>
      <c r="D898" s="15">
        <v>1</v>
      </c>
      <c r="E898" s="15" t="s">
        <v>1141</v>
      </c>
      <c r="F898" s="15">
        <v>51</v>
      </c>
      <c r="G898" s="15" t="s">
        <v>1147</v>
      </c>
      <c r="H898" s="16" t="s">
        <v>1148</v>
      </c>
      <c r="I898" s="16" t="s">
        <v>1149</v>
      </c>
      <c r="J898" s="15" t="s">
        <v>1150</v>
      </c>
      <c r="K898" s="9" cm="1">
        <f t="array" ref="K898">IF(I898="","",_xlfn.XLOOKUP(0&amp;A898&amp;IF(F898&lt;&gt;"",F898,LOOKUP(2,1/(F$2:F898&lt;&gt;""),F$2:F898))&amp;I898,Hoja4!G:G,Hoja4!F:F,"",0))</f>
        <v>255854096000</v>
      </c>
      <c r="L898" s="2"/>
      <c r="M898" s="15"/>
      <c r="N898" s="15"/>
      <c r="O898" s="15"/>
      <c r="P898" s="15"/>
      <c r="Q898" s="15"/>
      <c r="R898" s="15"/>
      <c r="S898" s="15"/>
      <c r="T898" s="15"/>
      <c r="U898" s="15"/>
      <c r="V898" s="15"/>
      <c r="W898" s="15"/>
      <c r="X898" s="15"/>
      <c r="Y898" s="15"/>
      <c r="Z898" s="15"/>
    </row>
    <row r="899" spans="1:26">
      <c r="A899" s="15">
        <v>122</v>
      </c>
      <c r="B899" s="15">
        <v>1</v>
      </c>
      <c r="C899" s="15"/>
      <c r="D899" s="15"/>
      <c r="E899" s="15"/>
      <c r="F899" s="15"/>
      <c r="G899" s="15"/>
      <c r="H899" s="16" t="s">
        <v>32</v>
      </c>
      <c r="I899" s="16" t="s">
        <v>32</v>
      </c>
      <c r="J899" s="15"/>
      <c r="K899" s="18" t="str" cm="1">
        <f t="array" ref="K899">IF(I899="","",_xlfn.XLOOKUP(0&amp;A899&amp;IF(F899&lt;&gt;"",F899,LOOKUP(2,1/(F$2:F899&lt;&gt;""),F$2:F899))&amp;I899,Hoja4!G:G,Hoja4!F:F,"",0))</f>
        <v/>
      </c>
      <c r="L899" s="15"/>
      <c r="M899" s="15">
        <v>2</v>
      </c>
      <c r="N899" s="15" t="s">
        <v>1151</v>
      </c>
      <c r="O899" s="15" t="s">
        <v>100</v>
      </c>
      <c r="P899" s="15" t="s">
        <v>131</v>
      </c>
      <c r="Q899" s="15" t="s">
        <v>41</v>
      </c>
      <c r="R899" s="15" t="s">
        <v>37</v>
      </c>
      <c r="S899" s="15">
        <v>100</v>
      </c>
      <c r="T899" s="15"/>
      <c r="U899" s="15">
        <v>100</v>
      </c>
      <c r="V899" s="15">
        <v>100</v>
      </c>
      <c r="W899" s="15" t="s">
        <v>38</v>
      </c>
      <c r="X899" s="15" t="s">
        <v>38</v>
      </c>
      <c r="Y899" s="15" t="s">
        <v>38</v>
      </c>
      <c r="Z899" s="2"/>
    </row>
    <row r="900" spans="1:26">
      <c r="A900" s="15">
        <v>122</v>
      </c>
      <c r="B900" s="15">
        <v>1</v>
      </c>
      <c r="C900" s="15"/>
      <c r="D900" s="15"/>
      <c r="E900" s="15"/>
      <c r="F900" s="15"/>
      <c r="G900" s="15"/>
      <c r="H900" s="16" t="s">
        <v>32</v>
      </c>
      <c r="I900" s="16" t="s">
        <v>32</v>
      </c>
      <c r="J900" s="15"/>
      <c r="K900" s="18" t="str" cm="1">
        <f t="array" ref="K900">IF(I900="","",_xlfn.XLOOKUP(0&amp;A900&amp;IF(F900&lt;&gt;"",F900,LOOKUP(2,1/(F$2:F900&lt;&gt;""),F$2:F900))&amp;I900,Hoja4!G:G,Hoja4!F:F,"",0))</f>
        <v/>
      </c>
      <c r="L900" s="15"/>
      <c r="M900" s="15">
        <v>3</v>
      </c>
      <c r="N900" s="15" t="s">
        <v>1152</v>
      </c>
      <c r="O900" s="15" t="s">
        <v>100</v>
      </c>
      <c r="P900" s="15" t="s">
        <v>131</v>
      </c>
      <c r="Q900" s="15" t="s">
        <v>41</v>
      </c>
      <c r="R900" s="15" t="s">
        <v>37</v>
      </c>
      <c r="S900" s="15">
        <v>100</v>
      </c>
      <c r="T900" s="15"/>
      <c r="U900" s="15">
        <v>100</v>
      </c>
      <c r="V900" s="15">
        <v>100</v>
      </c>
      <c r="W900" s="15" t="s">
        <v>38</v>
      </c>
      <c r="X900" s="15" t="s">
        <v>38</v>
      </c>
      <c r="Y900" s="15" t="s">
        <v>38</v>
      </c>
      <c r="Z900" s="2"/>
    </row>
    <row r="901" spans="1:26">
      <c r="A901" s="3">
        <v>122</v>
      </c>
      <c r="B901" s="3">
        <v>1</v>
      </c>
      <c r="C901" s="3" t="s">
        <v>1140</v>
      </c>
      <c r="D901" s="3"/>
      <c r="E901" s="3"/>
      <c r="F901" s="3">
        <v>51</v>
      </c>
      <c r="G901" s="3" t="s">
        <v>1147</v>
      </c>
      <c r="H901" s="4" t="s">
        <v>32</v>
      </c>
      <c r="I901" s="4" t="s">
        <v>32</v>
      </c>
      <c r="J901" s="3" t="s">
        <v>44</v>
      </c>
      <c r="K901" s="11">
        <f>SUM(K898:K900)</f>
        <v>255854096000</v>
      </c>
      <c r="L901" s="13">
        <f>SUM(L898:L900)</f>
        <v>0</v>
      </c>
      <c r="M901" s="3"/>
      <c r="N901" s="3"/>
      <c r="O901" s="3"/>
      <c r="P901" s="3"/>
      <c r="Q901" s="3"/>
      <c r="R901" s="3"/>
      <c r="S901" s="3"/>
      <c r="T901" s="3"/>
      <c r="U901" s="3"/>
      <c r="V901" s="3"/>
      <c r="W901" s="3"/>
      <c r="X901" s="3"/>
      <c r="Y901" s="3" t="s">
        <v>45</v>
      </c>
      <c r="Z901" s="13">
        <f>SUM(Z898:Z900)</f>
        <v>0</v>
      </c>
    </row>
    <row r="902" spans="1:26">
      <c r="A902" s="15">
        <v>122</v>
      </c>
      <c r="B902" s="15">
        <v>1</v>
      </c>
      <c r="C902" s="15" t="s">
        <v>1140</v>
      </c>
      <c r="D902" s="15">
        <v>1</v>
      </c>
      <c r="E902" s="15" t="s">
        <v>1141</v>
      </c>
      <c r="F902" s="15">
        <v>52</v>
      </c>
      <c r="G902" s="15" t="s">
        <v>1153</v>
      </c>
      <c r="H902" s="16" t="s">
        <v>1154</v>
      </c>
      <c r="I902" s="16" t="s">
        <v>1155</v>
      </c>
      <c r="J902" s="15" t="s">
        <v>1156</v>
      </c>
      <c r="K902" s="9" cm="1">
        <f t="array" ref="K902">IF(I902="","",_xlfn.XLOOKUP(0&amp;A902&amp;IF(F902&lt;&gt;"",F902,LOOKUP(2,1/(F$2:F902&lt;&gt;""),F$2:F902))&amp;I902,Hoja4!G:G,Hoja4!F:F,"",0))</f>
        <v>354027377000</v>
      </c>
      <c r="L902" s="2"/>
      <c r="M902" s="15"/>
      <c r="N902" s="15"/>
      <c r="O902" s="15"/>
      <c r="P902" s="15"/>
      <c r="Q902" s="15"/>
      <c r="R902" s="15"/>
      <c r="S902" s="15"/>
      <c r="T902" s="15"/>
      <c r="U902" s="15"/>
      <c r="V902" s="15"/>
      <c r="W902" s="15"/>
      <c r="X902" s="15"/>
      <c r="Y902" s="15"/>
      <c r="Z902" s="15"/>
    </row>
    <row r="903" spans="1:26">
      <c r="A903" s="15">
        <v>122</v>
      </c>
      <c r="B903" s="15">
        <v>1</v>
      </c>
      <c r="C903" s="15"/>
      <c r="D903" s="15"/>
      <c r="E903" s="15"/>
      <c r="F903" s="15"/>
      <c r="G903" s="15"/>
      <c r="H903" s="16" t="s">
        <v>32</v>
      </c>
      <c r="I903" s="16" t="s">
        <v>32</v>
      </c>
      <c r="J903" s="15"/>
      <c r="K903" s="18" t="str" cm="1">
        <f t="array" ref="K903">IF(I903="","",_xlfn.XLOOKUP(0&amp;A903&amp;IF(F903&lt;&gt;"",F903,LOOKUP(2,1/(F$2:F903&lt;&gt;""),F$2:F903))&amp;I903,Hoja4!G:G,Hoja4!F:F,"",0))</f>
        <v/>
      </c>
      <c r="L903" s="15"/>
      <c r="M903" s="15">
        <v>4</v>
      </c>
      <c r="N903" s="15" t="s">
        <v>1157</v>
      </c>
      <c r="O903" s="15" t="s">
        <v>34</v>
      </c>
      <c r="P903" s="15" t="s">
        <v>131</v>
      </c>
      <c r="Q903" s="15" t="s">
        <v>36</v>
      </c>
      <c r="R903" s="15" t="s">
        <v>58</v>
      </c>
      <c r="S903" s="15">
        <v>95000</v>
      </c>
      <c r="T903" s="15"/>
      <c r="U903" s="15">
        <v>149179</v>
      </c>
      <c r="V903" s="15">
        <v>92113</v>
      </c>
      <c r="W903" s="15" t="s">
        <v>38</v>
      </c>
      <c r="X903" s="15" t="s">
        <v>38</v>
      </c>
      <c r="Y903" s="15" t="s">
        <v>38</v>
      </c>
      <c r="Z903" s="2"/>
    </row>
    <row r="904" spans="1:26">
      <c r="A904" s="15">
        <v>122</v>
      </c>
      <c r="B904" s="15">
        <v>1</v>
      </c>
      <c r="C904" s="15"/>
      <c r="D904" s="15"/>
      <c r="E904" s="15"/>
      <c r="F904" s="15"/>
      <c r="G904" s="15"/>
      <c r="H904" s="16" t="s">
        <v>32</v>
      </c>
      <c r="I904" s="16" t="s">
        <v>32</v>
      </c>
      <c r="J904" s="15"/>
      <c r="K904" s="18" t="str" cm="1">
        <f t="array" ref="K904">IF(I904="","",_xlfn.XLOOKUP(0&amp;A904&amp;IF(F904&lt;&gt;"",F904,LOOKUP(2,1/(F$2:F904&lt;&gt;""),F$2:F904))&amp;I904,Hoja4!G:G,Hoja4!F:F,"",0))</f>
        <v/>
      </c>
      <c r="L904" s="15"/>
      <c r="M904" s="15">
        <v>5</v>
      </c>
      <c r="N904" s="15" t="s">
        <v>1158</v>
      </c>
      <c r="O904" s="15" t="s">
        <v>34</v>
      </c>
      <c r="P904" s="15" t="s">
        <v>35</v>
      </c>
      <c r="Q904" s="15" t="s">
        <v>36</v>
      </c>
      <c r="R904" s="15" t="s">
        <v>37</v>
      </c>
      <c r="S904" s="15">
        <v>7000</v>
      </c>
      <c r="T904" s="15"/>
      <c r="U904" s="15">
        <v>5680</v>
      </c>
      <c r="V904" s="15">
        <v>5620</v>
      </c>
      <c r="W904" s="15" t="s">
        <v>38</v>
      </c>
      <c r="X904" s="15" t="s">
        <v>38</v>
      </c>
      <c r="Y904" s="15" t="s">
        <v>38</v>
      </c>
      <c r="Z904" s="2"/>
    </row>
    <row r="905" spans="1:26">
      <c r="A905" s="3">
        <v>122</v>
      </c>
      <c r="B905" s="3">
        <v>1</v>
      </c>
      <c r="C905" s="3" t="s">
        <v>1140</v>
      </c>
      <c r="D905" s="3"/>
      <c r="E905" s="3"/>
      <c r="F905" s="3">
        <v>52</v>
      </c>
      <c r="G905" s="3" t="s">
        <v>1153</v>
      </c>
      <c r="H905" s="4" t="s">
        <v>32</v>
      </c>
      <c r="I905" s="4" t="s">
        <v>32</v>
      </c>
      <c r="J905" s="3" t="s">
        <v>44</v>
      </c>
      <c r="K905" s="11">
        <f>SUM(K902:K904)</f>
        <v>354027377000</v>
      </c>
      <c r="L905" s="13">
        <f>SUM(L902:L904)</f>
        <v>0</v>
      </c>
      <c r="M905" s="3"/>
      <c r="N905" s="3"/>
      <c r="O905" s="3"/>
      <c r="P905" s="3"/>
      <c r="Q905" s="3"/>
      <c r="R905" s="3"/>
      <c r="S905" s="3"/>
      <c r="T905" s="3"/>
      <c r="U905" s="3"/>
      <c r="V905" s="3"/>
      <c r="W905" s="3"/>
      <c r="X905" s="3"/>
      <c r="Y905" s="3" t="s">
        <v>45</v>
      </c>
      <c r="Z905" s="13">
        <f>SUM(Z902:Z904)</f>
        <v>0</v>
      </c>
    </row>
    <row r="906" spans="1:26">
      <c r="A906" s="15">
        <v>122</v>
      </c>
      <c r="B906" s="15">
        <v>1</v>
      </c>
      <c r="C906" s="15" t="s">
        <v>1140</v>
      </c>
      <c r="D906" s="15">
        <v>1</v>
      </c>
      <c r="E906" s="15" t="s">
        <v>1141</v>
      </c>
      <c r="F906" s="15">
        <v>53</v>
      </c>
      <c r="G906" s="15" t="s">
        <v>1159</v>
      </c>
      <c r="H906" s="16" t="s">
        <v>1160</v>
      </c>
      <c r="I906" s="16" t="s">
        <v>1161</v>
      </c>
      <c r="J906" s="15" t="s">
        <v>1162</v>
      </c>
      <c r="K906" s="9" cm="1">
        <f t="array" ref="K906">IF(I906="","",_xlfn.XLOOKUP(0&amp;A906&amp;IF(F906&lt;&gt;"",F906,LOOKUP(2,1/(F$2:F906&lt;&gt;""),F$2:F906))&amp;I906,Hoja4!G:G,Hoja4!F:F,"",0))</f>
        <v>15088869000</v>
      </c>
      <c r="L906" s="2"/>
      <c r="M906" s="15"/>
      <c r="N906" s="15"/>
      <c r="O906" s="15"/>
      <c r="P906" s="15"/>
      <c r="Q906" s="15"/>
      <c r="R906" s="15"/>
      <c r="S906" s="15"/>
      <c r="T906" s="15"/>
      <c r="U906" s="15"/>
      <c r="V906" s="15"/>
      <c r="W906" s="15"/>
      <c r="X906" s="15"/>
      <c r="Y906" s="15"/>
      <c r="Z906" s="15"/>
    </row>
    <row r="907" spans="1:26">
      <c r="A907" s="15">
        <v>122</v>
      </c>
      <c r="B907" s="15">
        <v>1</v>
      </c>
      <c r="C907" s="15"/>
      <c r="D907" s="15"/>
      <c r="E907" s="15"/>
      <c r="F907" s="15"/>
      <c r="G907" s="15"/>
      <c r="H907" s="16" t="s">
        <v>32</v>
      </c>
      <c r="I907" s="16" t="s">
        <v>32</v>
      </c>
      <c r="J907" s="15"/>
      <c r="K907" s="18" t="str" cm="1">
        <f t="array" ref="K907">IF(I907="","",_xlfn.XLOOKUP(0&amp;A907&amp;IF(F907&lt;&gt;"",F907,LOOKUP(2,1/(F$2:F907&lt;&gt;""),F$2:F907))&amp;I907,Hoja4!G:G,Hoja4!F:F,"",0))</f>
        <v/>
      </c>
      <c r="L907" s="15"/>
      <c r="M907" s="15">
        <v>6</v>
      </c>
      <c r="N907" s="15" t="s">
        <v>1163</v>
      </c>
      <c r="O907" s="15" t="s">
        <v>40</v>
      </c>
      <c r="P907" s="15" t="s">
        <v>35</v>
      </c>
      <c r="Q907" s="15" t="s">
        <v>36</v>
      </c>
      <c r="R907" s="15" t="s">
        <v>37</v>
      </c>
      <c r="S907" s="15">
        <v>18684</v>
      </c>
      <c r="T907" s="15"/>
      <c r="U907" s="15">
        <v>94000</v>
      </c>
      <c r="V907" s="15">
        <v>9000</v>
      </c>
      <c r="W907" s="15" t="s">
        <v>38</v>
      </c>
      <c r="X907" s="15" t="s">
        <v>38</v>
      </c>
      <c r="Y907" s="15" t="s">
        <v>38</v>
      </c>
      <c r="Z907" s="2"/>
    </row>
    <row r="908" spans="1:26">
      <c r="A908" s="15">
        <v>122</v>
      </c>
      <c r="B908" s="15">
        <v>1</v>
      </c>
      <c r="C908" s="15"/>
      <c r="D908" s="15"/>
      <c r="E908" s="15"/>
      <c r="F908" s="15"/>
      <c r="G908" s="15"/>
      <c r="H908" s="16" t="s">
        <v>32</v>
      </c>
      <c r="I908" s="16" t="s">
        <v>32</v>
      </c>
      <c r="J908" s="15"/>
      <c r="K908" s="18" t="str" cm="1">
        <f t="array" ref="K908">IF(I908="","",_xlfn.XLOOKUP(0&amp;A908&amp;IF(F908&lt;&gt;"",F908,LOOKUP(2,1/(F$2:F908&lt;&gt;""),F$2:F908))&amp;I908,Hoja4!G:G,Hoja4!F:F,"",0))</f>
        <v/>
      </c>
      <c r="L908" s="15"/>
      <c r="M908" s="15">
        <v>7</v>
      </c>
      <c r="N908" s="15" t="s">
        <v>1164</v>
      </c>
      <c r="O908" s="15" t="s">
        <v>40</v>
      </c>
      <c r="P908" s="15" t="s">
        <v>131</v>
      </c>
      <c r="Q908" s="15" t="s">
        <v>36</v>
      </c>
      <c r="R908" s="15" t="s">
        <v>37</v>
      </c>
      <c r="S908" s="15">
        <v>67149</v>
      </c>
      <c r="T908" s="15"/>
      <c r="U908" s="15">
        <v>376282</v>
      </c>
      <c r="V908" s="15">
        <v>175000</v>
      </c>
      <c r="W908" s="15" t="s">
        <v>38</v>
      </c>
      <c r="X908" s="15" t="s">
        <v>38</v>
      </c>
      <c r="Y908" s="15" t="s">
        <v>38</v>
      </c>
      <c r="Z908" s="2"/>
    </row>
    <row r="909" spans="1:26">
      <c r="A909" s="3">
        <v>122</v>
      </c>
      <c r="B909" s="3">
        <v>1</v>
      </c>
      <c r="C909" s="3" t="s">
        <v>1140</v>
      </c>
      <c r="D909" s="3"/>
      <c r="E909" s="3"/>
      <c r="F909" s="3">
        <v>53</v>
      </c>
      <c r="G909" s="3" t="s">
        <v>1159</v>
      </c>
      <c r="H909" s="4" t="s">
        <v>32</v>
      </c>
      <c r="I909" s="4" t="s">
        <v>32</v>
      </c>
      <c r="J909" s="3" t="s">
        <v>44</v>
      </c>
      <c r="K909" s="11">
        <f>SUM(K906:K908)</f>
        <v>15088869000</v>
      </c>
      <c r="L909" s="13">
        <f>SUM(L906:L908)</f>
        <v>0</v>
      </c>
      <c r="M909" s="3"/>
      <c r="N909" s="3"/>
      <c r="O909" s="3"/>
      <c r="P909" s="3"/>
      <c r="Q909" s="3"/>
      <c r="R909" s="3"/>
      <c r="S909" s="3"/>
      <c r="T909" s="3"/>
      <c r="U909" s="3"/>
      <c r="V909" s="3"/>
      <c r="W909" s="3"/>
      <c r="X909" s="3"/>
      <c r="Y909" s="3" t="s">
        <v>45</v>
      </c>
      <c r="Z909" s="13">
        <f>SUM(Z906:Z908)</f>
        <v>0</v>
      </c>
    </row>
    <row r="910" spans="1:26">
      <c r="A910" s="15">
        <v>122</v>
      </c>
      <c r="B910" s="15">
        <v>1</v>
      </c>
      <c r="C910" s="15" t="s">
        <v>1140</v>
      </c>
      <c r="D910" s="15">
        <v>1</v>
      </c>
      <c r="E910" s="15" t="s">
        <v>1141</v>
      </c>
      <c r="F910" s="15">
        <v>54</v>
      </c>
      <c r="G910" s="15" t="s">
        <v>1165</v>
      </c>
      <c r="H910" s="16" t="s">
        <v>1166</v>
      </c>
      <c r="I910" s="16" t="s">
        <v>1167</v>
      </c>
      <c r="J910" s="15" t="s">
        <v>1168</v>
      </c>
      <c r="K910" s="9" cm="1">
        <f t="array" ref="K910">IF(I910="","",_xlfn.XLOOKUP(0&amp;A910&amp;IF(F910&lt;&gt;"",F910,LOOKUP(2,1/(F$2:F910&lt;&gt;""),F$2:F910))&amp;I910,Hoja4!G:G,Hoja4!F:F,"",0))</f>
        <v>202060505000</v>
      </c>
      <c r="L910" s="2"/>
      <c r="M910" s="15"/>
      <c r="N910" s="15"/>
      <c r="O910" s="15"/>
      <c r="P910" s="15"/>
      <c r="Q910" s="15"/>
      <c r="R910" s="15"/>
      <c r="S910" s="15"/>
      <c r="T910" s="15"/>
      <c r="U910" s="15"/>
      <c r="V910" s="15"/>
      <c r="W910" s="15"/>
      <c r="X910" s="15"/>
      <c r="Y910" s="15"/>
      <c r="Z910" s="15"/>
    </row>
    <row r="911" spans="1:26">
      <c r="A911" s="15">
        <v>122</v>
      </c>
      <c r="B911" s="15">
        <v>1</v>
      </c>
      <c r="C911" s="15"/>
      <c r="D911" s="15"/>
      <c r="E911" s="15"/>
      <c r="F911" s="15"/>
      <c r="G911" s="15"/>
      <c r="H911" s="16" t="s">
        <v>32</v>
      </c>
      <c r="I911" s="16" t="s">
        <v>32</v>
      </c>
      <c r="J911" s="15"/>
      <c r="K911" s="18" t="str" cm="1">
        <f t="array" ref="K911">IF(I911="","",_xlfn.XLOOKUP(0&amp;A911&amp;IF(F911&lt;&gt;"",F911,LOOKUP(2,1/(F$2:F911&lt;&gt;""),F$2:F911))&amp;I911,Hoja4!G:G,Hoja4!F:F,"",0))</f>
        <v/>
      </c>
      <c r="L911" s="15"/>
      <c r="M911" s="15">
        <v>8</v>
      </c>
      <c r="N911" s="15" t="s">
        <v>1169</v>
      </c>
      <c r="O911" s="15" t="s">
        <v>34</v>
      </c>
      <c r="P911" s="15" t="s">
        <v>35</v>
      </c>
      <c r="Q911" s="15" t="s">
        <v>36</v>
      </c>
      <c r="R911" s="15" t="s">
        <v>37</v>
      </c>
      <c r="S911" s="15">
        <v>54882</v>
      </c>
      <c r="T911" s="15"/>
      <c r="U911" s="15">
        <v>85898</v>
      </c>
      <c r="V911" s="15">
        <v>85898</v>
      </c>
      <c r="W911" s="15" t="s">
        <v>38</v>
      </c>
      <c r="X911" s="15" t="s">
        <v>38</v>
      </c>
      <c r="Y911" s="15" t="s">
        <v>38</v>
      </c>
      <c r="Z911" s="2"/>
    </row>
    <row r="912" spans="1:26">
      <c r="A912" s="15">
        <v>122</v>
      </c>
      <c r="B912" s="15">
        <v>1</v>
      </c>
      <c r="C912" s="15"/>
      <c r="D912" s="15"/>
      <c r="E912" s="15"/>
      <c r="F912" s="15"/>
      <c r="G912" s="15"/>
      <c r="H912" s="16" t="s">
        <v>32</v>
      </c>
      <c r="I912" s="16" t="s">
        <v>32</v>
      </c>
      <c r="J912" s="15"/>
      <c r="K912" s="18" t="str" cm="1">
        <f t="array" ref="K912">IF(I912="","",_xlfn.XLOOKUP(0&amp;A912&amp;IF(F912&lt;&gt;"",F912,LOOKUP(2,1/(F$2:F912&lt;&gt;""),F$2:F912))&amp;I912,Hoja4!G:G,Hoja4!F:F,"",0))</f>
        <v/>
      </c>
      <c r="L912" s="15"/>
      <c r="M912" s="15">
        <v>9</v>
      </c>
      <c r="N912" s="15" t="s">
        <v>1170</v>
      </c>
      <c r="O912" s="15" t="s">
        <v>34</v>
      </c>
      <c r="P912" s="15" t="s">
        <v>35</v>
      </c>
      <c r="Q912" s="15" t="s">
        <v>36</v>
      </c>
      <c r="R912" s="15" t="s">
        <v>58</v>
      </c>
      <c r="S912" s="15">
        <v>105000</v>
      </c>
      <c r="T912" s="15"/>
      <c r="U912" s="15">
        <v>112350</v>
      </c>
      <c r="V912" s="15">
        <v>188332</v>
      </c>
      <c r="W912" s="15" t="s">
        <v>38</v>
      </c>
      <c r="X912" s="15" t="s">
        <v>38</v>
      </c>
      <c r="Y912" s="15" t="s">
        <v>38</v>
      </c>
      <c r="Z912" s="2"/>
    </row>
    <row r="913" spans="1:26">
      <c r="A913" s="3">
        <v>122</v>
      </c>
      <c r="B913" s="3">
        <v>1</v>
      </c>
      <c r="C913" s="3" t="s">
        <v>1140</v>
      </c>
      <c r="D913" s="3"/>
      <c r="E913" s="3"/>
      <c r="F913" s="3">
        <v>54</v>
      </c>
      <c r="G913" s="3" t="s">
        <v>1165</v>
      </c>
      <c r="H913" s="4" t="s">
        <v>32</v>
      </c>
      <c r="I913" s="4" t="s">
        <v>32</v>
      </c>
      <c r="J913" s="3" t="s">
        <v>44</v>
      </c>
      <c r="K913" s="11">
        <f>SUM(K910:K912)</f>
        <v>202060505000</v>
      </c>
      <c r="L913" s="13">
        <f>SUM(L910:L912)</f>
        <v>0</v>
      </c>
      <c r="M913" s="3"/>
      <c r="N913" s="3"/>
      <c r="O913" s="3"/>
      <c r="P913" s="3"/>
      <c r="Q913" s="3"/>
      <c r="R913" s="3"/>
      <c r="S913" s="3"/>
      <c r="T913" s="3"/>
      <c r="U913" s="3"/>
      <c r="V913" s="3"/>
      <c r="W913" s="3"/>
      <c r="X913" s="3"/>
      <c r="Y913" s="3" t="s">
        <v>45</v>
      </c>
      <c r="Z913" s="13">
        <f>SUM(Z910:Z912)</f>
        <v>0</v>
      </c>
    </row>
    <row r="914" spans="1:26">
      <c r="A914" s="15">
        <v>122</v>
      </c>
      <c r="B914" s="15">
        <v>1</v>
      </c>
      <c r="C914" s="15" t="s">
        <v>1140</v>
      </c>
      <c r="D914" s="15">
        <v>1</v>
      </c>
      <c r="E914" s="15" t="s">
        <v>1141</v>
      </c>
      <c r="F914" s="15">
        <v>55</v>
      </c>
      <c r="G914" s="15" t="s">
        <v>1171</v>
      </c>
      <c r="H914" s="16" t="s">
        <v>1172</v>
      </c>
      <c r="I914" s="16" t="s">
        <v>1173</v>
      </c>
      <c r="J914" s="15" t="s">
        <v>1174</v>
      </c>
      <c r="K914" s="9" cm="1">
        <f t="array" ref="K914">IF(I914="","",_xlfn.XLOOKUP(0&amp;A914&amp;IF(F914&lt;&gt;"",F914,LOOKUP(2,1/(F$2:F914&lt;&gt;""),F$2:F914))&amp;I914,Hoja4!G:G,Hoja4!F:F,"",0))</f>
        <v>93592616000</v>
      </c>
      <c r="L914" s="2"/>
      <c r="M914" s="15"/>
      <c r="N914" s="15"/>
      <c r="O914" s="15"/>
      <c r="P914" s="15"/>
      <c r="Q914" s="15"/>
      <c r="R914" s="15"/>
      <c r="S914" s="15"/>
      <c r="T914" s="15"/>
      <c r="U914" s="15"/>
      <c r="V914" s="15"/>
      <c r="W914" s="15"/>
      <c r="X914" s="15"/>
      <c r="Y914" s="15"/>
      <c r="Z914" s="15"/>
    </row>
    <row r="915" spans="1:26">
      <c r="A915" s="15">
        <v>122</v>
      </c>
      <c r="B915" s="15">
        <v>1</v>
      </c>
      <c r="C915" s="15"/>
      <c r="D915" s="15"/>
      <c r="E915" s="15"/>
      <c r="F915" s="15"/>
      <c r="G915" s="15"/>
      <c r="H915" s="16" t="s">
        <v>32</v>
      </c>
      <c r="I915" s="16" t="s">
        <v>32</v>
      </c>
      <c r="J915" s="15"/>
      <c r="K915" s="18" t="str" cm="1">
        <f t="array" ref="K915">IF(I915="","",_xlfn.XLOOKUP(0&amp;A915&amp;IF(F915&lt;&gt;"",F915,LOOKUP(2,1/(F$2:F915&lt;&gt;""),F$2:F915))&amp;I915,Hoja4!G:G,Hoja4!F:F,"",0))</f>
        <v/>
      </c>
      <c r="L915" s="15"/>
      <c r="M915" s="15">
        <v>10</v>
      </c>
      <c r="N915" s="15" t="s">
        <v>1175</v>
      </c>
      <c r="O915" s="15" t="s">
        <v>34</v>
      </c>
      <c r="P915" s="15" t="s">
        <v>35</v>
      </c>
      <c r="Q915" s="15" t="s">
        <v>36</v>
      </c>
      <c r="R915" s="15" t="s">
        <v>58</v>
      </c>
      <c r="S915" s="15">
        <v>4171</v>
      </c>
      <c r="T915" s="15"/>
      <c r="U915" s="15">
        <v>4500</v>
      </c>
      <c r="V915" s="15">
        <v>4500</v>
      </c>
      <c r="W915" s="15" t="s">
        <v>38</v>
      </c>
      <c r="X915" s="15" t="s">
        <v>38</v>
      </c>
      <c r="Y915" s="15" t="s">
        <v>38</v>
      </c>
      <c r="Z915" s="2"/>
    </row>
    <row r="916" spans="1:26">
      <c r="A916" s="3">
        <v>122</v>
      </c>
      <c r="B916" s="3">
        <v>1</v>
      </c>
      <c r="C916" s="3" t="s">
        <v>1140</v>
      </c>
      <c r="D916" s="3"/>
      <c r="E916" s="3"/>
      <c r="F916" s="3">
        <v>55</v>
      </c>
      <c r="G916" s="3" t="s">
        <v>1171</v>
      </c>
      <c r="H916" s="4" t="s">
        <v>32</v>
      </c>
      <c r="I916" s="4" t="s">
        <v>32</v>
      </c>
      <c r="J916" s="3" t="s">
        <v>44</v>
      </c>
      <c r="K916" s="11">
        <f>SUM(K914:K915)</f>
        <v>93592616000</v>
      </c>
      <c r="L916" s="13">
        <f>SUM(L914:L915)</f>
        <v>0</v>
      </c>
      <c r="M916" s="3"/>
      <c r="N916" s="3"/>
      <c r="O916" s="3"/>
      <c r="P916" s="3"/>
      <c r="Q916" s="3"/>
      <c r="R916" s="3"/>
      <c r="S916" s="3"/>
      <c r="T916" s="3"/>
      <c r="U916" s="3"/>
      <c r="V916" s="3"/>
      <c r="W916" s="3"/>
      <c r="X916" s="3"/>
      <c r="Y916" s="3" t="s">
        <v>45</v>
      </c>
      <c r="Z916" s="13">
        <f>SUM(Z914:Z915)</f>
        <v>0</v>
      </c>
    </row>
    <row r="917" spans="1:26">
      <c r="A917" s="15">
        <v>122</v>
      </c>
      <c r="B917" s="15">
        <v>1</v>
      </c>
      <c r="C917" s="15" t="s">
        <v>1140</v>
      </c>
      <c r="D917" s="15">
        <v>1</v>
      </c>
      <c r="E917" s="15" t="s">
        <v>1141</v>
      </c>
      <c r="F917" s="15">
        <v>56</v>
      </c>
      <c r="G917" s="15" t="s">
        <v>1176</v>
      </c>
      <c r="H917" s="16" t="s">
        <v>1177</v>
      </c>
      <c r="I917" s="16" t="s">
        <v>1178</v>
      </c>
      <c r="J917" s="15" t="s">
        <v>1179</v>
      </c>
      <c r="K917" s="9" cm="1">
        <f t="array" ref="K917">IF(I917="","",_xlfn.XLOOKUP(0&amp;A917&amp;IF(F917&lt;&gt;"",F917,LOOKUP(2,1/(F$2:F917&lt;&gt;""),F$2:F917))&amp;I917,Hoja4!G:G,Hoja4!F:F,"",0))</f>
        <v>87604382000</v>
      </c>
      <c r="L917" s="2"/>
      <c r="M917" s="15"/>
      <c r="N917" s="15"/>
      <c r="O917" s="15"/>
      <c r="P917" s="15"/>
      <c r="Q917" s="15"/>
      <c r="R917" s="15"/>
      <c r="S917" s="15"/>
      <c r="T917" s="15"/>
      <c r="U917" s="15"/>
      <c r="V917" s="15"/>
      <c r="W917" s="15"/>
      <c r="X917" s="15"/>
      <c r="Y917" s="15"/>
      <c r="Z917" s="15"/>
    </row>
    <row r="918" spans="1:26">
      <c r="A918" s="15">
        <v>122</v>
      </c>
      <c r="B918" s="15">
        <v>1</v>
      </c>
      <c r="C918" s="15"/>
      <c r="D918" s="15"/>
      <c r="E918" s="15"/>
      <c r="F918" s="15"/>
      <c r="G918" s="15"/>
      <c r="H918" s="16" t="s">
        <v>32</v>
      </c>
      <c r="I918" s="16" t="s">
        <v>32</v>
      </c>
      <c r="J918" s="15"/>
      <c r="K918" s="18" t="str" cm="1">
        <f t="array" ref="K918">IF(I918="","",_xlfn.XLOOKUP(0&amp;A918&amp;IF(F918&lt;&gt;"",F918,LOOKUP(2,1/(F$2:F918&lt;&gt;""),F$2:F918))&amp;I918,Hoja4!G:G,Hoja4!F:F,"",0))</f>
        <v/>
      </c>
      <c r="L918" s="15"/>
      <c r="M918" s="15">
        <v>11</v>
      </c>
      <c r="N918" s="15" t="s">
        <v>1180</v>
      </c>
      <c r="O918" s="15" t="s">
        <v>100</v>
      </c>
      <c r="P918" s="15" t="s">
        <v>35</v>
      </c>
      <c r="Q918" s="15" t="s">
        <v>36</v>
      </c>
      <c r="R918" s="15" t="s">
        <v>37</v>
      </c>
      <c r="S918" s="15">
        <v>9795</v>
      </c>
      <c r="T918" s="15"/>
      <c r="U918" s="15">
        <v>9795</v>
      </c>
      <c r="V918" s="15">
        <v>9795</v>
      </c>
      <c r="W918" s="15" t="s">
        <v>38</v>
      </c>
      <c r="X918" s="15" t="s">
        <v>38</v>
      </c>
      <c r="Y918" s="15" t="s">
        <v>38</v>
      </c>
      <c r="Z918" s="2"/>
    </row>
    <row r="919" spans="1:26">
      <c r="A919" s="15">
        <v>122</v>
      </c>
      <c r="B919" s="15">
        <v>1</v>
      </c>
      <c r="C919" s="15"/>
      <c r="D919" s="15"/>
      <c r="E919" s="15"/>
      <c r="F919" s="15"/>
      <c r="G919" s="15"/>
      <c r="H919" s="16" t="s">
        <v>32</v>
      </c>
      <c r="I919" s="16" t="s">
        <v>32</v>
      </c>
      <c r="J919" s="15"/>
      <c r="K919" s="18" t="str" cm="1">
        <f t="array" ref="K919">IF(I919="","",_xlfn.XLOOKUP(0&amp;A919&amp;IF(F919&lt;&gt;"",F919,LOOKUP(2,1/(F$2:F919&lt;&gt;""),F$2:F919))&amp;I919,Hoja4!G:G,Hoja4!F:F,"",0))</f>
        <v/>
      </c>
      <c r="L919" s="15"/>
      <c r="M919" s="15">
        <v>39</v>
      </c>
      <c r="N919" s="15" t="s">
        <v>1181</v>
      </c>
      <c r="O919" s="15" t="s">
        <v>40</v>
      </c>
      <c r="P919" s="15" t="s">
        <v>115</v>
      </c>
      <c r="Q919" s="15" t="s">
        <v>1182</v>
      </c>
      <c r="R919" s="15" t="s">
        <v>37</v>
      </c>
      <c r="S919" s="15">
        <v>1</v>
      </c>
      <c r="T919" s="15"/>
      <c r="U919" s="15">
        <v>2</v>
      </c>
      <c r="V919" s="15"/>
      <c r="W919" s="15" t="s">
        <v>60</v>
      </c>
      <c r="X919" s="15" t="s">
        <v>60</v>
      </c>
      <c r="Y919" s="15" t="s">
        <v>43</v>
      </c>
      <c r="Z919" s="2"/>
    </row>
    <row r="920" spans="1:26">
      <c r="A920" s="3">
        <v>122</v>
      </c>
      <c r="B920" s="3">
        <v>1</v>
      </c>
      <c r="C920" s="3" t="s">
        <v>1140</v>
      </c>
      <c r="D920" s="3"/>
      <c r="E920" s="3"/>
      <c r="F920" s="3">
        <v>56</v>
      </c>
      <c r="G920" s="3" t="s">
        <v>1176</v>
      </c>
      <c r="H920" s="4" t="s">
        <v>32</v>
      </c>
      <c r="I920" s="4" t="s">
        <v>32</v>
      </c>
      <c r="J920" s="3" t="s">
        <v>44</v>
      </c>
      <c r="K920" s="11">
        <f>SUM(K917:K919)</f>
        <v>87604382000</v>
      </c>
      <c r="L920" s="13">
        <f>SUM(L917:L919)</f>
        <v>0</v>
      </c>
      <c r="M920" s="3"/>
      <c r="N920" s="3"/>
      <c r="O920" s="3"/>
      <c r="P920" s="3"/>
      <c r="Q920" s="3"/>
      <c r="R920" s="3"/>
      <c r="S920" s="3"/>
      <c r="T920" s="3"/>
      <c r="U920" s="3"/>
      <c r="V920" s="3"/>
      <c r="W920" s="3"/>
      <c r="X920" s="3"/>
      <c r="Y920" s="3" t="s">
        <v>45</v>
      </c>
      <c r="Z920" s="13">
        <f>SUM(Z917:Z919)</f>
        <v>0</v>
      </c>
    </row>
    <row r="921" spans="1:26">
      <c r="A921" s="15">
        <v>122</v>
      </c>
      <c r="B921" s="15">
        <v>1</v>
      </c>
      <c r="C921" s="15" t="s">
        <v>1140</v>
      </c>
      <c r="D921" s="15">
        <v>1</v>
      </c>
      <c r="E921" s="15" t="s">
        <v>1141</v>
      </c>
      <c r="F921" s="15">
        <v>57</v>
      </c>
      <c r="G921" s="15" t="s">
        <v>1183</v>
      </c>
      <c r="H921" s="16" t="s">
        <v>1184</v>
      </c>
      <c r="I921" s="16" t="s">
        <v>1185</v>
      </c>
      <c r="J921" s="15" t="s">
        <v>1186</v>
      </c>
      <c r="K921" s="9" cm="1">
        <f t="array" ref="K921">IF(I921="","",_xlfn.XLOOKUP(0&amp;A921&amp;IF(F921&lt;&gt;"",F921,LOOKUP(2,1/(F$2:F921&lt;&gt;""),F$2:F921))&amp;I921,Hoja4!G:G,Hoja4!F:F,"",0))</f>
        <v>9737063000</v>
      </c>
      <c r="L921" s="2"/>
      <c r="M921" s="15"/>
      <c r="N921" s="15"/>
      <c r="O921" s="15"/>
      <c r="P921" s="15"/>
      <c r="Q921" s="15"/>
      <c r="R921" s="15"/>
      <c r="S921" s="15"/>
      <c r="T921" s="15"/>
      <c r="U921" s="15"/>
      <c r="V921" s="15"/>
      <c r="W921" s="15"/>
      <c r="X921" s="15"/>
      <c r="Y921" s="15"/>
      <c r="Z921" s="15"/>
    </row>
    <row r="922" spans="1:26">
      <c r="A922" s="15">
        <v>122</v>
      </c>
      <c r="B922" s="15">
        <v>1</v>
      </c>
      <c r="C922" s="15"/>
      <c r="D922" s="15"/>
      <c r="E922" s="15"/>
      <c r="F922" s="15"/>
      <c r="G922" s="15"/>
      <c r="H922" s="16" t="s">
        <v>1187</v>
      </c>
      <c r="I922" s="16" t="s">
        <v>1188</v>
      </c>
      <c r="J922" s="15" t="s">
        <v>1189</v>
      </c>
      <c r="K922" s="9" cm="1">
        <f t="array" ref="K922">IF(I922="","",_xlfn.XLOOKUP(0&amp;A922&amp;IF(F922&lt;&gt;"",F922,LOOKUP(2,1/(F$2:F922&lt;&gt;""),F$2:F922))&amp;I922,Hoja4!G:G,Hoja4!F:F,"",0))</f>
        <v>116122580937</v>
      </c>
      <c r="L922" s="2"/>
      <c r="M922" s="15"/>
      <c r="N922" s="15"/>
      <c r="O922" s="15"/>
      <c r="P922" s="15"/>
      <c r="Q922" s="15"/>
      <c r="R922" s="15"/>
      <c r="S922" s="15"/>
      <c r="T922" s="15"/>
      <c r="U922" s="15"/>
      <c r="V922" s="15"/>
      <c r="W922" s="15"/>
      <c r="X922" s="15"/>
      <c r="Y922" s="15"/>
      <c r="Z922" s="15"/>
    </row>
    <row r="923" spans="1:26">
      <c r="A923" s="15">
        <v>122</v>
      </c>
      <c r="B923" s="15">
        <v>1</v>
      </c>
      <c r="C923" s="15"/>
      <c r="D923" s="15"/>
      <c r="E923" s="15"/>
      <c r="F923" s="15"/>
      <c r="G923" s="15"/>
      <c r="H923" s="16" t="s">
        <v>32</v>
      </c>
      <c r="I923" s="16" t="s">
        <v>32</v>
      </c>
      <c r="J923" s="15"/>
      <c r="K923" s="18" t="str" cm="1">
        <f t="array" ref="K923">IF(I923="","",_xlfn.XLOOKUP(0&amp;A923&amp;IF(F923&lt;&gt;"",F923,LOOKUP(2,1/(F$2:F923&lt;&gt;""),F$2:F923))&amp;I923,Hoja4!G:G,Hoja4!F:F,"",0))</f>
        <v/>
      </c>
      <c r="L923" s="15"/>
      <c r="M923" s="15">
        <v>12</v>
      </c>
      <c r="N923" s="15" t="s">
        <v>1190</v>
      </c>
      <c r="O923" s="15" t="s">
        <v>76</v>
      </c>
      <c r="P923" s="15" t="s">
        <v>35</v>
      </c>
      <c r="Q923" s="15" t="s">
        <v>41</v>
      </c>
      <c r="R923" s="15" t="s">
        <v>37</v>
      </c>
      <c r="S923" s="15">
        <v>53</v>
      </c>
      <c r="T923" s="15"/>
      <c r="U923" s="15">
        <v>100</v>
      </c>
      <c r="V923" s="15"/>
      <c r="W923" s="15" t="s">
        <v>38</v>
      </c>
      <c r="X923" s="15" t="s">
        <v>43</v>
      </c>
      <c r="Y923" s="15" t="s">
        <v>43</v>
      </c>
      <c r="Z923" s="2"/>
    </row>
    <row r="924" spans="1:26">
      <c r="A924" s="15">
        <v>122</v>
      </c>
      <c r="B924" s="15">
        <v>1</v>
      </c>
      <c r="C924" s="15"/>
      <c r="D924" s="15"/>
      <c r="E924" s="15"/>
      <c r="F924" s="15"/>
      <c r="G924" s="15"/>
      <c r="H924" s="16" t="s">
        <v>32</v>
      </c>
      <c r="I924" s="16" t="s">
        <v>32</v>
      </c>
      <c r="J924" s="15"/>
      <c r="K924" s="18" t="str" cm="1">
        <f t="array" ref="K924">IF(I924="","",_xlfn.XLOOKUP(0&amp;A924&amp;IF(F924&lt;&gt;"",F924,LOOKUP(2,1/(F$2:F924&lt;&gt;""),F$2:F924))&amp;I924,Hoja4!G:G,Hoja4!F:F,"",0))</f>
        <v/>
      </c>
      <c r="L924" s="15"/>
      <c r="M924" s="15">
        <v>30</v>
      </c>
      <c r="N924" s="15" t="s">
        <v>1191</v>
      </c>
      <c r="O924" s="15" t="s">
        <v>100</v>
      </c>
      <c r="P924" s="15" t="s">
        <v>95</v>
      </c>
      <c r="Q924" s="15" t="s">
        <v>41</v>
      </c>
      <c r="R924" s="15" t="s">
        <v>37</v>
      </c>
      <c r="S924" s="15">
        <v>93</v>
      </c>
      <c r="T924" s="15"/>
      <c r="U924" s="15">
        <v>93</v>
      </c>
      <c r="V924" s="15">
        <v>93</v>
      </c>
      <c r="W924" s="15" t="s">
        <v>38</v>
      </c>
      <c r="X924" s="15" t="s">
        <v>38</v>
      </c>
      <c r="Y924" s="15" t="s">
        <v>38</v>
      </c>
      <c r="Z924" s="2"/>
    </row>
    <row r="925" spans="1:26">
      <c r="A925" s="3">
        <v>122</v>
      </c>
      <c r="B925" s="3">
        <v>1</v>
      </c>
      <c r="C925" s="3" t="s">
        <v>1140</v>
      </c>
      <c r="D925" s="3"/>
      <c r="E925" s="3"/>
      <c r="F925" s="3">
        <v>57</v>
      </c>
      <c r="G925" s="3" t="s">
        <v>1183</v>
      </c>
      <c r="H925" s="4" t="s">
        <v>32</v>
      </c>
      <c r="I925" s="4" t="s">
        <v>32</v>
      </c>
      <c r="J925" s="3" t="s">
        <v>44</v>
      </c>
      <c r="K925" s="11">
        <f>SUM(K921:K924)</f>
        <v>125859643937</v>
      </c>
      <c r="L925" s="13">
        <f>SUM(L921:L924)</f>
        <v>0</v>
      </c>
      <c r="M925" s="3"/>
      <c r="N925" s="3"/>
      <c r="O925" s="3"/>
      <c r="P925" s="3"/>
      <c r="Q925" s="3"/>
      <c r="R925" s="3"/>
      <c r="S925" s="3"/>
      <c r="T925" s="3"/>
      <c r="U925" s="3"/>
      <c r="V925" s="3"/>
      <c r="W925" s="3"/>
      <c r="X925" s="3"/>
      <c r="Y925" s="3" t="s">
        <v>45</v>
      </c>
      <c r="Z925" s="13">
        <f>SUM(Z921:Z924)</f>
        <v>0</v>
      </c>
    </row>
    <row r="926" spans="1:26">
      <c r="A926" s="15">
        <v>122</v>
      </c>
      <c r="B926" s="15">
        <v>1</v>
      </c>
      <c r="C926" s="15" t="s">
        <v>1140</v>
      </c>
      <c r="D926" s="15">
        <v>1</v>
      </c>
      <c r="E926" s="15" t="s">
        <v>1141</v>
      </c>
      <c r="F926" s="15">
        <v>58</v>
      </c>
      <c r="G926" s="15" t="s">
        <v>1192</v>
      </c>
      <c r="H926" s="16" t="s">
        <v>1160</v>
      </c>
      <c r="I926" s="16" t="s">
        <v>1161</v>
      </c>
      <c r="J926" s="15" t="s">
        <v>1162</v>
      </c>
      <c r="K926" s="9" cm="1">
        <f t="array" ref="K926">IF(I926="","",_xlfn.XLOOKUP(0&amp;A926&amp;IF(F926&lt;&gt;"",F926,LOOKUP(2,1/(F$2:F926&lt;&gt;""),F$2:F926))&amp;I926,Hoja4!G:G,Hoja4!F:F,"",0))</f>
        <v>680571000</v>
      </c>
      <c r="L926" s="2"/>
      <c r="M926" s="15"/>
      <c r="N926" s="15"/>
      <c r="O926" s="15"/>
      <c r="P926" s="15"/>
      <c r="Q926" s="15"/>
      <c r="R926" s="15"/>
      <c r="S926" s="15"/>
      <c r="T926" s="15"/>
      <c r="U926" s="15"/>
      <c r="V926" s="15"/>
      <c r="W926" s="15"/>
      <c r="X926" s="15"/>
      <c r="Y926" s="15"/>
      <c r="Z926" s="15"/>
    </row>
    <row r="927" spans="1:26">
      <c r="A927" s="15">
        <v>122</v>
      </c>
      <c r="B927" s="15">
        <v>1</v>
      </c>
      <c r="C927" s="15"/>
      <c r="D927" s="15"/>
      <c r="E927" s="15"/>
      <c r="F927" s="15"/>
      <c r="G927" s="15"/>
      <c r="H927" s="16" t="s">
        <v>32</v>
      </c>
      <c r="I927" s="16" t="s">
        <v>32</v>
      </c>
      <c r="J927" s="15"/>
      <c r="K927" s="18" t="str" cm="1">
        <f t="array" ref="K927">IF(I927="","",_xlfn.XLOOKUP(0&amp;A927&amp;IF(F927&lt;&gt;"",F927,LOOKUP(2,1/(F$2:F927&lt;&gt;""),F$2:F927))&amp;I927,Hoja4!G:G,Hoja4!F:F,"",0))</f>
        <v/>
      </c>
      <c r="L927" s="15"/>
      <c r="M927" s="15">
        <v>13</v>
      </c>
      <c r="N927" s="15" t="s">
        <v>1193</v>
      </c>
      <c r="O927" s="15" t="s">
        <v>40</v>
      </c>
      <c r="P927" s="15" t="s">
        <v>35</v>
      </c>
      <c r="Q927" s="15" t="s">
        <v>36</v>
      </c>
      <c r="R927" s="15" t="s">
        <v>37</v>
      </c>
      <c r="S927" s="15">
        <v>64167</v>
      </c>
      <c r="T927" s="15"/>
      <c r="U927" s="15">
        <v>104200</v>
      </c>
      <c r="V927" s="15">
        <v>10700</v>
      </c>
      <c r="W927" s="15" t="s">
        <v>38</v>
      </c>
      <c r="X927" s="15" t="s">
        <v>38</v>
      </c>
      <c r="Y927" s="15" t="s">
        <v>38</v>
      </c>
      <c r="Z927" s="2"/>
    </row>
    <row r="928" spans="1:26">
      <c r="A928" s="3">
        <v>122</v>
      </c>
      <c r="B928" s="3">
        <v>1</v>
      </c>
      <c r="C928" s="3" t="s">
        <v>1140</v>
      </c>
      <c r="D928" s="3"/>
      <c r="E928" s="3"/>
      <c r="F928" s="3">
        <v>58</v>
      </c>
      <c r="G928" s="3" t="s">
        <v>1192</v>
      </c>
      <c r="H928" s="4" t="s">
        <v>32</v>
      </c>
      <c r="I928" s="4" t="s">
        <v>32</v>
      </c>
      <c r="J928" s="3" t="s">
        <v>44</v>
      </c>
      <c r="K928" s="11">
        <f>SUM(K926:K927)</f>
        <v>680571000</v>
      </c>
      <c r="L928" s="13">
        <f>SUM(L926:L927)</f>
        <v>0</v>
      </c>
      <c r="M928" s="3"/>
      <c r="N928" s="3"/>
      <c r="O928" s="3"/>
      <c r="P928" s="3"/>
      <c r="Q928" s="3"/>
      <c r="R928" s="3"/>
      <c r="S928" s="3"/>
      <c r="T928" s="3"/>
      <c r="U928" s="3"/>
      <c r="V928" s="3"/>
      <c r="W928" s="3"/>
      <c r="X928" s="3"/>
      <c r="Y928" s="3" t="s">
        <v>45</v>
      </c>
      <c r="Z928" s="13">
        <f>SUM(Z926:Z927)</f>
        <v>0</v>
      </c>
    </row>
    <row r="929" spans="1:26">
      <c r="A929" s="15">
        <v>122</v>
      </c>
      <c r="B929" s="15">
        <v>1</v>
      </c>
      <c r="C929" s="15" t="s">
        <v>1140</v>
      </c>
      <c r="D929" s="15">
        <v>1</v>
      </c>
      <c r="E929" s="15" t="s">
        <v>1141</v>
      </c>
      <c r="F929" s="15">
        <v>59</v>
      </c>
      <c r="G929" s="15" t="s">
        <v>1194</v>
      </c>
      <c r="H929" s="16" t="s">
        <v>1172</v>
      </c>
      <c r="I929" s="16" t="s">
        <v>1173</v>
      </c>
      <c r="J929" s="15" t="s">
        <v>1174</v>
      </c>
      <c r="K929" s="9" cm="1">
        <f t="array" ref="K929">IF(I929="","",_xlfn.XLOOKUP(0&amp;A929&amp;IF(F929&lt;&gt;"",F929,LOOKUP(2,1/(F$2:F929&lt;&gt;""),F$2:F929))&amp;I929,Hoja4!G:G,Hoja4!F:F,"",0))</f>
        <v>6124503000</v>
      </c>
      <c r="L929" s="2"/>
      <c r="M929" s="15"/>
      <c r="N929" s="15"/>
      <c r="O929" s="15"/>
      <c r="P929" s="15"/>
      <c r="Q929" s="15"/>
      <c r="R929" s="15"/>
      <c r="S929" s="15"/>
      <c r="T929" s="15"/>
      <c r="U929" s="15"/>
      <c r="V929" s="15"/>
      <c r="W929" s="15"/>
      <c r="X929" s="15"/>
      <c r="Y929" s="15"/>
      <c r="Z929" s="15"/>
    </row>
    <row r="930" spans="1:26">
      <c r="A930" s="15">
        <v>122</v>
      </c>
      <c r="B930" s="15">
        <v>1</v>
      </c>
      <c r="C930" s="15"/>
      <c r="D930" s="15"/>
      <c r="E930" s="15"/>
      <c r="F930" s="15"/>
      <c r="G930" s="15"/>
      <c r="H930" s="16" t="s">
        <v>32</v>
      </c>
      <c r="I930" s="16" t="s">
        <v>32</v>
      </c>
      <c r="J930" s="15"/>
      <c r="K930" s="18" t="str" cm="1">
        <f t="array" ref="K930">IF(I930="","",_xlfn.XLOOKUP(0&amp;A930&amp;IF(F930&lt;&gt;"",F930,LOOKUP(2,1/(F$2:F930&lt;&gt;""),F$2:F930))&amp;I930,Hoja4!G:G,Hoja4!F:F,"",0))</f>
        <v/>
      </c>
      <c r="L930" s="15"/>
      <c r="M930" s="15">
        <v>14</v>
      </c>
      <c r="N930" s="15" t="s">
        <v>1195</v>
      </c>
      <c r="O930" s="15" t="s">
        <v>40</v>
      </c>
      <c r="P930" s="15" t="s">
        <v>35</v>
      </c>
      <c r="Q930" s="15" t="s">
        <v>36</v>
      </c>
      <c r="R930" s="15" t="s">
        <v>37</v>
      </c>
      <c r="S930" s="15">
        <v>10523</v>
      </c>
      <c r="T930" s="15"/>
      <c r="U930" s="15">
        <v>58634</v>
      </c>
      <c r="V930" s="15">
        <v>5115</v>
      </c>
      <c r="W930" s="15" t="s">
        <v>38</v>
      </c>
      <c r="X930" s="15" t="s">
        <v>38</v>
      </c>
      <c r="Y930" s="15" t="s">
        <v>38</v>
      </c>
      <c r="Z930" s="2"/>
    </row>
    <row r="931" spans="1:26">
      <c r="A931" s="3">
        <v>122</v>
      </c>
      <c r="B931" s="3">
        <v>1</v>
      </c>
      <c r="C931" s="3" t="s">
        <v>1140</v>
      </c>
      <c r="D931" s="3"/>
      <c r="E931" s="3"/>
      <c r="F931" s="3">
        <v>59</v>
      </c>
      <c r="G931" s="3" t="s">
        <v>1194</v>
      </c>
      <c r="H931" s="4" t="s">
        <v>32</v>
      </c>
      <c r="I931" s="4" t="s">
        <v>32</v>
      </c>
      <c r="J931" s="3" t="s">
        <v>44</v>
      </c>
      <c r="K931" s="11">
        <f>SUM(K929:K930)</f>
        <v>6124503000</v>
      </c>
      <c r="L931" s="13">
        <f>SUM(L929:L930)</f>
        <v>0</v>
      </c>
      <c r="M931" s="3"/>
      <c r="N931" s="3"/>
      <c r="O931" s="3"/>
      <c r="P931" s="3"/>
      <c r="Q931" s="3"/>
      <c r="R931" s="3"/>
      <c r="S931" s="3"/>
      <c r="T931" s="3"/>
      <c r="U931" s="3"/>
      <c r="V931" s="3"/>
      <c r="W931" s="3"/>
      <c r="X931" s="3"/>
      <c r="Y931" s="3" t="s">
        <v>45</v>
      </c>
      <c r="Z931" s="13">
        <f>SUM(Z929:Z930)</f>
        <v>0</v>
      </c>
    </row>
    <row r="932" spans="1:26">
      <c r="A932" s="15">
        <v>122</v>
      </c>
      <c r="B932" s="15">
        <v>1</v>
      </c>
      <c r="C932" s="15" t="s">
        <v>1140</v>
      </c>
      <c r="D932" s="15">
        <v>1</v>
      </c>
      <c r="E932" s="15" t="s">
        <v>1141</v>
      </c>
      <c r="F932" s="15">
        <v>60</v>
      </c>
      <c r="G932" s="15" t="s">
        <v>1196</v>
      </c>
      <c r="H932" s="16" t="s">
        <v>1172</v>
      </c>
      <c r="I932" s="16" t="s">
        <v>1173</v>
      </c>
      <c r="J932" s="15" t="s">
        <v>1174</v>
      </c>
      <c r="K932" s="9" cm="1">
        <f t="array" ref="K932">IF(I932="","",_xlfn.XLOOKUP(0&amp;A932&amp;IF(F932&lt;&gt;"",F932,LOOKUP(2,1/(F$2:F932&lt;&gt;""),F$2:F932))&amp;I932,Hoja4!G:G,Hoja4!F:F,"",0))</f>
        <v>11247905000</v>
      </c>
      <c r="L932" s="2"/>
      <c r="M932" s="15"/>
      <c r="N932" s="15"/>
      <c r="O932" s="15"/>
      <c r="P932" s="15"/>
      <c r="Q932" s="15"/>
      <c r="R932" s="15"/>
      <c r="S932" s="15"/>
      <c r="T932" s="15"/>
      <c r="U932" s="15"/>
      <c r="V932" s="15"/>
      <c r="W932" s="15"/>
      <c r="X932" s="15"/>
      <c r="Y932" s="15"/>
      <c r="Z932" s="15"/>
    </row>
    <row r="933" spans="1:26">
      <c r="A933" s="15">
        <v>122</v>
      </c>
      <c r="B933" s="15">
        <v>1</v>
      </c>
      <c r="C933" s="15"/>
      <c r="D933" s="15"/>
      <c r="E933" s="15"/>
      <c r="F933" s="15"/>
      <c r="G933" s="15"/>
      <c r="H933" s="16" t="s">
        <v>32</v>
      </c>
      <c r="I933" s="16" t="s">
        <v>32</v>
      </c>
      <c r="J933" s="15"/>
      <c r="K933" s="18" t="str" cm="1">
        <f t="array" ref="K933">IF(I933="","",_xlfn.XLOOKUP(0&amp;A933&amp;IF(F933&lt;&gt;"",F933,LOOKUP(2,1/(F$2:F933&lt;&gt;""),F$2:F933))&amp;I933,Hoja4!G:G,Hoja4!F:F,"",0))</f>
        <v/>
      </c>
      <c r="L933" s="15"/>
      <c r="M933" s="15">
        <v>15</v>
      </c>
      <c r="N933" s="15" t="s">
        <v>1197</v>
      </c>
      <c r="O933" s="15" t="s">
        <v>100</v>
      </c>
      <c r="P933" s="15" t="s">
        <v>35</v>
      </c>
      <c r="Q933" s="15" t="s">
        <v>41</v>
      </c>
      <c r="R933" s="15" t="s">
        <v>37</v>
      </c>
      <c r="S933" s="15">
        <v>100</v>
      </c>
      <c r="T933" s="15"/>
      <c r="U933" s="15">
        <v>100</v>
      </c>
      <c r="V933" s="15">
        <v>100</v>
      </c>
      <c r="W933" s="15" t="s">
        <v>38</v>
      </c>
      <c r="X933" s="15" t="s">
        <v>38</v>
      </c>
      <c r="Y933" s="15" t="s">
        <v>38</v>
      </c>
      <c r="Z933" s="2"/>
    </row>
    <row r="934" spans="1:26">
      <c r="A934" s="3">
        <v>122</v>
      </c>
      <c r="B934" s="3">
        <v>1</v>
      </c>
      <c r="C934" s="3" t="s">
        <v>1140</v>
      </c>
      <c r="D934" s="3"/>
      <c r="E934" s="3"/>
      <c r="F934" s="3">
        <v>60</v>
      </c>
      <c r="G934" s="3" t="s">
        <v>1196</v>
      </c>
      <c r="H934" s="4" t="s">
        <v>32</v>
      </c>
      <c r="I934" s="4" t="s">
        <v>32</v>
      </c>
      <c r="J934" s="3" t="s">
        <v>44</v>
      </c>
      <c r="K934" s="11">
        <f>SUM(K932:K933)</f>
        <v>11247905000</v>
      </c>
      <c r="L934" s="13">
        <f>SUM(L932:L933)</f>
        <v>0</v>
      </c>
      <c r="M934" s="3"/>
      <c r="N934" s="3"/>
      <c r="O934" s="3"/>
      <c r="P934" s="3"/>
      <c r="Q934" s="3"/>
      <c r="R934" s="3"/>
      <c r="S934" s="3"/>
      <c r="T934" s="3"/>
      <c r="U934" s="3"/>
      <c r="V934" s="3"/>
      <c r="W934" s="3"/>
      <c r="X934" s="3"/>
      <c r="Y934" s="3" t="s">
        <v>45</v>
      </c>
      <c r="Z934" s="13">
        <f>SUM(Z932:Z933)</f>
        <v>0</v>
      </c>
    </row>
    <row r="935" spans="1:26">
      <c r="A935" s="15">
        <v>122</v>
      </c>
      <c r="B935" s="15">
        <v>1</v>
      </c>
      <c r="C935" s="15" t="s">
        <v>1140</v>
      </c>
      <c r="D935" s="15">
        <v>1</v>
      </c>
      <c r="E935" s="15" t="s">
        <v>1141</v>
      </c>
      <c r="F935" s="15">
        <v>61</v>
      </c>
      <c r="G935" s="15" t="s">
        <v>1198</v>
      </c>
      <c r="H935" s="16" t="s">
        <v>32</v>
      </c>
      <c r="I935" s="16" t="s">
        <v>32</v>
      </c>
      <c r="J935" s="15"/>
      <c r="K935" s="18" t="str" cm="1">
        <f t="array" ref="K935">IF(I935="","",_xlfn.XLOOKUP(0&amp;A935&amp;IF(F935&lt;&gt;"",F935,LOOKUP(2,1/(F$2:F935&lt;&gt;""),F$2:F935))&amp;I935,Hoja4!G:G,Hoja4!F:F,"",0))</f>
        <v/>
      </c>
      <c r="L935" s="15"/>
      <c r="M935" s="15"/>
      <c r="N935" s="15"/>
      <c r="O935" s="15"/>
      <c r="P935" s="15"/>
      <c r="Q935" s="15"/>
      <c r="R935" s="15"/>
      <c r="S935" s="15"/>
      <c r="T935" s="15"/>
      <c r="U935" s="15"/>
      <c r="V935" s="15"/>
      <c r="W935" s="15"/>
      <c r="X935" s="15"/>
      <c r="Y935" s="15"/>
      <c r="Z935" s="2"/>
    </row>
    <row r="936" spans="1:26">
      <c r="A936" s="15">
        <v>122</v>
      </c>
      <c r="B936" s="15">
        <v>1</v>
      </c>
      <c r="C936" s="15"/>
      <c r="D936" s="15"/>
      <c r="E936" s="15"/>
      <c r="F936" s="15"/>
      <c r="G936" s="15"/>
      <c r="H936" s="16" t="s">
        <v>32</v>
      </c>
      <c r="I936" s="16" t="s">
        <v>32</v>
      </c>
      <c r="J936" s="15"/>
      <c r="K936" s="18" t="str" cm="1">
        <f t="array" ref="K936">IF(I936="","",_xlfn.XLOOKUP(0&amp;A936&amp;IF(F936&lt;&gt;"",F936,LOOKUP(2,1/(F$2:F936&lt;&gt;""),F$2:F936))&amp;I936,Hoja4!G:G,Hoja4!F:F,"",0))</f>
        <v/>
      </c>
      <c r="L936" s="15"/>
      <c r="M936" s="15">
        <v>16</v>
      </c>
      <c r="N936" s="15" t="s">
        <v>1199</v>
      </c>
      <c r="O936" s="15" t="s">
        <v>40</v>
      </c>
      <c r="P936" s="15" t="s">
        <v>35</v>
      </c>
      <c r="Q936" s="15" t="s">
        <v>36</v>
      </c>
      <c r="R936" s="15" t="s">
        <v>37</v>
      </c>
      <c r="S936" s="15">
        <v>5889</v>
      </c>
      <c r="T936" s="15"/>
      <c r="U936" s="15">
        <v>1891</v>
      </c>
      <c r="V936" s="15"/>
      <c r="W936" s="15" t="s">
        <v>38</v>
      </c>
      <c r="X936" s="15" t="s">
        <v>43</v>
      </c>
      <c r="Y936" s="15" t="s">
        <v>43</v>
      </c>
      <c r="Z936" s="2"/>
    </row>
    <row r="937" spans="1:26">
      <c r="A937" s="3">
        <v>122</v>
      </c>
      <c r="B937" s="3">
        <v>1</v>
      </c>
      <c r="C937" s="3" t="s">
        <v>1140</v>
      </c>
      <c r="D937" s="3"/>
      <c r="E937" s="3"/>
      <c r="F937" s="3">
        <v>61</v>
      </c>
      <c r="G937" s="3" t="s">
        <v>1198</v>
      </c>
      <c r="H937" s="4" t="s">
        <v>32</v>
      </c>
      <c r="I937" s="4" t="s">
        <v>32</v>
      </c>
      <c r="J937" s="3" t="s">
        <v>44</v>
      </c>
      <c r="K937" s="11">
        <f>SUM(K935:K936)</f>
        <v>0</v>
      </c>
      <c r="L937" s="13">
        <f>SUM(L935:L936)</f>
        <v>0</v>
      </c>
      <c r="M937" s="3"/>
      <c r="N937" s="3"/>
      <c r="O937" s="3"/>
      <c r="P937" s="3"/>
      <c r="Q937" s="3"/>
      <c r="R937" s="3"/>
      <c r="S937" s="3"/>
      <c r="T937" s="3"/>
      <c r="U937" s="3"/>
      <c r="V937" s="3"/>
      <c r="W937" s="3"/>
      <c r="X937" s="3"/>
      <c r="Y937" s="3" t="s">
        <v>45</v>
      </c>
      <c r="Z937" s="13">
        <f>SUM(Z935:Z936)</f>
        <v>0</v>
      </c>
    </row>
    <row r="938" spans="1:26">
      <c r="A938" s="15">
        <v>122</v>
      </c>
      <c r="B938" s="15">
        <v>1</v>
      </c>
      <c r="C938" s="15" t="s">
        <v>1140</v>
      </c>
      <c r="D938" s="15">
        <v>1</v>
      </c>
      <c r="E938" s="15" t="s">
        <v>1141</v>
      </c>
      <c r="F938" s="15">
        <v>62</v>
      </c>
      <c r="G938" s="15" t="s">
        <v>1200</v>
      </c>
      <c r="H938" s="16" t="s">
        <v>1201</v>
      </c>
      <c r="I938" s="16" t="s">
        <v>1202</v>
      </c>
      <c r="J938" s="15" t="s">
        <v>1203</v>
      </c>
      <c r="K938" s="9" cm="1">
        <f t="array" ref="K938">IF(I938="","",_xlfn.XLOOKUP(0&amp;A938&amp;IF(F938&lt;&gt;"",F938,LOOKUP(2,1/(F$2:F938&lt;&gt;""),F$2:F938))&amp;I938,Hoja4!G:G,Hoja4!F:F,"",0))</f>
        <v>5101145000</v>
      </c>
      <c r="L938" s="2"/>
      <c r="M938" s="15"/>
      <c r="N938" s="15"/>
      <c r="O938" s="15"/>
      <c r="P938" s="15"/>
      <c r="Q938" s="15"/>
      <c r="R938" s="15"/>
      <c r="S938" s="15"/>
      <c r="T938" s="15"/>
      <c r="U938" s="15"/>
      <c r="V938" s="15"/>
      <c r="W938" s="15"/>
      <c r="X938" s="15"/>
      <c r="Y938" s="15"/>
      <c r="Z938" s="15"/>
    </row>
    <row r="939" spans="1:26">
      <c r="A939" s="15">
        <v>122</v>
      </c>
      <c r="B939" s="15">
        <v>1</v>
      </c>
      <c r="C939" s="15"/>
      <c r="D939" s="15"/>
      <c r="E939" s="15"/>
      <c r="F939" s="15"/>
      <c r="G939" s="15"/>
      <c r="H939" s="16" t="s">
        <v>32</v>
      </c>
      <c r="I939" s="16" t="s">
        <v>32</v>
      </c>
      <c r="J939" s="15"/>
      <c r="K939" s="18" t="str" cm="1">
        <f t="array" ref="K939">IF(I939="","",_xlfn.XLOOKUP(0&amp;A939&amp;IF(F939&lt;&gt;"",F939,LOOKUP(2,1/(F$2:F939&lt;&gt;""),F$2:F939))&amp;I939,Hoja4!G:G,Hoja4!F:F,"",0))</f>
        <v/>
      </c>
      <c r="L939" s="15"/>
      <c r="M939" s="15">
        <v>17</v>
      </c>
      <c r="N939" s="15" t="s">
        <v>1204</v>
      </c>
      <c r="O939" s="15" t="s">
        <v>40</v>
      </c>
      <c r="P939" s="15" t="s">
        <v>35</v>
      </c>
      <c r="Q939" s="15" t="s">
        <v>36</v>
      </c>
      <c r="R939" s="15" t="s">
        <v>37</v>
      </c>
      <c r="S939" s="15">
        <v>26240</v>
      </c>
      <c r="T939" s="15"/>
      <c r="U939" s="15">
        <v>123288</v>
      </c>
      <c r="V939" s="15">
        <v>12211</v>
      </c>
      <c r="W939" s="15" t="s">
        <v>38</v>
      </c>
      <c r="X939" s="15" t="s">
        <v>38</v>
      </c>
      <c r="Y939" s="15" t="s">
        <v>38</v>
      </c>
      <c r="Z939" s="2"/>
    </row>
    <row r="940" spans="1:26">
      <c r="A940" s="3">
        <v>122</v>
      </c>
      <c r="B940" s="3">
        <v>1</v>
      </c>
      <c r="C940" s="3" t="s">
        <v>1140</v>
      </c>
      <c r="D940" s="3"/>
      <c r="E940" s="3"/>
      <c r="F940" s="3">
        <v>62</v>
      </c>
      <c r="G940" s="3" t="s">
        <v>1200</v>
      </c>
      <c r="H940" s="4" t="s">
        <v>32</v>
      </c>
      <c r="I940" s="4" t="s">
        <v>32</v>
      </c>
      <c r="J940" s="3" t="s">
        <v>44</v>
      </c>
      <c r="K940" s="11">
        <f>SUM(K938:K939)</f>
        <v>5101145000</v>
      </c>
      <c r="L940" s="13">
        <f>SUM(L938:L939)</f>
        <v>0</v>
      </c>
      <c r="M940" s="3"/>
      <c r="N940" s="3"/>
      <c r="O940" s="3"/>
      <c r="P940" s="3"/>
      <c r="Q940" s="3"/>
      <c r="R940" s="3"/>
      <c r="S940" s="3"/>
      <c r="T940" s="3"/>
      <c r="U940" s="3"/>
      <c r="V940" s="3"/>
      <c r="W940" s="3"/>
      <c r="X940" s="3"/>
      <c r="Y940" s="3" t="s">
        <v>45</v>
      </c>
      <c r="Z940" s="13">
        <f>SUM(Z938:Z939)</f>
        <v>0</v>
      </c>
    </row>
    <row r="941" spans="1:26">
      <c r="A941" s="15">
        <v>122</v>
      </c>
      <c r="B941" s="15">
        <v>1</v>
      </c>
      <c r="C941" s="15" t="s">
        <v>1140</v>
      </c>
      <c r="D941" s="15">
        <v>1</v>
      </c>
      <c r="E941" s="15" t="s">
        <v>1141</v>
      </c>
      <c r="F941" s="15">
        <v>63</v>
      </c>
      <c r="G941" s="15" t="s">
        <v>1205</v>
      </c>
      <c r="H941" s="16" t="s">
        <v>1201</v>
      </c>
      <c r="I941" s="16" t="s">
        <v>1202</v>
      </c>
      <c r="J941" s="15" t="s">
        <v>1203</v>
      </c>
      <c r="K941" s="9" cm="1">
        <f t="array" ref="K941">IF(I941="","",_xlfn.XLOOKUP(0&amp;A941&amp;IF(F941&lt;&gt;"",F941,LOOKUP(2,1/(F$2:F941&lt;&gt;""),F$2:F941))&amp;I941,Hoja4!G:G,Hoja4!F:F,"",0))</f>
        <v>4974180898</v>
      </c>
      <c r="L941" s="2"/>
      <c r="M941" s="15"/>
      <c r="N941" s="15"/>
      <c r="O941" s="15"/>
      <c r="P941" s="15"/>
      <c r="Q941" s="15"/>
      <c r="R941" s="15"/>
      <c r="S941" s="15"/>
      <c r="T941" s="15"/>
      <c r="U941" s="15"/>
      <c r="V941" s="15"/>
      <c r="W941" s="15"/>
      <c r="X941" s="15"/>
      <c r="Y941" s="15"/>
      <c r="Z941" s="15"/>
    </row>
    <row r="942" spans="1:26">
      <c r="A942" s="15">
        <v>122</v>
      </c>
      <c r="B942" s="15">
        <v>1</v>
      </c>
      <c r="C942" s="15"/>
      <c r="D942" s="15"/>
      <c r="E942" s="15"/>
      <c r="F942" s="15"/>
      <c r="G942" s="15"/>
      <c r="H942" s="16" t="s">
        <v>32</v>
      </c>
      <c r="I942" s="16" t="s">
        <v>32</v>
      </c>
      <c r="J942" s="15"/>
      <c r="K942" s="18" t="str" cm="1">
        <f t="array" ref="K942">IF(I942="","",_xlfn.XLOOKUP(0&amp;A942&amp;IF(F942&lt;&gt;"",F942,LOOKUP(2,1/(F$2:F942&lt;&gt;""),F$2:F942))&amp;I942,Hoja4!G:G,Hoja4!F:F,"",0))</f>
        <v/>
      </c>
      <c r="L942" s="15"/>
      <c r="M942" s="15">
        <v>18</v>
      </c>
      <c r="N942" s="15" t="s">
        <v>1206</v>
      </c>
      <c r="O942" s="15" t="s">
        <v>40</v>
      </c>
      <c r="P942" s="15" t="s">
        <v>35</v>
      </c>
      <c r="Q942" s="15" t="s">
        <v>36</v>
      </c>
      <c r="R942" s="15" t="s">
        <v>58</v>
      </c>
      <c r="S942" s="15">
        <v>129734</v>
      </c>
      <c r="T942" s="15"/>
      <c r="U942" s="15">
        <v>99306</v>
      </c>
      <c r="V942" s="15">
        <v>12945</v>
      </c>
      <c r="W942" s="15" t="s">
        <v>38</v>
      </c>
      <c r="X942" s="15" t="s">
        <v>38</v>
      </c>
      <c r="Y942" s="15" t="s">
        <v>38</v>
      </c>
      <c r="Z942" s="2"/>
    </row>
    <row r="943" spans="1:26">
      <c r="A943" s="3">
        <v>122</v>
      </c>
      <c r="B943" s="3">
        <v>1</v>
      </c>
      <c r="C943" s="3" t="s">
        <v>1140</v>
      </c>
      <c r="D943" s="3"/>
      <c r="E943" s="3"/>
      <c r="F943" s="3">
        <v>63</v>
      </c>
      <c r="G943" s="3" t="s">
        <v>1205</v>
      </c>
      <c r="H943" s="4" t="s">
        <v>32</v>
      </c>
      <c r="I943" s="4" t="s">
        <v>32</v>
      </c>
      <c r="J943" s="3" t="s">
        <v>44</v>
      </c>
      <c r="K943" s="11">
        <f>SUM(K941:K942)</f>
        <v>4974180898</v>
      </c>
      <c r="L943" s="13">
        <f>SUM(L941:L942)</f>
        <v>0</v>
      </c>
      <c r="M943" s="3"/>
      <c r="N943" s="3"/>
      <c r="O943" s="3"/>
      <c r="P943" s="3"/>
      <c r="Q943" s="3"/>
      <c r="R943" s="3"/>
      <c r="S943" s="3"/>
      <c r="T943" s="3"/>
      <c r="U943" s="3"/>
      <c r="V943" s="3"/>
      <c r="W943" s="3"/>
      <c r="X943" s="3"/>
      <c r="Y943" s="3" t="s">
        <v>45</v>
      </c>
      <c r="Z943" s="13">
        <f>SUM(Z941:Z942)</f>
        <v>0</v>
      </c>
    </row>
    <row r="944" spans="1:26">
      <c r="A944" s="15">
        <v>122</v>
      </c>
      <c r="B944" s="15">
        <v>1</v>
      </c>
      <c r="C944" s="15" t="s">
        <v>1140</v>
      </c>
      <c r="D944" s="15">
        <v>1</v>
      </c>
      <c r="E944" s="15" t="s">
        <v>1141</v>
      </c>
      <c r="F944" s="15">
        <v>64</v>
      </c>
      <c r="G944" s="15" t="s">
        <v>1207</v>
      </c>
      <c r="H944" s="16" t="s">
        <v>1201</v>
      </c>
      <c r="I944" s="16" t="s">
        <v>1202</v>
      </c>
      <c r="J944" s="15" t="s">
        <v>1203</v>
      </c>
      <c r="K944" s="9" cm="1">
        <f t="array" ref="K944">IF(I944="","",_xlfn.XLOOKUP(0&amp;A944&amp;IF(F944&lt;&gt;"",F944,LOOKUP(2,1/(F$2:F944&lt;&gt;""),F$2:F944))&amp;I944,Hoja4!G:G,Hoja4!F:F,"",0))</f>
        <v>4043232102</v>
      </c>
      <c r="L944" s="2"/>
      <c r="M944" s="15"/>
      <c r="N944" s="15"/>
      <c r="O944" s="15"/>
      <c r="P944" s="15"/>
      <c r="Q944" s="15"/>
      <c r="R944" s="15"/>
      <c r="S944" s="15"/>
      <c r="T944" s="15"/>
      <c r="U944" s="15"/>
      <c r="V944" s="15"/>
      <c r="W944" s="15"/>
      <c r="X944" s="15"/>
      <c r="Y944" s="15"/>
      <c r="Z944" s="15"/>
    </row>
    <row r="945" spans="1:26">
      <c r="A945" s="15">
        <v>122</v>
      </c>
      <c r="B945" s="15">
        <v>1</v>
      </c>
      <c r="C945" s="15"/>
      <c r="D945" s="15"/>
      <c r="E945" s="15"/>
      <c r="F945" s="15"/>
      <c r="G945" s="15"/>
      <c r="H945" s="16" t="s">
        <v>32</v>
      </c>
      <c r="I945" s="16" t="s">
        <v>32</v>
      </c>
      <c r="J945" s="15"/>
      <c r="K945" s="18" t="str" cm="1">
        <f t="array" ref="K945">IF(I945="","",_xlfn.XLOOKUP(0&amp;A945&amp;IF(F945&lt;&gt;"",F945,LOOKUP(2,1/(F$2:F945&lt;&gt;""),F$2:F945))&amp;I945,Hoja4!G:G,Hoja4!F:F,"",0))</f>
        <v/>
      </c>
      <c r="L945" s="15"/>
      <c r="M945" s="15">
        <v>19</v>
      </c>
      <c r="N945" s="15" t="s">
        <v>1208</v>
      </c>
      <c r="O945" s="15" t="s">
        <v>40</v>
      </c>
      <c r="P945" s="15" t="s">
        <v>35</v>
      </c>
      <c r="Q945" s="15" t="s">
        <v>36</v>
      </c>
      <c r="R945" s="15" t="s">
        <v>58</v>
      </c>
      <c r="S945" s="15">
        <v>91314</v>
      </c>
      <c r="T945" s="15"/>
      <c r="U945" s="15">
        <v>558092</v>
      </c>
      <c r="V945" s="15">
        <v>57316</v>
      </c>
      <c r="W945" s="15" t="s">
        <v>38</v>
      </c>
      <c r="X945" s="15" t="s">
        <v>38</v>
      </c>
      <c r="Y945" s="15" t="s">
        <v>38</v>
      </c>
      <c r="Z945" s="2"/>
    </row>
    <row r="946" spans="1:26">
      <c r="A946" s="3">
        <v>122</v>
      </c>
      <c r="B946" s="3">
        <v>1</v>
      </c>
      <c r="C946" s="3" t="s">
        <v>1140</v>
      </c>
      <c r="D946" s="3"/>
      <c r="E946" s="3"/>
      <c r="F946" s="3">
        <v>64</v>
      </c>
      <c r="G946" s="3" t="s">
        <v>1207</v>
      </c>
      <c r="H946" s="4" t="s">
        <v>32</v>
      </c>
      <c r="I946" s="4" t="s">
        <v>32</v>
      </c>
      <c r="J946" s="3" t="s">
        <v>44</v>
      </c>
      <c r="K946" s="11">
        <f>SUM(K944:K945)</f>
        <v>4043232102</v>
      </c>
      <c r="L946" s="13">
        <f>SUM(L944:L945)</f>
        <v>0</v>
      </c>
      <c r="M946" s="3"/>
      <c r="N946" s="3"/>
      <c r="O946" s="3"/>
      <c r="P946" s="3"/>
      <c r="Q946" s="3"/>
      <c r="R946" s="3"/>
      <c r="S946" s="3"/>
      <c r="T946" s="3"/>
      <c r="U946" s="3"/>
      <c r="V946" s="3"/>
      <c r="W946" s="3"/>
      <c r="X946" s="3"/>
      <c r="Y946" s="3" t="s">
        <v>45</v>
      </c>
      <c r="Z946" s="13">
        <f>SUM(Z944:Z945)</f>
        <v>0</v>
      </c>
    </row>
    <row r="947" spans="1:26">
      <c r="A947" s="15">
        <v>122</v>
      </c>
      <c r="B947" s="15">
        <v>1</v>
      </c>
      <c r="C947" s="15" t="s">
        <v>1140</v>
      </c>
      <c r="D947" s="15">
        <v>1</v>
      </c>
      <c r="E947" s="15" t="s">
        <v>1141</v>
      </c>
      <c r="F947" s="15">
        <v>68</v>
      </c>
      <c r="G947" s="15" t="s">
        <v>1209</v>
      </c>
      <c r="H947" s="16" t="s">
        <v>1210</v>
      </c>
      <c r="I947" s="16" t="s">
        <v>1211</v>
      </c>
      <c r="J947" s="15" t="s">
        <v>1212</v>
      </c>
      <c r="K947" s="9" cm="1">
        <f t="array" ref="K947">IF(I947="","",_xlfn.XLOOKUP(0&amp;A947&amp;IF(F947&lt;&gt;"",F947,LOOKUP(2,1/(F$2:F947&lt;&gt;""),F$2:F947))&amp;I947,Hoja4!G:G,Hoja4!F:F,"",0))</f>
        <v>4205457000</v>
      </c>
      <c r="L947" s="2"/>
      <c r="M947" s="15"/>
      <c r="N947" s="15"/>
      <c r="O947" s="15"/>
      <c r="P947" s="15"/>
      <c r="Q947" s="15"/>
      <c r="R947" s="15"/>
      <c r="S947" s="15"/>
      <c r="T947" s="15"/>
      <c r="U947" s="15"/>
      <c r="V947" s="15"/>
      <c r="W947" s="15"/>
      <c r="X947" s="15"/>
      <c r="Y947" s="15"/>
      <c r="Z947" s="15"/>
    </row>
    <row r="948" spans="1:26">
      <c r="A948" s="15">
        <v>122</v>
      </c>
      <c r="B948" s="15">
        <v>1</v>
      </c>
      <c r="C948" s="15"/>
      <c r="D948" s="15"/>
      <c r="E948" s="15"/>
      <c r="F948" s="15"/>
      <c r="G948" s="15"/>
      <c r="H948" s="16" t="s">
        <v>32</v>
      </c>
      <c r="I948" s="16" t="s">
        <v>32</v>
      </c>
      <c r="J948" s="15"/>
      <c r="K948" s="18" t="str" cm="1">
        <f t="array" ref="K948">IF(I948="","",_xlfn.XLOOKUP(0&amp;A948&amp;IF(F948&lt;&gt;"",F948,LOOKUP(2,1/(F$2:F948&lt;&gt;""),F$2:F948))&amp;I948,Hoja4!G:G,Hoja4!F:F,"",0))</f>
        <v/>
      </c>
      <c r="L948" s="15"/>
      <c r="M948" s="15">
        <v>24</v>
      </c>
      <c r="N948" s="15" t="s">
        <v>1213</v>
      </c>
      <c r="O948" s="15" t="s">
        <v>100</v>
      </c>
      <c r="P948" s="15" t="s">
        <v>131</v>
      </c>
      <c r="Q948" s="15" t="s">
        <v>41</v>
      </c>
      <c r="R948" s="15" t="s">
        <v>37</v>
      </c>
      <c r="S948" s="15">
        <v>100</v>
      </c>
      <c r="T948" s="15"/>
      <c r="U948" s="15">
        <v>100</v>
      </c>
      <c r="V948" s="15">
        <v>100</v>
      </c>
      <c r="W948" s="15" t="s">
        <v>38</v>
      </c>
      <c r="X948" s="15" t="s">
        <v>38</v>
      </c>
      <c r="Y948" s="15" t="s">
        <v>38</v>
      </c>
      <c r="Z948" s="2"/>
    </row>
    <row r="949" spans="1:26">
      <c r="A949" s="3">
        <v>122</v>
      </c>
      <c r="B949" s="3">
        <v>1</v>
      </c>
      <c r="C949" s="3" t="s">
        <v>1140</v>
      </c>
      <c r="D949" s="3"/>
      <c r="E949" s="3"/>
      <c r="F949" s="3">
        <v>68</v>
      </c>
      <c r="G949" s="3" t="s">
        <v>1209</v>
      </c>
      <c r="H949" s="4" t="s">
        <v>32</v>
      </c>
      <c r="I949" s="4" t="s">
        <v>32</v>
      </c>
      <c r="J949" s="3" t="s">
        <v>44</v>
      </c>
      <c r="K949" s="11">
        <f>SUM(K947:K948)</f>
        <v>4205457000</v>
      </c>
      <c r="L949" s="13">
        <f>SUM(L947:L948)</f>
        <v>0</v>
      </c>
      <c r="M949" s="3"/>
      <c r="N949" s="3"/>
      <c r="O949" s="3"/>
      <c r="P949" s="3"/>
      <c r="Q949" s="3"/>
      <c r="R949" s="3"/>
      <c r="S949" s="3"/>
      <c r="T949" s="3"/>
      <c r="U949" s="3"/>
      <c r="V949" s="3"/>
      <c r="W949" s="3"/>
      <c r="X949" s="3"/>
      <c r="Y949" s="3" t="s">
        <v>45</v>
      </c>
      <c r="Z949" s="13">
        <f>SUM(Z947:Z948)</f>
        <v>0</v>
      </c>
    </row>
    <row r="950" spans="1:26">
      <c r="A950" s="15">
        <v>122</v>
      </c>
      <c r="B950" s="15">
        <v>1</v>
      </c>
      <c r="C950" s="15" t="s">
        <v>1140</v>
      </c>
      <c r="D950" s="15">
        <v>1</v>
      </c>
      <c r="E950" s="15" t="s">
        <v>1141</v>
      </c>
      <c r="F950" s="15">
        <v>74</v>
      </c>
      <c r="G950" s="15" t="s">
        <v>1214</v>
      </c>
      <c r="H950" s="16" t="s">
        <v>1187</v>
      </c>
      <c r="I950" s="16" t="s">
        <v>1188</v>
      </c>
      <c r="J950" s="15" t="s">
        <v>1189</v>
      </c>
      <c r="K950" s="9" cm="1">
        <f t="array" ref="K950">IF(I950="","",_xlfn.XLOOKUP(0&amp;A950&amp;IF(F950&lt;&gt;"",F950,LOOKUP(2,1/(F$2:F950&lt;&gt;""),F$2:F950))&amp;I950,Hoja4!G:G,Hoja4!F:F,"",0))</f>
        <v>250945544522</v>
      </c>
      <c r="L950" s="2"/>
      <c r="M950" s="15"/>
      <c r="N950" s="15"/>
      <c r="O950" s="15"/>
      <c r="P950" s="15"/>
      <c r="Q950" s="15"/>
      <c r="R950" s="15"/>
      <c r="S950" s="15"/>
      <c r="T950" s="15"/>
      <c r="U950" s="15"/>
      <c r="V950" s="15"/>
      <c r="W950" s="15"/>
      <c r="X950" s="15"/>
      <c r="Y950" s="15"/>
      <c r="Z950" s="15"/>
    </row>
    <row r="951" spans="1:26">
      <c r="A951" s="15">
        <v>122</v>
      </c>
      <c r="B951" s="15">
        <v>1</v>
      </c>
      <c r="C951" s="15"/>
      <c r="D951" s="15"/>
      <c r="E951" s="15"/>
      <c r="F951" s="15"/>
      <c r="G951" s="15"/>
      <c r="H951" s="16" t="s">
        <v>1215</v>
      </c>
      <c r="I951" s="16" t="s">
        <v>1216</v>
      </c>
      <c r="J951" s="15" t="s">
        <v>1217</v>
      </c>
      <c r="K951" s="9" cm="1">
        <f t="array" ref="K951">IF(I951="","",_xlfn.XLOOKUP(0&amp;A951&amp;IF(F951&lt;&gt;"",F951,LOOKUP(2,1/(F$2:F951&lt;&gt;""),F$2:F951))&amp;I951,Hoja4!G:G,Hoja4!F:F,"",0))</f>
        <v>120006207000</v>
      </c>
      <c r="L951" s="2"/>
      <c r="M951" s="15"/>
      <c r="N951" s="15"/>
      <c r="O951" s="15"/>
      <c r="P951" s="15"/>
      <c r="Q951" s="15"/>
      <c r="R951" s="15"/>
      <c r="S951" s="15"/>
      <c r="T951" s="15"/>
      <c r="U951" s="15"/>
      <c r="V951" s="15"/>
      <c r="W951" s="15"/>
      <c r="X951" s="15"/>
      <c r="Y951" s="15"/>
      <c r="Z951" s="15"/>
    </row>
    <row r="952" spans="1:26">
      <c r="A952" s="15">
        <v>122</v>
      </c>
      <c r="B952" s="15">
        <v>1</v>
      </c>
      <c r="C952" s="15"/>
      <c r="D952" s="15"/>
      <c r="E952" s="15"/>
      <c r="F952" s="15"/>
      <c r="G952" s="15"/>
      <c r="H952" s="16" t="s">
        <v>32</v>
      </c>
      <c r="I952" s="16" t="s">
        <v>32</v>
      </c>
      <c r="J952" s="15"/>
      <c r="K952" s="18" t="str" cm="1">
        <f t="array" ref="K952">IF(I952="","",_xlfn.XLOOKUP(0&amp;A952&amp;IF(F952&lt;&gt;"",F952,LOOKUP(2,1/(F$2:F952&lt;&gt;""),F$2:F952))&amp;I952,Hoja4!G:G,Hoja4!F:F,"",0))</f>
        <v/>
      </c>
      <c r="L952" s="15"/>
      <c r="M952" s="15">
        <v>31</v>
      </c>
      <c r="N952" s="15" t="s">
        <v>1218</v>
      </c>
      <c r="O952" s="15" t="s">
        <v>100</v>
      </c>
      <c r="P952" s="15" t="s">
        <v>35</v>
      </c>
      <c r="Q952" s="15" t="s">
        <v>41</v>
      </c>
      <c r="R952" s="15" t="s">
        <v>37</v>
      </c>
      <c r="S952" s="15">
        <v>100</v>
      </c>
      <c r="T952" s="15"/>
      <c r="U952" s="15">
        <v>100</v>
      </c>
      <c r="V952" s="15"/>
      <c r="W952" s="15" t="s">
        <v>60</v>
      </c>
      <c r="X952" s="15" t="s">
        <v>60</v>
      </c>
      <c r="Y952" s="15" t="s">
        <v>38</v>
      </c>
      <c r="Z952" s="2"/>
    </row>
    <row r="953" spans="1:26">
      <c r="A953" s="3">
        <v>122</v>
      </c>
      <c r="B953" s="3">
        <v>1</v>
      </c>
      <c r="C953" s="3" t="s">
        <v>1140</v>
      </c>
      <c r="D953" s="3"/>
      <c r="E953" s="3"/>
      <c r="F953" s="3">
        <v>74</v>
      </c>
      <c r="G953" s="3" t="s">
        <v>1214</v>
      </c>
      <c r="H953" s="4" t="s">
        <v>32</v>
      </c>
      <c r="I953" s="4" t="s">
        <v>32</v>
      </c>
      <c r="J953" s="3" t="s">
        <v>44</v>
      </c>
      <c r="K953" s="11">
        <f>SUM(K950:K952)</f>
        <v>370951751522</v>
      </c>
      <c r="L953" s="13">
        <f>SUM(L950:L952)</f>
        <v>0</v>
      </c>
      <c r="M953" s="3"/>
      <c r="N953" s="3"/>
      <c r="O953" s="3"/>
      <c r="P953" s="3"/>
      <c r="Q953" s="3"/>
      <c r="R953" s="3"/>
      <c r="S953" s="3"/>
      <c r="T953" s="3"/>
      <c r="U953" s="3"/>
      <c r="V953" s="3"/>
      <c r="W953" s="3"/>
      <c r="X953" s="3"/>
      <c r="Y953" s="3" t="s">
        <v>45</v>
      </c>
      <c r="Z953" s="13">
        <f>SUM(Z950:Z952)</f>
        <v>0</v>
      </c>
    </row>
    <row r="954" spans="1:26">
      <c r="A954" s="15">
        <v>122</v>
      </c>
      <c r="B954" s="15">
        <v>1</v>
      </c>
      <c r="C954" s="15" t="s">
        <v>1140</v>
      </c>
      <c r="D954" s="15">
        <v>1</v>
      </c>
      <c r="E954" s="15" t="s">
        <v>1141</v>
      </c>
      <c r="F954" s="15">
        <v>75</v>
      </c>
      <c r="G954" s="15" t="s">
        <v>1219</v>
      </c>
      <c r="H954" s="16" t="s">
        <v>1187</v>
      </c>
      <c r="I954" s="16" t="s">
        <v>1188</v>
      </c>
      <c r="J954" s="15" t="s">
        <v>1189</v>
      </c>
      <c r="K954" s="9" cm="1">
        <f t="array" ref="K954">IF(I954="","",_xlfn.XLOOKUP(0&amp;A954&amp;IF(F954&lt;&gt;"",F954,LOOKUP(2,1/(F$2:F954&lt;&gt;""),F$2:F954))&amp;I954,Hoja4!G:G,Hoja4!F:F,"",0))</f>
        <v>168048232063</v>
      </c>
      <c r="L954" s="2"/>
      <c r="M954" s="15"/>
      <c r="N954" s="15"/>
      <c r="O954" s="15"/>
      <c r="P954" s="15"/>
      <c r="Q954" s="15"/>
      <c r="R954" s="15"/>
      <c r="S954" s="15"/>
      <c r="T954" s="15"/>
      <c r="U954" s="15"/>
      <c r="V954" s="15"/>
      <c r="W954" s="15"/>
      <c r="X954" s="15"/>
      <c r="Y954" s="15"/>
      <c r="Z954" s="15"/>
    </row>
    <row r="955" spans="1:26">
      <c r="A955" s="15">
        <v>122</v>
      </c>
      <c r="B955" s="15">
        <v>1</v>
      </c>
      <c r="C955" s="15"/>
      <c r="D955" s="15"/>
      <c r="E955" s="15"/>
      <c r="F955" s="15"/>
      <c r="G955" s="15"/>
      <c r="H955" s="16" t="s">
        <v>32</v>
      </c>
      <c r="I955" s="16" t="s">
        <v>32</v>
      </c>
      <c r="J955" s="15"/>
      <c r="K955" s="18" t="str" cm="1">
        <f t="array" ref="K955">IF(I955="","",_xlfn.XLOOKUP(0&amp;A955&amp;IF(F955&lt;&gt;"",F955,LOOKUP(2,1/(F$2:F955&lt;&gt;""),F$2:F955))&amp;I955,Hoja4!G:G,Hoja4!F:F,"",0))</f>
        <v/>
      </c>
      <c r="L955" s="15"/>
      <c r="M955" s="15">
        <v>32</v>
      </c>
      <c r="N955" s="15" t="s">
        <v>1220</v>
      </c>
      <c r="O955" s="15" t="s">
        <v>34</v>
      </c>
      <c r="P955" s="15" t="s">
        <v>95</v>
      </c>
      <c r="Q955" s="15" t="s">
        <v>41</v>
      </c>
      <c r="R955" s="15" t="s">
        <v>37</v>
      </c>
      <c r="S955" s="15">
        <v>80</v>
      </c>
      <c r="T955" s="15"/>
      <c r="U955" s="15">
        <v>90</v>
      </c>
      <c r="V955" s="15"/>
      <c r="W955" s="15" t="s">
        <v>60</v>
      </c>
      <c r="X955" s="15" t="s">
        <v>60</v>
      </c>
      <c r="Y955" s="15" t="s">
        <v>38</v>
      </c>
      <c r="Z955" s="2"/>
    </row>
    <row r="956" spans="1:26">
      <c r="A956" s="3">
        <v>122</v>
      </c>
      <c r="B956" s="3">
        <v>1</v>
      </c>
      <c r="C956" s="3" t="s">
        <v>1140</v>
      </c>
      <c r="D956" s="3"/>
      <c r="E956" s="3"/>
      <c r="F956" s="3">
        <v>75</v>
      </c>
      <c r="G956" s="3" t="s">
        <v>1219</v>
      </c>
      <c r="H956" s="4" t="s">
        <v>32</v>
      </c>
      <c r="I956" s="4" t="s">
        <v>32</v>
      </c>
      <c r="J956" s="3" t="s">
        <v>44</v>
      </c>
      <c r="K956" s="11">
        <f>SUM(K954:K955)</f>
        <v>168048232063</v>
      </c>
      <c r="L956" s="13">
        <f>SUM(L954:L955)</f>
        <v>0</v>
      </c>
      <c r="M956" s="3"/>
      <c r="N956" s="3"/>
      <c r="O956" s="3"/>
      <c r="P956" s="3"/>
      <c r="Q956" s="3"/>
      <c r="R956" s="3"/>
      <c r="S956" s="3"/>
      <c r="T956" s="3"/>
      <c r="U956" s="3"/>
      <c r="V956" s="3"/>
      <c r="W956" s="3"/>
      <c r="X956" s="3"/>
      <c r="Y956" s="3" t="s">
        <v>45</v>
      </c>
      <c r="Z956" s="13">
        <f>SUM(Z954:Z955)</f>
        <v>0</v>
      </c>
    </row>
    <row r="957" spans="1:26">
      <c r="A957" s="15">
        <v>122</v>
      </c>
      <c r="B957" s="15">
        <v>1</v>
      </c>
      <c r="C957" s="15" t="s">
        <v>1140</v>
      </c>
      <c r="D957" s="15">
        <v>2</v>
      </c>
      <c r="E957" s="15" t="s">
        <v>1221</v>
      </c>
      <c r="F957" s="15">
        <v>69</v>
      </c>
      <c r="G957" s="15" t="s">
        <v>1222</v>
      </c>
      <c r="H957" s="16" t="s">
        <v>1223</v>
      </c>
      <c r="I957" s="16" t="s">
        <v>1224</v>
      </c>
      <c r="J957" s="15" t="s">
        <v>1225</v>
      </c>
      <c r="K957" s="9" cm="1">
        <f t="array" ref="K957">IF(I957="","",_xlfn.XLOOKUP(0&amp;A957&amp;IF(F957&lt;&gt;"",F957,LOOKUP(2,1/(F$2:F957&lt;&gt;""),F$2:F957))&amp;I957,Hoja4!G:G,Hoja4!F:F,"",0))</f>
        <v>6262331050</v>
      </c>
      <c r="L957" s="2"/>
      <c r="M957" s="15"/>
      <c r="N957" s="15"/>
      <c r="O957" s="15"/>
      <c r="P957" s="15"/>
      <c r="Q957" s="15"/>
      <c r="R957" s="15"/>
      <c r="S957" s="15"/>
      <c r="T957" s="15"/>
      <c r="U957" s="15"/>
      <c r="V957" s="15"/>
      <c r="W957" s="15"/>
      <c r="X957" s="15"/>
      <c r="Y957" s="15"/>
      <c r="Z957" s="15"/>
    </row>
    <row r="958" spans="1:26">
      <c r="A958" s="15">
        <v>122</v>
      </c>
      <c r="B958" s="15">
        <v>1</v>
      </c>
      <c r="C958" s="15"/>
      <c r="D958" s="15"/>
      <c r="E958" s="15"/>
      <c r="F958" s="15"/>
      <c r="G958" s="15"/>
      <c r="H958" s="16" t="s">
        <v>32</v>
      </c>
      <c r="I958" s="16" t="s">
        <v>32</v>
      </c>
      <c r="J958" s="15"/>
      <c r="K958" s="18" t="str" cm="1">
        <f t="array" ref="K958">IF(I958="","",_xlfn.XLOOKUP(0&amp;A958&amp;IF(F958&lt;&gt;"",F958,LOOKUP(2,1/(F$2:F958&lt;&gt;""),F$2:F958))&amp;I958,Hoja4!G:G,Hoja4!F:F,"",0))</f>
        <v/>
      </c>
      <c r="L958" s="15"/>
      <c r="M958" s="15">
        <v>25</v>
      </c>
      <c r="N958" s="15" t="s">
        <v>1226</v>
      </c>
      <c r="O958" s="15" t="s">
        <v>40</v>
      </c>
      <c r="P958" s="15" t="s">
        <v>35</v>
      </c>
      <c r="Q958" s="15" t="s">
        <v>36</v>
      </c>
      <c r="R958" s="15" t="s">
        <v>37</v>
      </c>
      <c r="S958" s="15">
        <v>4</v>
      </c>
      <c r="T958" s="15"/>
      <c r="U958" s="15">
        <v>11</v>
      </c>
      <c r="V958" s="15">
        <v>5</v>
      </c>
      <c r="W958" s="15" t="s">
        <v>38</v>
      </c>
      <c r="X958" s="15" t="s">
        <v>38</v>
      </c>
      <c r="Y958" s="15" t="s">
        <v>38</v>
      </c>
      <c r="Z958" s="2"/>
    </row>
    <row r="959" spans="1:26">
      <c r="A959" s="3">
        <v>122</v>
      </c>
      <c r="B959" s="3">
        <v>1</v>
      </c>
      <c r="C959" s="3" t="s">
        <v>1140</v>
      </c>
      <c r="D959" s="3"/>
      <c r="E959" s="3"/>
      <c r="F959" s="3">
        <v>69</v>
      </c>
      <c r="G959" s="3" t="s">
        <v>1222</v>
      </c>
      <c r="H959" s="4" t="s">
        <v>32</v>
      </c>
      <c r="I959" s="4" t="s">
        <v>32</v>
      </c>
      <c r="J959" s="3" t="s">
        <v>44</v>
      </c>
      <c r="K959" s="11">
        <f>SUM(K957:K958)</f>
        <v>6262331050</v>
      </c>
      <c r="L959" s="13">
        <f>SUM(L957:L958)</f>
        <v>0</v>
      </c>
      <c r="M959" s="3"/>
      <c r="N959" s="3"/>
      <c r="O959" s="3"/>
      <c r="P959" s="3"/>
      <c r="Q959" s="3"/>
      <c r="R959" s="3"/>
      <c r="S959" s="3"/>
      <c r="T959" s="3"/>
      <c r="U959" s="3"/>
      <c r="V959" s="3"/>
      <c r="W959" s="3"/>
      <c r="X959" s="3"/>
      <c r="Y959" s="3" t="s">
        <v>45</v>
      </c>
      <c r="Z959" s="13">
        <f>SUM(Z957:Z958)</f>
        <v>0</v>
      </c>
    </row>
    <row r="960" spans="1:26">
      <c r="A960" s="15">
        <v>122</v>
      </c>
      <c r="B960" s="15">
        <v>1</v>
      </c>
      <c r="C960" s="15" t="s">
        <v>1140</v>
      </c>
      <c r="D960" s="15">
        <v>2</v>
      </c>
      <c r="E960" s="15" t="s">
        <v>1221</v>
      </c>
      <c r="F960" s="15">
        <v>70</v>
      </c>
      <c r="G960" s="15" t="s">
        <v>1227</v>
      </c>
      <c r="H960" s="16" t="s">
        <v>32</v>
      </c>
      <c r="I960" s="16" t="s">
        <v>32</v>
      </c>
      <c r="J960" s="15"/>
      <c r="K960" s="18" t="str" cm="1">
        <f t="array" ref="K960">IF(I960="","",_xlfn.XLOOKUP(0&amp;A960&amp;IF(F960&lt;&gt;"",F960,LOOKUP(2,1/(F$2:F960&lt;&gt;""),F$2:F960))&amp;I960,Hoja4!G:G,Hoja4!F:F,"",0))</f>
        <v/>
      </c>
      <c r="L960" s="15"/>
      <c r="M960" s="15"/>
      <c r="N960" s="15"/>
      <c r="O960" s="15"/>
      <c r="P960" s="15"/>
      <c r="Q960" s="15"/>
      <c r="R960" s="15"/>
      <c r="S960" s="15"/>
      <c r="T960" s="15"/>
      <c r="U960" s="15"/>
      <c r="V960" s="15"/>
      <c r="W960" s="15"/>
      <c r="X960" s="15"/>
      <c r="Y960" s="15"/>
      <c r="Z960" s="2"/>
    </row>
    <row r="961" spans="1:26">
      <c r="A961" s="15">
        <v>122</v>
      </c>
      <c r="B961" s="15">
        <v>1</v>
      </c>
      <c r="C961" s="15"/>
      <c r="D961" s="15"/>
      <c r="E961" s="15"/>
      <c r="F961" s="15"/>
      <c r="G961" s="15"/>
      <c r="H961" s="16" t="s">
        <v>32</v>
      </c>
      <c r="I961" s="16" t="s">
        <v>32</v>
      </c>
      <c r="J961" s="15"/>
      <c r="K961" s="18" t="str" cm="1">
        <f t="array" ref="K961">IF(I961="","",_xlfn.XLOOKUP(0&amp;A961&amp;IF(F961&lt;&gt;"",F961,LOOKUP(2,1/(F$2:F961&lt;&gt;""),F$2:F961))&amp;I961,Hoja4!G:G,Hoja4!F:F,"",0))</f>
        <v/>
      </c>
      <c r="L961" s="15"/>
      <c r="M961" s="15">
        <v>26</v>
      </c>
      <c r="N961" s="15" t="s">
        <v>1228</v>
      </c>
      <c r="O961" s="15" t="s">
        <v>40</v>
      </c>
      <c r="P961" s="15" t="s">
        <v>35</v>
      </c>
      <c r="Q961" s="15" t="s">
        <v>36</v>
      </c>
      <c r="R961" s="15" t="s">
        <v>37</v>
      </c>
      <c r="S961" s="15" t="s">
        <v>1229</v>
      </c>
      <c r="T961" s="15"/>
      <c r="U961" s="15" t="s">
        <v>1229</v>
      </c>
      <c r="V961" s="15"/>
      <c r="W961" s="15" t="s">
        <v>38</v>
      </c>
      <c r="X961" s="15" t="s">
        <v>43</v>
      </c>
      <c r="Y961" s="15" t="s">
        <v>43</v>
      </c>
      <c r="Z961" s="2"/>
    </row>
    <row r="962" spans="1:26">
      <c r="A962" s="3">
        <v>122</v>
      </c>
      <c r="B962" s="3">
        <v>1</v>
      </c>
      <c r="C962" s="3" t="s">
        <v>1140</v>
      </c>
      <c r="D962" s="3"/>
      <c r="E962" s="3"/>
      <c r="F962" s="3">
        <v>70</v>
      </c>
      <c r="G962" s="3" t="s">
        <v>1227</v>
      </c>
      <c r="H962" s="4" t="s">
        <v>32</v>
      </c>
      <c r="I962" s="4" t="s">
        <v>32</v>
      </c>
      <c r="J962" s="3" t="s">
        <v>44</v>
      </c>
      <c r="K962" s="11">
        <f>SUM(K960:K961)</f>
        <v>0</v>
      </c>
      <c r="L962" s="13">
        <f>SUM(L960:L961)</f>
        <v>0</v>
      </c>
      <c r="M962" s="3"/>
      <c r="N962" s="3"/>
      <c r="O962" s="3"/>
      <c r="P962" s="3"/>
      <c r="Q962" s="3"/>
      <c r="R962" s="3"/>
      <c r="S962" s="3"/>
      <c r="T962" s="3"/>
      <c r="U962" s="3"/>
      <c r="V962" s="3"/>
      <c r="W962" s="3"/>
      <c r="X962" s="3"/>
      <c r="Y962" s="3" t="s">
        <v>45</v>
      </c>
      <c r="Z962" s="13">
        <f>SUM(Z960:Z961)</f>
        <v>0</v>
      </c>
    </row>
    <row r="963" spans="1:26">
      <c r="A963" s="15">
        <v>122</v>
      </c>
      <c r="B963" s="15">
        <v>1</v>
      </c>
      <c r="C963" s="15" t="s">
        <v>1140</v>
      </c>
      <c r="D963" s="15">
        <v>2</v>
      </c>
      <c r="E963" s="15" t="s">
        <v>1221</v>
      </c>
      <c r="F963" s="15">
        <v>71</v>
      </c>
      <c r="G963" s="15" t="s">
        <v>1230</v>
      </c>
      <c r="H963" s="16" t="s">
        <v>1223</v>
      </c>
      <c r="I963" s="16" t="s">
        <v>1224</v>
      </c>
      <c r="J963" s="15" t="s">
        <v>1225</v>
      </c>
      <c r="K963" s="9" cm="1">
        <f t="array" ref="K963">IF(I963="","",_xlfn.XLOOKUP(0&amp;A963&amp;IF(F963&lt;&gt;"",F963,LOOKUP(2,1/(F$2:F963&lt;&gt;""),F$2:F963))&amp;I963,Hoja4!G:G,Hoja4!F:F,"",0))</f>
        <v>55180418950</v>
      </c>
      <c r="L963" s="2"/>
      <c r="M963" s="15"/>
      <c r="N963" s="15"/>
      <c r="O963" s="15"/>
      <c r="P963" s="15"/>
      <c r="Q963" s="15"/>
      <c r="R963" s="15"/>
      <c r="S963" s="15"/>
      <c r="T963" s="15"/>
      <c r="U963" s="15"/>
      <c r="V963" s="15"/>
      <c r="W963" s="15"/>
      <c r="X963" s="15"/>
      <c r="Y963" s="15"/>
      <c r="Z963" s="15"/>
    </row>
    <row r="964" spans="1:26">
      <c r="A964" s="15">
        <v>122</v>
      </c>
      <c r="B964" s="15">
        <v>1</v>
      </c>
      <c r="C964" s="15"/>
      <c r="D964" s="15"/>
      <c r="E964" s="15"/>
      <c r="F964" s="15"/>
      <c r="G964" s="15"/>
      <c r="H964" s="16" t="s">
        <v>32</v>
      </c>
      <c r="I964" s="16" t="s">
        <v>32</v>
      </c>
      <c r="J964" s="15"/>
      <c r="K964" s="18" t="str" cm="1">
        <f t="array" ref="K964">IF(I964="","",_xlfn.XLOOKUP(0&amp;A964&amp;IF(F964&lt;&gt;"",F964,LOOKUP(2,1/(F$2:F964&lt;&gt;""),F$2:F964))&amp;I964,Hoja4!G:G,Hoja4!F:F,"",0))</f>
        <v/>
      </c>
      <c r="L964" s="15"/>
      <c r="M964" s="15">
        <v>27</v>
      </c>
      <c r="N964" s="15" t="s">
        <v>1231</v>
      </c>
      <c r="O964" s="15" t="s">
        <v>100</v>
      </c>
      <c r="P964" s="15" t="s">
        <v>35</v>
      </c>
      <c r="Q964" s="15" t="s">
        <v>41</v>
      </c>
      <c r="R964" s="15" t="s">
        <v>37</v>
      </c>
      <c r="S964" s="15">
        <v>100</v>
      </c>
      <c r="T964" s="15"/>
      <c r="U964" s="15">
        <v>100</v>
      </c>
      <c r="V964" s="15">
        <v>1</v>
      </c>
      <c r="W964" s="15" t="s">
        <v>38</v>
      </c>
      <c r="X964" s="15" t="s">
        <v>38</v>
      </c>
      <c r="Y964" s="15" t="s">
        <v>38</v>
      </c>
      <c r="Z964" s="2"/>
    </row>
    <row r="965" spans="1:26">
      <c r="A965" s="3">
        <v>122</v>
      </c>
      <c r="B965" s="3">
        <v>1</v>
      </c>
      <c r="C965" s="3" t="s">
        <v>1140</v>
      </c>
      <c r="D965" s="3"/>
      <c r="E965" s="3"/>
      <c r="F965" s="3">
        <v>71</v>
      </c>
      <c r="G965" s="3" t="s">
        <v>1230</v>
      </c>
      <c r="H965" s="4" t="s">
        <v>32</v>
      </c>
      <c r="I965" s="4" t="s">
        <v>32</v>
      </c>
      <c r="J965" s="3" t="s">
        <v>44</v>
      </c>
      <c r="K965" s="11">
        <f>SUM(K963:K964)</f>
        <v>55180418950</v>
      </c>
      <c r="L965" s="13">
        <f>SUM(L963:L964)</f>
        <v>0</v>
      </c>
      <c r="M965" s="3"/>
      <c r="N965" s="3"/>
      <c r="O965" s="3"/>
      <c r="P965" s="3"/>
      <c r="Q965" s="3"/>
      <c r="R965" s="3"/>
      <c r="S965" s="3"/>
      <c r="T965" s="3"/>
      <c r="U965" s="3"/>
      <c r="V965" s="3"/>
      <c r="W965" s="3"/>
      <c r="X965" s="3"/>
      <c r="Y965" s="3" t="s">
        <v>45</v>
      </c>
      <c r="Z965" s="13">
        <f>SUM(Z963:Z964)</f>
        <v>0</v>
      </c>
    </row>
    <row r="966" spans="1:26">
      <c r="A966" s="15">
        <v>122</v>
      </c>
      <c r="B966" s="15">
        <v>1</v>
      </c>
      <c r="C966" s="15" t="s">
        <v>1140</v>
      </c>
      <c r="D966" s="15">
        <v>2</v>
      </c>
      <c r="E966" s="15" t="s">
        <v>1221</v>
      </c>
      <c r="F966" s="15">
        <v>72</v>
      </c>
      <c r="G966" s="15" t="s">
        <v>1232</v>
      </c>
      <c r="H966" s="16" t="s">
        <v>32</v>
      </c>
      <c r="I966" s="16" t="s">
        <v>32</v>
      </c>
      <c r="J966" s="15"/>
      <c r="K966" s="18" t="str" cm="1">
        <f t="array" ref="K966">IF(I966="","",_xlfn.XLOOKUP(0&amp;A966&amp;IF(F966&lt;&gt;"",F966,LOOKUP(2,1/(F$2:F966&lt;&gt;""),F$2:F966))&amp;I966,Hoja4!G:G,Hoja4!F:F,"",0))</f>
        <v/>
      </c>
      <c r="L966" s="15"/>
      <c r="M966" s="15"/>
      <c r="N966" s="15"/>
      <c r="O966" s="15"/>
      <c r="P966" s="15"/>
      <c r="Q966" s="15"/>
      <c r="R966" s="15"/>
      <c r="S966" s="15"/>
      <c r="T966" s="15"/>
      <c r="U966" s="15"/>
      <c r="V966" s="15"/>
      <c r="W966" s="15"/>
      <c r="X966" s="15"/>
      <c r="Y966" s="15"/>
      <c r="Z966" s="2"/>
    </row>
    <row r="967" spans="1:26">
      <c r="A967" s="15">
        <v>122</v>
      </c>
      <c r="B967" s="15">
        <v>1</v>
      </c>
      <c r="C967" s="15"/>
      <c r="D967" s="15"/>
      <c r="E967" s="15"/>
      <c r="F967" s="15"/>
      <c r="G967" s="15"/>
      <c r="H967" s="16" t="s">
        <v>32</v>
      </c>
      <c r="I967" s="16" t="s">
        <v>32</v>
      </c>
      <c r="J967" s="15"/>
      <c r="K967" s="18" t="str" cm="1">
        <f t="array" ref="K967">IF(I967="","",_xlfn.XLOOKUP(0&amp;A967&amp;IF(F967&lt;&gt;"",F967,LOOKUP(2,1/(F$2:F967&lt;&gt;""),F$2:F967))&amp;I967,Hoja4!G:G,Hoja4!F:F,"",0))</f>
        <v/>
      </c>
      <c r="L967" s="15"/>
      <c r="M967" s="15">
        <v>28</v>
      </c>
      <c r="N967" s="15" t="s">
        <v>1233</v>
      </c>
      <c r="O967" s="15" t="s">
        <v>100</v>
      </c>
      <c r="P967" s="15" t="s">
        <v>35</v>
      </c>
      <c r="Q967" s="15" t="s">
        <v>41</v>
      </c>
      <c r="R967" s="15" t="s">
        <v>37</v>
      </c>
      <c r="S967" s="15">
        <v>100</v>
      </c>
      <c r="T967" s="15"/>
      <c r="U967" s="15">
        <v>100</v>
      </c>
      <c r="V967" s="15"/>
      <c r="W967" s="15" t="s">
        <v>38</v>
      </c>
      <c r="X967" s="15" t="s">
        <v>43</v>
      </c>
      <c r="Y967" s="15" t="s">
        <v>43</v>
      </c>
      <c r="Z967" s="2"/>
    </row>
    <row r="968" spans="1:26">
      <c r="A968" s="3">
        <v>122</v>
      </c>
      <c r="B968" s="3">
        <v>1</v>
      </c>
      <c r="C968" s="3" t="s">
        <v>1140</v>
      </c>
      <c r="D968" s="3"/>
      <c r="E968" s="3"/>
      <c r="F968" s="3">
        <v>72</v>
      </c>
      <c r="G968" s="3" t="s">
        <v>1232</v>
      </c>
      <c r="H968" s="4" t="s">
        <v>32</v>
      </c>
      <c r="I968" s="4" t="s">
        <v>32</v>
      </c>
      <c r="J968" s="3" t="s">
        <v>44</v>
      </c>
      <c r="K968" s="11">
        <f>SUM(K966:K967)</f>
        <v>0</v>
      </c>
      <c r="L968" s="13">
        <f>SUM(L966:L967)</f>
        <v>0</v>
      </c>
      <c r="M968" s="3"/>
      <c r="N968" s="3"/>
      <c r="O968" s="3"/>
      <c r="P968" s="3"/>
      <c r="Q968" s="3"/>
      <c r="R968" s="3"/>
      <c r="S968" s="3"/>
      <c r="T968" s="3"/>
      <c r="U968" s="3"/>
      <c r="V968" s="3"/>
      <c r="W968" s="3"/>
      <c r="X968" s="3"/>
      <c r="Y968" s="3" t="s">
        <v>45</v>
      </c>
      <c r="Z968" s="13">
        <f>SUM(Z966:Z967)</f>
        <v>0</v>
      </c>
    </row>
    <row r="969" spans="1:26">
      <c r="A969" s="15">
        <v>122</v>
      </c>
      <c r="B969" s="15">
        <v>1</v>
      </c>
      <c r="C969" s="15" t="s">
        <v>1140</v>
      </c>
      <c r="D969" s="15">
        <v>3</v>
      </c>
      <c r="E969" s="15" t="s">
        <v>1234</v>
      </c>
      <c r="F969" s="15">
        <v>73</v>
      </c>
      <c r="G969" s="15" t="s">
        <v>1235</v>
      </c>
      <c r="H969" s="16" t="s">
        <v>1215</v>
      </c>
      <c r="I969" s="16" t="s">
        <v>1216</v>
      </c>
      <c r="J969" s="15" t="s">
        <v>1217</v>
      </c>
      <c r="K969" s="9" cm="1">
        <f t="array" ref="K969">IF(I969="","",_xlfn.XLOOKUP(0&amp;A969&amp;IF(F969&lt;&gt;"",F969,LOOKUP(2,1/(F$2:F969&lt;&gt;""),F$2:F969))&amp;I969,Hoja4!G:G,Hoja4!F:F,"",0))</f>
        <v>28234573992</v>
      </c>
      <c r="L969" s="2"/>
      <c r="M969" s="15"/>
      <c r="N969" s="15"/>
      <c r="O969" s="15"/>
      <c r="P969" s="15"/>
      <c r="Q969" s="15"/>
      <c r="R969" s="15"/>
      <c r="S969" s="15"/>
      <c r="T969" s="15"/>
      <c r="U969" s="15"/>
      <c r="V969" s="15"/>
      <c r="W969" s="15"/>
      <c r="X969" s="15"/>
      <c r="Y969" s="15"/>
      <c r="Z969" s="15"/>
    </row>
    <row r="970" spans="1:26">
      <c r="A970" s="15">
        <v>122</v>
      </c>
      <c r="B970" s="15">
        <v>1</v>
      </c>
      <c r="C970" s="15"/>
      <c r="D970" s="15"/>
      <c r="E970" s="15"/>
      <c r="F970" s="15"/>
      <c r="G970" s="15"/>
      <c r="H970" s="16" t="s">
        <v>32</v>
      </c>
      <c r="I970" s="16" t="s">
        <v>32</v>
      </c>
      <c r="J970" s="15"/>
      <c r="K970" s="18" t="str" cm="1">
        <f t="array" ref="K970">IF(I970="","",_xlfn.XLOOKUP(0&amp;A970&amp;IF(F970&lt;&gt;"",F970,LOOKUP(2,1/(F$2:F970&lt;&gt;""),F$2:F970))&amp;I970,Hoja4!G:G,Hoja4!F:F,"",0))</f>
        <v/>
      </c>
      <c r="L970" s="15"/>
      <c r="M970" s="15">
        <v>29</v>
      </c>
      <c r="N970" s="15" t="s">
        <v>1236</v>
      </c>
      <c r="O970" s="15" t="s">
        <v>100</v>
      </c>
      <c r="P970" s="15" t="s">
        <v>35</v>
      </c>
      <c r="Q970" s="15" t="s">
        <v>41</v>
      </c>
      <c r="R970" s="15" t="s">
        <v>37</v>
      </c>
      <c r="S970" s="15">
        <v>100</v>
      </c>
      <c r="T970" s="15"/>
      <c r="U970" s="15">
        <v>100</v>
      </c>
      <c r="V970" s="15">
        <v>5</v>
      </c>
      <c r="W970" s="15" t="s">
        <v>38</v>
      </c>
      <c r="X970" s="15" t="s">
        <v>38</v>
      </c>
      <c r="Y970" s="15" t="s">
        <v>38</v>
      </c>
      <c r="Z970" s="2"/>
    </row>
    <row r="971" spans="1:26">
      <c r="A971" s="3">
        <v>122</v>
      </c>
      <c r="B971" s="3">
        <v>1</v>
      </c>
      <c r="C971" s="3" t="s">
        <v>1140</v>
      </c>
      <c r="D971" s="3"/>
      <c r="E971" s="3"/>
      <c r="F971" s="3">
        <v>73</v>
      </c>
      <c r="G971" s="3" t="s">
        <v>1235</v>
      </c>
      <c r="H971" s="4" t="s">
        <v>32</v>
      </c>
      <c r="I971" s="4" t="s">
        <v>32</v>
      </c>
      <c r="J971" s="3" t="s">
        <v>44</v>
      </c>
      <c r="K971" s="11">
        <f>SUM(K969:K970)</f>
        <v>28234573992</v>
      </c>
      <c r="L971" s="13">
        <f>SUM(L969:L970)</f>
        <v>0</v>
      </c>
      <c r="M971" s="3"/>
      <c r="N971" s="3"/>
      <c r="O971" s="3"/>
      <c r="P971" s="3"/>
      <c r="Q971" s="3"/>
      <c r="R971" s="3"/>
      <c r="S971" s="3"/>
      <c r="T971" s="3"/>
      <c r="U971" s="3"/>
      <c r="V971" s="3"/>
      <c r="W971" s="3"/>
      <c r="X971" s="3"/>
      <c r="Y971" s="3" t="s">
        <v>45</v>
      </c>
      <c r="Z971" s="13">
        <f>SUM(Z969:Z970)</f>
        <v>0</v>
      </c>
    </row>
    <row r="972" spans="1:26">
      <c r="A972" s="15">
        <v>122</v>
      </c>
      <c r="B972" s="15">
        <v>1</v>
      </c>
      <c r="C972" s="15" t="s">
        <v>1140</v>
      </c>
      <c r="D972" s="15">
        <v>6</v>
      </c>
      <c r="E972" s="15" t="s">
        <v>1237</v>
      </c>
      <c r="F972" s="15">
        <v>65</v>
      </c>
      <c r="G972" s="15" t="s">
        <v>402</v>
      </c>
      <c r="H972" s="16" t="s">
        <v>1187</v>
      </c>
      <c r="I972" s="16" t="s">
        <v>1188</v>
      </c>
      <c r="J972" s="15" t="s">
        <v>1189</v>
      </c>
      <c r="K972" s="9" cm="1">
        <f t="array" ref="K972">IF(I972="","",_xlfn.XLOOKUP(0&amp;A972&amp;IF(F972&lt;&gt;"",F972,LOOKUP(2,1/(F$2:F972&lt;&gt;""),F$2:F972))&amp;I972,Hoja4!G:G,Hoja4!F:F,"",0))</f>
        <v>26867470478</v>
      </c>
      <c r="L972" s="2"/>
      <c r="M972" s="15"/>
      <c r="N972" s="15"/>
      <c r="O972" s="15"/>
      <c r="P972" s="15"/>
      <c r="Q972" s="15"/>
      <c r="R972" s="15"/>
      <c r="S972" s="15"/>
      <c r="T972" s="15"/>
      <c r="U972" s="15"/>
      <c r="V972" s="15"/>
      <c r="W972" s="15"/>
      <c r="X972" s="15"/>
      <c r="Y972" s="15"/>
      <c r="Z972" s="15"/>
    </row>
    <row r="973" spans="1:26">
      <c r="A973" s="15">
        <v>122</v>
      </c>
      <c r="B973" s="15">
        <v>1</v>
      </c>
      <c r="C973" s="15"/>
      <c r="D973" s="15"/>
      <c r="E973" s="15"/>
      <c r="F973" s="15"/>
      <c r="G973" s="15"/>
      <c r="H973" s="16" t="s">
        <v>32</v>
      </c>
      <c r="I973" s="16" t="s">
        <v>32</v>
      </c>
      <c r="J973" s="15"/>
      <c r="K973" s="18" t="str" cm="1">
        <f t="array" ref="K973">IF(I973="","",_xlfn.XLOOKUP(0&amp;A973&amp;IF(F973&lt;&gt;"",F973,LOOKUP(2,1/(F$2:F973&lt;&gt;""),F$2:F973))&amp;I973,Hoja4!G:G,Hoja4!F:F,"",0))</f>
        <v/>
      </c>
      <c r="L973" s="15"/>
      <c r="M973" s="15">
        <v>20</v>
      </c>
      <c r="N973" s="15" t="s">
        <v>1238</v>
      </c>
      <c r="O973" s="15" t="s">
        <v>100</v>
      </c>
      <c r="P973" s="15" t="s">
        <v>95</v>
      </c>
      <c r="Q973" s="15" t="s">
        <v>41</v>
      </c>
      <c r="R973" s="15" t="s">
        <v>37</v>
      </c>
      <c r="S973" s="15">
        <v>100</v>
      </c>
      <c r="T973" s="15"/>
      <c r="U973" s="15">
        <v>100</v>
      </c>
      <c r="V973" s="15">
        <v>1</v>
      </c>
      <c r="W973" s="15" t="s">
        <v>38</v>
      </c>
      <c r="X973" s="15" t="s">
        <v>38</v>
      </c>
      <c r="Y973" s="15" t="s">
        <v>43</v>
      </c>
      <c r="Z973" s="2"/>
    </row>
    <row r="974" spans="1:26">
      <c r="A974" s="15">
        <v>122</v>
      </c>
      <c r="B974" s="15">
        <v>1</v>
      </c>
      <c r="C974" s="15"/>
      <c r="D974" s="15"/>
      <c r="E974" s="15"/>
      <c r="F974" s="15"/>
      <c r="G974" s="15"/>
      <c r="H974" s="16" t="s">
        <v>32</v>
      </c>
      <c r="I974" s="16" t="s">
        <v>32</v>
      </c>
      <c r="J974" s="15"/>
      <c r="K974" s="18" t="str" cm="1">
        <f t="array" ref="K974">IF(I974="","",_xlfn.XLOOKUP(0&amp;A974&amp;IF(F974&lt;&gt;"",F974,LOOKUP(2,1/(F$2:F974&lt;&gt;""),F$2:F974))&amp;I974,Hoja4!G:G,Hoja4!F:F,"",0))</f>
        <v/>
      </c>
      <c r="L974" s="15"/>
      <c r="M974" s="15">
        <v>21</v>
      </c>
      <c r="N974" s="15" t="s">
        <v>1239</v>
      </c>
      <c r="O974" s="15" t="s">
        <v>100</v>
      </c>
      <c r="P974" s="15" t="s">
        <v>95</v>
      </c>
      <c r="Q974" s="15" t="s">
        <v>41</v>
      </c>
      <c r="R974" s="15" t="s">
        <v>37</v>
      </c>
      <c r="S974" s="15">
        <v>100</v>
      </c>
      <c r="T974" s="15"/>
      <c r="U974" s="15">
        <v>100</v>
      </c>
      <c r="V974" s="15">
        <v>1</v>
      </c>
      <c r="W974" s="15" t="s">
        <v>38</v>
      </c>
      <c r="X974" s="15" t="s">
        <v>38</v>
      </c>
      <c r="Y974" s="15" t="s">
        <v>43</v>
      </c>
      <c r="Z974" s="2"/>
    </row>
    <row r="975" spans="1:26">
      <c r="A975" s="15">
        <v>122</v>
      </c>
      <c r="B975" s="15">
        <v>1</v>
      </c>
      <c r="C975" s="15"/>
      <c r="D975" s="15"/>
      <c r="E975" s="15"/>
      <c r="F975" s="15"/>
      <c r="G975" s="15"/>
      <c r="H975" s="16" t="s">
        <v>32</v>
      </c>
      <c r="I975" s="16" t="s">
        <v>32</v>
      </c>
      <c r="J975" s="15"/>
      <c r="K975" s="18" t="str" cm="1">
        <f t="array" ref="K975">IF(I975="","",_xlfn.XLOOKUP(0&amp;A975&amp;IF(F975&lt;&gt;"",F975,LOOKUP(2,1/(F$2:F975&lt;&gt;""),F$2:F975))&amp;I975,Hoja4!G:G,Hoja4!F:F,"",0))</f>
        <v/>
      </c>
      <c r="L975" s="15"/>
      <c r="M975" s="15">
        <v>33</v>
      </c>
      <c r="N975" s="15" t="s">
        <v>1240</v>
      </c>
      <c r="O975" s="15" t="s">
        <v>100</v>
      </c>
      <c r="P975" s="15" t="s">
        <v>95</v>
      </c>
      <c r="Q975" s="15" t="s">
        <v>41</v>
      </c>
      <c r="R975" s="15" t="s">
        <v>37</v>
      </c>
      <c r="S975" s="15">
        <v>100</v>
      </c>
      <c r="T975" s="15"/>
      <c r="U975" s="15">
        <v>100</v>
      </c>
      <c r="V975" s="15"/>
      <c r="W975" s="15" t="s">
        <v>60</v>
      </c>
      <c r="X975" s="15" t="s">
        <v>60</v>
      </c>
      <c r="Y975" s="15" t="s">
        <v>38</v>
      </c>
      <c r="Z975" s="2"/>
    </row>
    <row r="976" spans="1:26">
      <c r="A976" s="3">
        <v>122</v>
      </c>
      <c r="B976" s="3">
        <v>1</v>
      </c>
      <c r="C976" s="3" t="s">
        <v>1140</v>
      </c>
      <c r="D976" s="3"/>
      <c r="E976" s="3"/>
      <c r="F976" s="3">
        <v>65</v>
      </c>
      <c r="G976" s="3" t="s">
        <v>402</v>
      </c>
      <c r="H976" s="4" t="s">
        <v>32</v>
      </c>
      <c r="I976" s="4" t="s">
        <v>32</v>
      </c>
      <c r="J976" s="3" t="s">
        <v>44</v>
      </c>
      <c r="K976" s="11">
        <f>SUM(K972:K975)</f>
        <v>26867470478</v>
      </c>
      <c r="L976" s="13">
        <f>SUM(L972:L975)</f>
        <v>0</v>
      </c>
      <c r="M976" s="3"/>
      <c r="N976" s="3"/>
      <c r="O976" s="3"/>
      <c r="P976" s="3"/>
      <c r="Q976" s="3"/>
      <c r="R976" s="3"/>
      <c r="S976" s="3"/>
      <c r="T976" s="3"/>
      <c r="U976" s="3"/>
      <c r="V976" s="3"/>
      <c r="W976" s="3"/>
      <c r="X976" s="3"/>
      <c r="Y976" s="3" t="s">
        <v>45</v>
      </c>
      <c r="Z976" s="13">
        <f>SUM(Z972:Z975)</f>
        <v>0</v>
      </c>
    </row>
    <row r="977" spans="1:26">
      <c r="A977" s="15">
        <v>122</v>
      </c>
      <c r="B977" s="15">
        <v>1</v>
      </c>
      <c r="C977" s="15" t="s">
        <v>1140</v>
      </c>
      <c r="D977" s="15">
        <v>6</v>
      </c>
      <c r="E977" s="15" t="s">
        <v>1237</v>
      </c>
      <c r="F977" s="15">
        <v>66</v>
      </c>
      <c r="G977" s="15" t="s">
        <v>351</v>
      </c>
      <c r="H977" s="16" t="s">
        <v>1215</v>
      </c>
      <c r="I977" s="16" t="s">
        <v>1216</v>
      </c>
      <c r="J977" s="15" t="s">
        <v>1217</v>
      </c>
      <c r="K977" s="9" cm="1">
        <f t="array" ref="K977">IF(I977="","",_xlfn.XLOOKUP(0&amp;A977&amp;IF(F977&lt;&gt;"",F977,LOOKUP(2,1/(F$2:F977&lt;&gt;""),F$2:F977))&amp;I977,Hoja4!G:G,Hoja4!F:F,"",0))</f>
        <v>6524561000</v>
      </c>
      <c r="L977" s="2"/>
      <c r="M977" s="15"/>
      <c r="N977" s="15"/>
      <c r="O977" s="15"/>
      <c r="P977" s="15"/>
      <c r="Q977" s="15"/>
      <c r="R977" s="15"/>
      <c r="S977" s="15"/>
      <c r="T977" s="15"/>
      <c r="U977" s="15"/>
      <c r="V977" s="15"/>
      <c r="W977" s="15"/>
      <c r="X977" s="15"/>
      <c r="Y977" s="15"/>
      <c r="Z977" s="15"/>
    </row>
    <row r="978" spans="1:26">
      <c r="A978" s="15">
        <v>122</v>
      </c>
      <c r="B978" s="15">
        <v>1</v>
      </c>
      <c r="C978" s="15"/>
      <c r="D978" s="15"/>
      <c r="E978" s="15"/>
      <c r="F978" s="15"/>
      <c r="G978" s="15"/>
      <c r="H978" s="16" t="s">
        <v>32</v>
      </c>
      <c r="I978" s="16" t="s">
        <v>32</v>
      </c>
      <c r="J978" s="15"/>
      <c r="K978" s="18" t="str" cm="1">
        <f t="array" ref="K978">IF(I978="","",_xlfn.XLOOKUP(0&amp;A978&amp;IF(F978&lt;&gt;"",F978,LOOKUP(2,1/(F$2:F978&lt;&gt;""),F$2:F978))&amp;I978,Hoja4!G:G,Hoja4!F:F,"",0))</f>
        <v/>
      </c>
      <c r="L978" s="15"/>
      <c r="M978" s="15">
        <v>22</v>
      </c>
      <c r="N978" s="15" t="s">
        <v>1241</v>
      </c>
      <c r="O978" s="15" t="s">
        <v>100</v>
      </c>
      <c r="P978" s="15" t="s">
        <v>95</v>
      </c>
      <c r="Q978" s="15" t="s">
        <v>41</v>
      </c>
      <c r="R978" s="15" t="s">
        <v>37</v>
      </c>
      <c r="S978" s="15">
        <v>100</v>
      </c>
      <c r="T978" s="15"/>
      <c r="U978" s="15">
        <v>100</v>
      </c>
      <c r="V978" s="15">
        <v>1</v>
      </c>
      <c r="W978" s="15" t="s">
        <v>38</v>
      </c>
      <c r="X978" s="15" t="s">
        <v>38</v>
      </c>
      <c r="Y978" s="15" t="s">
        <v>38</v>
      </c>
      <c r="Z978" s="2"/>
    </row>
    <row r="979" spans="1:26">
      <c r="A979" s="3">
        <v>122</v>
      </c>
      <c r="B979" s="3">
        <v>1</v>
      </c>
      <c r="C979" s="3" t="s">
        <v>1140</v>
      </c>
      <c r="D979" s="3"/>
      <c r="E979" s="3"/>
      <c r="F979" s="3">
        <v>66</v>
      </c>
      <c r="G979" s="3" t="s">
        <v>351</v>
      </c>
      <c r="H979" s="4" t="s">
        <v>32</v>
      </c>
      <c r="I979" s="4" t="s">
        <v>32</v>
      </c>
      <c r="J979" s="3" t="s">
        <v>44</v>
      </c>
      <c r="K979" s="11">
        <f>SUM(K977:K978)</f>
        <v>6524561000</v>
      </c>
      <c r="L979" s="13">
        <f>SUM(L977:L978)</f>
        <v>0</v>
      </c>
      <c r="M979" s="3"/>
      <c r="N979" s="3"/>
      <c r="O979" s="3"/>
      <c r="P979" s="3"/>
      <c r="Q979" s="3"/>
      <c r="R979" s="3"/>
      <c r="S979" s="3"/>
      <c r="T979" s="3"/>
      <c r="U979" s="3"/>
      <c r="V979" s="3"/>
      <c r="W979" s="3"/>
      <c r="X979" s="3"/>
      <c r="Y979" s="3" t="s">
        <v>45</v>
      </c>
      <c r="Z979" s="13">
        <f>SUM(Z977:Z978)</f>
        <v>0</v>
      </c>
    </row>
    <row r="980" spans="1:26">
      <c r="A980" s="15">
        <v>122</v>
      </c>
      <c r="B980" s="15">
        <v>1</v>
      </c>
      <c r="C980" s="15" t="s">
        <v>1140</v>
      </c>
      <c r="D980" s="15">
        <v>6</v>
      </c>
      <c r="E980" s="15" t="s">
        <v>1237</v>
      </c>
      <c r="F980" s="15">
        <v>67</v>
      </c>
      <c r="G980" s="15" t="s">
        <v>1242</v>
      </c>
      <c r="H980" s="16" t="s">
        <v>1215</v>
      </c>
      <c r="I980" s="16" t="s">
        <v>1216</v>
      </c>
      <c r="J980" s="15" t="s">
        <v>1217</v>
      </c>
      <c r="K980" s="9" cm="1">
        <f t="array" ref="K980">IF(I980="","",_xlfn.XLOOKUP(0&amp;A980&amp;IF(F980&lt;&gt;"",F980,LOOKUP(2,1/(F$2:F980&lt;&gt;""),F$2:F980))&amp;I980,Hoja4!G:G,Hoja4!F:F,"",0))</f>
        <v>4228952008</v>
      </c>
      <c r="L980" s="2"/>
      <c r="M980" s="15"/>
      <c r="N980" s="15"/>
      <c r="O980" s="15"/>
      <c r="P980" s="15"/>
      <c r="Q980" s="15"/>
      <c r="R980" s="15"/>
      <c r="S980" s="15"/>
      <c r="T980" s="15"/>
      <c r="U980" s="15"/>
      <c r="V980" s="15"/>
      <c r="W980" s="15"/>
      <c r="X980" s="15"/>
      <c r="Y980" s="15"/>
      <c r="Z980" s="15"/>
    </row>
    <row r="981" spans="1:26">
      <c r="A981" s="15">
        <v>122</v>
      </c>
      <c r="B981" s="15">
        <v>1</v>
      </c>
      <c r="C981" s="15"/>
      <c r="D981" s="15"/>
      <c r="E981" s="15"/>
      <c r="F981" s="15"/>
      <c r="G981" s="15"/>
      <c r="H981" s="16" t="s">
        <v>32</v>
      </c>
      <c r="I981" s="16" t="s">
        <v>32</v>
      </c>
      <c r="J981" s="15"/>
      <c r="K981" s="18" t="str" cm="1">
        <f t="array" ref="K981">IF(I981="","",_xlfn.XLOOKUP(0&amp;A981&amp;IF(F981&lt;&gt;"",F981,LOOKUP(2,1/(F$2:F981&lt;&gt;""),F$2:F981))&amp;I981,Hoja4!G:G,Hoja4!F:F,"",0))</f>
        <v/>
      </c>
      <c r="L981" s="15"/>
      <c r="M981" s="15">
        <v>23</v>
      </c>
      <c r="N981" s="15" t="s">
        <v>1243</v>
      </c>
      <c r="O981" s="15" t="s">
        <v>100</v>
      </c>
      <c r="P981" s="15" t="s">
        <v>35</v>
      </c>
      <c r="Q981" s="15" t="s">
        <v>41</v>
      </c>
      <c r="R981" s="15" t="s">
        <v>37</v>
      </c>
      <c r="S981" s="15">
        <v>100</v>
      </c>
      <c r="T981" s="15"/>
      <c r="U981" s="15">
        <v>100</v>
      </c>
      <c r="V981" s="15">
        <v>1</v>
      </c>
      <c r="W981" s="15" t="s">
        <v>38</v>
      </c>
      <c r="X981" s="15" t="s">
        <v>38</v>
      </c>
      <c r="Y981" s="15" t="s">
        <v>38</v>
      </c>
      <c r="Z981" s="2"/>
    </row>
    <row r="982" spans="1:26">
      <c r="A982" s="3">
        <v>122</v>
      </c>
      <c r="B982" s="3">
        <v>1</v>
      </c>
      <c r="C982" s="3" t="s">
        <v>1140</v>
      </c>
      <c r="D982" s="3"/>
      <c r="E982" s="3"/>
      <c r="F982" s="3">
        <v>67</v>
      </c>
      <c r="G982" s="3" t="s">
        <v>1242</v>
      </c>
      <c r="H982" s="4" t="s">
        <v>32</v>
      </c>
      <c r="I982" s="4" t="s">
        <v>32</v>
      </c>
      <c r="J982" s="3" t="s">
        <v>44</v>
      </c>
      <c r="K982" s="11">
        <f>SUM(K980:K981)</f>
        <v>4228952008</v>
      </c>
      <c r="L982" s="13">
        <f>SUM(L980:L981)</f>
        <v>0</v>
      </c>
      <c r="M982" s="3"/>
      <c r="N982" s="3"/>
      <c r="O982" s="3"/>
      <c r="P982" s="3"/>
      <c r="Q982" s="3"/>
      <c r="R982" s="3"/>
      <c r="S982" s="3"/>
      <c r="T982" s="3"/>
      <c r="U982" s="3"/>
      <c r="V982" s="3"/>
      <c r="W982" s="3"/>
      <c r="X982" s="3"/>
      <c r="Y982" s="3" t="s">
        <v>45</v>
      </c>
      <c r="Z982" s="13">
        <f>SUM(Z980:Z981)</f>
        <v>0</v>
      </c>
    </row>
    <row r="983" spans="1:26">
      <c r="A983" s="5">
        <v>122</v>
      </c>
      <c r="B983" s="5">
        <v>1</v>
      </c>
      <c r="C983" s="5" t="s">
        <v>1140</v>
      </c>
      <c r="D983" s="5"/>
      <c r="E983" s="5"/>
      <c r="F983" s="5"/>
      <c r="G983" s="5"/>
      <c r="H983" s="6" t="s">
        <v>32</v>
      </c>
      <c r="I983" s="6" t="s">
        <v>32</v>
      </c>
      <c r="J983" s="5" t="s">
        <v>121</v>
      </c>
      <c r="K983" s="12">
        <f>SUM(K897,K901,K905,K909,K913,K916,K920,K925,K928,K931,K934,K937,K940,K943,K946,K949,K953,K956,K959,K962,K965,K968,K971,K976,K979,K982)</f>
        <v>2439592056000</v>
      </c>
      <c r="L983" s="14">
        <f>SUM(L897,L901,L905,L909,L913,L916,L920,L925,L928,L931,L934,L937,L940,L943,L946,L949,L953,L956,L959,L962,L965,L968,L971,L976,L979,L982)</f>
        <v>0</v>
      </c>
      <c r="M983" s="5"/>
      <c r="N983" s="5"/>
      <c r="O983" s="5"/>
      <c r="P983" s="5"/>
      <c r="Q983" s="5"/>
      <c r="R983" s="5"/>
      <c r="S983" s="5"/>
      <c r="T983" s="5"/>
      <c r="U983" s="5"/>
      <c r="V983" s="5"/>
      <c r="W983" s="5"/>
      <c r="X983" s="5"/>
      <c r="Y983" s="5" t="s">
        <v>121</v>
      </c>
      <c r="Z983" s="14">
        <f>SUM(Z897,Z901,Z905,Z909,Z913,Z916,Z920,Z925,Z928,Z931,Z934,Z937,Z940,Z943,Z946,Z949,Z953,Z956,Z959,Z962,Z965,Z968,Z971,Z976,Z979,Z982)</f>
        <v>0</v>
      </c>
    </row>
    <row r="984" spans="1:26">
      <c r="A984" s="15">
        <v>214</v>
      </c>
      <c r="B984" s="15">
        <v>1</v>
      </c>
      <c r="C984" s="15" t="s">
        <v>1244</v>
      </c>
      <c r="D984" s="15">
        <v>3</v>
      </c>
      <c r="E984" s="15" t="s">
        <v>1245</v>
      </c>
      <c r="F984" s="15">
        <v>3</v>
      </c>
      <c r="G984" s="15" t="s">
        <v>1246</v>
      </c>
      <c r="H984" s="16" t="s">
        <v>1247</v>
      </c>
      <c r="I984" s="16" t="s">
        <v>1248</v>
      </c>
      <c r="J984" s="15" t="s">
        <v>1249</v>
      </c>
      <c r="K984" s="9" cm="1">
        <f t="array" ref="K984">IF(I984="","",_xlfn.XLOOKUP(0&amp;A984&amp;IF(F984&lt;&gt;"",F984,LOOKUP(2,1/(F$2:F984&lt;&gt;""),F$2:F984))&amp;I984,Hoja4!G:G,Hoja4!F:F,"",0))</f>
        <v>1661097960</v>
      </c>
      <c r="L984" s="2"/>
      <c r="M984" s="15"/>
      <c r="N984" s="15"/>
      <c r="O984" s="15"/>
      <c r="P984" s="15"/>
      <c r="Q984" s="15"/>
      <c r="R984" s="15"/>
      <c r="S984" s="15"/>
      <c r="T984" s="15"/>
      <c r="U984" s="15"/>
      <c r="V984" s="15"/>
      <c r="W984" s="15"/>
      <c r="X984" s="15"/>
      <c r="Y984" s="15"/>
      <c r="Z984" s="15"/>
    </row>
    <row r="985" spans="1:26">
      <c r="A985" s="15">
        <v>214</v>
      </c>
      <c r="B985" s="15">
        <v>1</v>
      </c>
      <c r="C985" s="15"/>
      <c r="D985" s="15"/>
      <c r="E985" s="15"/>
      <c r="F985" s="15"/>
      <c r="G985" s="15"/>
      <c r="H985" s="16" t="s">
        <v>32</v>
      </c>
      <c r="I985" s="16" t="s">
        <v>32</v>
      </c>
      <c r="J985" s="15"/>
      <c r="K985" s="18" t="str" cm="1">
        <f t="array" ref="K985">IF(I985="","",_xlfn.XLOOKUP(0&amp;A985&amp;IF(F985&lt;&gt;"",F985,LOOKUP(2,1/(F$2:F985&lt;&gt;""),F$2:F985))&amp;I985,Hoja4!G:G,Hoja4!F:F,"",0))</f>
        <v/>
      </c>
      <c r="L985" s="15"/>
      <c r="M985" s="15">
        <v>21</v>
      </c>
      <c r="N985" s="15" t="s">
        <v>1250</v>
      </c>
      <c r="O985" s="15" t="s">
        <v>100</v>
      </c>
      <c r="P985" s="15" t="s">
        <v>131</v>
      </c>
      <c r="Q985" s="15" t="s">
        <v>36</v>
      </c>
      <c r="R985" s="15" t="s">
        <v>58</v>
      </c>
      <c r="S985" s="15">
        <v>20</v>
      </c>
      <c r="T985" s="15"/>
      <c r="U985" s="15">
        <v>20</v>
      </c>
      <c r="V985" s="15">
        <v>20</v>
      </c>
      <c r="W985" s="15" t="s">
        <v>38</v>
      </c>
      <c r="X985" s="15" t="s">
        <v>38</v>
      </c>
      <c r="Y985" s="15" t="s">
        <v>38</v>
      </c>
      <c r="Z985" s="2"/>
    </row>
    <row r="986" spans="1:26">
      <c r="A986" s="15">
        <v>214</v>
      </c>
      <c r="B986" s="15">
        <v>1</v>
      </c>
      <c r="C986" s="15"/>
      <c r="D986" s="15"/>
      <c r="E986" s="15"/>
      <c r="F986" s="15"/>
      <c r="G986" s="15"/>
      <c r="H986" s="16" t="s">
        <v>32</v>
      </c>
      <c r="I986" s="16" t="s">
        <v>32</v>
      </c>
      <c r="J986" s="15"/>
      <c r="K986" s="18" t="str" cm="1">
        <f t="array" ref="K986">IF(I986="","",_xlfn.XLOOKUP(0&amp;A986&amp;IF(F986&lt;&gt;"",F986,LOOKUP(2,1/(F$2:F986&lt;&gt;""),F$2:F986))&amp;I986,Hoja4!G:G,Hoja4!F:F,"",0))</f>
        <v/>
      </c>
      <c r="L986" s="15"/>
      <c r="M986" s="15">
        <v>22</v>
      </c>
      <c r="N986" s="15" t="s">
        <v>1251</v>
      </c>
      <c r="O986" s="15" t="s">
        <v>34</v>
      </c>
      <c r="P986" s="15" t="s">
        <v>131</v>
      </c>
      <c r="Q986" s="15" t="s">
        <v>36</v>
      </c>
      <c r="R986" s="15" t="s">
        <v>58</v>
      </c>
      <c r="S986" s="15"/>
      <c r="T986" s="15"/>
      <c r="U986" s="15">
        <v>1</v>
      </c>
      <c r="V986" s="15">
        <v>0</v>
      </c>
      <c r="W986" s="15" t="s">
        <v>43</v>
      </c>
      <c r="X986" s="15" t="s">
        <v>38</v>
      </c>
      <c r="Y986" s="15" t="s">
        <v>43</v>
      </c>
      <c r="Z986" s="2"/>
    </row>
    <row r="987" spans="1:26">
      <c r="A987" s="3">
        <v>214</v>
      </c>
      <c r="B987" s="3">
        <v>1</v>
      </c>
      <c r="C987" s="3" t="s">
        <v>1244</v>
      </c>
      <c r="D987" s="3"/>
      <c r="E987" s="3"/>
      <c r="F987" s="3">
        <v>3</v>
      </c>
      <c r="G987" s="3" t="s">
        <v>1246</v>
      </c>
      <c r="H987" s="4" t="s">
        <v>32</v>
      </c>
      <c r="I987" s="4" t="s">
        <v>32</v>
      </c>
      <c r="J987" s="3" t="s">
        <v>44</v>
      </c>
      <c r="K987" s="11">
        <f>SUM(K984:K986)</f>
        <v>1661097960</v>
      </c>
      <c r="L987" s="13">
        <f>SUM(L983:L986)</f>
        <v>0</v>
      </c>
      <c r="M987" s="3"/>
      <c r="N987" s="3"/>
      <c r="O987" s="3"/>
      <c r="P987" s="3"/>
      <c r="Q987" s="3"/>
      <c r="R987" s="3"/>
      <c r="S987" s="3"/>
      <c r="T987" s="3"/>
      <c r="U987" s="3"/>
      <c r="V987" s="3"/>
      <c r="W987" s="3"/>
      <c r="X987" s="3"/>
      <c r="Y987" s="3" t="s">
        <v>45</v>
      </c>
      <c r="Z987" s="13">
        <f>SUM(Z983:Z986)</f>
        <v>0</v>
      </c>
    </row>
    <row r="988" spans="1:26">
      <c r="A988" s="15">
        <v>214</v>
      </c>
      <c r="B988" s="15">
        <v>1</v>
      </c>
      <c r="C988" s="15" t="s">
        <v>1244</v>
      </c>
      <c r="D988" s="15">
        <v>3</v>
      </c>
      <c r="E988" s="15" t="s">
        <v>1245</v>
      </c>
      <c r="F988" s="15">
        <v>4</v>
      </c>
      <c r="G988" s="15" t="s">
        <v>1252</v>
      </c>
      <c r="H988" s="16" t="s">
        <v>1253</v>
      </c>
      <c r="I988" s="16" t="s">
        <v>1254</v>
      </c>
      <c r="J988" s="15" t="s">
        <v>1255</v>
      </c>
      <c r="K988" s="9" cm="1">
        <f t="array" ref="K988">IF(I988="","",_xlfn.XLOOKUP(0&amp;A988&amp;IF(F988&lt;&gt;"",F988,LOOKUP(2,1/(F$2:F988&lt;&gt;""),F$2:F988))&amp;I988,Hoja4!G:G,Hoja4!F:F,"",0))</f>
        <v>16287429567</v>
      </c>
      <c r="L988" s="2"/>
      <c r="M988" s="15"/>
      <c r="N988" s="15"/>
      <c r="O988" s="15"/>
      <c r="P988" s="15"/>
      <c r="Q988" s="15"/>
      <c r="R988" s="15"/>
      <c r="S988" s="15"/>
      <c r="T988" s="15"/>
      <c r="U988" s="15"/>
      <c r="V988" s="15"/>
      <c r="W988" s="15"/>
      <c r="X988" s="15"/>
      <c r="Y988" s="15"/>
      <c r="Z988" s="15"/>
    </row>
    <row r="989" spans="1:26">
      <c r="A989" s="15">
        <v>214</v>
      </c>
      <c r="B989" s="15">
        <v>1</v>
      </c>
      <c r="C989" s="15"/>
      <c r="D989" s="15"/>
      <c r="E989" s="15"/>
      <c r="F989" s="15"/>
      <c r="G989" s="15"/>
      <c r="H989" s="16" t="s">
        <v>32</v>
      </c>
      <c r="I989" s="16" t="s">
        <v>32</v>
      </c>
      <c r="J989" s="15"/>
      <c r="K989" s="18" t="str" cm="1">
        <f t="array" ref="K989">IF(I989="","",_xlfn.XLOOKUP(0&amp;A989&amp;IF(F989&lt;&gt;"",F989,LOOKUP(2,1/(F$2:F989&lt;&gt;""),F$2:F989))&amp;I989,Hoja4!G:G,Hoja4!F:F,"",0))</f>
        <v/>
      </c>
      <c r="L989" s="15"/>
      <c r="M989" s="15">
        <v>23</v>
      </c>
      <c r="N989" s="15" t="s">
        <v>1256</v>
      </c>
      <c r="O989" s="15" t="s">
        <v>100</v>
      </c>
      <c r="P989" s="15" t="s">
        <v>131</v>
      </c>
      <c r="Q989" s="15" t="s">
        <v>36</v>
      </c>
      <c r="R989" s="15" t="s">
        <v>58</v>
      </c>
      <c r="S989" s="15">
        <v>20</v>
      </c>
      <c r="T989" s="15"/>
      <c r="U989" s="15">
        <v>20</v>
      </c>
      <c r="V989" s="15">
        <v>20</v>
      </c>
      <c r="W989" s="15" t="s">
        <v>38</v>
      </c>
      <c r="X989" s="15" t="s">
        <v>38</v>
      </c>
      <c r="Y989" s="15" t="s">
        <v>38</v>
      </c>
      <c r="Z989" s="2"/>
    </row>
    <row r="990" spans="1:26">
      <c r="A990" s="15">
        <v>214</v>
      </c>
      <c r="B990" s="15">
        <v>1</v>
      </c>
      <c r="C990" s="15"/>
      <c r="D990" s="15"/>
      <c r="E990" s="15"/>
      <c r="F990" s="15"/>
      <c r="G990" s="15"/>
      <c r="H990" s="16" t="s">
        <v>32</v>
      </c>
      <c r="I990" s="16" t="s">
        <v>32</v>
      </c>
      <c r="J990" s="15"/>
      <c r="K990" s="18" t="str" cm="1">
        <f t="array" ref="K990">IF(I990="","",_xlfn.XLOOKUP(0&amp;A990&amp;IF(F990&lt;&gt;"",F990,LOOKUP(2,1/(F$2:F990&lt;&gt;""),F$2:F990))&amp;I990,Hoja4!G:G,Hoja4!F:F,"",0))</f>
        <v/>
      </c>
      <c r="L990" s="15"/>
      <c r="M990" s="15">
        <v>24</v>
      </c>
      <c r="N990" s="15" t="s">
        <v>1257</v>
      </c>
      <c r="O990" s="15" t="s">
        <v>34</v>
      </c>
      <c r="P990" s="15" t="s">
        <v>35</v>
      </c>
      <c r="Q990" s="15" t="s">
        <v>41</v>
      </c>
      <c r="R990" s="15" t="s">
        <v>37</v>
      </c>
      <c r="S990" s="15"/>
      <c r="T990" s="15"/>
      <c r="U990" s="15">
        <v>98</v>
      </c>
      <c r="V990" s="15">
        <v>92</v>
      </c>
      <c r="W990" s="15" t="s">
        <v>38</v>
      </c>
      <c r="X990" s="15" t="s">
        <v>38</v>
      </c>
      <c r="Y990" s="15" t="s">
        <v>38</v>
      </c>
      <c r="Z990" s="2"/>
    </row>
    <row r="991" spans="1:26">
      <c r="A991" s="3">
        <v>214</v>
      </c>
      <c r="B991" s="3">
        <v>1</v>
      </c>
      <c r="C991" s="3" t="s">
        <v>1244</v>
      </c>
      <c r="D991" s="3"/>
      <c r="E991" s="3"/>
      <c r="F991" s="3">
        <v>4</v>
      </c>
      <c r="G991" s="3" t="s">
        <v>1252</v>
      </c>
      <c r="H991" s="4" t="s">
        <v>32</v>
      </c>
      <c r="I991" s="4" t="s">
        <v>32</v>
      </c>
      <c r="J991" s="3" t="s">
        <v>44</v>
      </c>
      <c r="K991" s="11">
        <f>SUM(K988:K990)</f>
        <v>16287429567</v>
      </c>
      <c r="L991" s="13">
        <f>SUM(L988:L990)</f>
        <v>0</v>
      </c>
      <c r="M991" s="3"/>
      <c r="N991" s="3"/>
      <c r="O991" s="3"/>
      <c r="P991" s="3"/>
      <c r="Q991" s="3"/>
      <c r="R991" s="3"/>
      <c r="S991" s="3"/>
      <c r="T991" s="3"/>
      <c r="U991" s="3"/>
      <c r="V991" s="3"/>
      <c r="W991" s="3"/>
      <c r="X991" s="3"/>
      <c r="Y991" s="3" t="s">
        <v>45</v>
      </c>
      <c r="Z991" s="13">
        <f>SUM(Z988:Z990)</f>
        <v>0</v>
      </c>
    </row>
    <row r="992" spans="1:26">
      <c r="A992" s="15">
        <v>214</v>
      </c>
      <c r="B992" s="15">
        <v>1</v>
      </c>
      <c r="C992" s="15" t="s">
        <v>1244</v>
      </c>
      <c r="D992" s="15">
        <v>3</v>
      </c>
      <c r="E992" s="15" t="s">
        <v>1245</v>
      </c>
      <c r="F992" s="15">
        <v>5</v>
      </c>
      <c r="G992" s="15" t="s">
        <v>1258</v>
      </c>
      <c r="H992" s="16" t="s">
        <v>1259</v>
      </c>
      <c r="I992" s="16" t="s">
        <v>1260</v>
      </c>
      <c r="J992" s="15" t="s">
        <v>1261</v>
      </c>
      <c r="K992" s="9" cm="1">
        <f t="array" ref="K992">IF(I992="","",_xlfn.XLOOKUP(0&amp;A992&amp;IF(F992&lt;&gt;"",F992,LOOKUP(2,1/(F$2:F992&lt;&gt;""),F$2:F992))&amp;I992,Hoja4!G:G,Hoja4!F:F,"",0))</f>
        <v>4959000000</v>
      </c>
      <c r="L992" s="2"/>
      <c r="M992" s="15"/>
      <c r="N992" s="15"/>
      <c r="O992" s="15"/>
      <c r="P992" s="15"/>
      <c r="Q992" s="15"/>
      <c r="R992" s="15"/>
      <c r="S992" s="15"/>
      <c r="T992" s="15"/>
      <c r="U992" s="15"/>
      <c r="V992" s="15"/>
      <c r="W992" s="15"/>
      <c r="X992" s="15"/>
      <c r="Y992" s="15"/>
      <c r="Z992" s="15"/>
    </row>
    <row r="993" spans="1:26">
      <c r="A993" s="15">
        <v>214</v>
      </c>
      <c r="B993" s="15">
        <v>1</v>
      </c>
      <c r="C993" s="15"/>
      <c r="D993" s="15"/>
      <c r="E993" s="15"/>
      <c r="F993" s="15"/>
      <c r="G993" s="15"/>
      <c r="H993" s="16" t="s">
        <v>32</v>
      </c>
      <c r="I993" s="16" t="s">
        <v>32</v>
      </c>
      <c r="J993" s="15"/>
      <c r="K993" s="18" t="str" cm="1">
        <f t="array" ref="K993">IF(I993="","",_xlfn.XLOOKUP(0&amp;A993&amp;IF(F993&lt;&gt;"",F993,LOOKUP(2,1/(F$2:F993&lt;&gt;""),F$2:F993))&amp;I993,Hoja4!G:G,Hoja4!F:F,"",0))</f>
        <v/>
      </c>
      <c r="L993" s="15"/>
      <c r="M993" s="15">
        <v>25</v>
      </c>
      <c r="N993" s="15" t="s">
        <v>1262</v>
      </c>
      <c r="O993" s="15" t="s">
        <v>100</v>
      </c>
      <c r="P993" s="15" t="s">
        <v>131</v>
      </c>
      <c r="Q993" s="15" t="s">
        <v>36</v>
      </c>
      <c r="R993" s="15" t="s">
        <v>58</v>
      </c>
      <c r="S993" s="15">
        <v>20</v>
      </c>
      <c r="T993" s="15"/>
      <c r="U993" s="15">
        <v>20</v>
      </c>
      <c r="V993" s="15">
        <v>20</v>
      </c>
      <c r="W993" s="15" t="s">
        <v>38</v>
      </c>
      <c r="X993" s="15" t="s">
        <v>38</v>
      </c>
      <c r="Y993" s="15" t="s">
        <v>38</v>
      </c>
      <c r="Z993" s="2"/>
    </row>
    <row r="994" spans="1:26">
      <c r="A994" s="3">
        <v>214</v>
      </c>
      <c r="B994" s="3">
        <v>1</v>
      </c>
      <c r="C994" s="3" t="s">
        <v>1244</v>
      </c>
      <c r="D994" s="3"/>
      <c r="E994" s="3"/>
      <c r="F994" s="3">
        <v>5</v>
      </c>
      <c r="G994" s="3" t="s">
        <v>1258</v>
      </c>
      <c r="H994" s="4" t="s">
        <v>32</v>
      </c>
      <c r="I994" s="4" t="s">
        <v>32</v>
      </c>
      <c r="J994" s="3" t="s">
        <v>44</v>
      </c>
      <c r="K994" s="11">
        <f>SUM(K992:K993)</f>
        <v>4959000000</v>
      </c>
      <c r="L994" s="13">
        <f>SUM(L992:L993)</f>
        <v>0</v>
      </c>
      <c r="M994" s="3"/>
      <c r="N994" s="3"/>
      <c r="O994" s="3"/>
      <c r="P994" s="3"/>
      <c r="Q994" s="3"/>
      <c r="R994" s="3"/>
      <c r="S994" s="3"/>
      <c r="T994" s="3"/>
      <c r="U994" s="3"/>
      <c r="V994" s="3"/>
      <c r="W994" s="3"/>
      <c r="X994" s="3"/>
      <c r="Y994" s="3" t="s">
        <v>45</v>
      </c>
      <c r="Z994" s="13">
        <f>SUM(Z992:Z993)</f>
        <v>0</v>
      </c>
    </row>
    <row r="995" spans="1:26">
      <c r="A995" s="15">
        <v>214</v>
      </c>
      <c r="B995" s="15">
        <v>1</v>
      </c>
      <c r="C995" s="15" t="s">
        <v>1244</v>
      </c>
      <c r="D995" s="15">
        <v>3</v>
      </c>
      <c r="E995" s="15" t="s">
        <v>1245</v>
      </c>
      <c r="F995" s="15">
        <v>2</v>
      </c>
      <c r="G995" s="15" t="s">
        <v>1263</v>
      </c>
      <c r="H995" s="16" t="s">
        <v>1264</v>
      </c>
      <c r="I995" s="16" t="s">
        <v>1265</v>
      </c>
      <c r="J995" s="15" t="s">
        <v>1266</v>
      </c>
      <c r="K995" s="9" cm="1">
        <f t="array" ref="K995">IF(I995="","",_xlfn.XLOOKUP(0&amp;A995&amp;IF(F995&lt;&gt;"",F995,LOOKUP(2,1/(F$2:F995&lt;&gt;""),F$2:F995))&amp;I995,Hoja4!G:G,Hoja4!F:F,"",0))</f>
        <v>19557986999</v>
      </c>
      <c r="L995" s="2"/>
      <c r="M995" s="15"/>
      <c r="N995" s="15"/>
      <c r="O995" s="15"/>
      <c r="P995" s="15"/>
      <c r="Q995" s="15"/>
      <c r="R995" s="15"/>
      <c r="S995" s="15"/>
      <c r="T995" s="15"/>
      <c r="U995" s="15"/>
      <c r="V995" s="15"/>
      <c r="W995" s="15"/>
      <c r="X995" s="15"/>
      <c r="Y995" s="15"/>
      <c r="Z995" s="15"/>
    </row>
    <row r="996" spans="1:26">
      <c r="A996" s="15">
        <v>214</v>
      </c>
      <c r="B996" s="15">
        <v>1</v>
      </c>
      <c r="C996" s="15"/>
      <c r="D996" s="15"/>
      <c r="E996" s="15"/>
      <c r="F996" s="15"/>
      <c r="G996" s="15"/>
      <c r="H996" s="16" t="s">
        <v>32</v>
      </c>
      <c r="I996" s="16" t="s">
        <v>32</v>
      </c>
      <c r="J996" s="15"/>
      <c r="K996" s="18" t="str" cm="1">
        <f t="array" ref="K996">IF(I996="","",_xlfn.XLOOKUP(0&amp;A996&amp;IF(F996&lt;&gt;"",F996,LOOKUP(2,1/(F$2:F996&lt;&gt;""),F$2:F996))&amp;I996,Hoja4!G:G,Hoja4!F:F,"",0))</f>
        <v/>
      </c>
      <c r="L996" s="15"/>
      <c r="M996" s="15">
        <v>15</v>
      </c>
      <c r="N996" s="15" t="s">
        <v>1267</v>
      </c>
      <c r="O996" s="15" t="s">
        <v>34</v>
      </c>
      <c r="P996" s="15" t="s">
        <v>35</v>
      </c>
      <c r="Q996" s="15" t="s">
        <v>36</v>
      </c>
      <c r="R996" s="15" t="s">
        <v>58</v>
      </c>
      <c r="S996" s="15">
        <v>1909</v>
      </c>
      <c r="T996" s="15"/>
      <c r="U996" s="15">
        <v>2119</v>
      </c>
      <c r="V996" s="15">
        <v>2057</v>
      </c>
      <c r="W996" s="15" t="s">
        <v>38</v>
      </c>
      <c r="X996" s="15" t="s">
        <v>38</v>
      </c>
      <c r="Y996" s="15" t="s">
        <v>38</v>
      </c>
      <c r="Z996" s="2"/>
    </row>
    <row r="997" spans="1:26">
      <c r="A997" s="15">
        <v>214</v>
      </c>
      <c r="B997" s="15">
        <v>1</v>
      </c>
      <c r="C997" s="15"/>
      <c r="D997" s="15"/>
      <c r="E997" s="15"/>
      <c r="F997" s="15"/>
      <c r="G997" s="15"/>
      <c r="H997" s="16" t="s">
        <v>32</v>
      </c>
      <c r="I997" s="16" t="s">
        <v>32</v>
      </c>
      <c r="J997" s="15"/>
      <c r="K997" s="18" t="str" cm="1">
        <f t="array" ref="K997">IF(I997="","",_xlfn.XLOOKUP(0&amp;A997&amp;IF(F997&lt;&gt;"",F997,LOOKUP(2,1/(F$2:F997&lt;&gt;""),F$2:F997))&amp;I997,Hoja4!G:G,Hoja4!F:F,"",0))</f>
        <v/>
      </c>
      <c r="L997" s="15"/>
      <c r="M997" s="15">
        <v>16</v>
      </c>
      <c r="N997" s="15" t="s">
        <v>1268</v>
      </c>
      <c r="O997" s="15" t="s">
        <v>34</v>
      </c>
      <c r="P997" s="15" t="s">
        <v>35</v>
      </c>
      <c r="Q997" s="15" t="s">
        <v>36</v>
      </c>
      <c r="R997" s="15" t="s">
        <v>58</v>
      </c>
      <c r="S997" s="15">
        <v>33188</v>
      </c>
      <c r="T997" s="15"/>
      <c r="U997" s="15">
        <v>34712</v>
      </c>
      <c r="V997" s="15">
        <v>33688</v>
      </c>
      <c r="W997" s="15" t="s">
        <v>38</v>
      </c>
      <c r="X997" s="15" t="s">
        <v>38</v>
      </c>
      <c r="Y997" s="15" t="s">
        <v>38</v>
      </c>
      <c r="Z997" s="2"/>
    </row>
    <row r="998" spans="1:26">
      <c r="A998" s="15">
        <v>214</v>
      </c>
      <c r="B998" s="15">
        <v>1</v>
      </c>
      <c r="C998" s="15"/>
      <c r="D998" s="15"/>
      <c r="E998" s="15"/>
      <c r="F998" s="15"/>
      <c r="G998" s="15"/>
      <c r="H998" s="16" t="s">
        <v>32</v>
      </c>
      <c r="I998" s="16" t="s">
        <v>32</v>
      </c>
      <c r="J998" s="15"/>
      <c r="K998" s="18" t="str" cm="1">
        <f t="array" ref="K998">IF(I998="","",_xlfn.XLOOKUP(0&amp;A998&amp;IF(F998&lt;&gt;"",F998,LOOKUP(2,1/(F$2:F998&lt;&gt;""),F$2:F998))&amp;I998,Hoja4!G:G,Hoja4!F:F,"",0))</f>
        <v/>
      </c>
      <c r="L998" s="15"/>
      <c r="M998" s="15">
        <v>17</v>
      </c>
      <c r="N998" s="15" t="s">
        <v>1269</v>
      </c>
      <c r="O998" s="15" t="s">
        <v>34</v>
      </c>
      <c r="P998" s="15" t="s">
        <v>35</v>
      </c>
      <c r="Q998" s="15" t="s">
        <v>36</v>
      </c>
      <c r="R998" s="15" t="s">
        <v>58</v>
      </c>
      <c r="S998" s="15">
        <v>2787</v>
      </c>
      <c r="T998" s="15"/>
      <c r="U998" s="15">
        <v>3094</v>
      </c>
      <c r="V998" s="15">
        <v>3003</v>
      </c>
      <c r="W998" s="15" t="s">
        <v>38</v>
      </c>
      <c r="X998" s="15" t="s">
        <v>38</v>
      </c>
      <c r="Y998" s="15" t="s">
        <v>38</v>
      </c>
      <c r="Z998" s="2"/>
    </row>
    <row r="999" spans="1:26">
      <c r="A999" s="15">
        <v>214</v>
      </c>
      <c r="B999" s="15">
        <v>1</v>
      </c>
      <c r="C999" s="15"/>
      <c r="D999" s="15"/>
      <c r="E999" s="15"/>
      <c r="F999" s="15"/>
      <c r="G999" s="15"/>
      <c r="H999" s="16" t="s">
        <v>32</v>
      </c>
      <c r="I999" s="16" t="s">
        <v>32</v>
      </c>
      <c r="J999" s="15"/>
      <c r="K999" s="18" t="str" cm="1">
        <f t="array" ref="K999">IF(I999="","",_xlfn.XLOOKUP(0&amp;A999&amp;IF(F999&lt;&gt;"",F999,LOOKUP(2,1/(F$2:F999&lt;&gt;""),F$2:F999))&amp;I999,Hoja4!G:G,Hoja4!F:F,"",0))</f>
        <v/>
      </c>
      <c r="L999" s="15"/>
      <c r="M999" s="15">
        <v>18</v>
      </c>
      <c r="N999" s="15" t="s">
        <v>1270</v>
      </c>
      <c r="O999" s="15" t="s">
        <v>34</v>
      </c>
      <c r="P999" s="15" t="s">
        <v>35</v>
      </c>
      <c r="Q999" s="15" t="s">
        <v>36</v>
      </c>
      <c r="R999" s="15" t="s">
        <v>58</v>
      </c>
      <c r="S999" s="15">
        <v>64682</v>
      </c>
      <c r="T999" s="15"/>
      <c r="U999" s="15">
        <v>67652</v>
      </c>
      <c r="V999" s="15">
        <v>65657</v>
      </c>
      <c r="W999" s="15" t="s">
        <v>38</v>
      </c>
      <c r="X999" s="15" t="s">
        <v>38</v>
      </c>
      <c r="Y999" s="15" t="s">
        <v>38</v>
      </c>
      <c r="Z999" s="2"/>
    </row>
    <row r="1000" spans="1:26">
      <c r="A1000" s="15">
        <v>214</v>
      </c>
      <c r="B1000" s="15">
        <v>1</v>
      </c>
      <c r="C1000" s="15"/>
      <c r="D1000" s="15"/>
      <c r="E1000" s="15"/>
      <c r="F1000" s="15"/>
      <c r="G1000" s="15"/>
      <c r="H1000" s="16" t="s">
        <v>32</v>
      </c>
      <c r="I1000" s="16" t="s">
        <v>32</v>
      </c>
      <c r="J1000" s="15"/>
      <c r="K1000" s="18" t="str" cm="1">
        <f t="array" ref="K1000">IF(I1000="","",_xlfn.XLOOKUP(0&amp;A1000&amp;IF(F1000&lt;&gt;"",F1000,LOOKUP(2,1/(F$2:F1000&lt;&gt;""),F$2:F1000))&amp;I1000,Hoja4!G:G,Hoja4!F:F,"",0))</f>
        <v/>
      </c>
      <c r="L1000" s="15"/>
      <c r="M1000" s="15">
        <v>19</v>
      </c>
      <c r="N1000" s="15" t="s">
        <v>1271</v>
      </c>
      <c r="O1000" s="15" t="s">
        <v>34</v>
      </c>
      <c r="P1000" s="15" t="s">
        <v>35</v>
      </c>
      <c r="Q1000" s="15" t="s">
        <v>36</v>
      </c>
      <c r="R1000" s="15" t="s">
        <v>58</v>
      </c>
      <c r="S1000" s="15">
        <v>12638</v>
      </c>
      <c r="T1000" s="15"/>
      <c r="U1000" s="15">
        <v>14030</v>
      </c>
      <c r="V1000" s="15">
        <v>13616</v>
      </c>
      <c r="W1000" s="15" t="s">
        <v>38</v>
      </c>
      <c r="X1000" s="15" t="s">
        <v>38</v>
      </c>
      <c r="Y1000" s="15" t="s">
        <v>38</v>
      </c>
      <c r="Z1000" s="2"/>
    </row>
    <row r="1001" spans="1:26">
      <c r="A1001" s="15">
        <v>214</v>
      </c>
      <c r="B1001" s="15">
        <v>1</v>
      </c>
      <c r="C1001" s="15"/>
      <c r="D1001" s="15"/>
      <c r="E1001" s="15"/>
      <c r="F1001" s="15"/>
      <c r="G1001" s="15"/>
      <c r="H1001" s="16" t="s">
        <v>32</v>
      </c>
      <c r="I1001" s="16" t="s">
        <v>32</v>
      </c>
      <c r="J1001" s="15"/>
      <c r="K1001" s="18" t="str" cm="1">
        <f t="array" ref="K1001">IF(I1001="","",_xlfn.XLOOKUP(0&amp;A1001&amp;IF(F1001&lt;&gt;"",F1001,LOOKUP(2,1/(F$2:F1001&lt;&gt;""),F$2:F1001))&amp;I1001,Hoja4!G:G,Hoja4!F:F,"",0))</f>
        <v/>
      </c>
      <c r="L1001" s="15"/>
      <c r="M1001" s="15">
        <v>20</v>
      </c>
      <c r="N1001" s="15" t="s">
        <v>1272</v>
      </c>
      <c r="O1001" s="15" t="s">
        <v>34</v>
      </c>
      <c r="P1001" s="15" t="s">
        <v>35</v>
      </c>
      <c r="Q1001" s="15" t="s">
        <v>36</v>
      </c>
      <c r="R1001" s="15" t="s">
        <v>58</v>
      </c>
      <c r="S1001" s="15">
        <v>620344</v>
      </c>
      <c r="T1001" s="15"/>
      <c r="U1001" s="15">
        <v>648824</v>
      </c>
      <c r="V1001" s="15">
        <v>629696</v>
      </c>
      <c r="W1001" s="15" t="s">
        <v>38</v>
      </c>
      <c r="X1001" s="15" t="s">
        <v>38</v>
      </c>
      <c r="Y1001" s="15" t="s">
        <v>38</v>
      </c>
      <c r="Z1001" s="2"/>
    </row>
    <row r="1002" spans="1:26">
      <c r="A1002" s="3">
        <v>214</v>
      </c>
      <c r="B1002" s="3">
        <v>1</v>
      </c>
      <c r="C1002" s="3" t="s">
        <v>1244</v>
      </c>
      <c r="D1002" s="3"/>
      <c r="E1002" s="3"/>
      <c r="F1002" s="3">
        <v>2</v>
      </c>
      <c r="G1002" s="3" t="s">
        <v>1263</v>
      </c>
      <c r="H1002" s="4" t="s">
        <v>32</v>
      </c>
      <c r="I1002" s="4" t="s">
        <v>32</v>
      </c>
      <c r="J1002" s="3" t="s">
        <v>44</v>
      </c>
      <c r="K1002" s="11">
        <f>SUM(K995:K1001)</f>
        <v>19557986999</v>
      </c>
      <c r="L1002" s="13">
        <f>SUM(L995:L1001)</f>
        <v>0</v>
      </c>
      <c r="M1002" s="3"/>
      <c r="N1002" s="3"/>
      <c r="O1002" s="3"/>
      <c r="P1002" s="3"/>
      <c r="Q1002" s="3"/>
      <c r="R1002" s="3"/>
      <c r="S1002" s="3"/>
      <c r="T1002" s="3"/>
      <c r="U1002" s="3"/>
      <c r="V1002" s="3"/>
      <c r="W1002" s="3"/>
      <c r="X1002" s="3"/>
      <c r="Y1002" s="3" t="s">
        <v>45</v>
      </c>
      <c r="Z1002" s="13">
        <f>SUM(Z995:Z1001)</f>
        <v>0</v>
      </c>
    </row>
    <row r="1003" spans="1:26">
      <c r="A1003" s="15">
        <v>214</v>
      </c>
      <c r="B1003" s="15">
        <v>1</v>
      </c>
      <c r="C1003" s="15" t="s">
        <v>1244</v>
      </c>
      <c r="D1003" s="15">
        <v>3</v>
      </c>
      <c r="E1003" s="15" t="s">
        <v>1245</v>
      </c>
      <c r="F1003" s="15">
        <v>6</v>
      </c>
      <c r="G1003" s="15" t="s">
        <v>1273</v>
      </c>
      <c r="H1003" s="16" t="s">
        <v>1264</v>
      </c>
      <c r="I1003" s="16" t="s">
        <v>1265</v>
      </c>
      <c r="J1003" s="15" t="s">
        <v>1266</v>
      </c>
      <c r="K1003" s="9" cm="1">
        <f t="array" ref="K1003">IF(I1003="","",_xlfn.XLOOKUP(0&amp;A1003&amp;IF(F1003&lt;&gt;"",F1003,LOOKUP(2,1/(F$2:F1003&lt;&gt;""),F$2:F1003))&amp;I1003,Hoja4!G:G,Hoja4!F:F,"",0))</f>
        <v>552368001</v>
      </c>
      <c r="L1003" s="2"/>
      <c r="M1003" s="15"/>
      <c r="N1003" s="15"/>
      <c r="O1003" s="15"/>
      <c r="P1003" s="15"/>
      <c r="Q1003" s="15"/>
      <c r="R1003" s="15"/>
      <c r="S1003" s="15"/>
      <c r="T1003" s="15"/>
      <c r="U1003" s="15"/>
      <c r="V1003" s="15"/>
      <c r="W1003" s="15"/>
      <c r="X1003" s="15"/>
      <c r="Y1003" s="15"/>
      <c r="Z1003" s="15"/>
    </row>
    <row r="1004" spans="1:26">
      <c r="A1004" s="15">
        <v>214</v>
      </c>
      <c r="B1004" s="15">
        <v>1</v>
      </c>
      <c r="C1004" s="15"/>
      <c r="D1004" s="15"/>
      <c r="E1004" s="15"/>
      <c r="F1004" s="15"/>
      <c r="G1004" s="15"/>
      <c r="H1004" s="16" t="s">
        <v>32</v>
      </c>
      <c r="I1004" s="16" t="s">
        <v>32</v>
      </c>
      <c r="J1004" s="15"/>
      <c r="K1004" s="18" t="str" cm="1">
        <f t="array" ref="K1004">IF(I1004="","",_xlfn.XLOOKUP(0&amp;A1004&amp;IF(F1004&lt;&gt;"",F1004,LOOKUP(2,1/(F$2:F1004&lt;&gt;""),F$2:F1004))&amp;I1004,Hoja4!G:G,Hoja4!F:F,"",0))</f>
        <v/>
      </c>
      <c r="L1004" s="15"/>
      <c r="M1004" s="15">
        <v>26</v>
      </c>
      <c r="N1004" s="15" t="s">
        <v>1274</v>
      </c>
      <c r="O1004" s="15" t="s">
        <v>34</v>
      </c>
      <c r="P1004" s="15" t="s">
        <v>35</v>
      </c>
      <c r="Q1004" s="15" t="s">
        <v>36</v>
      </c>
      <c r="R1004" s="15" t="s">
        <v>58</v>
      </c>
      <c r="S1004" s="15">
        <v>246</v>
      </c>
      <c r="T1004" s="15"/>
      <c r="U1004" s="15">
        <v>500</v>
      </c>
      <c r="V1004" s="15">
        <v>485</v>
      </c>
      <c r="W1004" s="15" t="s">
        <v>38</v>
      </c>
      <c r="X1004" s="15" t="s">
        <v>38</v>
      </c>
      <c r="Y1004" s="15" t="s">
        <v>38</v>
      </c>
      <c r="Z1004" s="2"/>
    </row>
    <row r="1005" spans="1:26">
      <c r="A1005" s="15">
        <v>214</v>
      </c>
      <c r="B1005" s="15">
        <v>1</v>
      </c>
      <c r="C1005" s="15"/>
      <c r="D1005" s="15"/>
      <c r="E1005" s="15"/>
      <c r="F1005" s="15"/>
      <c r="G1005" s="15"/>
      <c r="H1005" s="16" t="s">
        <v>32</v>
      </c>
      <c r="I1005" s="16" t="s">
        <v>32</v>
      </c>
      <c r="J1005" s="15"/>
      <c r="K1005" s="18" t="str" cm="1">
        <f t="array" ref="K1005">IF(I1005="","",_xlfn.XLOOKUP(0&amp;A1005&amp;IF(F1005&lt;&gt;"",F1005,LOOKUP(2,1/(F$2:F1005&lt;&gt;""),F$2:F1005))&amp;I1005,Hoja4!G:G,Hoja4!F:F,"",0))</f>
        <v/>
      </c>
      <c r="L1005" s="15"/>
      <c r="M1005" s="15">
        <v>27</v>
      </c>
      <c r="N1005" s="15" t="s">
        <v>1275</v>
      </c>
      <c r="O1005" s="15" t="s">
        <v>34</v>
      </c>
      <c r="P1005" s="15" t="s">
        <v>35</v>
      </c>
      <c r="Q1005" s="15" t="s">
        <v>36</v>
      </c>
      <c r="R1005" s="15" t="s">
        <v>58</v>
      </c>
      <c r="S1005" s="15">
        <v>18187</v>
      </c>
      <c r="T1005" s="15"/>
      <c r="U1005" s="15">
        <v>19022</v>
      </c>
      <c r="V1005" s="15">
        <v>18461</v>
      </c>
      <c r="W1005" s="15" t="s">
        <v>38</v>
      </c>
      <c r="X1005" s="15" t="s">
        <v>38</v>
      </c>
      <c r="Y1005" s="15" t="s">
        <v>38</v>
      </c>
      <c r="Z1005" s="2"/>
    </row>
    <row r="1006" spans="1:26">
      <c r="A1006" s="3">
        <v>214</v>
      </c>
      <c r="B1006" s="3">
        <v>1</v>
      </c>
      <c r="C1006" s="3" t="s">
        <v>1244</v>
      </c>
      <c r="D1006" s="3"/>
      <c r="E1006" s="3"/>
      <c r="F1006" s="3">
        <v>6</v>
      </c>
      <c r="G1006" s="3" t="s">
        <v>1273</v>
      </c>
      <c r="H1006" s="4" t="s">
        <v>32</v>
      </c>
      <c r="I1006" s="4" t="s">
        <v>32</v>
      </c>
      <c r="J1006" s="3" t="s">
        <v>44</v>
      </c>
      <c r="K1006" s="11">
        <f>SUM(K1003:K1005)</f>
        <v>552368001</v>
      </c>
      <c r="L1006" s="13">
        <f>SUM(L1003:L1005)</f>
        <v>0</v>
      </c>
      <c r="M1006" s="3"/>
      <c r="N1006" s="3"/>
      <c r="O1006" s="3"/>
      <c r="P1006" s="3"/>
      <c r="Q1006" s="3"/>
      <c r="R1006" s="3"/>
      <c r="S1006" s="3"/>
      <c r="T1006" s="3"/>
      <c r="U1006" s="3"/>
      <c r="V1006" s="3"/>
      <c r="W1006" s="3"/>
      <c r="X1006" s="3"/>
      <c r="Y1006" s="3" t="s">
        <v>45</v>
      </c>
      <c r="Z1006" s="13">
        <f>SUM(Z1003:Z1005)</f>
        <v>0</v>
      </c>
    </row>
    <row r="1007" spans="1:26">
      <c r="A1007" s="15">
        <v>214</v>
      </c>
      <c r="B1007" s="15">
        <v>1</v>
      </c>
      <c r="C1007" s="15" t="s">
        <v>1244</v>
      </c>
      <c r="D1007" s="15">
        <v>3</v>
      </c>
      <c r="E1007" s="15" t="s">
        <v>1245</v>
      </c>
      <c r="F1007" s="15">
        <v>7</v>
      </c>
      <c r="G1007" s="15" t="s">
        <v>1276</v>
      </c>
      <c r="H1007" s="16" t="s">
        <v>1264</v>
      </c>
      <c r="I1007" s="16" t="s">
        <v>1265</v>
      </c>
      <c r="J1007" s="15" t="s">
        <v>1266</v>
      </c>
      <c r="K1007" s="9" cm="1">
        <f t="array" ref="K1007">IF(I1007="","",_xlfn.XLOOKUP(0&amp;A1007&amp;IF(F1007&lt;&gt;"",F1007,LOOKUP(2,1/(F$2:F1007&lt;&gt;""),F$2:F1007))&amp;I1007,Hoja4!G:G,Hoja4!F:F,"",0))</f>
        <v>347786000</v>
      </c>
      <c r="L1007" s="2"/>
      <c r="M1007" s="15"/>
      <c r="N1007" s="15"/>
      <c r="O1007" s="15"/>
      <c r="P1007" s="15"/>
      <c r="Q1007" s="15"/>
      <c r="R1007" s="15"/>
      <c r="S1007" s="15"/>
      <c r="T1007" s="15"/>
      <c r="U1007" s="15"/>
      <c r="V1007" s="15"/>
      <c r="W1007" s="15"/>
      <c r="X1007" s="15"/>
      <c r="Y1007" s="15"/>
      <c r="Z1007" s="15"/>
    </row>
    <row r="1008" spans="1:26">
      <c r="A1008" s="15">
        <v>214</v>
      </c>
      <c r="B1008" s="15">
        <v>1</v>
      </c>
      <c r="C1008" s="15"/>
      <c r="D1008" s="15"/>
      <c r="E1008" s="15"/>
      <c r="F1008" s="15"/>
      <c r="G1008" s="15"/>
      <c r="H1008" s="16" t="s">
        <v>32</v>
      </c>
      <c r="I1008" s="16" t="s">
        <v>32</v>
      </c>
      <c r="J1008" s="15"/>
      <c r="K1008" s="18" t="str" cm="1">
        <f t="array" ref="K1008">IF(I1008="","",_xlfn.XLOOKUP(0&amp;A1008&amp;IF(F1008&lt;&gt;"",F1008,LOOKUP(2,1/(F$2:F1008&lt;&gt;""),F$2:F1008))&amp;I1008,Hoja4!G:G,Hoja4!F:F,"",0))</f>
        <v/>
      </c>
      <c r="L1008" s="15"/>
      <c r="M1008" s="15">
        <v>28</v>
      </c>
      <c r="N1008" s="15" t="s">
        <v>1277</v>
      </c>
      <c r="O1008" s="15" t="s">
        <v>34</v>
      </c>
      <c r="P1008" s="15" t="s">
        <v>35</v>
      </c>
      <c r="Q1008" s="15" t="s">
        <v>36</v>
      </c>
      <c r="R1008" s="15" t="s">
        <v>58</v>
      </c>
      <c r="S1008" s="15">
        <v>266</v>
      </c>
      <c r="T1008" s="15"/>
      <c r="U1008" s="15">
        <v>397</v>
      </c>
      <c r="V1008" s="15">
        <v>385</v>
      </c>
      <c r="W1008" s="15" t="s">
        <v>38</v>
      </c>
      <c r="X1008" s="15" t="s">
        <v>38</v>
      </c>
      <c r="Y1008" s="15" t="s">
        <v>38</v>
      </c>
      <c r="Z1008" s="2"/>
    </row>
    <row r="1009" spans="1:26">
      <c r="A1009" s="15">
        <v>214</v>
      </c>
      <c r="B1009" s="15">
        <v>1</v>
      </c>
      <c r="C1009" s="15"/>
      <c r="D1009" s="15"/>
      <c r="E1009" s="15"/>
      <c r="F1009" s="15"/>
      <c r="G1009" s="15"/>
      <c r="H1009" s="16" t="s">
        <v>32</v>
      </c>
      <c r="I1009" s="16" t="s">
        <v>32</v>
      </c>
      <c r="J1009" s="15"/>
      <c r="K1009" s="18" t="str" cm="1">
        <f t="array" ref="K1009">IF(I1009="","",_xlfn.XLOOKUP(0&amp;A1009&amp;IF(F1009&lt;&gt;"",F1009,LOOKUP(2,1/(F$2:F1009&lt;&gt;""),F$2:F1009))&amp;I1009,Hoja4!G:G,Hoja4!F:F,"",0))</f>
        <v/>
      </c>
      <c r="L1009" s="15"/>
      <c r="M1009" s="15">
        <v>29</v>
      </c>
      <c r="N1009" s="15" t="s">
        <v>1278</v>
      </c>
      <c r="O1009" s="15" t="s">
        <v>34</v>
      </c>
      <c r="P1009" s="15" t="s">
        <v>35</v>
      </c>
      <c r="Q1009" s="15" t="s">
        <v>36</v>
      </c>
      <c r="R1009" s="15" t="s">
        <v>58</v>
      </c>
      <c r="S1009" s="15">
        <v>28576</v>
      </c>
      <c r="T1009" s="15"/>
      <c r="U1009" s="15">
        <v>29888</v>
      </c>
      <c r="V1009" s="15">
        <v>29007</v>
      </c>
      <c r="W1009" s="15" t="s">
        <v>38</v>
      </c>
      <c r="X1009" s="15" t="s">
        <v>38</v>
      </c>
      <c r="Y1009" s="15" t="s">
        <v>38</v>
      </c>
      <c r="Z1009" s="2"/>
    </row>
    <row r="1010" spans="1:26">
      <c r="A1010" s="3">
        <v>214</v>
      </c>
      <c r="B1010" s="3">
        <v>1</v>
      </c>
      <c r="C1010" s="3" t="s">
        <v>1244</v>
      </c>
      <c r="D1010" s="3"/>
      <c r="E1010" s="3"/>
      <c r="F1010" s="3">
        <v>7</v>
      </c>
      <c r="G1010" s="3" t="s">
        <v>1276</v>
      </c>
      <c r="H1010" s="4" t="s">
        <v>32</v>
      </c>
      <c r="I1010" s="4" t="s">
        <v>32</v>
      </c>
      <c r="J1010" s="3" t="s">
        <v>44</v>
      </c>
      <c r="K1010" s="11">
        <f>SUM(K1007:K1009)</f>
        <v>347786000</v>
      </c>
      <c r="L1010" s="13">
        <f>SUM(L1007:L1009)</f>
        <v>0</v>
      </c>
      <c r="M1010" s="3"/>
      <c r="N1010" s="3"/>
      <c r="O1010" s="3"/>
      <c r="P1010" s="3"/>
      <c r="Q1010" s="3"/>
      <c r="R1010" s="3"/>
      <c r="S1010" s="3"/>
      <c r="T1010" s="3"/>
      <c r="U1010" s="3"/>
      <c r="V1010" s="3"/>
      <c r="W1010" s="3"/>
      <c r="X1010" s="3"/>
      <c r="Y1010" s="3" t="s">
        <v>45</v>
      </c>
      <c r="Z1010" s="13">
        <f>SUM(Z1007:Z1009)</f>
        <v>0</v>
      </c>
    </row>
    <row r="1011" spans="1:26">
      <c r="A1011" s="15">
        <v>214</v>
      </c>
      <c r="B1011" s="15">
        <v>1</v>
      </c>
      <c r="C1011" s="15" t="s">
        <v>1244</v>
      </c>
      <c r="D1011" s="15">
        <v>4</v>
      </c>
      <c r="E1011" s="15" t="s">
        <v>1279</v>
      </c>
      <c r="F1011" s="15">
        <v>8</v>
      </c>
      <c r="G1011" s="15" t="s">
        <v>1280</v>
      </c>
      <c r="H1011" s="16" t="s">
        <v>1281</v>
      </c>
      <c r="I1011" s="16" t="s">
        <v>1282</v>
      </c>
      <c r="J1011" s="15" t="s">
        <v>1283</v>
      </c>
      <c r="K1011" s="9" cm="1">
        <f t="array" ref="K1011">IF(I1011="","",_xlfn.XLOOKUP(0&amp;A1011&amp;IF(F1011&lt;&gt;"",F1011,LOOKUP(2,1/(F$2:F1011&lt;&gt;""),F$2:F1011))&amp;I1011,Hoja4!G:G,Hoja4!F:F,"",0))</f>
        <v>32966500000</v>
      </c>
      <c r="L1011" s="2"/>
      <c r="M1011" s="15"/>
      <c r="N1011" s="15"/>
      <c r="O1011" s="15"/>
      <c r="P1011" s="15"/>
      <c r="Q1011" s="15"/>
      <c r="R1011" s="15"/>
      <c r="S1011" s="15"/>
      <c r="T1011" s="15"/>
      <c r="U1011" s="15"/>
      <c r="V1011" s="15"/>
      <c r="W1011" s="15"/>
      <c r="X1011" s="15"/>
      <c r="Y1011" s="15"/>
      <c r="Z1011" s="15"/>
    </row>
    <row r="1012" spans="1:26">
      <c r="A1012" s="15">
        <v>214</v>
      </c>
      <c r="B1012" s="15">
        <v>1</v>
      </c>
      <c r="C1012" s="15"/>
      <c r="D1012" s="15"/>
      <c r="E1012" s="15"/>
      <c r="F1012" s="15"/>
      <c r="G1012" s="15"/>
      <c r="H1012" s="16" t="s">
        <v>32</v>
      </c>
      <c r="I1012" s="16" t="s">
        <v>32</v>
      </c>
      <c r="J1012" s="15"/>
      <c r="K1012" s="18" t="str" cm="1">
        <f t="array" ref="K1012">IF(I1012="","",_xlfn.XLOOKUP(0&amp;A1012&amp;IF(F1012&lt;&gt;"",F1012,LOOKUP(2,1/(F$2:F1012&lt;&gt;""),F$2:F1012))&amp;I1012,Hoja4!G:G,Hoja4!F:F,"",0))</f>
        <v/>
      </c>
      <c r="L1012" s="15"/>
      <c r="M1012" s="15">
        <v>30</v>
      </c>
      <c r="N1012" s="15" t="s">
        <v>1284</v>
      </c>
      <c r="O1012" s="15" t="s">
        <v>34</v>
      </c>
      <c r="P1012" s="15" t="s">
        <v>35</v>
      </c>
      <c r="Q1012" s="15" t="s">
        <v>36</v>
      </c>
      <c r="R1012" s="15" t="s">
        <v>58</v>
      </c>
      <c r="S1012" s="15">
        <v>761</v>
      </c>
      <c r="T1012" s="15"/>
      <c r="U1012" s="15">
        <v>909</v>
      </c>
      <c r="V1012" s="15">
        <v>808</v>
      </c>
      <c r="W1012" s="15" t="s">
        <v>38</v>
      </c>
      <c r="X1012" s="15" t="s">
        <v>38</v>
      </c>
      <c r="Y1012" s="15" t="s">
        <v>38</v>
      </c>
      <c r="Z1012" s="2"/>
    </row>
    <row r="1013" spans="1:26">
      <c r="A1013" s="15">
        <v>214</v>
      </c>
      <c r="B1013" s="15">
        <v>1</v>
      </c>
      <c r="C1013" s="15"/>
      <c r="D1013" s="15"/>
      <c r="E1013" s="15"/>
      <c r="F1013" s="15"/>
      <c r="G1013" s="15"/>
      <c r="H1013" s="16" t="s">
        <v>32</v>
      </c>
      <c r="I1013" s="16" t="s">
        <v>32</v>
      </c>
      <c r="J1013" s="15"/>
      <c r="K1013" s="18" t="str" cm="1">
        <f t="array" ref="K1013">IF(I1013="","",_xlfn.XLOOKUP(0&amp;A1013&amp;IF(F1013&lt;&gt;"",F1013,LOOKUP(2,1/(F$2:F1013&lt;&gt;""),F$2:F1013))&amp;I1013,Hoja4!G:G,Hoja4!F:F,"",0))</f>
        <v/>
      </c>
      <c r="L1013" s="15"/>
      <c r="M1013" s="15">
        <v>31</v>
      </c>
      <c r="N1013" s="15" t="s">
        <v>1285</v>
      </c>
      <c r="O1013" s="15" t="s">
        <v>34</v>
      </c>
      <c r="P1013" s="15" t="s">
        <v>35</v>
      </c>
      <c r="Q1013" s="15" t="s">
        <v>36</v>
      </c>
      <c r="R1013" s="15" t="s">
        <v>58</v>
      </c>
      <c r="S1013" s="15">
        <v>1753</v>
      </c>
      <c r="T1013" s="15"/>
      <c r="U1013" s="15">
        <v>2095</v>
      </c>
      <c r="V1013" s="15">
        <v>1860</v>
      </c>
      <c r="W1013" s="15" t="s">
        <v>38</v>
      </c>
      <c r="X1013" s="15" t="s">
        <v>38</v>
      </c>
      <c r="Y1013" s="15" t="s">
        <v>38</v>
      </c>
      <c r="Z1013" s="2"/>
    </row>
    <row r="1014" spans="1:26">
      <c r="A1014" s="15">
        <v>214</v>
      </c>
      <c r="B1014" s="15">
        <v>1</v>
      </c>
      <c r="C1014" s="15"/>
      <c r="D1014" s="15"/>
      <c r="E1014" s="15"/>
      <c r="F1014" s="15"/>
      <c r="G1014" s="15"/>
      <c r="H1014" s="16" t="s">
        <v>32</v>
      </c>
      <c r="I1014" s="16" t="s">
        <v>32</v>
      </c>
      <c r="J1014" s="15"/>
      <c r="K1014" s="18" t="str" cm="1">
        <f t="array" ref="K1014">IF(I1014="","",_xlfn.XLOOKUP(0&amp;A1014&amp;IF(F1014&lt;&gt;"",F1014,LOOKUP(2,1/(F$2:F1014&lt;&gt;""),F$2:F1014))&amp;I1014,Hoja4!G:G,Hoja4!F:F,"",0))</f>
        <v/>
      </c>
      <c r="L1014" s="15"/>
      <c r="M1014" s="15">
        <v>32</v>
      </c>
      <c r="N1014" s="15" t="s">
        <v>1286</v>
      </c>
      <c r="O1014" s="15" t="s">
        <v>34</v>
      </c>
      <c r="P1014" s="15" t="s">
        <v>35</v>
      </c>
      <c r="Q1014" s="15" t="s">
        <v>36</v>
      </c>
      <c r="R1014" s="15" t="s">
        <v>58</v>
      </c>
      <c r="S1014" s="15">
        <v>56</v>
      </c>
      <c r="T1014" s="15"/>
      <c r="U1014" s="15">
        <v>67</v>
      </c>
      <c r="V1014" s="15">
        <v>59</v>
      </c>
      <c r="W1014" s="15" t="s">
        <v>38</v>
      </c>
      <c r="X1014" s="15" t="s">
        <v>38</v>
      </c>
      <c r="Y1014" s="15" t="s">
        <v>38</v>
      </c>
      <c r="Z1014" s="2"/>
    </row>
    <row r="1015" spans="1:26">
      <c r="A1015" s="3">
        <v>214</v>
      </c>
      <c r="B1015" s="3">
        <v>1</v>
      </c>
      <c r="C1015" s="3" t="s">
        <v>1244</v>
      </c>
      <c r="D1015" s="3"/>
      <c r="E1015" s="3"/>
      <c r="F1015" s="3">
        <v>8</v>
      </c>
      <c r="G1015" s="3" t="s">
        <v>1280</v>
      </c>
      <c r="H1015" s="4" t="s">
        <v>32</v>
      </c>
      <c r="I1015" s="4" t="s">
        <v>32</v>
      </c>
      <c r="J1015" s="3" t="s">
        <v>44</v>
      </c>
      <c r="K1015" s="11">
        <f>SUM(K1011:K1014)</f>
        <v>32966500000</v>
      </c>
      <c r="L1015" s="13">
        <f>SUM(L1011:L1014)</f>
        <v>0</v>
      </c>
      <c r="M1015" s="3"/>
      <c r="N1015" s="3"/>
      <c r="O1015" s="3"/>
      <c r="P1015" s="3"/>
      <c r="Q1015" s="3"/>
      <c r="R1015" s="3"/>
      <c r="S1015" s="3"/>
      <c r="T1015" s="3"/>
      <c r="U1015" s="3"/>
      <c r="V1015" s="3"/>
      <c r="W1015" s="3"/>
      <c r="X1015" s="3"/>
      <c r="Y1015" s="3" t="s">
        <v>45</v>
      </c>
      <c r="Z1015" s="13">
        <f>SUM(Z1011:Z1014)</f>
        <v>0</v>
      </c>
    </row>
    <row r="1016" spans="1:26">
      <c r="A1016" s="15">
        <v>214</v>
      </c>
      <c r="B1016" s="15">
        <v>1</v>
      </c>
      <c r="C1016" s="15" t="s">
        <v>1244</v>
      </c>
      <c r="D1016" s="15">
        <v>5</v>
      </c>
      <c r="E1016" s="15" t="s">
        <v>317</v>
      </c>
      <c r="F1016" s="15">
        <v>9</v>
      </c>
      <c r="G1016" s="15" t="s">
        <v>318</v>
      </c>
      <c r="H1016" s="16" t="s">
        <v>1253</v>
      </c>
      <c r="I1016" s="16" t="s">
        <v>1254</v>
      </c>
      <c r="J1016" s="15" t="s">
        <v>1255</v>
      </c>
      <c r="K1016" s="9" cm="1">
        <f t="array" ref="K1016">IF(I1016="","",_xlfn.XLOOKUP(0&amp;A1016&amp;IF(F1016&lt;&gt;"",F1016,LOOKUP(2,1/(F$2:F1016&lt;&gt;""),F$2:F1016))&amp;I1016,Hoja4!G:G,Hoja4!F:F,"",0))</f>
        <v>461649386</v>
      </c>
      <c r="L1016" s="2"/>
      <c r="M1016" s="15"/>
      <c r="N1016" s="15"/>
      <c r="O1016" s="15"/>
      <c r="P1016" s="15"/>
      <c r="Q1016" s="15"/>
      <c r="R1016" s="15"/>
      <c r="S1016" s="15"/>
      <c r="T1016" s="15"/>
      <c r="U1016" s="15"/>
      <c r="V1016" s="15"/>
      <c r="W1016" s="15"/>
      <c r="X1016" s="15"/>
      <c r="Y1016" s="15"/>
      <c r="Z1016" s="15"/>
    </row>
    <row r="1017" spans="1:26">
      <c r="A1017" s="15">
        <v>214</v>
      </c>
      <c r="B1017" s="15">
        <v>1</v>
      </c>
      <c r="C1017" s="15"/>
      <c r="D1017" s="15"/>
      <c r="E1017" s="15"/>
      <c r="F1017" s="15"/>
      <c r="G1017" s="15"/>
      <c r="H1017" s="16" t="s">
        <v>32</v>
      </c>
      <c r="I1017" s="16" t="s">
        <v>32</v>
      </c>
      <c r="J1017" s="15"/>
      <c r="K1017" s="18" t="str" cm="1">
        <f t="array" ref="K1017">IF(I1017="","",_xlfn.XLOOKUP(0&amp;A1017&amp;IF(F1017&lt;&gt;"",F1017,LOOKUP(2,1/(F$2:F1017&lt;&gt;""),F$2:F1017))&amp;I1017,Hoja4!G:G,Hoja4!F:F,"",0))</f>
        <v/>
      </c>
      <c r="L1017" s="15"/>
      <c r="M1017" s="15">
        <v>12</v>
      </c>
      <c r="N1017" s="15" t="s">
        <v>510</v>
      </c>
      <c r="O1017" s="15" t="s">
        <v>76</v>
      </c>
      <c r="P1017" s="15" t="s">
        <v>95</v>
      </c>
      <c r="Q1017" s="15" t="s">
        <v>41</v>
      </c>
      <c r="R1017" s="15" t="s">
        <v>37</v>
      </c>
      <c r="S1017" s="15">
        <v>70</v>
      </c>
      <c r="T1017" s="15"/>
      <c r="U1017" s="15">
        <v>90</v>
      </c>
      <c r="V1017" s="15">
        <v>76</v>
      </c>
      <c r="W1017" s="15"/>
      <c r="X1017" s="15" t="s">
        <v>38</v>
      </c>
      <c r="Y1017" s="15" t="s">
        <v>38</v>
      </c>
      <c r="Z1017" s="2"/>
    </row>
    <row r="1018" spans="1:26">
      <c r="A1018" s="3">
        <v>214</v>
      </c>
      <c r="B1018" s="3">
        <v>1</v>
      </c>
      <c r="C1018" s="3" t="s">
        <v>1244</v>
      </c>
      <c r="D1018" s="3"/>
      <c r="E1018" s="3"/>
      <c r="F1018" s="3">
        <v>9</v>
      </c>
      <c r="G1018" s="3" t="s">
        <v>318</v>
      </c>
      <c r="H1018" s="4" t="s">
        <v>32</v>
      </c>
      <c r="I1018" s="4" t="s">
        <v>32</v>
      </c>
      <c r="J1018" s="3" t="s">
        <v>44</v>
      </c>
      <c r="K1018" s="11">
        <f>SUM(K1016:K1017)</f>
        <v>461649386</v>
      </c>
      <c r="L1018" s="13">
        <f>SUM(L1016:L1017)</f>
        <v>0</v>
      </c>
      <c r="M1018" s="3"/>
      <c r="N1018" s="3"/>
      <c r="O1018" s="3"/>
      <c r="P1018" s="3"/>
      <c r="Q1018" s="3"/>
      <c r="R1018" s="3"/>
      <c r="S1018" s="3"/>
      <c r="T1018" s="3"/>
      <c r="U1018" s="3"/>
      <c r="V1018" s="3"/>
      <c r="W1018" s="3"/>
      <c r="X1018" s="3"/>
      <c r="Y1018" s="3" t="s">
        <v>45</v>
      </c>
      <c r="Z1018" s="13">
        <f>SUM(Z1016:Z1017)</f>
        <v>0</v>
      </c>
    </row>
    <row r="1019" spans="1:26">
      <c r="A1019" s="15">
        <v>214</v>
      </c>
      <c r="B1019" s="15">
        <v>1</v>
      </c>
      <c r="C1019" s="15" t="s">
        <v>1244</v>
      </c>
      <c r="D1019" s="15">
        <v>5</v>
      </c>
      <c r="E1019" s="15" t="s">
        <v>317</v>
      </c>
      <c r="F1019" s="15">
        <v>10</v>
      </c>
      <c r="G1019" s="15" t="s">
        <v>402</v>
      </c>
      <c r="H1019" s="16" t="s">
        <v>1253</v>
      </c>
      <c r="I1019" s="16" t="s">
        <v>1254</v>
      </c>
      <c r="J1019" s="15" t="s">
        <v>1255</v>
      </c>
      <c r="K1019" s="9" cm="1">
        <f t="array" ref="K1019">IF(I1019="","",_xlfn.XLOOKUP(0&amp;A1019&amp;IF(F1019&lt;&gt;"",F1019,LOOKUP(2,1/(F$2:F1019&lt;&gt;""),F$2:F1019))&amp;I1019,Hoja4!G:G,Hoja4!F:F,"",0))</f>
        <v>6371321047</v>
      </c>
      <c r="L1019" s="2"/>
      <c r="M1019" s="15"/>
      <c r="N1019" s="15"/>
      <c r="O1019" s="15"/>
      <c r="P1019" s="15"/>
      <c r="Q1019" s="15"/>
      <c r="R1019" s="15"/>
      <c r="S1019" s="15"/>
      <c r="T1019" s="15"/>
      <c r="U1019" s="15"/>
      <c r="V1019" s="15"/>
      <c r="W1019" s="15"/>
      <c r="X1019" s="15"/>
      <c r="Y1019" s="15"/>
      <c r="Z1019" s="15"/>
    </row>
    <row r="1020" spans="1:26">
      <c r="A1020" s="15">
        <v>214</v>
      </c>
      <c r="B1020" s="15">
        <v>1</v>
      </c>
      <c r="C1020" s="15"/>
      <c r="D1020" s="15"/>
      <c r="E1020" s="15"/>
      <c r="F1020" s="15"/>
      <c r="G1020" s="15"/>
      <c r="H1020" s="16" t="s">
        <v>32</v>
      </c>
      <c r="I1020" s="16" t="s">
        <v>32</v>
      </c>
      <c r="J1020" s="15"/>
      <c r="K1020" s="18" t="str" cm="1">
        <f t="array" ref="K1020">IF(I1020="","",_xlfn.XLOOKUP(0&amp;A1020&amp;IF(F1020&lt;&gt;"",F1020,LOOKUP(2,1/(F$2:F1020&lt;&gt;""),F$2:F1020))&amp;I1020,Hoja4!G:G,Hoja4!F:F,"",0))</f>
        <v/>
      </c>
      <c r="L1020" s="15"/>
      <c r="M1020" s="15">
        <v>13</v>
      </c>
      <c r="N1020" s="15" t="s">
        <v>1287</v>
      </c>
      <c r="O1020" s="15" t="s">
        <v>34</v>
      </c>
      <c r="P1020" s="15" t="s">
        <v>35</v>
      </c>
      <c r="Q1020" s="15" t="s">
        <v>36</v>
      </c>
      <c r="R1020" s="15" t="s">
        <v>37</v>
      </c>
      <c r="S1020" s="15">
        <v>275</v>
      </c>
      <c r="T1020" s="15"/>
      <c r="U1020" s="15">
        <v>348</v>
      </c>
      <c r="V1020" s="15">
        <v>292</v>
      </c>
      <c r="W1020" s="15"/>
      <c r="X1020" s="15" t="s">
        <v>38</v>
      </c>
      <c r="Y1020" s="15" t="s">
        <v>38</v>
      </c>
      <c r="Z1020" s="2"/>
    </row>
    <row r="1021" spans="1:26">
      <c r="A1021" s="3">
        <v>214</v>
      </c>
      <c r="B1021" s="3">
        <v>1</v>
      </c>
      <c r="C1021" s="3" t="s">
        <v>1244</v>
      </c>
      <c r="D1021" s="3"/>
      <c r="E1021" s="3"/>
      <c r="F1021" s="3">
        <v>10</v>
      </c>
      <c r="G1021" s="3" t="s">
        <v>402</v>
      </c>
      <c r="H1021" s="4" t="s">
        <v>32</v>
      </c>
      <c r="I1021" s="4" t="s">
        <v>32</v>
      </c>
      <c r="J1021" s="3" t="s">
        <v>44</v>
      </c>
      <c r="K1021" s="11">
        <f>SUM(K1019:K1020)</f>
        <v>6371321047</v>
      </c>
      <c r="L1021" s="13">
        <f>SUM(L1019:L1020)</f>
        <v>0</v>
      </c>
      <c r="M1021" s="3"/>
      <c r="N1021" s="3"/>
      <c r="O1021" s="3"/>
      <c r="P1021" s="3"/>
      <c r="Q1021" s="3"/>
      <c r="R1021" s="3"/>
      <c r="S1021" s="3"/>
      <c r="T1021" s="3"/>
      <c r="U1021" s="3"/>
      <c r="V1021" s="3"/>
      <c r="W1021" s="3"/>
      <c r="X1021" s="3"/>
      <c r="Y1021" s="3" t="s">
        <v>45</v>
      </c>
      <c r="Z1021" s="13">
        <f>SUM(Z1019:Z1020)</f>
        <v>0</v>
      </c>
    </row>
    <row r="1022" spans="1:26">
      <c r="A1022" s="15">
        <v>214</v>
      </c>
      <c r="B1022" s="15">
        <v>1</v>
      </c>
      <c r="C1022" s="15" t="s">
        <v>1244</v>
      </c>
      <c r="D1022" s="15">
        <v>5</v>
      </c>
      <c r="E1022" s="15" t="s">
        <v>317</v>
      </c>
      <c r="F1022" s="15">
        <v>11</v>
      </c>
      <c r="G1022" s="15" t="s">
        <v>1288</v>
      </c>
      <c r="H1022" s="16" t="s">
        <v>1247</v>
      </c>
      <c r="I1022" s="16" t="s">
        <v>1248</v>
      </c>
      <c r="J1022" s="15" t="s">
        <v>1249</v>
      </c>
      <c r="K1022" s="9" cm="1">
        <f t="array" ref="K1022">IF(I1022="","",_xlfn.XLOOKUP(0&amp;A1022&amp;IF(F1022&lt;&gt;"",F1022,LOOKUP(2,1/(F$2:F1022&lt;&gt;""),F$2:F1022))&amp;I1022,Hoja4!G:G,Hoja4!F:F,"",0))</f>
        <v>321602040</v>
      </c>
      <c r="L1022" s="2"/>
      <c r="M1022" s="15"/>
      <c r="N1022" s="15"/>
      <c r="O1022" s="15"/>
      <c r="P1022" s="15"/>
      <c r="Q1022" s="15"/>
      <c r="R1022" s="15"/>
      <c r="S1022" s="15"/>
      <c r="T1022" s="15"/>
      <c r="U1022" s="15"/>
      <c r="V1022" s="15"/>
      <c r="W1022" s="15"/>
      <c r="X1022" s="15"/>
      <c r="Y1022" s="15"/>
      <c r="Z1022" s="15"/>
    </row>
    <row r="1023" spans="1:26">
      <c r="A1023" s="15">
        <v>214</v>
      </c>
      <c r="B1023" s="15">
        <v>1</v>
      </c>
      <c r="C1023" s="15"/>
      <c r="D1023" s="15"/>
      <c r="E1023" s="15"/>
      <c r="F1023" s="15"/>
      <c r="G1023" s="15"/>
      <c r="H1023" s="16" t="s">
        <v>32</v>
      </c>
      <c r="I1023" s="16" t="s">
        <v>32</v>
      </c>
      <c r="J1023" s="15"/>
      <c r="K1023" s="18" t="str" cm="1">
        <f t="array" ref="K1023">IF(I1023="","",_xlfn.XLOOKUP(0&amp;A1023&amp;IF(F1023&lt;&gt;"",F1023,LOOKUP(2,1/(F$2:F1023&lt;&gt;""),F$2:F1023))&amp;I1023,Hoja4!G:G,Hoja4!F:F,"",0))</f>
        <v/>
      </c>
      <c r="L1023" s="15"/>
      <c r="M1023" s="15">
        <v>14</v>
      </c>
      <c r="N1023" s="15" t="s">
        <v>1289</v>
      </c>
      <c r="O1023" s="15" t="s">
        <v>100</v>
      </c>
      <c r="P1023" s="15" t="s">
        <v>35</v>
      </c>
      <c r="Q1023" s="15" t="s">
        <v>36</v>
      </c>
      <c r="R1023" s="15" t="s">
        <v>58</v>
      </c>
      <c r="S1023" s="15">
        <v>2</v>
      </c>
      <c r="T1023" s="15"/>
      <c r="U1023" s="15">
        <v>2</v>
      </c>
      <c r="V1023" s="15">
        <v>2</v>
      </c>
      <c r="W1023" s="15"/>
      <c r="X1023" s="15" t="s">
        <v>38</v>
      </c>
      <c r="Y1023" s="15" t="s">
        <v>38</v>
      </c>
      <c r="Z1023" s="2"/>
    </row>
    <row r="1024" spans="1:26">
      <c r="A1024" s="3">
        <v>214</v>
      </c>
      <c r="B1024" s="3">
        <v>1</v>
      </c>
      <c r="C1024" s="3" t="s">
        <v>1244</v>
      </c>
      <c r="D1024" s="3"/>
      <c r="E1024" s="3"/>
      <c r="F1024" s="3">
        <v>11</v>
      </c>
      <c r="G1024" s="3" t="s">
        <v>1288</v>
      </c>
      <c r="H1024" s="4" t="s">
        <v>32</v>
      </c>
      <c r="I1024" s="4" t="s">
        <v>32</v>
      </c>
      <c r="J1024" s="3" t="s">
        <v>44</v>
      </c>
      <c r="K1024" s="11">
        <f>SUM(K1022:K1023)</f>
        <v>321602040</v>
      </c>
      <c r="L1024" s="13">
        <f>SUM(L1022:L1023)</f>
        <v>0</v>
      </c>
      <c r="M1024" s="3"/>
      <c r="N1024" s="3"/>
      <c r="O1024" s="3"/>
      <c r="P1024" s="3"/>
      <c r="Q1024" s="3"/>
      <c r="R1024" s="3"/>
      <c r="S1024" s="3"/>
      <c r="T1024" s="3"/>
      <c r="U1024" s="3"/>
      <c r="V1024" s="3"/>
      <c r="W1024" s="3"/>
      <c r="X1024" s="3"/>
      <c r="Y1024" s="3" t="s">
        <v>45</v>
      </c>
      <c r="Z1024" s="13">
        <f>SUM(Z1022:Z1023)</f>
        <v>0</v>
      </c>
    </row>
    <row r="1025" spans="1:26">
      <c r="A1025" s="5">
        <v>214</v>
      </c>
      <c r="B1025" s="5">
        <v>1</v>
      </c>
      <c r="C1025" s="5" t="s">
        <v>1244</v>
      </c>
      <c r="D1025" s="5"/>
      <c r="E1025" s="5"/>
      <c r="F1025" s="5"/>
      <c r="G1025" s="5"/>
      <c r="H1025" s="6" t="s">
        <v>32</v>
      </c>
      <c r="I1025" s="6" t="s">
        <v>32</v>
      </c>
      <c r="J1025" s="5" t="s">
        <v>121</v>
      </c>
      <c r="K1025" s="12">
        <f>SUM(K987,K991,K994,K1002,K1006,K1010,K1015,K1018,K1021,K1024)</f>
        <v>83486741000</v>
      </c>
      <c r="L1025" s="14">
        <f>SUM(L987,L991,L994,L1002,L1006,L1010,L1015,L1018,L1021,L1024)</f>
        <v>0</v>
      </c>
      <c r="M1025" s="5"/>
      <c r="N1025" s="5"/>
      <c r="O1025" s="5"/>
      <c r="P1025" s="5"/>
      <c r="Q1025" s="5"/>
      <c r="R1025" s="5"/>
      <c r="S1025" s="5"/>
      <c r="T1025" s="5"/>
      <c r="U1025" s="5"/>
      <c r="V1025" s="5"/>
      <c r="W1025" s="5"/>
      <c r="X1025" s="5"/>
      <c r="Y1025" s="5" t="s">
        <v>121</v>
      </c>
      <c r="Z1025" s="14">
        <f>SUM(Z987,Z991,Z994,Z1002,Z1006,Z1010,Z1015,Z1018,Z1021,Z1024)</f>
        <v>0</v>
      </c>
    </row>
    <row r="1026" spans="1:26">
      <c r="A1026" s="15">
        <v>112</v>
      </c>
      <c r="B1026" s="15">
        <v>1</v>
      </c>
      <c r="C1026" s="15" t="s">
        <v>1290</v>
      </c>
      <c r="D1026" s="15">
        <v>4</v>
      </c>
      <c r="E1026" s="15" t="s">
        <v>1291</v>
      </c>
      <c r="F1026" s="15">
        <v>3</v>
      </c>
      <c r="G1026" s="15" t="s">
        <v>1292</v>
      </c>
      <c r="H1026" s="16" t="s">
        <v>1293</v>
      </c>
      <c r="I1026" s="16" t="s">
        <v>1294</v>
      </c>
      <c r="J1026" s="15" t="s">
        <v>1295</v>
      </c>
      <c r="K1026" s="9" cm="1">
        <f t="array" ref="K1026">IF(I1026="","",_xlfn.XLOOKUP(0&amp;A1026&amp;IF(F1026&lt;&gt;"",F1026,LOOKUP(2,1/(F$2:F1026&lt;&gt;""),F$2:F1026))&amp;I1026,Hoja4!G:G,Hoja4!F:F,"",0))</f>
        <v>346884165000</v>
      </c>
      <c r="L1026" s="2"/>
      <c r="M1026" s="15"/>
      <c r="N1026" s="15"/>
      <c r="O1026" s="15"/>
      <c r="P1026" s="15"/>
      <c r="Q1026" s="15"/>
      <c r="R1026" s="15"/>
      <c r="S1026" s="15"/>
      <c r="T1026" s="15"/>
      <c r="U1026" s="15"/>
      <c r="V1026" s="15"/>
      <c r="W1026" s="15"/>
      <c r="X1026" s="15"/>
      <c r="Y1026" s="15"/>
      <c r="Z1026" s="15"/>
    </row>
    <row r="1027" spans="1:26">
      <c r="A1027" s="15">
        <v>112</v>
      </c>
      <c r="B1027" s="15">
        <v>1</v>
      </c>
      <c r="C1027" s="15"/>
      <c r="D1027" s="15"/>
      <c r="E1027" s="15"/>
      <c r="F1027" s="15"/>
      <c r="G1027" s="15"/>
      <c r="H1027" s="16" t="s">
        <v>1296</v>
      </c>
      <c r="I1027" s="16" t="s">
        <v>1297</v>
      </c>
      <c r="J1027" s="15" t="s">
        <v>1298</v>
      </c>
      <c r="K1027" s="9" cm="1">
        <f t="array" ref="K1027">IF(I1027="","",_xlfn.XLOOKUP(0&amp;A1027&amp;IF(F1027&lt;&gt;"",F1027,LOOKUP(2,1/(F$2:F1027&lt;&gt;""),F$2:F1027))&amp;I1027,Hoja4!G:G,Hoja4!F:F,"",0))</f>
        <v>675176852000</v>
      </c>
      <c r="L1027" s="2"/>
      <c r="M1027" s="15"/>
      <c r="N1027" s="15"/>
      <c r="O1027" s="15"/>
      <c r="P1027" s="15"/>
      <c r="Q1027" s="15"/>
      <c r="R1027" s="15"/>
      <c r="S1027" s="15"/>
      <c r="T1027" s="15"/>
      <c r="U1027" s="15"/>
      <c r="V1027" s="15"/>
      <c r="W1027" s="15"/>
      <c r="X1027" s="15"/>
      <c r="Y1027" s="15"/>
      <c r="Z1027" s="15"/>
    </row>
    <row r="1028" spans="1:26">
      <c r="A1028" s="15">
        <v>112</v>
      </c>
      <c r="B1028" s="15">
        <v>1</v>
      </c>
      <c r="C1028" s="15"/>
      <c r="D1028" s="15"/>
      <c r="E1028" s="15"/>
      <c r="F1028" s="15"/>
      <c r="G1028" s="15"/>
      <c r="H1028" s="16" t="s">
        <v>1299</v>
      </c>
      <c r="I1028" s="16" t="s">
        <v>1300</v>
      </c>
      <c r="J1028" s="15" t="s">
        <v>1301</v>
      </c>
      <c r="K1028" s="9" cm="1">
        <f t="array" ref="K1028">IF(I1028="","",_xlfn.XLOOKUP(0&amp;A1028&amp;IF(F1028&lt;&gt;"",F1028,LOOKUP(2,1/(F$2:F1028&lt;&gt;""),F$2:F1028))&amp;I1028,Hoja4!G:G,Hoja4!F:F,"",0))</f>
        <v>4897839835000</v>
      </c>
      <c r="L1028" s="2"/>
      <c r="M1028" s="15"/>
      <c r="N1028" s="15"/>
      <c r="O1028" s="15"/>
      <c r="P1028" s="15"/>
      <c r="Q1028" s="15"/>
      <c r="R1028" s="15"/>
      <c r="S1028" s="15"/>
      <c r="T1028" s="15"/>
      <c r="U1028" s="15"/>
      <c r="V1028" s="15"/>
      <c r="W1028" s="15"/>
      <c r="X1028" s="15"/>
      <c r="Y1028" s="15"/>
      <c r="Z1028" s="15"/>
    </row>
    <row r="1029" spans="1:26">
      <c r="A1029" s="15">
        <v>112</v>
      </c>
      <c r="B1029" s="15">
        <v>1</v>
      </c>
      <c r="C1029" s="15"/>
      <c r="D1029" s="15"/>
      <c r="E1029" s="15"/>
      <c r="F1029" s="15"/>
      <c r="G1029" s="15"/>
      <c r="H1029" s="16" t="s">
        <v>1302</v>
      </c>
      <c r="I1029" s="16" t="s">
        <v>1303</v>
      </c>
      <c r="J1029" s="15" t="s">
        <v>1304</v>
      </c>
      <c r="K1029" s="9" cm="1">
        <f t="array" ref="K1029">IF(I1029="","",_xlfn.XLOOKUP(0&amp;A1029&amp;IF(F1029&lt;&gt;"",F1029,LOOKUP(2,1/(F$2:F1029&lt;&gt;""),F$2:F1029))&amp;I1029,Hoja4!G:G,Hoja4!F:F,"",0))</f>
        <v>26983827000</v>
      </c>
      <c r="L1029" s="2"/>
      <c r="M1029" s="15"/>
      <c r="N1029" s="15"/>
      <c r="O1029" s="15"/>
      <c r="P1029" s="15"/>
      <c r="Q1029" s="15"/>
      <c r="R1029" s="15"/>
      <c r="S1029" s="15"/>
      <c r="T1029" s="15"/>
      <c r="U1029" s="15"/>
      <c r="V1029" s="15"/>
      <c r="W1029" s="15"/>
      <c r="X1029" s="15"/>
      <c r="Y1029" s="15"/>
      <c r="Z1029" s="15"/>
    </row>
    <row r="1030" spans="1:26">
      <c r="A1030" s="15">
        <v>112</v>
      </c>
      <c r="B1030" s="15">
        <v>1</v>
      </c>
      <c r="C1030" s="15"/>
      <c r="D1030" s="15"/>
      <c r="E1030" s="15"/>
      <c r="F1030" s="15"/>
      <c r="G1030" s="15"/>
      <c r="H1030" s="16" t="s">
        <v>32</v>
      </c>
      <c r="I1030" s="16" t="s">
        <v>32</v>
      </c>
      <c r="J1030" s="15"/>
      <c r="K1030" s="18" t="str" cm="1">
        <f t="array" ref="K1030">IF(I1030="","",_xlfn.XLOOKUP(0&amp;A1030&amp;IF(F1030&lt;&gt;"",F1030,LOOKUP(2,1/(F$2:F1030&lt;&gt;""),F$2:F1030))&amp;I1030,Hoja4!G:G,Hoja4!F:F,"",0))</f>
        <v/>
      </c>
      <c r="L1030" s="15"/>
      <c r="M1030" s="15">
        <v>1</v>
      </c>
      <c r="N1030" s="15" t="s">
        <v>1305</v>
      </c>
      <c r="O1030" s="15" t="s">
        <v>1078</v>
      </c>
      <c r="P1030" s="15" t="s">
        <v>95</v>
      </c>
      <c r="Q1030" s="15" t="s">
        <v>36</v>
      </c>
      <c r="R1030" s="15" t="s">
        <v>58</v>
      </c>
      <c r="S1030" s="15">
        <v>743048</v>
      </c>
      <c r="T1030" s="15"/>
      <c r="U1030" s="15">
        <v>726113</v>
      </c>
      <c r="V1030" s="15">
        <v>668549</v>
      </c>
      <c r="W1030" s="15" t="s">
        <v>38</v>
      </c>
      <c r="X1030" s="15" t="s">
        <v>38</v>
      </c>
      <c r="Y1030" s="15" t="s">
        <v>38</v>
      </c>
      <c r="Z1030" s="2"/>
    </row>
    <row r="1031" spans="1:26">
      <c r="A1031" s="15">
        <v>112</v>
      </c>
      <c r="B1031" s="15">
        <v>1</v>
      </c>
      <c r="C1031" s="15"/>
      <c r="D1031" s="15"/>
      <c r="E1031" s="15"/>
      <c r="F1031" s="15"/>
      <c r="G1031" s="15"/>
      <c r="H1031" s="16" t="s">
        <v>32</v>
      </c>
      <c r="I1031" s="16" t="s">
        <v>32</v>
      </c>
      <c r="J1031" s="15"/>
      <c r="K1031" s="18" t="str" cm="1">
        <f t="array" ref="K1031">IF(I1031="","",_xlfn.XLOOKUP(0&amp;A1031&amp;IF(F1031&lt;&gt;"",F1031,LOOKUP(2,1/(F$2:F1031&lt;&gt;""),F$2:F1031))&amp;I1031,Hoja4!G:G,Hoja4!F:F,"",0))</f>
        <v/>
      </c>
      <c r="L1031" s="15"/>
      <c r="M1031" s="15">
        <v>2</v>
      </c>
      <c r="N1031" s="15" t="s">
        <v>1306</v>
      </c>
      <c r="O1031" s="15" t="s">
        <v>100</v>
      </c>
      <c r="P1031" s="15" t="s">
        <v>131</v>
      </c>
      <c r="Q1031" s="15" t="s">
        <v>36</v>
      </c>
      <c r="R1031" s="15" t="s">
        <v>37</v>
      </c>
      <c r="S1031" s="15">
        <v>28</v>
      </c>
      <c r="T1031" s="15"/>
      <c r="U1031" s="15">
        <v>28</v>
      </c>
      <c r="V1031" s="15">
        <v>28</v>
      </c>
      <c r="W1031" s="15" t="s">
        <v>38</v>
      </c>
      <c r="X1031" s="15" t="s">
        <v>38</v>
      </c>
      <c r="Y1031" s="15" t="s">
        <v>38</v>
      </c>
      <c r="Z1031" s="2"/>
    </row>
    <row r="1032" spans="1:26">
      <c r="A1032" s="15">
        <v>112</v>
      </c>
      <c r="B1032" s="15">
        <v>1</v>
      </c>
      <c r="C1032" s="15"/>
      <c r="D1032" s="15"/>
      <c r="E1032" s="15"/>
      <c r="F1032" s="15"/>
      <c r="G1032" s="15"/>
      <c r="H1032" s="16" t="s">
        <v>32</v>
      </c>
      <c r="I1032" s="16" t="s">
        <v>32</v>
      </c>
      <c r="J1032" s="15"/>
      <c r="K1032" s="18" t="str" cm="1">
        <f t="array" ref="K1032">IF(I1032="","",_xlfn.XLOOKUP(0&amp;A1032&amp;IF(F1032&lt;&gt;"",F1032,LOOKUP(2,1/(F$2:F1032&lt;&gt;""),F$2:F1032))&amp;I1032,Hoja4!G:G,Hoja4!F:F,"",0))</f>
        <v/>
      </c>
      <c r="L1032" s="15"/>
      <c r="M1032" s="15">
        <v>24</v>
      </c>
      <c r="N1032" s="15" t="s">
        <v>1307</v>
      </c>
      <c r="O1032" s="15" t="s">
        <v>100</v>
      </c>
      <c r="P1032" s="15" t="s">
        <v>131</v>
      </c>
      <c r="Q1032" s="15" t="s">
        <v>41</v>
      </c>
      <c r="R1032" s="15" t="s">
        <v>58</v>
      </c>
      <c r="S1032" s="15"/>
      <c r="T1032" s="15"/>
      <c r="U1032" s="15">
        <v>100</v>
      </c>
      <c r="V1032" s="15"/>
      <c r="W1032" s="15" t="s">
        <v>60</v>
      </c>
      <c r="X1032" s="15" t="s">
        <v>60</v>
      </c>
      <c r="Y1032" s="15" t="s">
        <v>38</v>
      </c>
      <c r="Z1032" s="2"/>
    </row>
    <row r="1033" spans="1:26">
      <c r="A1033" s="3">
        <v>112</v>
      </c>
      <c r="B1033" s="3">
        <v>1</v>
      </c>
      <c r="C1033" s="3" t="s">
        <v>1290</v>
      </c>
      <c r="D1033" s="3"/>
      <c r="E1033" s="3"/>
      <c r="F1033" s="3">
        <v>3</v>
      </c>
      <c r="G1033" s="3" t="s">
        <v>1292</v>
      </c>
      <c r="H1033" s="4" t="s">
        <v>32</v>
      </c>
      <c r="I1033" s="4" t="s">
        <v>32</v>
      </c>
      <c r="J1033" s="3" t="s">
        <v>44</v>
      </c>
      <c r="K1033" s="11">
        <f>SUM(K1026:K1032)</f>
        <v>5946884679000</v>
      </c>
      <c r="L1033" s="13">
        <f>SUM(L1025:L1032)</f>
        <v>0</v>
      </c>
      <c r="M1033" s="3"/>
      <c r="N1033" s="3"/>
      <c r="O1033" s="3"/>
      <c r="P1033" s="3"/>
      <c r="Q1033" s="3"/>
      <c r="R1033" s="3"/>
      <c r="S1033" s="3"/>
      <c r="T1033" s="3"/>
      <c r="U1033" s="3"/>
      <c r="V1033" s="3"/>
      <c r="W1033" s="3"/>
      <c r="X1033" s="3"/>
      <c r="Y1033" s="3" t="s">
        <v>45</v>
      </c>
      <c r="Z1033" s="13">
        <f>SUM(Z1025:Z1032)</f>
        <v>0</v>
      </c>
    </row>
    <row r="1034" spans="1:26">
      <c r="A1034" s="15">
        <v>112</v>
      </c>
      <c r="B1034" s="15">
        <v>1</v>
      </c>
      <c r="C1034" s="15" t="s">
        <v>1290</v>
      </c>
      <c r="D1034" s="15">
        <v>5</v>
      </c>
      <c r="E1034" s="15" t="s">
        <v>1308</v>
      </c>
      <c r="F1034" s="15">
        <v>5</v>
      </c>
      <c r="G1034" s="15" t="s">
        <v>1309</v>
      </c>
      <c r="H1034" s="16" t="s">
        <v>1310</v>
      </c>
      <c r="I1034" s="16" t="s">
        <v>1311</v>
      </c>
      <c r="J1034" s="15" t="s">
        <v>1312</v>
      </c>
      <c r="K1034" s="9" cm="1">
        <f t="array" ref="K1034">IF(I1034="","",_xlfn.XLOOKUP(0&amp;A1034&amp;IF(F1034&lt;&gt;"",F1034,LOOKUP(2,1/(F$2:F1034&lt;&gt;""),F$2:F1034))&amp;I1034,Hoja4!G:G,Hoja4!F:F,"",0))</f>
        <v>103214653000</v>
      </c>
      <c r="L1034" s="2"/>
      <c r="M1034" s="15"/>
      <c r="N1034" s="15"/>
      <c r="O1034" s="15"/>
      <c r="P1034" s="15"/>
      <c r="Q1034" s="15"/>
      <c r="R1034" s="15"/>
      <c r="S1034" s="15"/>
      <c r="T1034" s="15"/>
      <c r="U1034" s="15"/>
      <c r="V1034" s="15"/>
      <c r="W1034" s="15"/>
      <c r="X1034" s="15"/>
      <c r="Y1034" s="15"/>
      <c r="Z1034" s="15"/>
    </row>
    <row r="1035" spans="1:26">
      <c r="A1035" s="15">
        <v>112</v>
      </c>
      <c r="B1035" s="15">
        <v>1</v>
      </c>
      <c r="C1035" s="15"/>
      <c r="D1035" s="15"/>
      <c r="E1035" s="15"/>
      <c r="F1035" s="15"/>
      <c r="G1035" s="15"/>
      <c r="H1035" s="16" t="s">
        <v>32</v>
      </c>
      <c r="I1035" s="16" t="s">
        <v>32</v>
      </c>
      <c r="J1035" s="15"/>
      <c r="K1035" s="18" t="str" cm="1">
        <f t="array" ref="K1035">IF(I1035="","",_xlfn.XLOOKUP(0&amp;A1035&amp;IF(F1035&lt;&gt;"",F1035,LOOKUP(2,1/(F$2:F1035&lt;&gt;""),F$2:F1035))&amp;I1035,Hoja4!G:G,Hoja4!F:F,"",0))</f>
        <v/>
      </c>
      <c r="L1035" s="15"/>
      <c r="M1035" s="15">
        <v>3</v>
      </c>
      <c r="N1035" s="15" t="s">
        <v>1313</v>
      </c>
      <c r="O1035" s="15" t="s">
        <v>34</v>
      </c>
      <c r="P1035" s="15" t="s">
        <v>95</v>
      </c>
      <c r="Q1035" s="15" t="s">
        <v>36</v>
      </c>
      <c r="R1035" s="15" t="s">
        <v>37</v>
      </c>
      <c r="S1035" s="15">
        <v>651</v>
      </c>
      <c r="T1035" s="15"/>
      <c r="U1035" s="15">
        <v>760</v>
      </c>
      <c r="V1035" s="15">
        <v>760</v>
      </c>
      <c r="W1035" s="15" t="s">
        <v>38</v>
      </c>
      <c r="X1035" s="15" t="s">
        <v>38</v>
      </c>
      <c r="Y1035" s="15" t="s">
        <v>38</v>
      </c>
      <c r="Z1035" s="2"/>
    </row>
    <row r="1036" spans="1:26">
      <c r="A1036" s="3">
        <v>112</v>
      </c>
      <c r="B1036" s="3">
        <v>1</v>
      </c>
      <c r="C1036" s="3" t="s">
        <v>1290</v>
      </c>
      <c r="D1036" s="3"/>
      <c r="E1036" s="3"/>
      <c r="F1036" s="3">
        <v>5</v>
      </c>
      <c r="G1036" s="3" t="s">
        <v>1309</v>
      </c>
      <c r="H1036" s="4" t="s">
        <v>32</v>
      </c>
      <c r="I1036" s="4" t="s">
        <v>32</v>
      </c>
      <c r="J1036" s="3" t="s">
        <v>44</v>
      </c>
      <c r="K1036" s="11">
        <f>SUM(K1034:K1035)</f>
        <v>103214653000</v>
      </c>
      <c r="L1036" s="13">
        <f>SUM(L1034:L1035)</f>
        <v>0</v>
      </c>
      <c r="M1036" s="3"/>
      <c r="N1036" s="3"/>
      <c r="O1036" s="3"/>
      <c r="P1036" s="3"/>
      <c r="Q1036" s="3"/>
      <c r="R1036" s="3"/>
      <c r="S1036" s="3"/>
      <c r="T1036" s="3"/>
      <c r="U1036" s="3"/>
      <c r="V1036" s="3"/>
      <c r="W1036" s="3"/>
      <c r="X1036" s="3"/>
      <c r="Y1036" s="3" t="s">
        <v>45</v>
      </c>
      <c r="Z1036" s="13">
        <f>SUM(Z1034:Z1035)</f>
        <v>0</v>
      </c>
    </row>
    <row r="1037" spans="1:26">
      <c r="A1037" s="15">
        <v>112</v>
      </c>
      <c r="B1037" s="15">
        <v>1</v>
      </c>
      <c r="C1037" s="15" t="s">
        <v>1290</v>
      </c>
      <c r="D1037" s="15">
        <v>5</v>
      </c>
      <c r="E1037" s="15" t="s">
        <v>1308</v>
      </c>
      <c r="F1037" s="15">
        <v>7</v>
      </c>
      <c r="G1037" s="15" t="s">
        <v>1314</v>
      </c>
      <c r="H1037" s="16" t="s">
        <v>1315</v>
      </c>
      <c r="I1037" s="16" t="s">
        <v>1316</v>
      </c>
      <c r="J1037" s="15" t="s">
        <v>1317</v>
      </c>
      <c r="K1037" s="9" cm="1">
        <f t="array" ref="K1037">IF(I1037="","",_xlfn.XLOOKUP(0&amp;A1037&amp;IF(F1037&lt;&gt;"",F1037,LOOKUP(2,1/(F$2:F1037&lt;&gt;""),F$2:F1037))&amp;I1037,Hoja4!G:G,Hoja4!F:F,"",0))</f>
        <v>154450804980</v>
      </c>
      <c r="L1037" s="2"/>
      <c r="M1037" s="15"/>
      <c r="N1037" s="15"/>
      <c r="O1037" s="15"/>
      <c r="P1037" s="15"/>
      <c r="Q1037" s="15"/>
      <c r="R1037" s="15"/>
      <c r="S1037" s="15"/>
      <c r="T1037" s="15"/>
      <c r="U1037" s="15"/>
      <c r="V1037" s="15"/>
      <c r="W1037" s="15"/>
      <c r="X1037" s="15"/>
      <c r="Y1037" s="15"/>
      <c r="Z1037" s="15"/>
    </row>
    <row r="1038" spans="1:26">
      <c r="A1038" s="15">
        <v>112</v>
      </c>
      <c r="B1038" s="15">
        <v>1</v>
      </c>
      <c r="C1038" s="15"/>
      <c r="D1038" s="15"/>
      <c r="E1038" s="15"/>
      <c r="F1038" s="15"/>
      <c r="G1038" s="15"/>
      <c r="H1038" s="16" t="s">
        <v>32</v>
      </c>
      <c r="I1038" s="16" t="s">
        <v>32</v>
      </c>
      <c r="J1038" s="15"/>
      <c r="K1038" s="18" t="str" cm="1">
        <f t="array" ref="K1038">IF(I1038="","",_xlfn.XLOOKUP(0&amp;A1038&amp;IF(F1038&lt;&gt;"",F1038,LOOKUP(2,1/(F$2:F1038&lt;&gt;""),F$2:F1038))&amp;I1038,Hoja4!G:G,Hoja4!F:F,"",0))</f>
        <v/>
      </c>
      <c r="L1038" s="15"/>
      <c r="M1038" s="15">
        <v>4</v>
      </c>
      <c r="N1038" s="15" t="s">
        <v>1318</v>
      </c>
      <c r="O1038" s="15" t="s">
        <v>40</v>
      </c>
      <c r="P1038" s="15" t="s">
        <v>131</v>
      </c>
      <c r="Q1038" s="15" t="s">
        <v>36</v>
      </c>
      <c r="R1038" s="15" t="s">
        <v>58</v>
      </c>
      <c r="S1038" s="15">
        <v>33</v>
      </c>
      <c r="T1038" s="15"/>
      <c r="U1038" s="15">
        <v>54</v>
      </c>
      <c r="V1038" s="15">
        <v>3</v>
      </c>
      <c r="W1038" s="15" t="s">
        <v>38</v>
      </c>
      <c r="X1038" s="15" t="s">
        <v>38</v>
      </c>
      <c r="Y1038" s="15" t="s">
        <v>38</v>
      </c>
      <c r="Z1038" s="2"/>
    </row>
    <row r="1039" spans="1:26">
      <c r="A1039" s="3">
        <v>112</v>
      </c>
      <c r="B1039" s="3">
        <v>1</v>
      </c>
      <c r="C1039" s="3" t="s">
        <v>1290</v>
      </c>
      <c r="D1039" s="3"/>
      <c r="E1039" s="3"/>
      <c r="F1039" s="3">
        <v>7</v>
      </c>
      <c r="G1039" s="3" t="s">
        <v>1314</v>
      </c>
      <c r="H1039" s="4" t="s">
        <v>32</v>
      </c>
      <c r="I1039" s="4" t="s">
        <v>32</v>
      </c>
      <c r="J1039" s="3" t="s">
        <v>44</v>
      </c>
      <c r="K1039" s="11">
        <f>SUM(K1037:K1038)</f>
        <v>154450804980</v>
      </c>
      <c r="L1039" s="13">
        <f>SUM(L1037:L1038)</f>
        <v>0</v>
      </c>
      <c r="M1039" s="3"/>
      <c r="N1039" s="3"/>
      <c r="O1039" s="3"/>
      <c r="P1039" s="3"/>
      <c r="Q1039" s="3"/>
      <c r="R1039" s="3"/>
      <c r="S1039" s="3"/>
      <c r="T1039" s="3"/>
      <c r="U1039" s="3"/>
      <c r="V1039" s="3"/>
      <c r="W1039" s="3"/>
      <c r="X1039" s="3"/>
      <c r="Y1039" s="3" t="s">
        <v>45</v>
      </c>
      <c r="Z1039" s="13">
        <f>SUM(Z1037:Z1038)</f>
        <v>0</v>
      </c>
    </row>
    <row r="1040" spans="1:26">
      <c r="A1040" s="15">
        <v>112</v>
      </c>
      <c r="B1040" s="15">
        <v>1</v>
      </c>
      <c r="C1040" s="15" t="s">
        <v>1290</v>
      </c>
      <c r="D1040" s="15">
        <v>5</v>
      </c>
      <c r="E1040" s="15" t="s">
        <v>1308</v>
      </c>
      <c r="F1040" s="15">
        <v>8</v>
      </c>
      <c r="G1040" s="15" t="s">
        <v>1319</v>
      </c>
      <c r="H1040" s="16" t="s">
        <v>1315</v>
      </c>
      <c r="I1040" s="16" t="s">
        <v>1316</v>
      </c>
      <c r="J1040" s="15" t="s">
        <v>1317</v>
      </c>
      <c r="K1040" s="9" cm="1">
        <f t="array" ref="K1040">IF(I1040="","",_xlfn.XLOOKUP(0&amp;A1040&amp;IF(F1040&lt;&gt;"",F1040,LOOKUP(2,1/(F$2:F1040&lt;&gt;""),F$2:F1040))&amp;I1040,Hoja4!G:G,Hoja4!F:F,"",0))</f>
        <v>48180375020</v>
      </c>
      <c r="L1040" s="2"/>
      <c r="M1040" s="15"/>
      <c r="N1040" s="15"/>
      <c r="O1040" s="15"/>
      <c r="P1040" s="15"/>
      <c r="Q1040" s="15"/>
      <c r="R1040" s="15"/>
      <c r="S1040" s="15"/>
      <c r="T1040" s="15"/>
      <c r="U1040" s="15"/>
      <c r="V1040" s="15"/>
      <c r="W1040" s="15"/>
      <c r="X1040" s="15"/>
      <c r="Y1040" s="15"/>
      <c r="Z1040" s="15"/>
    </row>
    <row r="1041" spans="1:26">
      <c r="A1041" s="15">
        <v>112</v>
      </c>
      <c r="B1041" s="15">
        <v>1</v>
      </c>
      <c r="C1041" s="15"/>
      <c r="D1041" s="15"/>
      <c r="E1041" s="15"/>
      <c r="F1041" s="15"/>
      <c r="G1041" s="15"/>
      <c r="H1041" s="16" t="s">
        <v>32</v>
      </c>
      <c r="I1041" s="16" t="s">
        <v>32</v>
      </c>
      <c r="J1041" s="15"/>
      <c r="K1041" s="18" t="str" cm="1">
        <f t="array" ref="K1041">IF(I1041="","",_xlfn.XLOOKUP(0&amp;A1041&amp;IF(F1041&lt;&gt;"",F1041,LOOKUP(2,1/(F$2:F1041&lt;&gt;""),F$2:F1041))&amp;I1041,Hoja4!G:G,Hoja4!F:F,"",0))</f>
        <v/>
      </c>
      <c r="L1041" s="15"/>
      <c r="M1041" s="15">
        <v>5</v>
      </c>
      <c r="N1041" s="15" t="s">
        <v>1320</v>
      </c>
      <c r="O1041" s="15" t="s">
        <v>40</v>
      </c>
      <c r="P1041" s="15" t="s">
        <v>131</v>
      </c>
      <c r="Q1041" s="15" t="s">
        <v>36</v>
      </c>
      <c r="R1041" s="15" t="s">
        <v>37</v>
      </c>
      <c r="S1041" s="15">
        <v>692</v>
      </c>
      <c r="T1041" s="15"/>
      <c r="U1041" s="15">
        <v>718</v>
      </c>
      <c r="V1041" s="15">
        <v>105</v>
      </c>
      <c r="W1041" s="15" t="s">
        <v>38</v>
      </c>
      <c r="X1041" s="15" t="s">
        <v>38</v>
      </c>
      <c r="Y1041" s="15" t="s">
        <v>38</v>
      </c>
      <c r="Z1041" s="2"/>
    </row>
    <row r="1042" spans="1:26">
      <c r="A1042" s="3">
        <v>112</v>
      </c>
      <c r="B1042" s="3">
        <v>1</v>
      </c>
      <c r="C1042" s="3" t="s">
        <v>1290</v>
      </c>
      <c r="D1042" s="3"/>
      <c r="E1042" s="3"/>
      <c r="F1042" s="3">
        <v>8</v>
      </c>
      <c r="G1042" s="3" t="s">
        <v>1319</v>
      </c>
      <c r="H1042" s="4" t="s">
        <v>32</v>
      </c>
      <c r="I1042" s="4" t="s">
        <v>32</v>
      </c>
      <c r="J1042" s="3" t="s">
        <v>44</v>
      </c>
      <c r="K1042" s="11">
        <f>SUM(K1040:K1041)</f>
        <v>48180375020</v>
      </c>
      <c r="L1042" s="13">
        <f>SUM(L1040:L1041)</f>
        <v>0</v>
      </c>
      <c r="M1042" s="3"/>
      <c r="N1042" s="3"/>
      <c r="O1042" s="3"/>
      <c r="P1042" s="3"/>
      <c r="Q1042" s="3"/>
      <c r="R1042" s="3"/>
      <c r="S1042" s="3"/>
      <c r="T1042" s="3"/>
      <c r="U1042" s="3"/>
      <c r="V1042" s="3"/>
      <c r="W1042" s="3"/>
      <c r="X1042" s="3"/>
      <c r="Y1042" s="3" t="s">
        <v>45</v>
      </c>
      <c r="Z1042" s="13">
        <f>SUM(Z1040:Z1041)</f>
        <v>0</v>
      </c>
    </row>
    <row r="1043" spans="1:26">
      <c r="A1043" s="15">
        <v>112</v>
      </c>
      <c r="B1043" s="15">
        <v>1</v>
      </c>
      <c r="C1043" s="15" t="s">
        <v>1290</v>
      </c>
      <c r="D1043" s="15">
        <v>4</v>
      </c>
      <c r="E1043" s="15" t="s">
        <v>1291</v>
      </c>
      <c r="F1043" s="15">
        <v>9</v>
      </c>
      <c r="G1043" s="15" t="s">
        <v>1321</v>
      </c>
      <c r="H1043" s="16" t="s">
        <v>1315</v>
      </c>
      <c r="I1043" s="16" t="s">
        <v>1316</v>
      </c>
      <c r="J1043" s="15" t="s">
        <v>1317</v>
      </c>
      <c r="K1043" s="9" cm="1">
        <f t="array" ref="K1043">IF(I1043="","",_xlfn.XLOOKUP(0&amp;A1043&amp;IF(F1043&lt;&gt;"",F1043,LOOKUP(2,1/(F$2:F1043&lt;&gt;""),F$2:F1043))&amp;I1043,Hoja4!G:G,Hoja4!F:F,"",0))</f>
        <v>73185668000</v>
      </c>
      <c r="L1043" s="2"/>
      <c r="M1043" s="15"/>
      <c r="N1043" s="15"/>
      <c r="O1043" s="15"/>
      <c r="P1043" s="15"/>
      <c r="Q1043" s="15"/>
      <c r="R1043" s="15"/>
      <c r="S1043" s="15"/>
      <c r="T1043" s="15"/>
      <c r="U1043" s="15"/>
      <c r="V1043" s="15"/>
      <c r="W1043" s="15"/>
      <c r="X1043" s="15"/>
      <c r="Y1043" s="15"/>
      <c r="Z1043" s="15"/>
    </row>
    <row r="1044" spans="1:26">
      <c r="A1044" s="15">
        <v>112</v>
      </c>
      <c r="B1044" s="15">
        <v>1</v>
      </c>
      <c r="C1044" s="15"/>
      <c r="D1044" s="15"/>
      <c r="E1044" s="15"/>
      <c r="F1044" s="15"/>
      <c r="G1044" s="15"/>
      <c r="H1044" s="16" t="s">
        <v>32</v>
      </c>
      <c r="I1044" s="16" t="s">
        <v>32</v>
      </c>
      <c r="J1044" s="15"/>
      <c r="K1044" s="18" t="str" cm="1">
        <f t="array" ref="K1044">IF(I1044="","",_xlfn.XLOOKUP(0&amp;A1044&amp;IF(F1044&lt;&gt;"",F1044,LOOKUP(2,1/(F$2:F1044&lt;&gt;""),F$2:F1044))&amp;I1044,Hoja4!G:G,Hoja4!F:F,"",0))</f>
        <v/>
      </c>
      <c r="L1044" s="15"/>
      <c r="M1044" s="15">
        <v>7</v>
      </c>
      <c r="N1044" s="15" t="s">
        <v>1322</v>
      </c>
      <c r="O1044" s="15" t="s">
        <v>34</v>
      </c>
      <c r="P1044" s="15" t="s">
        <v>131</v>
      </c>
      <c r="Q1044" s="15" t="s">
        <v>36</v>
      </c>
      <c r="R1044" s="15" t="s">
        <v>58</v>
      </c>
      <c r="S1044" s="15">
        <v>107</v>
      </c>
      <c r="T1044" s="15"/>
      <c r="U1044" s="15">
        <v>278</v>
      </c>
      <c r="V1044" s="15">
        <v>255</v>
      </c>
      <c r="W1044" s="15" t="s">
        <v>38</v>
      </c>
      <c r="X1044" s="15" t="s">
        <v>38</v>
      </c>
      <c r="Y1044" s="15" t="s">
        <v>38</v>
      </c>
      <c r="Z1044" s="2"/>
    </row>
    <row r="1045" spans="1:26">
      <c r="A1045" s="3">
        <v>112</v>
      </c>
      <c r="B1045" s="3">
        <v>1</v>
      </c>
      <c r="C1045" s="3" t="s">
        <v>1290</v>
      </c>
      <c r="D1045" s="3"/>
      <c r="E1045" s="3"/>
      <c r="F1045" s="3">
        <v>9</v>
      </c>
      <c r="G1045" s="3" t="s">
        <v>1321</v>
      </c>
      <c r="H1045" s="4" t="s">
        <v>32</v>
      </c>
      <c r="I1045" s="4" t="s">
        <v>32</v>
      </c>
      <c r="J1045" s="3" t="s">
        <v>44</v>
      </c>
      <c r="K1045" s="11">
        <f>SUM(K1043:K1044)</f>
        <v>73185668000</v>
      </c>
      <c r="L1045" s="13">
        <f>SUM(L1043:L1044)</f>
        <v>0</v>
      </c>
      <c r="M1045" s="3"/>
      <c r="N1045" s="3"/>
      <c r="O1045" s="3"/>
      <c r="P1045" s="3"/>
      <c r="Q1045" s="3"/>
      <c r="R1045" s="3"/>
      <c r="S1045" s="3"/>
      <c r="T1045" s="3"/>
      <c r="U1045" s="3"/>
      <c r="V1045" s="3"/>
      <c r="W1045" s="3"/>
      <c r="X1045" s="3"/>
      <c r="Y1045" s="3" t="s">
        <v>45</v>
      </c>
      <c r="Z1045" s="13">
        <f>SUM(Z1043:Z1044)</f>
        <v>0</v>
      </c>
    </row>
    <row r="1046" spans="1:26">
      <c r="A1046" s="15">
        <v>112</v>
      </c>
      <c r="B1046" s="15">
        <v>1</v>
      </c>
      <c r="C1046" s="15" t="s">
        <v>1290</v>
      </c>
      <c r="D1046" s="15">
        <v>4</v>
      </c>
      <c r="E1046" s="15" t="s">
        <v>1291</v>
      </c>
      <c r="F1046" s="15">
        <v>10</v>
      </c>
      <c r="G1046" s="15" t="s">
        <v>1323</v>
      </c>
      <c r="H1046" s="16" t="s">
        <v>1324</v>
      </c>
      <c r="I1046" s="16" t="s">
        <v>1325</v>
      </c>
      <c r="J1046" s="15" t="s">
        <v>1326</v>
      </c>
      <c r="K1046" s="9" cm="1">
        <f t="array" ref="K1046">IF(I1046="","",_xlfn.XLOOKUP(0&amp;A1046&amp;IF(F1046&lt;&gt;"",F1046,LOOKUP(2,1/(F$2:F1046&lt;&gt;""),F$2:F1046))&amp;I1046,Hoja4!G:G,Hoja4!F:F,"",0))</f>
        <v>43380000000</v>
      </c>
      <c r="L1046" s="2"/>
      <c r="M1046" s="15"/>
      <c r="N1046" s="15"/>
      <c r="O1046" s="15"/>
      <c r="P1046" s="15"/>
      <c r="Q1046" s="15"/>
      <c r="R1046" s="15"/>
      <c r="S1046" s="15"/>
      <c r="T1046" s="15"/>
      <c r="U1046" s="15"/>
      <c r="V1046" s="15"/>
      <c r="W1046" s="15"/>
      <c r="X1046" s="15"/>
      <c r="Y1046" s="15"/>
      <c r="Z1046" s="15"/>
    </row>
    <row r="1047" spans="1:26">
      <c r="A1047" s="15">
        <v>112</v>
      </c>
      <c r="B1047" s="15">
        <v>1</v>
      </c>
      <c r="C1047" s="15"/>
      <c r="D1047" s="15"/>
      <c r="E1047" s="15"/>
      <c r="F1047" s="15"/>
      <c r="G1047" s="15"/>
      <c r="H1047" s="16" t="s">
        <v>32</v>
      </c>
      <c r="I1047" s="16" t="s">
        <v>32</v>
      </c>
      <c r="J1047" s="15"/>
      <c r="K1047" s="18" t="str" cm="1">
        <f t="array" ref="K1047">IF(I1047="","",_xlfn.XLOOKUP(0&amp;A1047&amp;IF(F1047&lt;&gt;"",F1047,LOOKUP(2,1/(F$2:F1047&lt;&gt;""),F$2:F1047))&amp;I1047,Hoja4!G:G,Hoja4!F:F,"",0))</f>
        <v/>
      </c>
      <c r="L1047" s="15"/>
      <c r="M1047" s="15">
        <v>8</v>
      </c>
      <c r="N1047" s="15" t="s">
        <v>1327</v>
      </c>
      <c r="O1047" s="15" t="s">
        <v>76</v>
      </c>
      <c r="P1047" s="15" t="s">
        <v>131</v>
      </c>
      <c r="Q1047" s="15" t="s">
        <v>36</v>
      </c>
      <c r="R1047" s="15" t="s">
        <v>37</v>
      </c>
      <c r="S1047" s="15">
        <v>402</v>
      </c>
      <c r="T1047" s="15"/>
      <c r="U1047" s="15">
        <v>503</v>
      </c>
      <c r="V1047" s="15">
        <v>421</v>
      </c>
      <c r="W1047" s="15" t="s">
        <v>38</v>
      </c>
      <c r="X1047" s="15" t="s">
        <v>38</v>
      </c>
      <c r="Y1047" s="15" t="s">
        <v>38</v>
      </c>
      <c r="Z1047" s="2"/>
    </row>
    <row r="1048" spans="1:26">
      <c r="A1048" s="15">
        <v>112</v>
      </c>
      <c r="B1048" s="15">
        <v>1</v>
      </c>
      <c r="C1048" s="15"/>
      <c r="D1048" s="15"/>
      <c r="E1048" s="15"/>
      <c r="F1048" s="15"/>
      <c r="G1048" s="15"/>
      <c r="H1048" s="16" t="s">
        <v>32</v>
      </c>
      <c r="I1048" s="16" t="s">
        <v>32</v>
      </c>
      <c r="J1048" s="15"/>
      <c r="K1048" s="18" t="str" cm="1">
        <f t="array" ref="K1048">IF(I1048="","",_xlfn.XLOOKUP(0&amp;A1048&amp;IF(F1048&lt;&gt;"",F1048,LOOKUP(2,1/(F$2:F1048&lt;&gt;""),F$2:F1048))&amp;I1048,Hoja4!G:G,Hoja4!F:F,"",0))</f>
        <v/>
      </c>
      <c r="L1048" s="15"/>
      <c r="M1048" s="15">
        <v>9</v>
      </c>
      <c r="N1048" s="15" t="s">
        <v>1328</v>
      </c>
      <c r="O1048" s="15" t="s">
        <v>76</v>
      </c>
      <c r="P1048" s="15" t="s">
        <v>131</v>
      </c>
      <c r="Q1048" s="15" t="s">
        <v>36</v>
      </c>
      <c r="R1048" s="15" t="s">
        <v>37</v>
      </c>
      <c r="S1048" s="15">
        <v>85</v>
      </c>
      <c r="T1048" s="15"/>
      <c r="U1048" s="15">
        <v>315</v>
      </c>
      <c r="V1048" s="15">
        <v>106</v>
      </c>
      <c r="W1048" s="15" t="s">
        <v>38</v>
      </c>
      <c r="X1048" s="15" t="s">
        <v>38</v>
      </c>
      <c r="Y1048" s="15" t="s">
        <v>38</v>
      </c>
      <c r="Z1048" s="2"/>
    </row>
    <row r="1049" spans="1:26">
      <c r="A1049" s="15">
        <v>112</v>
      </c>
      <c r="B1049" s="15">
        <v>1</v>
      </c>
      <c r="C1049" s="15"/>
      <c r="D1049" s="15"/>
      <c r="E1049" s="15"/>
      <c r="F1049" s="15"/>
      <c r="G1049" s="15"/>
      <c r="H1049" s="16" t="s">
        <v>32</v>
      </c>
      <c r="I1049" s="16" t="s">
        <v>32</v>
      </c>
      <c r="J1049" s="15"/>
      <c r="K1049" s="18" t="str" cm="1">
        <f t="array" ref="K1049">IF(I1049="","",_xlfn.XLOOKUP(0&amp;A1049&amp;IF(F1049&lt;&gt;"",F1049,LOOKUP(2,1/(F$2:F1049&lt;&gt;""),F$2:F1049))&amp;I1049,Hoja4!G:G,Hoja4!F:F,"",0))</f>
        <v/>
      </c>
      <c r="L1049" s="15"/>
      <c r="M1049" s="15">
        <v>10</v>
      </c>
      <c r="N1049" s="15" t="s">
        <v>1329</v>
      </c>
      <c r="O1049" s="15" t="s">
        <v>76</v>
      </c>
      <c r="P1049" s="15" t="s">
        <v>131</v>
      </c>
      <c r="Q1049" s="15" t="s">
        <v>36</v>
      </c>
      <c r="R1049" s="15" t="s">
        <v>37</v>
      </c>
      <c r="S1049" s="15">
        <v>328</v>
      </c>
      <c r="T1049" s="15"/>
      <c r="U1049" s="15">
        <v>408</v>
      </c>
      <c r="V1049" s="15">
        <v>352</v>
      </c>
      <c r="W1049" s="15" t="s">
        <v>38</v>
      </c>
      <c r="X1049" s="15" t="s">
        <v>38</v>
      </c>
      <c r="Y1049" s="15" t="s">
        <v>38</v>
      </c>
      <c r="Z1049" s="2"/>
    </row>
    <row r="1050" spans="1:26">
      <c r="A1050" s="3">
        <v>112</v>
      </c>
      <c r="B1050" s="3">
        <v>1</v>
      </c>
      <c r="C1050" s="3" t="s">
        <v>1290</v>
      </c>
      <c r="D1050" s="3"/>
      <c r="E1050" s="3"/>
      <c r="F1050" s="3">
        <v>10</v>
      </c>
      <c r="G1050" s="3" t="s">
        <v>1323</v>
      </c>
      <c r="H1050" s="4" t="s">
        <v>32</v>
      </c>
      <c r="I1050" s="4" t="s">
        <v>32</v>
      </c>
      <c r="J1050" s="3" t="s">
        <v>44</v>
      </c>
      <c r="K1050" s="11">
        <f>SUM(K1046:K1049)</f>
        <v>43380000000</v>
      </c>
      <c r="L1050" s="13">
        <f>SUM(L1046:L1049)</f>
        <v>0</v>
      </c>
      <c r="M1050" s="3"/>
      <c r="N1050" s="3"/>
      <c r="O1050" s="3"/>
      <c r="P1050" s="3"/>
      <c r="Q1050" s="3"/>
      <c r="R1050" s="3"/>
      <c r="S1050" s="3"/>
      <c r="T1050" s="3"/>
      <c r="U1050" s="3"/>
      <c r="V1050" s="3"/>
      <c r="W1050" s="3"/>
      <c r="X1050" s="3"/>
      <c r="Y1050" s="3" t="s">
        <v>45</v>
      </c>
      <c r="Z1050" s="13">
        <f>SUM(Z1046:Z1049)</f>
        <v>0</v>
      </c>
    </row>
    <row r="1051" spans="1:26">
      <c r="A1051" s="15">
        <v>112</v>
      </c>
      <c r="B1051" s="15">
        <v>1</v>
      </c>
      <c r="C1051" s="15" t="s">
        <v>1290</v>
      </c>
      <c r="D1051" s="15">
        <v>5</v>
      </c>
      <c r="E1051" s="15" t="s">
        <v>1308</v>
      </c>
      <c r="F1051" s="15">
        <v>11</v>
      </c>
      <c r="G1051" s="15" t="s">
        <v>1330</v>
      </c>
      <c r="H1051" s="16" t="s">
        <v>32</v>
      </c>
      <c r="I1051" s="16" t="s">
        <v>32</v>
      </c>
      <c r="J1051" s="15"/>
      <c r="K1051" s="18" t="str" cm="1">
        <f t="array" ref="K1051">IF(I1051="","",_xlfn.XLOOKUP(0&amp;A1051&amp;IF(F1051&lt;&gt;"",F1051,LOOKUP(2,1/(F$2:F1051&lt;&gt;""),F$2:F1051))&amp;I1051,Hoja4!G:G,Hoja4!F:F,"",0))</f>
        <v/>
      </c>
      <c r="L1051" s="15"/>
      <c r="M1051" s="15"/>
      <c r="N1051" s="15"/>
      <c r="O1051" s="15"/>
      <c r="P1051" s="15"/>
      <c r="Q1051" s="15"/>
      <c r="R1051" s="15"/>
      <c r="S1051" s="15"/>
      <c r="T1051" s="15"/>
      <c r="U1051" s="15"/>
      <c r="V1051" s="15"/>
      <c r="W1051" s="15"/>
      <c r="X1051" s="15"/>
      <c r="Y1051" s="15"/>
      <c r="Z1051" s="2"/>
    </row>
    <row r="1052" spans="1:26">
      <c r="A1052" s="15">
        <v>112</v>
      </c>
      <c r="B1052" s="15">
        <v>1</v>
      </c>
      <c r="C1052" s="15"/>
      <c r="D1052" s="15"/>
      <c r="E1052" s="15"/>
      <c r="F1052" s="15"/>
      <c r="G1052" s="15"/>
      <c r="H1052" s="16" t="s">
        <v>32</v>
      </c>
      <c r="I1052" s="16" t="s">
        <v>32</v>
      </c>
      <c r="J1052" s="15"/>
      <c r="K1052" s="18" t="str" cm="1">
        <f t="array" ref="K1052">IF(I1052="","",_xlfn.XLOOKUP(0&amp;A1052&amp;IF(F1052&lt;&gt;"",F1052,LOOKUP(2,1/(F$2:F1052&lt;&gt;""),F$2:F1052))&amp;I1052,Hoja4!G:G,Hoja4!F:F,"",0))</f>
        <v/>
      </c>
      <c r="L1052" s="15"/>
      <c r="M1052" s="15">
        <v>11</v>
      </c>
      <c r="N1052" s="15" t="s">
        <v>1330</v>
      </c>
      <c r="O1052" s="15" t="s">
        <v>40</v>
      </c>
      <c r="P1052" s="15" t="s">
        <v>131</v>
      </c>
      <c r="Q1052" s="15" t="s">
        <v>65</v>
      </c>
      <c r="R1052" s="15"/>
      <c r="S1052" s="15"/>
      <c r="T1052" s="15"/>
      <c r="U1052" s="15"/>
      <c r="V1052" s="15"/>
      <c r="W1052" s="15" t="s">
        <v>38</v>
      </c>
      <c r="X1052" s="15" t="s">
        <v>43</v>
      </c>
      <c r="Y1052" s="15" t="s">
        <v>43</v>
      </c>
      <c r="Z1052" s="2"/>
    </row>
    <row r="1053" spans="1:26">
      <c r="A1053" s="3">
        <v>112</v>
      </c>
      <c r="B1053" s="3">
        <v>1</v>
      </c>
      <c r="C1053" s="3" t="s">
        <v>1290</v>
      </c>
      <c r="D1053" s="3"/>
      <c r="E1053" s="3"/>
      <c r="F1053" s="3">
        <v>11</v>
      </c>
      <c r="G1053" s="3" t="s">
        <v>1330</v>
      </c>
      <c r="H1053" s="4" t="s">
        <v>32</v>
      </c>
      <c r="I1053" s="4" t="s">
        <v>32</v>
      </c>
      <c r="J1053" s="3" t="s">
        <v>44</v>
      </c>
      <c r="K1053" s="11">
        <f>SUM(K1051:K1052)</f>
        <v>0</v>
      </c>
      <c r="L1053" s="13">
        <f>SUM(L1051:L1052)</f>
        <v>0</v>
      </c>
      <c r="M1053" s="3"/>
      <c r="N1053" s="3"/>
      <c r="O1053" s="3"/>
      <c r="P1053" s="3"/>
      <c r="Q1053" s="3"/>
      <c r="R1053" s="3"/>
      <c r="S1053" s="3"/>
      <c r="T1053" s="3"/>
      <c r="U1053" s="3"/>
      <c r="V1053" s="3"/>
      <c r="W1053" s="3"/>
      <c r="X1053" s="3"/>
      <c r="Y1053" s="3" t="s">
        <v>45</v>
      </c>
      <c r="Z1053" s="13">
        <f>SUM(Z1051:Z1052)</f>
        <v>0</v>
      </c>
    </row>
    <row r="1054" spans="1:26">
      <c r="A1054" s="15">
        <v>112</v>
      </c>
      <c r="B1054" s="15">
        <v>1</v>
      </c>
      <c r="C1054" s="15" t="s">
        <v>1290</v>
      </c>
      <c r="D1054" s="15">
        <v>5</v>
      </c>
      <c r="E1054" s="15" t="s">
        <v>1308</v>
      </c>
      <c r="F1054" s="15">
        <v>17</v>
      </c>
      <c r="G1054" s="15" t="s">
        <v>1331</v>
      </c>
      <c r="H1054" s="16" t="s">
        <v>1332</v>
      </c>
      <c r="I1054" s="16" t="s">
        <v>1333</v>
      </c>
      <c r="J1054" s="15" t="s">
        <v>1334</v>
      </c>
      <c r="K1054" s="9" cm="1">
        <f t="array" ref="K1054">IF(I1054="","",_xlfn.XLOOKUP(0&amp;A1054&amp;IF(F1054&lt;&gt;"",F1054,LOOKUP(2,1/(F$2:F1054&lt;&gt;""),F$2:F1054))&amp;I1054,Hoja4!G:G,Hoja4!F:F,"",0))</f>
        <v>8586000000</v>
      </c>
      <c r="L1054" s="2"/>
      <c r="M1054" s="15"/>
      <c r="N1054" s="15"/>
      <c r="O1054" s="15"/>
      <c r="P1054" s="15"/>
      <c r="Q1054" s="15"/>
      <c r="R1054" s="15"/>
      <c r="S1054" s="15"/>
      <c r="T1054" s="15"/>
      <c r="U1054" s="15"/>
      <c r="V1054" s="15"/>
      <c r="W1054" s="15"/>
      <c r="X1054" s="15"/>
      <c r="Y1054" s="15"/>
      <c r="Z1054" s="15"/>
    </row>
    <row r="1055" spans="1:26">
      <c r="A1055" s="15">
        <v>112</v>
      </c>
      <c r="B1055" s="15">
        <v>1</v>
      </c>
      <c r="C1055" s="15"/>
      <c r="D1055" s="15"/>
      <c r="E1055" s="15"/>
      <c r="F1055" s="15"/>
      <c r="G1055" s="15"/>
      <c r="H1055" s="16" t="s">
        <v>1302</v>
      </c>
      <c r="I1055" s="16" t="s">
        <v>1303</v>
      </c>
      <c r="J1055" s="15" t="s">
        <v>1304</v>
      </c>
      <c r="K1055" s="9" cm="1">
        <f t="array" ref="K1055">IF(I1055="","",_xlfn.XLOOKUP(0&amp;A1055&amp;IF(F1055&lt;&gt;"",F1055,LOOKUP(2,1/(F$2:F1055&lt;&gt;""),F$2:F1055))&amp;I1055,Hoja4!G:G,Hoja4!F:F,"",0))</f>
        <v>4900000000</v>
      </c>
      <c r="L1055" s="2"/>
      <c r="M1055" s="15"/>
      <c r="N1055" s="15"/>
      <c r="O1055" s="15"/>
      <c r="P1055" s="15"/>
      <c r="Q1055" s="15"/>
      <c r="R1055" s="15"/>
      <c r="S1055" s="15"/>
      <c r="T1055" s="15"/>
      <c r="U1055" s="15"/>
      <c r="V1055" s="15"/>
      <c r="W1055" s="15"/>
      <c r="X1055" s="15"/>
      <c r="Y1055" s="15"/>
      <c r="Z1055" s="15"/>
    </row>
    <row r="1056" spans="1:26">
      <c r="A1056" s="15">
        <v>112</v>
      </c>
      <c r="B1056" s="15">
        <v>1</v>
      </c>
      <c r="C1056" s="15"/>
      <c r="D1056" s="15"/>
      <c r="E1056" s="15"/>
      <c r="F1056" s="15"/>
      <c r="G1056" s="15"/>
      <c r="H1056" s="16" t="s">
        <v>32</v>
      </c>
      <c r="I1056" s="16" t="s">
        <v>32</v>
      </c>
      <c r="J1056" s="15"/>
      <c r="K1056" s="18" t="str" cm="1">
        <f t="array" ref="K1056">IF(I1056="","",_xlfn.XLOOKUP(0&amp;A1056&amp;IF(F1056&lt;&gt;"",F1056,LOOKUP(2,1/(F$2:F1056&lt;&gt;""),F$2:F1056))&amp;I1056,Hoja4!G:G,Hoja4!F:F,"",0))</f>
        <v/>
      </c>
      <c r="L1056" s="15"/>
      <c r="M1056" s="15">
        <v>12</v>
      </c>
      <c r="N1056" s="15" t="s">
        <v>1335</v>
      </c>
      <c r="O1056" s="15" t="s">
        <v>40</v>
      </c>
      <c r="P1056" s="15" t="s">
        <v>131</v>
      </c>
      <c r="Q1056" s="15" t="s">
        <v>65</v>
      </c>
      <c r="R1056" s="15"/>
      <c r="S1056" s="15"/>
      <c r="T1056" s="15"/>
      <c r="U1056" s="15"/>
      <c r="V1056" s="15"/>
      <c r="W1056" s="15" t="s">
        <v>38</v>
      </c>
      <c r="X1056" s="15" t="s">
        <v>43</v>
      </c>
      <c r="Y1056" s="15" t="s">
        <v>43</v>
      </c>
      <c r="Z1056" s="2"/>
    </row>
    <row r="1057" spans="1:26">
      <c r="A1057" s="15">
        <v>112</v>
      </c>
      <c r="B1057" s="15">
        <v>1</v>
      </c>
      <c r="C1057" s="15"/>
      <c r="D1057" s="15"/>
      <c r="E1057" s="15"/>
      <c r="F1057" s="15"/>
      <c r="G1057" s="15"/>
      <c r="H1057" s="16" t="s">
        <v>32</v>
      </c>
      <c r="I1057" s="16" t="s">
        <v>32</v>
      </c>
      <c r="J1057" s="15"/>
      <c r="K1057" s="18" t="str" cm="1">
        <f t="array" ref="K1057">IF(I1057="","",_xlfn.XLOOKUP(0&amp;A1057&amp;IF(F1057&lt;&gt;"",F1057,LOOKUP(2,1/(F$2:F1057&lt;&gt;""),F$2:F1057))&amp;I1057,Hoja4!G:G,Hoja4!F:F,"",0))</f>
        <v/>
      </c>
      <c r="L1057" s="15"/>
      <c r="M1057" s="15">
        <v>13</v>
      </c>
      <c r="N1057" s="15" t="s">
        <v>1336</v>
      </c>
      <c r="O1057" s="15" t="s">
        <v>40</v>
      </c>
      <c r="P1057" s="15" t="s">
        <v>131</v>
      </c>
      <c r="Q1057" s="15" t="s">
        <v>36</v>
      </c>
      <c r="R1057" s="15" t="s">
        <v>37</v>
      </c>
      <c r="S1057" s="15">
        <v>1700</v>
      </c>
      <c r="T1057" s="15"/>
      <c r="U1057" s="15">
        <v>1020</v>
      </c>
      <c r="V1057" s="15">
        <v>100</v>
      </c>
      <c r="W1057" s="15" t="s">
        <v>38</v>
      </c>
      <c r="X1057" s="15" t="s">
        <v>38</v>
      </c>
      <c r="Y1057" s="15" t="s">
        <v>38</v>
      </c>
      <c r="Z1057" s="2"/>
    </row>
    <row r="1058" spans="1:26">
      <c r="A1058" s="15">
        <v>112</v>
      </c>
      <c r="B1058" s="15">
        <v>1</v>
      </c>
      <c r="C1058" s="15"/>
      <c r="D1058" s="15"/>
      <c r="E1058" s="15"/>
      <c r="F1058" s="15"/>
      <c r="G1058" s="15"/>
      <c r="H1058" s="16" t="s">
        <v>32</v>
      </c>
      <c r="I1058" s="16" t="s">
        <v>32</v>
      </c>
      <c r="J1058" s="15"/>
      <c r="K1058" s="18" t="str" cm="1">
        <f t="array" ref="K1058">IF(I1058="","",_xlfn.XLOOKUP(0&amp;A1058&amp;IF(F1058&lt;&gt;"",F1058,LOOKUP(2,1/(F$2:F1058&lt;&gt;""),F$2:F1058))&amp;I1058,Hoja4!G:G,Hoja4!F:F,"",0))</f>
        <v/>
      </c>
      <c r="L1058" s="15"/>
      <c r="M1058" s="15">
        <v>25</v>
      </c>
      <c r="N1058" s="17" t="s">
        <v>1337</v>
      </c>
      <c r="O1058" s="15" t="s">
        <v>34</v>
      </c>
      <c r="P1058" s="15" t="s">
        <v>131</v>
      </c>
      <c r="Q1058" s="15" t="s">
        <v>36</v>
      </c>
      <c r="R1058" s="15" t="s">
        <v>58</v>
      </c>
      <c r="S1058" s="15">
        <v>0</v>
      </c>
      <c r="T1058" s="15"/>
      <c r="U1058" s="15">
        <v>100</v>
      </c>
      <c r="V1058" s="15"/>
      <c r="W1058" s="15" t="s">
        <v>60</v>
      </c>
      <c r="X1058" s="15" t="s">
        <v>60</v>
      </c>
      <c r="Y1058" s="15" t="s">
        <v>38</v>
      </c>
      <c r="Z1058" s="2"/>
    </row>
    <row r="1059" spans="1:26">
      <c r="A1059" s="15">
        <v>112</v>
      </c>
      <c r="B1059" s="15">
        <v>1</v>
      </c>
      <c r="C1059" s="15"/>
      <c r="D1059" s="15"/>
      <c r="E1059" s="15"/>
      <c r="F1059" s="15"/>
      <c r="G1059" s="15"/>
      <c r="H1059" s="16" t="s">
        <v>32</v>
      </c>
      <c r="I1059" s="16" t="s">
        <v>32</v>
      </c>
      <c r="J1059" s="15"/>
      <c r="K1059" s="18" t="str" cm="1">
        <f t="array" ref="K1059">IF(I1059="","",_xlfn.XLOOKUP(0&amp;A1059&amp;IF(F1059&lt;&gt;"",F1059,LOOKUP(2,1/(F$2:F1059&lt;&gt;""),F$2:F1059))&amp;I1059,Hoja4!G:G,Hoja4!F:F,"",0))</f>
        <v/>
      </c>
      <c r="L1059" s="15"/>
      <c r="M1059" s="15">
        <v>21</v>
      </c>
      <c r="N1059" s="15" t="s">
        <v>1338</v>
      </c>
      <c r="O1059" s="15" t="s">
        <v>40</v>
      </c>
      <c r="P1059" s="15" t="s">
        <v>131</v>
      </c>
      <c r="Q1059" s="15" t="s">
        <v>36</v>
      </c>
      <c r="R1059" s="15" t="s">
        <v>37</v>
      </c>
      <c r="S1059" s="15"/>
      <c r="T1059" s="15"/>
      <c r="U1059" s="15">
        <v>51240</v>
      </c>
      <c r="V1059" s="15"/>
      <c r="W1059" s="15" t="s">
        <v>38</v>
      </c>
      <c r="X1059" s="15" t="s">
        <v>38</v>
      </c>
      <c r="Y1059" s="15" t="s">
        <v>38</v>
      </c>
      <c r="Z1059" s="2"/>
    </row>
    <row r="1060" spans="1:26">
      <c r="A1060" s="3">
        <v>112</v>
      </c>
      <c r="B1060" s="3">
        <v>1</v>
      </c>
      <c r="C1060" s="3" t="s">
        <v>1290</v>
      </c>
      <c r="D1060" s="3"/>
      <c r="E1060" s="3"/>
      <c r="F1060" s="3">
        <v>17</v>
      </c>
      <c r="G1060" s="3" t="s">
        <v>1331</v>
      </c>
      <c r="H1060" s="4" t="s">
        <v>32</v>
      </c>
      <c r="I1060" s="4" t="s">
        <v>32</v>
      </c>
      <c r="J1060" s="3" t="s">
        <v>44</v>
      </c>
      <c r="K1060" s="11">
        <f>SUM(K1054:K1059)</f>
        <v>13486000000</v>
      </c>
      <c r="L1060" s="13">
        <f>SUM(L1054:L1059)</f>
        <v>0</v>
      </c>
      <c r="M1060" s="3"/>
      <c r="N1060" s="3"/>
      <c r="O1060" s="3"/>
      <c r="P1060" s="3"/>
      <c r="Q1060" s="3"/>
      <c r="R1060" s="3"/>
      <c r="S1060" s="3"/>
      <c r="T1060" s="3"/>
      <c r="U1060" s="3"/>
      <c r="V1060" s="3"/>
      <c r="W1060" s="3"/>
      <c r="X1060" s="3"/>
      <c r="Y1060" s="3" t="s">
        <v>45</v>
      </c>
      <c r="Z1060" s="13">
        <f>SUM(Z1054:Z1059)</f>
        <v>0</v>
      </c>
    </row>
    <row r="1061" spans="1:26">
      <c r="A1061" s="15">
        <v>112</v>
      </c>
      <c r="B1061" s="15">
        <v>1</v>
      </c>
      <c r="C1061" s="15" t="s">
        <v>1290</v>
      </c>
      <c r="D1061" s="15">
        <v>5</v>
      </c>
      <c r="E1061" s="15" t="s">
        <v>1308</v>
      </c>
      <c r="F1061" s="15">
        <v>18</v>
      </c>
      <c r="G1061" s="15" t="s">
        <v>1339</v>
      </c>
      <c r="H1061" s="16" t="s">
        <v>1302</v>
      </c>
      <c r="I1061" s="16" t="s">
        <v>1303</v>
      </c>
      <c r="J1061" s="15" t="s">
        <v>1304</v>
      </c>
      <c r="K1061" s="9" cm="1">
        <f t="array" ref="K1061">IF(I1061="","",_xlfn.XLOOKUP(0&amp;A1061&amp;IF(F1061&lt;&gt;"",F1061,LOOKUP(2,1/(F$2:F1061&lt;&gt;""),F$2:F1061))&amp;I1061,Hoja4!G:G,Hoja4!F:F,"",0))</f>
        <v>70943726000</v>
      </c>
      <c r="L1061" s="2"/>
      <c r="M1061" s="15"/>
      <c r="N1061" s="15"/>
      <c r="O1061" s="15"/>
      <c r="P1061" s="15"/>
      <c r="Q1061" s="15"/>
      <c r="R1061" s="15"/>
      <c r="S1061" s="15"/>
      <c r="T1061" s="15"/>
      <c r="U1061" s="15"/>
      <c r="V1061" s="15"/>
      <c r="W1061" s="15"/>
      <c r="X1061" s="15"/>
      <c r="Y1061" s="15"/>
      <c r="Z1061" s="15"/>
    </row>
    <row r="1062" spans="1:26">
      <c r="A1062" s="15">
        <v>112</v>
      </c>
      <c r="B1062" s="15">
        <v>1</v>
      </c>
      <c r="C1062" s="15"/>
      <c r="D1062" s="15"/>
      <c r="E1062" s="15"/>
      <c r="F1062" s="15"/>
      <c r="G1062" s="15"/>
      <c r="H1062" s="16" t="s">
        <v>32</v>
      </c>
      <c r="I1062" s="16" t="s">
        <v>32</v>
      </c>
      <c r="J1062" s="15"/>
      <c r="K1062" s="18" t="str" cm="1">
        <f t="array" ref="K1062">IF(I1062="","",_xlfn.XLOOKUP(0&amp;A1062&amp;IF(F1062&lt;&gt;"",F1062,LOOKUP(2,1/(F$2:F1062&lt;&gt;""),F$2:F1062))&amp;I1062,Hoja4!G:G,Hoja4!F:F,"",0))</f>
        <v/>
      </c>
      <c r="L1062" s="15"/>
      <c r="M1062" s="15">
        <v>14</v>
      </c>
      <c r="N1062" s="15" t="s">
        <v>1340</v>
      </c>
      <c r="O1062" s="15" t="s">
        <v>34</v>
      </c>
      <c r="P1062" s="15" t="s">
        <v>131</v>
      </c>
      <c r="Q1062" s="15" t="s">
        <v>41</v>
      </c>
      <c r="R1062" s="15" t="s">
        <v>37</v>
      </c>
      <c r="S1062" s="15">
        <v>98</v>
      </c>
      <c r="T1062" s="15"/>
      <c r="U1062" s="15">
        <v>100</v>
      </c>
      <c r="V1062" s="15">
        <v>100</v>
      </c>
      <c r="W1062" s="15" t="s">
        <v>38</v>
      </c>
      <c r="X1062" s="15" t="s">
        <v>38</v>
      </c>
      <c r="Y1062" s="15" t="s">
        <v>38</v>
      </c>
      <c r="Z1062" s="2"/>
    </row>
    <row r="1063" spans="1:26">
      <c r="A1063" s="3">
        <v>112</v>
      </c>
      <c r="B1063" s="3">
        <v>1</v>
      </c>
      <c r="C1063" s="3" t="s">
        <v>1290</v>
      </c>
      <c r="D1063" s="3"/>
      <c r="E1063" s="3"/>
      <c r="F1063" s="3">
        <v>18</v>
      </c>
      <c r="G1063" s="3" t="s">
        <v>1339</v>
      </c>
      <c r="H1063" s="4" t="s">
        <v>32</v>
      </c>
      <c r="I1063" s="4" t="s">
        <v>32</v>
      </c>
      <c r="J1063" s="3" t="s">
        <v>44</v>
      </c>
      <c r="K1063" s="11">
        <f>SUM(K1061:K1062)</f>
        <v>70943726000</v>
      </c>
      <c r="L1063" s="13">
        <f>SUM(L1061:L1062)</f>
        <v>0</v>
      </c>
      <c r="M1063" s="3"/>
      <c r="N1063" s="3"/>
      <c r="O1063" s="3"/>
      <c r="P1063" s="3"/>
      <c r="Q1063" s="3"/>
      <c r="R1063" s="3"/>
      <c r="S1063" s="3"/>
      <c r="T1063" s="3"/>
      <c r="U1063" s="3"/>
      <c r="V1063" s="3"/>
      <c r="W1063" s="3"/>
      <c r="X1063" s="3"/>
      <c r="Y1063" s="3" t="s">
        <v>45</v>
      </c>
      <c r="Z1063" s="13">
        <f>SUM(Z1061:Z1062)</f>
        <v>0</v>
      </c>
    </row>
    <row r="1064" spans="1:26">
      <c r="A1064" s="15">
        <v>112</v>
      </c>
      <c r="B1064" s="15">
        <v>1</v>
      </c>
      <c r="C1064" s="15" t="s">
        <v>1290</v>
      </c>
      <c r="D1064" s="15">
        <v>6</v>
      </c>
      <c r="E1064" s="15" t="s">
        <v>1341</v>
      </c>
      <c r="F1064" s="15">
        <v>19</v>
      </c>
      <c r="G1064" s="15" t="s">
        <v>1342</v>
      </c>
      <c r="H1064" s="16" t="s">
        <v>1343</v>
      </c>
      <c r="I1064" s="16" t="s">
        <v>1344</v>
      </c>
      <c r="J1064" s="15" t="s">
        <v>1345</v>
      </c>
      <c r="K1064" s="9" cm="1">
        <f t="array" ref="K1064">IF(I1064="","",_xlfn.XLOOKUP(0&amp;A1064&amp;IF(F1064&lt;&gt;"",F1064,LOOKUP(2,1/(F$2:F1064&lt;&gt;""),F$2:F1064))&amp;I1064,Hoja4!G:G,Hoja4!F:F,"",0))</f>
        <v>812313673858</v>
      </c>
      <c r="L1064" s="2"/>
      <c r="M1064" s="15"/>
      <c r="N1064" s="15"/>
      <c r="O1064" s="15"/>
      <c r="P1064" s="15"/>
      <c r="Q1064" s="15"/>
      <c r="R1064" s="15"/>
      <c r="S1064" s="15"/>
      <c r="T1064" s="15"/>
      <c r="U1064" s="15"/>
      <c r="V1064" s="15"/>
      <c r="W1064" s="15"/>
      <c r="X1064" s="15"/>
      <c r="Y1064" s="15"/>
      <c r="Z1064" s="15"/>
    </row>
    <row r="1065" spans="1:26">
      <c r="A1065" s="15">
        <v>112</v>
      </c>
      <c r="B1065" s="15">
        <v>1</v>
      </c>
      <c r="C1065" s="15"/>
      <c r="D1065" s="15"/>
      <c r="E1065" s="15"/>
      <c r="F1065" s="15"/>
      <c r="G1065" s="15"/>
      <c r="H1065" s="16" t="s">
        <v>32</v>
      </c>
      <c r="I1065" s="16" t="s">
        <v>32</v>
      </c>
      <c r="J1065" s="15"/>
      <c r="K1065" s="18" t="str" cm="1">
        <f t="array" ref="K1065">IF(I1065="","",_xlfn.XLOOKUP(0&amp;A1065&amp;IF(F1065&lt;&gt;"",F1065,LOOKUP(2,1/(F$2:F1065&lt;&gt;""),F$2:F1065))&amp;I1065,Hoja4!G:G,Hoja4!F:F,"",0))</f>
        <v/>
      </c>
      <c r="L1065" s="15"/>
      <c r="M1065" s="15">
        <v>15</v>
      </c>
      <c r="N1065" s="15" t="s">
        <v>1346</v>
      </c>
      <c r="O1065" s="15" t="s">
        <v>34</v>
      </c>
      <c r="P1065" s="15" t="s">
        <v>131</v>
      </c>
      <c r="Q1065" s="15" t="s">
        <v>36</v>
      </c>
      <c r="R1065" s="15" t="s">
        <v>58</v>
      </c>
      <c r="S1065" s="15">
        <v>720076</v>
      </c>
      <c r="T1065" s="15"/>
      <c r="U1065" s="15">
        <v>740754</v>
      </c>
      <c r="V1065" s="15">
        <v>668549</v>
      </c>
      <c r="W1065" s="15" t="s">
        <v>38</v>
      </c>
      <c r="X1065" s="15" t="s">
        <v>38</v>
      </c>
      <c r="Y1065" s="15" t="s">
        <v>38</v>
      </c>
      <c r="Z1065" s="2"/>
    </row>
    <row r="1066" spans="1:26">
      <c r="A1066" s="3">
        <v>112</v>
      </c>
      <c r="B1066" s="3">
        <v>1</v>
      </c>
      <c r="C1066" s="3" t="s">
        <v>1290</v>
      </c>
      <c r="D1066" s="3"/>
      <c r="E1066" s="3"/>
      <c r="F1066" s="3">
        <v>19</v>
      </c>
      <c r="G1066" s="3" t="s">
        <v>1342</v>
      </c>
      <c r="H1066" s="4" t="s">
        <v>32</v>
      </c>
      <c r="I1066" s="4" t="s">
        <v>32</v>
      </c>
      <c r="J1066" s="3" t="s">
        <v>44</v>
      </c>
      <c r="K1066" s="11">
        <f>SUM(K1064:K1065)</f>
        <v>812313673858</v>
      </c>
      <c r="L1066" s="13">
        <f>SUM(L1064:L1065)</f>
        <v>0</v>
      </c>
      <c r="M1066" s="3"/>
      <c r="N1066" s="3"/>
      <c r="O1066" s="3"/>
      <c r="P1066" s="3"/>
      <c r="Q1066" s="3"/>
      <c r="R1066" s="3"/>
      <c r="S1066" s="3"/>
      <c r="T1066" s="3"/>
      <c r="U1066" s="3"/>
      <c r="V1066" s="3"/>
      <c r="W1066" s="3"/>
      <c r="X1066" s="3"/>
      <c r="Y1066" s="3" t="s">
        <v>45</v>
      </c>
      <c r="Z1066" s="13">
        <f>SUM(Z1064:Z1065)</f>
        <v>0</v>
      </c>
    </row>
    <row r="1067" spans="1:26">
      <c r="A1067" s="15">
        <v>112</v>
      </c>
      <c r="B1067" s="15">
        <v>1</v>
      </c>
      <c r="C1067" s="15" t="s">
        <v>1290</v>
      </c>
      <c r="D1067" s="15">
        <v>6</v>
      </c>
      <c r="E1067" s="15" t="s">
        <v>1341</v>
      </c>
      <c r="F1067" s="15">
        <v>20</v>
      </c>
      <c r="G1067" s="15" t="s">
        <v>1347</v>
      </c>
      <c r="H1067" s="16" t="s">
        <v>1343</v>
      </c>
      <c r="I1067" s="16" t="s">
        <v>1344</v>
      </c>
      <c r="J1067" s="15" t="s">
        <v>1345</v>
      </c>
      <c r="K1067" s="9" cm="1">
        <f t="array" ref="K1067">IF(I1067="","",_xlfn.XLOOKUP(0&amp;A1067&amp;IF(F1067&lt;&gt;"",F1067,LOOKUP(2,1/(F$2:F1067&lt;&gt;""),F$2:F1067))&amp;I1067,Hoja4!G:G,Hoja4!F:F,"",0))</f>
        <v>156165436142</v>
      </c>
      <c r="L1067" s="2"/>
      <c r="M1067" s="15"/>
      <c r="N1067" s="15"/>
      <c r="O1067" s="15"/>
      <c r="P1067" s="15"/>
      <c r="Q1067" s="15"/>
      <c r="R1067" s="15"/>
      <c r="S1067" s="15"/>
      <c r="T1067" s="15"/>
      <c r="U1067" s="15"/>
      <c r="V1067" s="15"/>
      <c r="W1067" s="15"/>
      <c r="X1067" s="15"/>
      <c r="Y1067" s="15"/>
      <c r="Z1067" s="15"/>
    </row>
    <row r="1068" spans="1:26">
      <c r="A1068" s="15">
        <v>112</v>
      </c>
      <c r="B1068" s="15">
        <v>1</v>
      </c>
      <c r="C1068" s="15"/>
      <c r="D1068" s="15"/>
      <c r="E1068" s="15"/>
      <c r="F1068" s="15"/>
      <c r="G1068" s="15"/>
      <c r="H1068" s="16" t="s">
        <v>32</v>
      </c>
      <c r="I1068" s="16" t="s">
        <v>32</v>
      </c>
      <c r="J1068" s="15"/>
      <c r="K1068" s="18" t="str" cm="1">
        <f t="array" ref="K1068">IF(I1068="","",_xlfn.XLOOKUP(0&amp;A1068&amp;IF(F1068&lt;&gt;"",F1068,LOOKUP(2,1/(F$2:F1068&lt;&gt;""),F$2:F1068))&amp;I1068,Hoja4!G:G,Hoja4!F:F,"",0))</f>
        <v/>
      </c>
      <c r="L1068" s="15"/>
      <c r="M1068" s="15">
        <v>16</v>
      </c>
      <c r="N1068" s="15" t="s">
        <v>1348</v>
      </c>
      <c r="O1068" s="15" t="s">
        <v>34</v>
      </c>
      <c r="P1068" s="15" t="s">
        <v>131</v>
      </c>
      <c r="Q1068" s="15" t="s">
        <v>36</v>
      </c>
      <c r="R1068" s="15" t="s">
        <v>58</v>
      </c>
      <c r="S1068" s="15">
        <v>112241</v>
      </c>
      <c r="T1068" s="15"/>
      <c r="U1068" s="15">
        <v>138104</v>
      </c>
      <c r="V1068" s="15">
        <v>131211</v>
      </c>
      <c r="W1068" s="15" t="s">
        <v>38</v>
      </c>
      <c r="X1068" s="15" t="s">
        <v>38</v>
      </c>
      <c r="Y1068" s="15" t="s">
        <v>38</v>
      </c>
      <c r="Z1068" s="2"/>
    </row>
    <row r="1069" spans="1:26">
      <c r="A1069" s="3">
        <v>112</v>
      </c>
      <c r="B1069" s="3">
        <v>1</v>
      </c>
      <c r="C1069" s="3" t="s">
        <v>1290</v>
      </c>
      <c r="D1069" s="3"/>
      <c r="E1069" s="3"/>
      <c r="F1069" s="3">
        <v>20</v>
      </c>
      <c r="G1069" s="3" t="s">
        <v>1347</v>
      </c>
      <c r="H1069" s="4" t="s">
        <v>32</v>
      </c>
      <c r="I1069" s="4" t="s">
        <v>32</v>
      </c>
      <c r="J1069" s="3" t="s">
        <v>44</v>
      </c>
      <c r="K1069" s="11">
        <f>SUM(K1067:K1068)</f>
        <v>156165436142</v>
      </c>
      <c r="L1069" s="13">
        <f>SUM(L1067:L1068)</f>
        <v>0</v>
      </c>
      <c r="M1069" s="3"/>
      <c r="N1069" s="3"/>
      <c r="O1069" s="3"/>
      <c r="P1069" s="3"/>
      <c r="Q1069" s="3"/>
      <c r="R1069" s="3"/>
      <c r="S1069" s="3"/>
      <c r="T1069" s="3"/>
      <c r="U1069" s="3"/>
      <c r="V1069" s="3"/>
      <c r="W1069" s="3"/>
      <c r="X1069" s="3"/>
      <c r="Y1069" s="3" t="s">
        <v>45</v>
      </c>
      <c r="Z1069" s="13">
        <f>SUM(Z1067:Z1068)</f>
        <v>0</v>
      </c>
    </row>
    <row r="1070" spans="1:26">
      <c r="A1070" s="15">
        <v>112</v>
      </c>
      <c r="B1070" s="15">
        <v>1</v>
      </c>
      <c r="C1070" s="15" t="s">
        <v>1290</v>
      </c>
      <c r="D1070" s="15">
        <v>6</v>
      </c>
      <c r="E1070" s="15" t="s">
        <v>1341</v>
      </c>
      <c r="F1070" s="15">
        <v>21</v>
      </c>
      <c r="G1070" s="15" t="s">
        <v>1349</v>
      </c>
      <c r="H1070" s="16" t="s">
        <v>1350</v>
      </c>
      <c r="I1070" s="16" t="s">
        <v>1351</v>
      </c>
      <c r="J1070" s="15" t="s">
        <v>1352</v>
      </c>
      <c r="K1070" s="9" cm="1">
        <f t="array" ref="K1070">IF(I1070="","",_xlfn.XLOOKUP(0&amp;A1070&amp;IF(F1070&lt;&gt;"",F1070,LOOKUP(2,1/(F$2:F1070&lt;&gt;""),F$2:F1070))&amp;I1070,Hoja4!G:G,Hoja4!F:F,"",0))</f>
        <v>17427000000</v>
      </c>
      <c r="L1070" s="2"/>
      <c r="M1070" s="15"/>
      <c r="N1070" s="15"/>
      <c r="O1070" s="15"/>
      <c r="P1070" s="15"/>
      <c r="Q1070" s="15"/>
      <c r="R1070" s="15"/>
      <c r="S1070" s="15"/>
      <c r="T1070" s="15"/>
      <c r="U1070" s="15"/>
      <c r="V1070" s="15"/>
      <c r="W1070" s="15"/>
      <c r="X1070" s="15"/>
      <c r="Y1070" s="15"/>
      <c r="Z1070" s="15"/>
    </row>
    <row r="1071" spans="1:26">
      <c r="A1071" s="15">
        <v>112</v>
      </c>
      <c r="B1071" s="15">
        <v>1</v>
      </c>
      <c r="C1071" s="15"/>
      <c r="D1071" s="15"/>
      <c r="E1071" s="15"/>
      <c r="F1071" s="15"/>
      <c r="G1071" s="15"/>
      <c r="H1071" s="16" t="s">
        <v>1343</v>
      </c>
      <c r="I1071" s="16" t="s">
        <v>1344</v>
      </c>
      <c r="J1071" s="15" t="s">
        <v>1345</v>
      </c>
      <c r="K1071" s="9" cm="1">
        <f t="array" ref="K1071">IF(I1071="","",_xlfn.XLOOKUP(0&amp;A1071&amp;IF(F1071&lt;&gt;"",F1071,LOOKUP(2,1/(F$2:F1071&lt;&gt;""),F$2:F1071))&amp;I1071,Hoja4!G:G,Hoja4!F:F,"",0))</f>
        <v>23066660000</v>
      </c>
      <c r="L1071" s="2"/>
      <c r="M1071" s="15"/>
      <c r="N1071" s="15"/>
      <c r="O1071" s="15"/>
      <c r="P1071" s="15"/>
      <c r="Q1071" s="15"/>
      <c r="R1071" s="15"/>
      <c r="S1071" s="15"/>
      <c r="T1071" s="15"/>
      <c r="U1071" s="15"/>
      <c r="V1071" s="15"/>
      <c r="W1071" s="15"/>
      <c r="X1071" s="15"/>
      <c r="Y1071" s="15"/>
      <c r="Z1071" s="15"/>
    </row>
    <row r="1072" spans="1:26">
      <c r="A1072" s="15">
        <v>112</v>
      </c>
      <c r="B1072" s="15">
        <v>1</v>
      </c>
      <c r="C1072" s="15"/>
      <c r="D1072" s="15"/>
      <c r="E1072" s="15"/>
      <c r="F1072" s="15"/>
      <c r="G1072" s="15"/>
      <c r="H1072" s="16" t="s">
        <v>1302</v>
      </c>
      <c r="I1072" s="16" t="s">
        <v>1303</v>
      </c>
      <c r="J1072" s="15" t="s">
        <v>1304</v>
      </c>
      <c r="K1072" s="9" cm="1">
        <f t="array" ref="K1072">IF(I1072="","",_xlfn.XLOOKUP(0&amp;A1072&amp;IF(F1072&lt;&gt;"",F1072,LOOKUP(2,1/(F$2:F1072&lt;&gt;""),F$2:F1072))&amp;I1072,Hoja4!G:G,Hoja4!F:F,"",0))</f>
        <v>44502381000</v>
      </c>
      <c r="L1072" s="2"/>
      <c r="M1072" s="15"/>
      <c r="N1072" s="15"/>
      <c r="O1072" s="15"/>
      <c r="P1072" s="15"/>
      <c r="Q1072" s="15"/>
      <c r="R1072" s="15"/>
      <c r="S1072" s="15"/>
      <c r="T1072" s="15"/>
      <c r="U1072" s="15"/>
      <c r="V1072" s="15"/>
      <c r="W1072" s="15"/>
      <c r="X1072" s="15"/>
      <c r="Y1072" s="15"/>
      <c r="Z1072" s="15"/>
    </row>
    <row r="1073" spans="1:26">
      <c r="A1073" s="15">
        <v>112</v>
      </c>
      <c r="B1073" s="15">
        <v>1</v>
      </c>
      <c r="C1073" s="15"/>
      <c r="D1073" s="15"/>
      <c r="E1073" s="15"/>
      <c r="F1073" s="15"/>
      <c r="G1073" s="15"/>
      <c r="H1073" s="16" t="s">
        <v>32</v>
      </c>
      <c r="I1073" s="16" t="s">
        <v>32</v>
      </c>
      <c r="J1073" s="15"/>
      <c r="K1073" s="18" t="str" cm="1">
        <f t="array" ref="K1073">IF(I1073="","",_xlfn.XLOOKUP(0&amp;A1073&amp;IF(F1073&lt;&gt;"",F1073,LOOKUP(2,1/(F$2:F1073&lt;&gt;""),F$2:F1073))&amp;I1073,Hoja4!G:G,Hoja4!F:F,"",0))</f>
        <v/>
      </c>
      <c r="L1073" s="15"/>
      <c r="M1073" s="15">
        <v>17</v>
      </c>
      <c r="N1073" s="15" t="s">
        <v>1353</v>
      </c>
      <c r="O1073" s="15" t="s">
        <v>34</v>
      </c>
      <c r="P1073" s="15" t="s">
        <v>131</v>
      </c>
      <c r="Q1073" s="15" t="s">
        <v>36</v>
      </c>
      <c r="R1073" s="15" t="s">
        <v>37</v>
      </c>
      <c r="S1073" s="15">
        <v>392865</v>
      </c>
      <c r="T1073" s="15"/>
      <c r="U1073" s="15">
        <v>501560</v>
      </c>
      <c r="V1073" s="15">
        <v>447560</v>
      </c>
      <c r="W1073" s="15" t="s">
        <v>38</v>
      </c>
      <c r="X1073" s="15" t="s">
        <v>38</v>
      </c>
      <c r="Y1073" s="15" t="s">
        <v>38</v>
      </c>
      <c r="Z1073" s="2"/>
    </row>
    <row r="1074" spans="1:26">
      <c r="A1074" s="3">
        <v>112</v>
      </c>
      <c r="B1074" s="3">
        <v>1</v>
      </c>
      <c r="C1074" s="3" t="s">
        <v>1290</v>
      </c>
      <c r="D1074" s="3"/>
      <c r="E1074" s="3"/>
      <c r="F1074" s="3">
        <v>21</v>
      </c>
      <c r="G1074" s="3" t="s">
        <v>1349</v>
      </c>
      <c r="H1074" s="4" t="s">
        <v>32</v>
      </c>
      <c r="I1074" s="4" t="s">
        <v>32</v>
      </c>
      <c r="J1074" s="3" t="s">
        <v>44</v>
      </c>
      <c r="K1074" s="11">
        <f>SUM(K1070:K1073)</f>
        <v>84996041000</v>
      </c>
      <c r="L1074" s="13">
        <f>SUM(L1070:L1073)</f>
        <v>0</v>
      </c>
      <c r="M1074" s="3"/>
      <c r="N1074" s="3"/>
      <c r="O1074" s="3"/>
      <c r="P1074" s="3"/>
      <c r="Q1074" s="3"/>
      <c r="R1074" s="3"/>
      <c r="S1074" s="3"/>
      <c r="T1074" s="3"/>
      <c r="U1074" s="3"/>
      <c r="V1074" s="3"/>
      <c r="W1074" s="3"/>
      <c r="X1074" s="3"/>
      <c r="Y1074" s="3" t="s">
        <v>45</v>
      </c>
      <c r="Z1074" s="13">
        <f>SUM(Z1070:Z1073)</f>
        <v>0</v>
      </c>
    </row>
    <row r="1075" spans="1:26">
      <c r="A1075" s="15">
        <v>112</v>
      </c>
      <c r="B1075" s="15">
        <v>1</v>
      </c>
      <c r="C1075" s="15" t="s">
        <v>1290</v>
      </c>
      <c r="D1075" s="15">
        <v>6</v>
      </c>
      <c r="E1075" s="15" t="s">
        <v>1341</v>
      </c>
      <c r="F1075" s="15">
        <v>22</v>
      </c>
      <c r="G1075" s="15" t="s">
        <v>1354</v>
      </c>
      <c r="H1075" s="16" t="s">
        <v>1355</v>
      </c>
      <c r="I1075" s="16" t="s">
        <v>1356</v>
      </c>
      <c r="J1075" s="15" t="s">
        <v>1357</v>
      </c>
      <c r="K1075" s="9" cm="1">
        <f t="array" ref="K1075">IF(I1075="","",_xlfn.XLOOKUP(0&amp;A1075&amp;IF(F1075&lt;&gt;"",F1075,LOOKUP(2,1/(F$2:F1075&lt;&gt;""),F$2:F1075))&amp;I1075,Hoja4!G:G,Hoja4!F:F,"",0))</f>
        <v>28097300000</v>
      </c>
      <c r="L1075" s="2"/>
      <c r="M1075" s="15"/>
      <c r="N1075" s="15"/>
      <c r="O1075" s="15"/>
      <c r="P1075" s="15"/>
      <c r="Q1075" s="15"/>
      <c r="R1075" s="15"/>
      <c r="S1075" s="15"/>
      <c r="T1075" s="15"/>
      <c r="U1075" s="15"/>
      <c r="V1075" s="15"/>
      <c r="W1075" s="15"/>
      <c r="X1075" s="15"/>
      <c r="Y1075" s="15"/>
      <c r="Z1075" s="15"/>
    </row>
    <row r="1076" spans="1:26">
      <c r="A1076" s="15">
        <v>112</v>
      </c>
      <c r="B1076" s="15">
        <v>1</v>
      </c>
      <c r="C1076" s="15"/>
      <c r="D1076" s="15"/>
      <c r="E1076" s="15"/>
      <c r="F1076" s="15"/>
      <c r="G1076" s="15"/>
      <c r="H1076" s="16" t="s">
        <v>32</v>
      </c>
      <c r="I1076" s="16" t="s">
        <v>32</v>
      </c>
      <c r="J1076" s="15"/>
      <c r="K1076" s="18" t="str" cm="1">
        <f t="array" ref="K1076">IF(I1076="","",_xlfn.XLOOKUP(0&amp;A1076&amp;IF(F1076&lt;&gt;"",F1076,LOOKUP(2,1/(F$2:F1076&lt;&gt;""),F$2:F1076))&amp;I1076,Hoja4!G:G,Hoja4!F:F,"",0))</f>
        <v/>
      </c>
      <c r="L1076" s="15"/>
      <c r="M1076" s="15">
        <v>18</v>
      </c>
      <c r="N1076" s="15" t="s">
        <v>1358</v>
      </c>
      <c r="O1076" s="15" t="s">
        <v>40</v>
      </c>
      <c r="P1076" s="15" t="s">
        <v>131</v>
      </c>
      <c r="Q1076" s="15" t="s">
        <v>36</v>
      </c>
      <c r="R1076" s="15" t="s">
        <v>37</v>
      </c>
      <c r="S1076" s="15">
        <v>70</v>
      </c>
      <c r="T1076" s="15"/>
      <c r="U1076" s="15">
        <v>152</v>
      </c>
      <c r="V1076" s="15">
        <v>27</v>
      </c>
      <c r="W1076" s="15" t="s">
        <v>38</v>
      </c>
      <c r="X1076" s="15" t="s">
        <v>38</v>
      </c>
      <c r="Y1076" s="15" t="s">
        <v>38</v>
      </c>
      <c r="Z1076" s="2"/>
    </row>
    <row r="1077" spans="1:26">
      <c r="A1077" s="15">
        <v>112</v>
      </c>
      <c r="B1077" s="15">
        <v>1</v>
      </c>
      <c r="C1077" s="15"/>
      <c r="D1077" s="15"/>
      <c r="E1077" s="15"/>
      <c r="F1077" s="15"/>
      <c r="G1077" s="15"/>
      <c r="H1077" s="16" t="s">
        <v>32</v>
      </c>
      <c r="I1077" s="16" t="s">
        <v>32</v>
      </c>
      <c r="J1077" s="15"/>
      <c r="K1077" s="18" t="str" cm="1">
        <f t="array" ref="K1077">IF(I1077="","",_xlfn.XLOOKUP(0&amp;A1077&amp;IF(F1077&lt;&gt;"",F1077,LOOKUP(2,1/(F$2:F1077&lt;&gt;""),F$2:F1077))&amp;I1077,Hoja4!G:G,Hoja4!F:F,"",0))</f>
        <v/>
      </c>
      <c r="L1077" s="15"/>
      <c r="M1077" s="15">
        <v>20</v>
      </c>
      <c r="N1077" s="15" t="s">
        <v>1359</v>
      </c>
      <c r="O1077" s="15" t="s">
        <v>34</v>
      </c>
      <c r="P1077" s="15" t="s">
        <v>131</v>
      </c>
      <c r="Q1077" s="15" t="s">
        <v>36</v>
      </c>
      <c r="R1077" s="15" t="s">
        <v>37</v>
      </c>
      <c r="S1077" s="15">
        <v>33</v>
      </c>
      <c r="T1077" s="15"/>
      <c r="U1077" s="15">
        <v>412</v>
      </c>
      <c r="V1077" s="15"/>
      <c r="W1077" s="15" t="s">
        <v>38</v>
      </c>
      <c r="X1077" s="15" t="s">
        <v>43</v>
      </c>
      <c r="Y1077" s="15" t="s">
        <v>38</v>
      </c>
      <c r="Z1077" s="2"/>
    </row>
    <row r="1078" spans="1:26">
      <c r="A1078" s="3">
        <v>112</v>
      </c>
      <c r="B1078" s="3">
        <v>1</v>
      </c>
      <c r="C1078" s="3" t="s">
        <v>1290</v>
      </c>
      <c r="D1078" s="3"/>
      <c r="E1078" s="3"/>
      <c r="F1078" s="3">
        <v>22</v>
      </c>
      <c r="G1078" s="3" t="s">
        <v>1354</v>
      </c>
      <c r="H1078" s="4" t="s">
        <v>32</v>
      </c>
      <c r="I1078" s="4" t="s">
        <v>32</v>
      </c>
      <c r="J1078" s="3" t="s">
        <v>44</v>
      </c>
      <c r="K1078" s="11">
        <f>SUM(K1075:K1077)</f>
        <v>28097300000</v>
      </c>
      <c r="L1078" s="13">
        <f>SUM(L1075:L1077)</f>
        <v>0</v>
      </c>
      <c r="M1078" s="3"/>
      <c r="N1078" s="3"/>
      <c r="O1078" s="3"/>
      <c r="P1078" s="3"/>
      <c r="Q1078" s="3"/>
      <c r="R1078" s="3"/>
      <c r="S1078" s="3"/>
      <c r="T1078" s="3"/>
      <c r="U1078" s="3"/>
      <c r="V1078" s="3"/>
      <c r="W1078" s="3"/>
      <c r="X1078" s="3"/>
      <c r="Y1078" s="3" t="s">
        <v>45</v>
      </c>
      <c r="Z1078" s="13">
        <f>SUM(Z1075:Z1077)</f>
        <v>0</v>
      </c>
    </row>
    <row r="1079" spans="1:26">
      <c r="A1079" s="15">
        <v>112</v>
      </c>
      <c r="B1079" s="15">
        <v>1</v>
      </c>
      <c r="C1079" s="15" t="s">
        <v>1290</v>
      </c>
      <c r="D1079" s="15">
        <v>6</v>
      </c>
      <c r="E1079" s="15" t="s">
        <v>1341</v>
      </c>
      <c r="F1079" s="15">
        <v>23</v>
      </c>
      <c r="G1079" s="15" t="s">
        <v>432</v>
      </c>
      <c r="H1079" s="16" t="s">
        <v>1355</v>
      </c>
      <c r="I1079" s="16" t="s">
        <v>1356</v>
      </c>
      <c r="J1079" s="15" t="s">
        <v>1357</v>
      </c>
      <c r="K1079" s="9" cm="1">
        <f t="array" ref="K1079">IF(I1079="","",_xlfn.XLOOKUP(0&amp;A1079&amp;IF(F1079&lt;&gt;"",F1079,LOOKUP(2,1/(F$2:F1079&lt;&gt;""),F$2:F1079))&amp;I1079,Hoja4!G:G,Hoja4!F:F,"",0))</f>
        <v>9786700000</v>
      </c>
      <c r="L1079" s="2"/>
      <c r="M1079" s="15"/>
      <c r="N1079" s="15"/>
      <c r="O1079" s="15"/>
      <c r="P1079" s="15"/>
      <c r="Q1079" s="15"/>
      <c r="R1079" s="15"/>
      <c r="S1079" s="15"/>
      <c r="T1079" s="15"/>
      <c r="U1079" s="15"/>
      <c r="V1079" s="15"/>
      <c r="W1079" s="15"/>
      <c r="X1079" s="15"/>
      <c r="Y1079" s="15"/>
      <c r="Z1079" s="15"/>
    </row>
    <row r="1080" spans="1:26">
      <c r="A1080" s="15">
        <v>112</v>
      </c>
      <c r="B1080" s="15">
        <v>1</v>
      </c>
      <c r="C1080" s="15"/>
      <c r="D1080" s="15"/>
      <c r="E1080" s="15"/>
      <c r="F1080" s="15"/>
      <c r="G1080" s="15"/>
      <c r="H1080" s="16" t="s">
        <v>32</v>
      </c>
      <c r="I1080" s="16" t="s">
        <v>32</v>
      </c>
      <c r="J1080" s="15"/>
      <c r="K1080" s="18" t="str" cm="1">
        <f t="array" ref="K1080">IF(I1080="","",_xlfn.XLOOKUP(0&amp;A1080&amp;IF(F1080&lt;&gt;"",F1080,LOOKUP(2,1/(F$2:F1080&lt;&gt;""),F$2:F1080))&amp;I1080,Hoja4!G:G,Hoja4!F:F,"",0))</f>
        <v/>
      </c>
      <c r="L1080" s="15"/>
      <c r="M1080" s="15">
        <v>19</v>
      </c>
      <c r="N1080" s="15" t="s">
        <v>1360</v>
      </c>
      <c r="O1080" s="15" t="s">
        <v>34</v>
      </c>
      <c r="P1080" s="15" t="s">
        <v>131</v>
      </c>
      <c r="Q1080" s="15" t="s">
        <v>36</v>
      </c>
      <c r="R1080" s="15" t="s">
        <v>37</v>
      </c>
      <c r="S1080" s="15">
        <v>2</v>
      </c>
      <c r="T1080" s="15"/>
      <c r="U1080" s="15">
        <v>412</v>
      </c>
      <c r="V1080" s="15">
        <v>50</v>
      </c>
      <c r="W1080" s="15" t="s">
        <v>38</v>
      </c>
      <c r="X1080" s="15" t="s">
        <v>38</v>
      </c>
      <c r="Y1080" s="15" t="s">
        <v>38</v>
      </c>
      <c r="Z1080" s="2"/>
    </row>
    <row r="1081" spans="1:26">
      <c r="A1081" s="15">
        <v>112</v>
      </c>
      <c r="B1081" s="15">
        <v>1</v>
      </c>
      <c r="C1081" s="15"/>
      <c r="D1081" s="15"/>
      <c r="E1081" s="15"/>
      <c r="F1081" s="15"/>
      <c r="G1081" s="15"/>
      <c r="H1081" s="16" t="s">
        <v>32</v>
      </c>
      <c r="I1081" s="16" t="s">
        <v>32</v>
      </c>
      <c r="J1081" s="15"/>
      <c r="K1081" s="18" t="str" cm="1">
        <f t="array" ref="K1081">IF(I1081="","",_xlfn.XLOOKUP(0&amp;A1081&amp;IF(F1081&lt;&gt;"",F1081,LOOKUP(2,1/(F$2:F1081&lt;&gt;""),F$2:F1081))&amp;I1081,Hoja4!G:G,Hoja4!F:F,"",0))</f>
        <v/>
      </c>
      <c r="L1081" s="15"/>
      <c r="M1081" s="15">
        <v>20</v>
      </c>
      <c r="N1081" s="15" t="s">
        <v>1359</v>
      </c>
      <c r="O1081" s="15" t="s">
        <v>34</v>
      </c>
      <c r="P1081" s="15" t="s">
        <v>131</v>
      </c>
      <c r="Q1081" s="15" t="s">
        <v>36</v>
      </c>
      <c r="R1081" s="15" t="s">
        <v>37</v>
      </c>
      <c r="S1081" s="15">
        <v>33</v>
      </c>
      <c r="T1081" s="15"/>
      <c r="U1081" s="15">
        <v>412</v>
      </c>
      <c r="V1081" s="15">
        <v>62</v>
      </c>
      <c r="W1081" s="15" t="s">
        <v>38</v>
      </c>
      <c r="X1081" s="15" t="s">
        <v>38</v>
      </c>
      <c r="Y1081" s="15" t="s">
        <v>43</v>
      </c>
      <c r="Z1081" s="2"/>
    </row>
    <row r="1082" spans="1:26">
      <c r="A1082" s="3">
        <v>112</v>
      </c>
      <c r="B1082" s="3">
        <v>1</v>
      </c>
      <c r="C1082" s="3" t="s">
        <v>1290</v>
      </c>
      <c r="D1082" s="3"/>
      <c r="E1082" s="3"/>
      <c r="F1082" s="3">
        <v>23</v>
      </c>
      <c r="G1082" s="3" t="s">
        <v>432</v>
      </c>
      <c r="H1082" s="4" t="s">
        <v>32</v>
      </c>
      <c r="I1082" s="4" t="s">
        <v>32</v>
      </c>
      <c r="J1082" s="3" t="s">
        <v>44</v>
      </c>
      <c r="K1082" s="11">
        <f>SUM(K1079:K1081)</f>
        <v>9786700000</v>
      </c>
      <c r="L1082" s="13">
        <f>SUM(L1079:L1081)</f>
        <v>0</v>
      </c>
      <c r="M1082" s="3"/>
      <c r="N1082" s="3"/>
      <c r="O1082" s="3"/>
      <c r="P1082" s="3"/>
      <c r="Q1082" s="3"/>
      <c r="R1082" s="3"/>
      <c r="S1082" s="3"/>
      <c r="T1082" s="3"/>
      <c r="U1082" s="3"/>
      <c r="V1082" s="3"/>
      <c r="W1082" s="3"/>
      <c r="X1082" s="3"/>
      <c r="Y1082" s="3" t="s">
        <v>45</v>
      </c>
      <c r="Z1082" s="13">
        <f>SUM(Z1079:Z1081)</f>
        <v>0</v>
      </c>
    </row>
    <row r="1083" spans="1:26">
      <c r="A1083" s="15">
        <v>112</v>
      </c>
      <c r="B1083" s="15">
        <v>1</v>
      </c>
      <c r="C1083" s="15" t="s">
        <v>1290</v>
      </c>
      <c r="D1083" s="15">
        <v>7</v>
      </c>
      <c r="E1083" s="15" t="s">
        <v>317</v>
      </c>
      <c r="F1083" s="15">
        <v>25</v>
      </c>
      <c r="G1083" s="15" t="s">
        <v>1361</v>
      </c>
      <c r="H1083" s="16" t="s">
        <v>1296</v>
      </c>
      <c r="I1083" s="16" t="s">
        <v>1297</v>
      </c>
      <c r="J1083" s="15" t="s">
        <v>1298</v>
      </c>
      <c r="K1083" s="9" cm="1">
        <f t="array" ref="K1083">IF(I1083="","",_xlfn.XLOOKUP(0&amp;A1083&amp;IF(F1083&lt;&gt;"",F1083,LOOKUP(2,1/(F$2:F1083&lt;&gt;""),F$2:F1083))&amp;I1083,Hoja4!G:G,Hoja4!F:F,"",0))</f>
        <v>15411195000</v>
      </c>
      <c r="L1083" s="2"/>
      <c r="M1083" s="15"/>
      <c r="N1083" s="15"/>
      <c r="O1083" s="15"/>
      <c r="P1083" s="15"/>
      <c r="Q1083" s="15"/>
      <c r="R1083" s="15"/>
      <c r="S1083" s="15"/>
      <c r="T1083" s="15"/>
      <c r="U1083" s="15"/>
      <c r="V1083" s="15"/>
      <c r="W1083" s="15"/>
      <c r="X1083" s="15"/>
      <c r="Y1083" s="15"/>
      <c r="Z1083" s="15"/>
    </row>
    <row r="1084" spans="1:26">
      <c r="A1084" s="15">
        <v>112</v>
      </c>
      <c r="B1084" s="15">
        <v>1</v>
      </c>
      <c r="C1084" s="15"/>
      <c r="D1084" s="15"/>
      <c r="E1084" s="15"/>
      <c r="F1084" s="15"/>
      <c r="G1084" s="15"/>
      <c r="H1084" s="16" t="s">
        <v>32</v>
      </c>
      <c r="I1084" s="16" t="s">
        <v>32</v>
      </c>
      <c r="J1084" s="15"/>
      <c r="K1084" s="18" t="str" cm="1">
        <f t="array" ref="K1084">IF(I1084="","",_xlfn.XLOOKUP(0&amp;A1084&amp;IF(F1084&lt;&gt;"",F1084,LOOKUP(2,1/(F$2:F1084&lt;&gt;""),F$2:F1084))&amp;I1084,Hoja4!G:G,Hoja4!F:F,"",0))</f>
        <v/>
      </c>
      <c r="L1084" s="15"/>
      <c r="M1084" s="15">
        <v>22</v>
      </c>
      <c r="N1084" s="15" t="s">
        <v>1362</v>
      </c>
      <c r="O1084" s="15" t="s">
        <v>100</v>
      </c>
      <c r="P1084" s="15" t="s">
        <v>115</v>
      </c>
      <c r="Q1084" s="15" t="s">
        <v>41</v>
      </c>
      <c r="R1084" s="15" t="s">
        <v>37</v>
      </c>
      <c r="S1084" s="15"/>
      <c r="T1084" s="15"/>
      <c r="U1084" s="15">
        <v>100</v>
      </c>
      <c r="V1084" s="15">
        <v>100</v>
      </c>
      <c r="W1084" s="15" t="s">
        <v>43</v>
      </c>
      <c r="X1084" s="15" t="s">
        <v>38</v>
      </c>
      <c r="Y1084" s="15" t="s">
        <v>38</v>
      </c>
      <c r="Z1084" s="2"/>
    </row>
    <row r="1085" spans="1:26">
      <c r="A1085" s="3">
        <v>112</v>
      </c>
      <c r="B1085" s="3">
        <v>1</v>
      </c>
      <c r="C1085" s="3" t="s">
        <v>1290</v>
      </c>
      <c r="D1085" s="3"/>
      <c r="E1085" s="3"/>
      <c r="F1085" s="3">
        <v>25</v>
      </c>
      <c r="G1085" s="3" t="s">
        <v>1361</v>
      </c>
      <c r="H1085" s="4" t="s">
        <v>32</v>
      </c>
      <c r="I1085" s="4" t="s">
        <v>32</v>
      </c>
      <c r="J1085" s="3" t="s">
        <v>44</v>
      </c>
      <c r="K1085" s="11">
        <f>SUM(K1083:K1084)</f>
        <v>15411195000</v>
      </c>
      <c r="L1085" s="13">
        <f>SUM(L1083:L1084)</f>
        <v>0</v>
      </c>
      <c r="M1085" s="3"/>
      <c r="N1085" s="3"/>
      <c r="O1085" s="3"/>
      <c r="P1085" s="3"/>
      <c r="Q1085" s="3"/>
      <c r="R1085" s="3"/>
      <c r="S1085" s="3"/>
      <c r="T1085" s="3"/>
      <c r="U1085" s="3"/>
      <c r="V1085" s="3"/>
      <c r="W1085" s="3"/>
      <c r="X1085" s="3"/>
      <c r="Y1085" s="3" t="s">
        <v>45</v>
      </c>
      <c r="Z1085" s="13">
        <f>SUM(Z1083:Z1084)</f>
        <v>0</v>
      </c>
    </row>
    <row r="1086" spans="1:26">
      <c r="A1086" s="15">
        <v>112</v>
      </c>
      <c r="B1086" s="15">
        <v>1</v>
      </c>
      <c r="C1086" s="15" t="s">
        <v>1290</v>
      </c>
      <c r="D1086" s="15">
        <v>7</v>
      </c>
      <c r="E1086" s="15" t="s">
        <v>317</v>
      </c>
      <c r="F1086" s="15">
        <v>24</v>
      </c>
      <c r="G1086" s="15" t="s">
        <v>1363</v>
      </c>
      <c r="H1086" s="16" t="s">
        <v>1296</v>
      </c>
      <c r="I1086" s="16" t="s">
        <v>1297</v>
      </c>
      <c r="J1086" s="15" t="s">
        <v>1298</v>
      </c>
      <c r="K1086" s="9" cm="1">
        <f t="array" ref="K1086">IF(I1086="","",_xlfn.XLOOKUP(0&amp;A1086&amp;IF(F1086&lt;&gt;"",F1086,LOOKUP(2,1/(F$2:F1086&lt;&gt;""),F$2:F1086))&amp;I1086,Hoja4!G:G,Hoja4!F:F,"",0))</f>
        <v>6890953000</v>
      </c>
      <c r="L1086" s="2"/>
      <c r="M1086" s="15"/>
      <c r="N1086" s="15"/>
      <c r="O1086" s="15"/>
      <c r="P1086" s="15"/>
      <c r="Q1086" s="15"/>
      <c r="R1086" s="15"/>
      <c r="S1086" s="15"/>
      <c r="T1086" s="15"/>
      <c r="U1086" s="15"/>
      <c r="V1086" s="15"/>
      <c r="W1086" s="15"/>
      <c r="X1086" s="15"/>
      <c r="Y1086" s="15"/>
      <c r="Z1086" s="15"/>
    </row>
    <row r="1087" spans="1:26">
      <c r="A1087" s="15">
        <v>112</v>
      </c>
      <c r="B1087" s="15">
        <v>1</v>
      </c>
      <c r="C1087" s="15"/>
      <c r="D1087" s="15"/>
      <c r="E1087" s="15"/>
      <c r="F1087" s="15"/>
      <c r="G1087" s="15"/>
      <c r="H1087" s="16" t="s">
        <v>32</v>
      </c>
      <c r="I1087" s="16" t="s">
        <v>32</v>
      </c>
      <c r="J1087" s="15"/>
      <c r="K1087" s="18" t="str" cm="1">
        <f t="array" ref="K1087">IF(I1087="","",_xlfn.XLOOKUP(0&amp;A1087&amp;IF(F1087&lt;&gt;"",F1087,LOOKUP(2,1/(F$2:F1087&lt;&gt;""),F$2:F1087))&amp;I1087,Hoja4!G:G,Hoja4!F:F,"",0))</f>
        <v/>
      </c>
      <c r="L1087" s="15"/>
      <c r="M1087" s="15">
        <v>23</v>
      </c>
      <c r="N1087" s="15" t="s">
        <v>1364</v>
      </c>
      <c r="O1087" s="15" t="s">
        <v>100</v>
      </c>
      <c r="P1087" s="15" t="s">
        <v>115</v>
      </c>
      <c r="Q1087" s="15" t="s">
        <v>41</v>
      </c>
      <c r="R1087" s="15" t="s">
        <v>37</v>
      </c>
      <c r="S1087" s="15"/>
      <c r="T1087" s="15"/>
      <c r="U1087" s="15">
        <v>100</v>
      </c>
      <c r="V1087" s="15">
        <v>100</v>
      </c>
      <c r="W1087" s="15" t="s">
        <v>43</v>
      </c>
      <c r="X1087" s="15" t="s">
        <v>38</v>
      </c>
      <c r="Y1087" s="15" t="s">
        <v>38</v>
      </c>
      <c r="Z1087" s="2"/>
    </row>
    <row r="1088" spans="1:26">
      <c r="A1088" s="3">
        <v>112</v>
      </c>
      <c r="B1088" s="3">
        <v>1</v>
      </c>
      <c r="C1088" s="3" t="s">
        <v>1290</v>
      </c>
      <c r="D1088" s="3"/>
      <c r="E1088" s="3"/>
      <c r="F1088" s="3">
        <v>24</v>
      </c>
      <c r="G1088" s="3" t="s">
        <v>1363</v>
      </c>
      <c r="H1088" s="4" t="s">
        <v>32</v>
      </c>
      <c r="I1088" s="4" t="s">
        <v>32</v>
      </c>
      <c r="J1088" s="3" t="s">
        <v>44</v>
      </c>
      <c r="K1088" s="11">
        <f>SUM(K1086:K1087)</f>
        <v>6890953000</v>
      </c>
      <c r="L1088" s="13">
        <f>SUM(L1086:L1087)</f>
        <v>0</v>
      </c>
      <c r="M1088" s="3"/>
      <c r="N1088" s="3"/>
      <c r="O1088" s="3"/>
      <c r="P1088" s="3"/>
      <c r="Q1088" s="3"/>
      <c r="R1088" s="3"/>
      <c r="S1088" s="3"/>
      <c r="T1088" s="3"/>
      <c r="U1088" s="3"/>
      <c r="V1088" s="3"/>
      <c r="W1088" s="3"/>
      <c r="X1088" s="3"/>
      <c r="Y1088" s="3" t="s">
        <v>45</v>
      </c>
      <c r="Z1088" s="13">
        <f>SUM(Z1086:Z1087)</f>
        <v>0</v>
      </c>
    </row>
    <row r="1089" spans="1:26">
      <c r="A1089" s="5">
        <v>112</v>
      </c>
      <c r="B1089" s="5">
        <v>1</v>
      </c>
      <c r="C1089" s="5" t="s">
        <v>1290</v>
      </c>
      <c r="D1089" s="5"/>
      <c r="E1089" s="5"/>
      <c r="F1089" s="5"/>
      <c r="G1089" s="5"/>
      <c r="H1089" s="6" t="s">
        <v>32</v>
      </c>
      <c r="I1089" s="6" t="s">
        <v>32</v>
      </c>
      <c r="J1089" s="5" t="s">
        <v>121</v>
      </c>
      <c r="K1089" s="12">
        <f>SUM(K1033,K1036,K1039,K1042,K1045,K1050,K1053,K1060,K1063,K1066,K1069,K1074,K1078,K1082,K1085,K1088)</f>
        <v>7567387205000</v>
      </c>
      <c r="L1089" s="14">
        <f>SUM(L1033,L1036,L1039,L1042,L1045,L1050,L1053,L1060,L1063,L1066,L1069,L1074,L1078,L1082,L1085,L1088)</f>
        <v>0</v>
      </c>
      <c r="M1089" s="5"/>
      <c r="N1089" s="5"/>
      <c r="O1089" s="5"/>
      <c r="P1089" s="5"/>
      <c r="Q1089" s="5"/>
      <c r="R1089" s="5"/>
      <c r="S1089" s="5"/>
      <c r="T1089" s="5"/>
      <c r="U1089" s="5"/>
      <c r="V1089" s="5"/>
      <c r="W1089" s="5"/>
      <c r="X1089" s="5"/>
      <c r="Y1089" s="5" t="s">
        <v>121</v>
      </c>
      <c r="Z1089" s="14">
        <f>SUM(Z1033,Z1036,Z1039,Z1042,Z1045,Z1050,Z1053,Z1060,Z1063,Z1066,Z1069,Z1074,Z1078,Z1082,Z1085,Z1088)</f>
        <v>0</v>
      </c>
    </row>
    <row r="1090" spans="1:26">
      <c r="A1090" s="15">
        <v>219</v>
      </c>
      <c r="B1090" s="15">
        <v>1</v>
      </c>
      <c r="C1090" s="15" t="s">
        <v>1365</v>
      </c>
      <c r="D1090" s="15">
        <v>1</v>
      </c>
      <c r="E1090" s="15" t="s">
        <v>1366</v>
      </c>
      <c r="F1090" s="15">
        <v>1</v>
      </c>
      <c r="G1090" s="15" t="s">
        <v>1367</v>
      </c>
      <c r="H1090" s="16" t="s">
        <v>1368</v>
      </c>
      <c r="I1090" s="16" t="s">
        <v>1369</v>
      </c>
      <c r="J1090" s="15" t="s">
        <v>1370</v>
      </c>
      <c r="K1090" s="9" cm="1">
        <f t="array" ref="K1090">IF(I1090="","",_xlfn.XLOOKUP(0&amp;A1090&amp;IF(F1090&lt;&gt;"",F1090,LOOKUP(2,1/(F$2:F1090&lt;&gt;""),F$2:F1090))&amp;I1090,Hoja4!G:G,Hoja4!F:F,"",0))</f>
        <v>1442904000</v>
      </c>
      <c r="L1090" s="2"/>
      <c r="M1090" s="15"/>
      <c r="N1090" s="15"/>
      <c r="O1090" s="15"/>
      <c r="P1090" s="15"/>
      <c r="Q1090" s="15"/>
      <c r="R1090" s="15"/>
      <c r="S1090" s="15"/>
      <c r="T1090" s="15"/>
      <c r="U1090" s="15"/>
      <c r="V1090" s="15"/>
      <c r="W1090" s="15"/>
      <c r="X1090" s="15"/>
      <c r="Y1090" s="15"/>
      <c r="Z1090" s="15"/>
    </row>
    <row r="1091" spans="1:26">
      <c r="A1091" s="15">
        <v>219</v>
      </c>
      <c r="B1091" s="15">
        <v>1</v>
      </c>
      <c r="C1091" s="15"/>
      <c r="D1091" s="15"/>
      <c r="E1091" s="15"/>
      <c r="F1091" s="15"/>
      <c r="G1091" s="15"/>
      <c r="H1091" s="16" t="s">
        <v>32</v>
      </c>
      <c r="I1091" s="16" t="s">
        <v>32</v>
      </c>
      <c r="J1091" s="15"/>
      <c r="K1091" s="18" t="str" cm="1">
        <f t="array" ref="K1091">IF(I1091="","",_xlfn.XLOOKUP(0&amp;A1091&amp;IF(F1091&lt;&gt;"",F1091,LOOKUP(2,1/(F$2:F1091&lt;&gt;""),F$2:F1091))&amp;I1091,Hoja4!G:G,Hoja4!F:F,"",0))</f>
        <v/>
      </c>
      <c r="L1091" s="15"/>
      <c r="M1091" s="15">
        <v>1</v>
      </c>
      <c r="N1091" s="15" t="s">
        <v>1371</v>
      </c>
      <c r="O1091" s="15" t="s">
        <v>40</v>
      </c>
      <c r="P1091" s="15" t="s">
        <v>131</v>
      </c>
      <c r="Q1091" s="15" t="s">
        <v>36</v>
      </c>
      <c r="R1091" s="15" t="s">
        <v>37</v>
      </c>
      <c r="S1091" s="15">
        <v>7</v>
      </c>
      <c r="T1091" s="15"/>
      <c r="U1091" s="15">
        <v>54</v>
      </c>
      <c r="V1091" s="15">
        <v>4</v>
      </c>
      <c r="W1091" s="15" t="s">
        <v>38</v>
      </c>
      <c r="X1091" s="15" t="s">
        <v>38</v>
      </c>
      <c r="Y1091" s="15" t="s">
        <v>38</v>
      </c>
      <c r="Z1091" s="2"/>
    </row>
    <row r="1092" spans="1:26">
      <c r="A1092" s="3">
        <v>219</v>
      </c>
      <c r="B1092" s="3">
        <v>1</v>
      </c>
      <c r="C1092" s="3" t="s">
        <v>1365</v>
      </c>
      <c r="D1092" s="3"/>
      <c r="E1092" s="3"/>
      <c r="F1092" s="3">
        <v>1</v>
      </c>
      <c r="G1092" s="3" t="s">
        <v>1367</v>
      </c>
      <c r="H1092" s="4" t="s">
        <v>32</v>
      </c>
      <c r="I1092" s="4" t="s">
        <v>32</v>
      </c>
      <c r="J1092" s="3" t="s">
        <v>44</v>
      </c>
      <c r="K1092" s="11">
        <f>SUM(K1090:K1091)</f>
        <v>1442904000</v>
      </c>
      <c r="L1092" s="13">
        <f>SUM(L1089:L1091)</f>
        <v>0</v>
      </c>
      <c r="M1092" s="3"/>
      <c r="N1092" s="3"/>
      <c r="O1092" s="3"/>
      <c r="P1092" s="3"/>
      <c r="Q1092" s="3"/>
      <c r="R1092" s="3"/>
      <c r="S1092" s="3"/>
      <c r="T1092" s="3"/>
      <c r="U1092" s="3"/>
      <c r="V1092" s="3"/>
      <c r="W1092" s="3"/>
      <c r="X1092" s="3"/>
      <c r="Y1092" s="3" t="s">
        <v>45</v>
      </c>
      <c r="Z1092" s="13">
        <f>SUM(Z1089:Z1091)</f>
        <v>0</v>
      </c>
    </row>
    <row r="1093" spans="1:26">
      <c r="A1093" s="15">
        <v>219</v>
      </c>
      <c r="B1093" s="15">
        <v>1</v>
      </c>
      <c r="C1093" s="15" t="s">
        <v>1365</v>
      </c>
      <c r="D1093" s="15">
        <v>1</v>
      </c>
      <c r="E1093" s="15" t="s">
        <v>1366</v>
      </c>
      <c r="F1093" s="15">
        <v>2</v>
      </c>
      <c r="G1093" s="15" t="s">
        <v>1372</v>
      </c>
      <c r="H1093" s="16" t="s">
        <v>1368</v>
      </c>
      <c r="I1093" s="16" t="s">
        <v>1369</v>
      </c>
      <c r="J1093" s="15" t="s">
        <v>1370</v>
      </c>
      <c r="K1093" s="9" cm="1">
        <f t="array" ref="K1093">IF(I1093="","",_xlfn.XLOOKUP(0&amp;A1093&amp;IF(F1093&lt;&gt;"",F1093,LOOKUP(2,1/(F$2:F1093&lt;&gt;""),F$2:F1093))&amp;I1093,Hoja4!G:G,Hoja4!F:F,"",0))</f>
        <v>136514000</v>
      </c>
      <c r="L1093" s="2"/>
      <c r="M1093" s="15"/>
      <c r="N1093" s="15"/>
      <c r="O1093" s="15"/>
      <c r="P1093" s="15"/>
      <c r="Q1093" s="15"/>
      <c r="R1093" s="15"/>
      <c r="S1093" s="15"/>
      <c r="T1093" s="15"/>
      <c r="U1093" s="15"/>
      <c r="V1093" s="15"/>
      <c r="W1093" s="15"/>
      <c r="X1093" s="15"/>
      <c r="Y1093" s="15"/>
      <c r="Z1093" s="15"/>
    </row>
    <row r="1094" spans="1:26">
      <c r="A1094" s="15">
        <v>219</v>
      </c>
      <c r="B1094" s="15">
        <v>1</v>
      </c>
      <c r="C1094" s="15"/>
      <c r="D1094" s="15"/>
      <c r="E1094" s="15"/>
      <c r="F1094" s="15"/>
      <c r="G1094" s="15"/>
      <c r="H1094" s="16" t="s">
        <v>32</v>
      </c>
      <c r="I1094" s="16" t="s">
        <v>32</v>
      </c>
      <c r="J1094" s="15"/>
      <c r="K1094" s="18" t="str" cm="1">
        <f t="array" ref="K1094">IF(I1094="","",_xlfn.XLOOKUP(0&amp;A1094&amp;IF(F1094&lt;&gt;"",F1094,LOOKUP(2,1/(F$2:F1094&lt;&gt;""),F$2:F1094))&amp;I1094,Hoja4!G:G,Hoja4!F:F,"",0))</f>
        <v/>
      </c>
      <c r="L1094" s="15"/>
      <c r="M1094" s="15">
        <v>2</v>
      </c>
      <c r="N1094" s="15" t="s">
        <v>1373</v>
      </c>
      <c r="O1094" s="15" t="s">
        <v>100</v>
      </c>
      <c r="P1094" s="15" t="s">
        <v>131</v>
      </c>
      <c r="Q1094" s="15" t="s">
        <v>36</v>
      </c>
      <c r="R1094" s="15" t="s">
        <v>37</v>
      </c>
      <c r="S1094" s="15">
        <v>1</v>
      </c>
      <c r="T1094" s="15"/>
      <c r="U1094" s="15">
        <v>1</v>
      </c>
      <c r="V1094" s="15">
        <v>1</v>
      </c>
      <c r="W1094" s="15" t="s">
        <v>38</v>
      </c>
      <c r="X1094" s="15" t="s">
        <v>38</v>
      </c>
      <c r="Y1094" s="15" t="s">
        <v>38</v>
      </c>
      <c r="Z1094" s="2"/>
    </row>
    <row r="1095" spans="1:26">
      <c r="A1095" s="3">
        <v>219</v>
      </c>
      <c r="B1095" s="3">
        <v>1</v>
      </c>
      <c r="C1095" s="3" t="s">
        <v>1365</v>
      </c>
      <c r="D1095" s="3"/>
      <c r="E1095" s="3"/>
      <c r="F1095" s="3">
        <v>2</v>
      </c>
      <c r="G1095" s="3" t="s">
        <v>1372</v>
      </c>
      <c r="H1095" s="4" t="s">
        <v>32</v>
      </c>
      <c r="I1095" s="4" t="s">
        <v>32</v>
      </c>
      <c r="J1095" s="3" t="s">
        <v>44</v>
      </c>
      <c r="K1095" s="11">
        <f>SUM(K1093:K1094)</f>
        <v>136514000</v>
      </c>
      <c r="L1095" s="13">
        <f>SUM(L1093:L1094)</f>
        <v>0</v>
      </c>
      <c r="M1095" s="3"/>
      <c r="N1095" s="3"/>
      <c r="O1095" s="3"/>
      <c r="P1095" s="3"/>
      <c r="Q1095" s="3"/>
      <c r="R1095" s="3"/>
      <c r="S1095" s="3"/>
      <c r="T1095" s="3"/>
      <c r="U1095" s="3"/>
      <c r="V1095" s="3"/>
      <c r="W1095" s="3"/>
      <c r="X1095" s="3"/>
      <c r="Y1095" s="3" t="s">
        <v>45</v>
      </c>
      <c r="Z1095" s="13">
        <f>SUM(Z1093:Z1094)</f>
        <v>0</v>
      </c>
    </row>
    <row r="1096" spans="1:26">
      <c r="A1096" s="15">
        <v>219</v>
      </c>
      <c r="B1096" s="15">
        <v>1</v>
      </c>
      <c r="C1096" s="15" t="s">
        <v>1365</v>
      </c>
      <c r="D1096" s="15">
        <v>1</v>
      </c>
      <c r="E1096" s="15" t="s">
        <v>1366</v>
      </c>
      <c r="F1096" s="15">
        <v>3</v>
      </c>
      <c r="G1096" s="15" t="s">
        <v>1374</v>
      </c>
      <c r="H1096" s="16" t="s">
        <v>1368</v>
      </c>
      <c r="I1096" s="16" t="s">
        <v>1369</v>
      </c>
      <c r="J1096" s="15" t="s">
        <v>1370</v>
      </c>
      <c r="K1096" s="9" cm="1">
        <f t="array" ref="K1096">IF(I1096="","",_xlfn.XLOOKUP(0&amp;A1096&amp;IF(F1096&lt;&gt;"",F1096,LOOKUP(2,1/(F$2:F1096&lt;&gt;""),F$2:F1096))&amp;I1096,Hoja4!G:G,Hoja4!F:F,"",0))</f>
        <v>2655293000</v>
      </c>
      <c r="L1096" s="2"/>
      <c r="M1096" s="15"/>
      <c r="N1096" s="15"/>
      <c r="O1096" s="15"/>
      <c r="P1096" s="15"/>
      <c r="Q1096" s="15"/>
      <c r="R1096" s="15"/>
      <c r="S1096" s="15"/>
      <c r="T1096" s="15"/>
      <c r="U1096" s="15"/>
      <c r="V1096" s="15"/>
      <c r="W1096" s="15"/>
      <c r="X1096" s="15"/>
      <c r="Y1096" s="15"/>
      <c r="Z1096" s="15"/>
    </row>
    <row r="1097" spans="1:26">
      <c r="A1097" s="15">
        <v>219</v>
      </c>
      <c r="B1097" s="15">
        <v>1</v>
      </c>
      <c r="C1097" s="15"/>
      <c r="D1097" s="15"/>
      <c r="E1097" s="15"/>
      <c r="F1097" s="15"/>
      <c r="G1097" s="15"/>
      <c r="H1097" s="16" t="s">
        <v>32</v>
      </c>
      <c r="I1097" s="16" t="s">
        <v>32</v>
      </c>
      <c r="J1097" s="15"/>
      <c r="K1097" s="18" t="str" cm="1">
        <f t="array" ref="K1097">IF(I1097="","",_xlfn.XLOOKUP(0&amp;A1097&amp;IF(F1097&lt;&gt;"",F1097,LOOKUP(2,1/(F$2:F1097&lt;&gt;""),F$2:F1097))&amp;I1097,Hoja4!G:G,Hoja4!F:F,"",0))</f>
        <v/>
      </c>
      <c r="L1097" s="15"/>
      <c r="M1097" s="15">
        <v>3</v>
      </c>
      <c r="N1097" s="15" t="s">
        <v>1375</v>
      </c>
      <c r="O1097" s="15" t="s">
        <v>100</v>
      </c>
      <c r="P1097" s="15" t="s">
        <v>131</v>
      </c>
      <c r="Q1097" s="15" t="s">
        <v>36</v>
      </c>
      <c r="R1097" s="15" t="s">
        <v>37</v>
      </c>
      <c r="S1097" s="15">
        <v>1</v>
      </c>
      <c r="T1097" s="15"/>
      <c r="U1097" s="15">
        <v>1</v>
      </c>
      <c r="V1097" s="15">
        <v>1</v>
      </c>
      <c r="W1097" s="15" t="s">
        <v>38</v>
      </c>
      <c r="X1097" s="15" t="s">
        <v>38</v>
      </c>
      <c r="Y1097" s="15" t="s">
        <v>38</v>
      </c>
      <c r="Z1097" s="2"/>
    </row>
    <row r="1098" spans="1:26">
      <c r="A1098" s="3">
        <v>219</v>
      </c>
      <c r="B1098" s="3">
        <v>1</v>
      </c>
      <c r="C1098" s="3" t="s">
        <v>1365</v>
      </c>
      <c r="D1098" s="3"/>
      <c r="E1098" s="3"/>
      <c r="F1098" s="3">
        <v>3</v>
      </c>
      <c r="G1098" s="3" t="s">
        <v>1374</v>
      </c>
      <c r="H1098" s="4" t="s">
        <v>32</v>
      </c>
      <c r="I1098" s="4" t="s">
        <v>32</v>
      </c>
      <c r="J1098" s="3" t="s">
        <v>44</v>
      </c>
      <c r="K1098" s="11">
        <f>SUM(K1096:K1097)</f>
        <v>2655293000</v>
      </c>
      <c r="L1098" s="13">
        <f>SUM(L1096:L1097)</f>
        <v>0</v>
      </c>
      <c r="M1098" s="3"/>
      <c r="N1098" s="3"/>
      <c r="O1098" s="3"/>
      <c r="P1098" s="3"/>
      <c r="Q1098" s="3"/>
      <c r="R1098" s="3"/>
      <c r="S1098" s="3"/>
      <c r="T1098" s="3"/>
      <c r="U1098" s="3"/>
      <c r="V1098" s="3"/>
      <c r="W1098" s="3"/>
      <c r="X1098" s="3"/>
      <c r="Y1098" s="3" t="s">
        <v>45</v>
      </c>
      <c r="Z1098" s="13">
        <f>SUM(Z1096:Z1097)</f>
        <v>0</v>
      </c>
    </row>
    <row r="1099" spans="1:26">
      <c r="A1099" s="15">
        <v>219</v>
      </c>
      <c r="B1099" s="15">
        <v>1</v>
      </c>
      <c r="C1099" s="15" t="s">
        <v>1365</v>
      </c>
      <c r="D1099" s="15">
        <v>1</v>
      </c>
      <c r="E1099" s="15" t="s">
        <v>1366</v>
      </c>
      <c r="F1099" s="15">
        <v>4</v>
      </c>
      <c r="G1099" s="15" t="s">
        <v>1376</v>
      </c>
      <c r="H1099" s="16" t="s">
        <v>1368</v>
      </c>
      <c r="I1099" s="16" t="s">
        <v>1369</v>
      </c>
      <c r="J1099" s="15" t="s">
        <v>1370</v>
      </c>
      <c r="K1099" s="9" cm="1">
        <f t="array" ref="K1099">IF(I1099="","",_xlfn.XLOOKUP(0&amp;A1099&amp;IF(F1099&lt;&gt;"",F1099,LOOKUP(2,1/(F$2:F1099&lt;&gt;""),F$2:F1099))&amp;I1099,Hoja4!G:G,Hoja4!F:F,"",0))</f>
        <v>2115056000</v>
      </c>
      <c r="L1099" s="2"/>
      <c r="M1099" s="15"/>
      <c r="N1099" s="15"/>
      <c r="O1099" s="15"/>
      <c r="P1099" s="15"/>
      <c r="Q1099" s="15"/>
      <c r="R1099" s="15"/>
      <c r="S1099" s="15"/>
      <c r="T1099" s="15"/>
      <c r="U1099" s="15"/>
      <c r="V1099" s="15"/>
      <c r="W1099" s="15"/>
      <c r="X1099" s="15"/>
      <c r="Y1099" s="15"/>
      <c r="Z1099" s="15"/>
    </row>
    <row r="1100" spans="1:26">
      <c r="A1100" s="15">
        <v>219</v>
      </c>
      <c r="B1100" s="15">
        <v>1</v>
      </c>
      <c r="C1100" s="15"/>
      <c r="D1100" s="15"/>
      <c r="E1100" s="15"/>
      <c r="F1100" s="15"/>
      <c r="G1100" s="15"/>
      <c r="H1100" s="16" t="s">
        <v>32</v>
      </c>
      <c r="I1100" s="16" t="s">
        <v>32</v>
      </c>
      <c r="J1100" s="15"/>
      <c r="K1100" s="18" t="str" cm="1">
        <f t="array" ref="K1100">IF(I1100="","",_xlfn.XLOOKUP(0&amp;A1100&amp;IF(F1100&lt;&gt;"",F1100,LOOKUP(2,1/(F$2:F1100&lt;&gt;""),F$2:F1100))&amp;I1100,Hoja4!G:G,Hoja4!F:F,"",0))</f>
        <v/>
      </c>
      <c r="L1100" s="15"/>
      <c r="M1100" s="15">
        <v>4</v>
      </c>
      <c r="N1100" s="15" t="s">
        <v>1377</v>
      </c>
      <c r="O1100" s="15" t="s">
        <v>100</v>
      </c>
      <c r="P1100" s="15" t="s">
        <v>131</v>
      </c>
      <c r="Q1100" s="15" t="s">
        <v>36</v>
      </c>
      <c r="R1100" s="15" t="s">
        <v>37</v>
      </c>
      <c r="S1100" s="15">
        <v>1</v>
      </c>
      <c r="T1100" s="15"/>
      <c r="U1100" s="15">
        <v>1</v>
      </c>
      <c r="V1100" s="15">
        <v>1</v>
      </c>
      <c r="W1100" s="15" t="s">
        <v>43</v>
      </c>
      <c r="X1100" s="15" t="s">
        <v>38</v>
      </c>
      <c r="Y1100" s="15" t="s">
        <v>38</v>
      </c>
      <c r="Z1100" s="2"/>
    </row>
    <row r="1101" spans="1:26">
      <c r="A1101" s="3">
        <v>219</v>
      </c>
      <c r="B1101" s="3">
        <v>1</v>
      </c>
      <c r="C1101" s="3" t="s">
        <v>1365</v>
      </c>
      <c r="D1101" s="3"/>
      <c r="E1101" s="3"/>
      <c r="F1101" s="3">
        <v>4</v>
      </c>
      <c r="G1101" s="3" t="s">
        <v>1376</v>
      </c>
      <c r="H1101" s="4" t="s">
        <v>32</v>
      </c>
      <c r="I1101" s="4" t="s">
        <v>32</v>
      </c>
      <c r="J1101" s="3" t="s">
        <v>44</v>
      </c>
      <c r="K1101" s="11">
        <f>SUM(K1099:K1100)</f>
        <v>2115056000</v>
      </c>
      <c r="L1101" s="13">
        <f>SUM(L1099:L1100)</f>
        <v>0</v>
      </c>
      <c r="M1101" s="3"/>
      <c r="N1101" s="3"/>
      <c r="O1101" s="3"/>
      <c r="P1101" s="3"/>
      <c r="Q1101" s="3"/>
      <c r="R1101" s="3"/>
      <c r="S1101" s="3"/>
      <c r="T1101" s="3"/>
      <c r="U1101" s="3"/>
      <c r="V1101" s="3"/>
      <c r="W1101" s="3"/>
      <c r="X1101" s="3"/>
      <c r="Y1101" s="3" t="s">
        <v>45</v>
      </c>
      <c r="Z1101" s="13">
        <f>SUM(Z1099:Z1100)</f>
        <v>0</v>
      </c>
    </row>
    <row r="1102" spans="1:26">
      <c r="A1102" s="5">
        <v>219</v>
      </c>
      <c r="B1102" s="5">
        <v>1</v>
      </c>
      <c r="C1102" s="5" t="s">
        <v>1365</v>
      </c>
      <c r="D1102" s="5"/>
      <c r="E1102" s="5"/>
      <c r="F1102" s="5"/>
      <c r="G1102" s="5"/>
      <c r="H1102" s="6" t="s">
        <v>32</v>
      </c>
      <c r="I1102" s="6" t="s">
        <v>32</v>
      </c>
      <c r="J1102" s="5" t="s">
        <v>121</v>
      </c>
      <c r="K1102" s="12">
        <f>SUM(K1092,K1095,K1098,K1101)</f>
        <v>6349767000</v>
      </c>
      <c r="L1102" s="14">
        <f>SUM(L1092,L1095,L1098,L1101)</f>
        <v>0</v>
      </c>
      <c r="M1102" s="5"/>
      <c r="N1102" s="5"/>
      <c r="O1102" s="5"/>
      <c r="P1102" s="5"/>
      <c r="Q1102" s="5"/>
      <c r="R1102" s="5"/>
      <c r="S1102" s="5"/>
      <c r="T1102" s="5"/>
      <c r="U1102" s="5"/>
      <c r="V1102" s="5"/>
      <c r="W1102" s="5"/>
      <c r="X1102" s="5"/>
      <c r="Y1102" s="5" t="s">
        <v>121</v>
      </c>
      <c r="Z1102" s="14">
        <f>SUM(Z1092,Z1095,Z1098,Z1101)</f>
        <v>0</v>
      </c>
    </row>
    <row r="1103" spans="1:26">
      <c r="A1103" s="15">
        <v>230</v>
      </c>
      <c r="B1103" s="15">
        <v>1</v>
      </c>
      <c r="C1103" s="15" t="s">
        <v>1378</v>
      </c>
      <c r="D1103" s="15">
        <v>3</v>
      </c>
      <c r="E1103" s="15" t="s">
        <v>1379</v>
      </c>
      <c r="F1103" s="15">
        <v>5</v>
      </c>
      <c r="G1103" s="15" t="s">
        <v>1380</v>
      </c>
      <c r="H1103" s="16" t="s">
        <v>32</v>
      </c>
      <c r="I1103" s="16" t="s">
        <v>32</v>
      </c>
      <c r="J1103" s="15"/>
      <c r="K1103" s="18" t="str" cm="1">
        <f t="array" ref="K1103">IF(I1103="","",_xlfn.XLOOKUP(0&amp;A1103&amp;IF(F1103&lt;&gt;"",F1103,LOOKUP(2,1/(F$2:F1103&lt;&gt;""),F$2:F1103))&amp;I1103,Hoja4!G:G,Hoja4!F:F,"",0))</f>
        <v/>
      </c>
      <c r="L1103" s="15"/>
      <c r="M1103" s="15"/>
      <c r="N1103" s="15"/>
      <c r="O1103" s="15"/>
      <c r="P1103" s="15"/>
      <c r="Q1103" s="15"/>
      <c r="R1103" s="15"/>
      <c r="S1103" s="15"/>
      <c r="T1103" s="15"/>
      <c r="U1103" s="15"/>
      <c r="V1103" s="15"/>
      <c r="W1103" s="15"/>
      <c r="X1103" s="15"/>
      <c r="Y1103" s="15"/>
      <c r="Z1103" s="2"/>
    </row>
    <row r="1104" spans="1:26">
      <c r="A1104" s="15">
        <v>230</v>
      </c>
      <c r="B1104" s="15">
        <v>1</v>
      </c>
      <c r="C1104" s="15"/>
      <c r="D1104" s="15"/>
      <c r="E1104" s="15"/>
      <c r="F1104" s="15"/>
      <c r="G1104" s="15"/>
      <c r="H1104" s="16" t="s">
        <v>32</v>
      </c>
      <c r="I1104" s="16" t="s">
        <v>32</v>
      </c>
      <c r="J1104" s="15"/>
      <c r="K1104" s="18" t="str" cm="1">
        <f t="array" ref="K1104">IF(I1104="","",_xlfn.XLOOKUP(0&amp;A1104&amp;IF(F1104&lt;&gt;"",F1104,LOOKUP(2,1/(F$2:F1104&lt;&gt;""),F$2:F1104))&amp;I1104,Hoja4!G:G,Hoja4!F:F,"",0))</f>
        <v/>
      </c>
      <c r="L1104" s="15"/>
      <c r="M1104" s="15">
        <v>4</v>
      </c>
      <c r="N1104" s="15" t="s">
        <v>1381</v>
      </c>
      <c r="O1104" s="15" t="s">
        <v>40</v>
      </c>
      <c r="P1104" s="15" t="s">
        <v>115</v>
      </c>
      <c r="Q1104" s="15" t="s">
        <v>36</v>
      </c>
      <c r="R1104" s="15" t="s">
        <v>58</v>
      </c>
      <c r="S1104" s="15">
        <v>3750</v>
      </c>
      <c r="T1104" s="15"/>
      <c r="U1104" s="15">
        <v>23750</v>
      </c>
      <c r="V1104" s="15">
        <v>2500</v>
      </c>
      <c r="W1104" s="15" t="s">
        <v>38</v>
      </c>
      <c r="X1104" s="15" t="s">
        <v>38</v>
      </c>
      <c r="Y1104" s="15" t="s">
        <v>38</v>
      </c>
      <c r="Z1104" s="2"/>
    </row>
    <row r="1105" spans="1:26">
      <c r="A1105" s="3">
        <v>230</v>
      </c>
      <c r="B1105" s="3">
        <v>1</v>
      </c>
      <c r="C1105" s="3" t="s">
        <v>1378</v>
      </c>
      <c r="D1105" s="3"/>
      <c r="E1105" s="3"/>
      <c r="F1105" s="3">
        <v>5</v>
      </c>
      <c r="G1105" s="3" t="s">
        <v>1380</v>
      </c>
      <c r="H1105" s="4" t="s">
        <v>32</v>
      </c>
      <c r="I1105" s="4" t="s">
        <v>32</v>
      </c>
      <c r="J1105" s="3" t="s">
        <v>44</v>
      </c>
      <c r="K1105" s="11">
        <f>SUM(K1103:K1104)</f>
        <v>0</v>
      </c>
      <c r="L1105" s="13">
        <f>SUM(L1102:L1104)</f>
        <v>0</v>
      </c>
      <c r="M1105" s="3"/>
      <c r="N1105" s="3"/>
      <c r="O1105" s="3"/>
      <c r="P1105" s="3"/>
      <c r="Q1105" s="3"/>
      <c r="R1105" s="3"/>
      <c r="S1105" s="3"/>
      <c r="T1105" s="3"/>
      <c r="U1105" s="3"/>
      <c r="V1105" s="3"/>
      <c r="W1105" s="3"/>
      <c r="X1105" s="3"/>
      <c r="Y1105" s="3" t="s">
        <v>45</v>
      </c>
      <c r="Z1105" s="13">
        <f>SUM(Z1102:Z1104)</f>
        <v>0</v>
      </c>
    </row>
    <row r="1106" spans="1:26">
      <c r="A1106" s="15">
        <v>230</v>
      </c>
      <c r="B1106" s="15">
        <v>1</v>
      </c>
      <c r="C1106" s="15" t="s">
        <v>1378</v>
      </c>
      <c r="D1106" s="15">
        <v>3</v>
      </c>
      <c r="E1106" s="15" t="s">
        <v>1379</v>
      </c>
      <c r="F1106" s="15">
        <v>6</v>
      </c>
      <c r="G1106" s="15" t="s">
        <v>1382</v>
      </c>
      <c r="H1106" s="16" t="s">
        <v>1383</v>
      </c>
      <c r="I1106" s="16" t="s">
        <v>1384</v>
      </c>
      <c r="J1106" s="15" t="s">
        <v>1385</v>
      </c>
      <c r="K1106" s="9" cm="1">
        <f t="array" ref="K1106">IF(I1106="","",_xlfn.XLOOKUP(0&amp;A1106&amp;IF(F1106&lt;&gt;"",F1106,LOOKUP(2,1/(F$2:F1106&lt;&gt;""),F$2:F1106))&amp;I1106,Hoja4!G:G,Hoja4!F:F,"",0))</f>
        <v>17470664287</v>
      </c>
      <c r="L1106" s="2"/>
      <c r="M1106" s="15"/>
      <c r="N1106" s="15"/>
      <c r="O1106" s="15"/>
      <c r="P1106" s="15"/>
      <c r="Q1106" s="15"/>
      <c r="R1106" s="15"/>
      <c r="S1106" s="15"/>
      <c r="T1106" s="15"/>
      <c r="U1106" s="15"/>
      <c r="V1106" s="15"/>
      <c r="W1106" s="15"/>
      <c r="X1106" s="15"/>
      <c r="Y1106" s="15"/>
      <c r="Z1106" s="15"/>
    </row>
    <row r="1107" spans="1:26">
      <c r="A1107" s="15">
        <v>230</v>
      </c>
      <c r="B1107" s="15">
        <v>1</v>
      </c>
      <c r="C1107" s="15"/>
      <c r="D1107" s="15"/>
      <c r="E1107" s="15"/>
      <c r="F1107" s="15"/>
      <c r="G1107" s="15"/>
      <c r="H1107" s="16" t="s">
        <v>32</v>
      </c>
      <c r="I1107" s="16" t="s">
        <v>32</v>
      </c>
      <c r="J1107" s="15"/>
      <c r="K1107" s="18" t="str" cm="1">
        <f t="array" ref="K1107">IF(I1107="","",_xlfn.XLOOKUP(0&amp;A1107&amp;IF(F1107&lt;&gt;"",F1107,LOOKUP(2,1/(F$2:F1107&lt;&gt;""),F$2:F1107))&amp;I1107,Hoja4!G:G,Hoja4!F:F,"",0))</f>
        <v/>
      </c>
      <c r="L1107" s="15"/>
      <c r="M1107" s="15">
        <v>5</v>
      </c>
      <c r="N1107" s="15" t="s">
        <v>1386</v>
      </c>
      <c r="O1107" s="15" t="s">
        <v>40</v>
      </c>
      <c r="P1107" s="15" t="s">
        <v>115</v>
      </c>
      <c r="Q1107" s="15" t="s">
        <v>36</v>
      </c>
      <c r="R1107" s="15" t="s">
        <v>58</v>
      </c>
      <c r="S1107" s="15">
        <v>3465.78</v>
      </c>
      <c r="T1107" s="15"/>
      <c r="U1107" s="15">
        <v>128000</v>
      </c>
      <c r="V1107" s="15">
        <v>12800</v>
      </c>
      <c r="W1107" s="15" t="s">
        <v>38</v>
      </c>
      <c r="X1107" s="15" t="s">
        <v>38</v>
      </c>
      <c r="Y1107" s="15" t="s">
        <v>38</v>
      </c>
      <c r="Z1107" s="2"/>
    </row>
    <row r="1108" spans="1:26">
      <c r="A1108" s="3">
        <v>230</v>
      </c>
      <c r="B1108" s="3">
        <v>1</v>
      </c>
      <c r="C1108" s="3" t="s">
        <v>1378</v>
      </c>
      <c r="D1108" s="3"/>
      <c r="E1108" s="3"/>
      <c r="F1108" s="3">
        <v>6</v>
      </c>
      <c r="G1108" s="3" t="s">
        <v>1382</v>
      </c>
      <c r="H1108" s="4" t="s">
        <v>32</v>
      </c>
      <c r="I1108" s="4" t="s">
        <v>32</v>
      </c>
      <c r="J1108" s="3" t="s">
        <v>44</v>
      </c>
      <c r="K1108" s="11">
        <f>SUM(K1106:K1107)</f>
        <v>17470664287</v>
      </c>
      <c r="L1108" s="13">
        <f>SUM(L1106:L1107)</f>
        <v>0</v>
      </c>
      <c r="M1108" s="3"/>
      <c r="N1108" s="3"/>
      <c r="O1108" s="3"/>
      <c r="P1108" s="3"/>
      <c r="Q1108" s="3"/>
      <c r="R1108" s="3"/>
      <c r="S1108" s="3"/>
      <c r="T1108" s="3"/>
      <c r="U1108" s="3"/>
      <c r="V1108" s="3"/>
      <c r="W1108" s="3"/>
      <c r="X1108" s="3"/>
      <c r="Y1108" s="3" t="s">
        <v>45</v>
      </c>
      <c r="Z1108" s="13">
        <f>SUM(Z1106:Z1107)</f>
        <v>0</v>
      </c>
    </row>
    <row r="1109" spans="1:26">
      <c r="A1109" s="15">
        <v>230</v>
      </c>
      <c r="B1109" s="15">
        <v>1</v>
      </c>
      <c r="C1109" s="15" t="s">
        <v>1378</v>
      </c>
      <c r="D1109" s="15">
        <v>3</v>
      </c>
      <c r="E1109" s="15" t="s">
        <v>1379</v>
      </c>
      <c r="F1109" s="15">
        <v>7</v>
      </c>
      <c r="G1109" s="15" t="s">
        <v>1387</v>
      </c>
      <c r="H1109" s="16" t="s">
        <v>1388</v>
      </c>
      <c r="I1109" s="16" t="s">
        <v>1389</v>
      </c>
      <c r="J1109" s="15" t="s">
        <v>1390</v>
      </c>
      <c r="K1109" s="9" cm="1">
        <f t="array" ref="K1109">IF(I1109="","",_xlfn.XLOOKUP(0&amp;A1109&amp;IF(F1109&lt;&gt;"",F1109,LOOKUP(2,1/(F$2:F1109&lt;&gt;""),F$2:F1109))&amp;I1109,Hoja4!G:G,Hoja4!F:F,"",0))</f>
        <v>2565693000</v>
      </c>
      <c r="L1109" s="2"/>
      <c r="M1109" s="15"/>
      <c r="N1109" s="15"/>
      <c r="O1109" s="15"/>
      <c r="P1109" s="15"/>
      <c r="Q1109" s="15"/>
      <c r="R1109" s="15"/>
      <c r="S1109" s="15"/>
      <c r="T1109" s="15"/>
      <c r="U1109" s="15"/>
      <c r="V1109" s="15"/>
      <c r="W1109" s="15"/>
      <c r="X1109" s="15"/>
      <c r="Y1109" s="15"/>
      <c r="Z1109" s="15"/>
    </row>
    <row r="1110" spans="1:26">
      <c r="A1110" s="15">
        <v>230</v>
      </c>
      <c r="B1110" s="15">
        <v>1</v>
      </c>
      <c r="C1110" s="15"/>
      <c r="D1110" s="15"/>
      <c r="E1110" s="15"/>
      <c r="F1110" s="15"/>
      <c r="G1110" s="15"/>
      <c r="H1110" s="16" t="s">
        <v>32</v>
      </c>
      <c r="I1110" s="16" t="s">
        <v>32</v>
      </c>
      <c r="J1110" s="15"/>
      <c r="K1110" s="18" t="str" cm="1">
        <f t="array" ref="K1110">IF(I1110="","",_xlfn.XLOOKUP(0&amp;A1110&amp;IF(F1110&lt;&gt;"",F1110,LOOKUP(2,1/(F$2:F1110&lt;&gt;""),F$2:F1110))&amp;I1110,Hoja4!G:G,Hoja4!F:F,"",0))</f>
        <v/>
      </c>
      <c r="L1110" s="15"/>
      <c r="M1110" s="15">
        <v>8</v>
      </c>
      <c r="N1110" s="15" t="s">
        <v>1391</v>
      </c>
      <c r="O1110" s="15" t="s">
        <v>34</v>
      </c>
      <c r="P1110" s="15" t="s">
        <v>95</v>
      </c>
      <c r="Q1110" s="15" t="s">
        <v>36</v>
      </c>
      <c r="R1110" s="15" t="s">
        <v>58</v>
      </c>
      <c r="S1110" s="15">
        <v>28207</v>
      </c>
      <c r="T1110" s="15"/>
      <c r="U1110" s="15">
        <v>43490</v>
      </c>
      <c r="V1110" s="15">
        <v>31730</v>
      </c>
      <c r="W1110" s="15" t="s">
        <v>38</v>
      </c>
      <c r="X1110" s="15" t="s">
        <v>38</v>
      </c>
      <c r="Y1110" s="15" t="s">
        <v>38</v>
      </c>
      <c r="Z1110" s="2"/>
    </row>
    <row r="1111" spans="1:26">
      <c r="A1111" s="3">
        <v>230</v>
      </c>
      <c r="B1111" s="3">
        <v>1</v>
      </c>
      <c r="C1111" s="3" t="s">
        <v>1378</v>
      </c>
      <c r="D1111" s="3"/>
      <c r="E1111" s="3"/>
      <c r="F1111" s="3">
        <v>7</v>
      </c>
      <c r="G1111" s="3" t="s">
        <v>1387</v>
      </c>
      <c r="H1111" s="4" t="s">
        <v>32</v>
      </c>
      <c r="I1111" s="4" t="s">
        <v>32</v>
      </c>
      <c r="J1111" s="3" t="s">
        <v>44</v>
      </c>
      <c r="K1111" s="11">
        <f>SUM(K1109:K1110)</f>
        <v>2565693000</v>
      </c>
      <c r="L1111" s="13">
        <f>SUM(L1109:L1110)</f>
        <v>0</v>
      </c>
      <c r="M1111" s="3"/>
      <c r="N1111" s="3"/>
      <c r="O1111" s="3"/>
      <c r="P1111" s="3"/>
      <c r="Q1111" s="3"/>
      <c r="R1111" s="3"/>
      <c r="S1111" s="3"/>
      <c r="T1111" s="3"/>
      <c r="U1111" s="3"/>
      <c r="V1111" s="3"/>
      <c r="W1111" s="3"/>
      <c r="X1111" s="3"/>
      <c r="Y1111" s="3" t="s">
        <v>45</v>
      </c>
      <c r="Z1111" s="13">
        <f>SUM(Z1109:Z1110)</f>
        <v>0</v>
      </c>
    </row>
    <row r="1112" spans="1:26">
      <c r="A1112" s="15">
        <v>230</v>
      </c>
      <c r="B1112" s="15">
        <v>1</v>
      </c>
      <c r="C1112" s="15" t="s">
        <v>1378</v>
      </c>
      <c r="D1112" s="15">
        <v>3</v>
      </c>
      <c r="E1112" s="15" t="s">
        <v>1379</v>
      </c>
      <c r="F1112" s="15">
        <v>8</v>
      </c>
      <c r="G1112" s="15" t="s">
        <v>1392</v>
      </c>
      <c r="H1112" s="16" t="s">
        <v>1393</v>
      </c>
      <c r="I1112" s="16" t="s">
        <v>1394</v>
      </c>
      <c r="J1112" s="15" t="s">
        <v>1395</v>
      </c>
      <c r="K1112" s="9" cm="1">
        <f t="array" ref="K1112">IF(I1112="","",_xlfn.XLOOKUP(0&amp;A1112&amp;IF(F1112&lt;&gt;"",F1112,LOOKUP(2,1/(F$2:F1112&lt;&gt;""),F$2:F1112))&amp;I1112,Hoja4!G:G,Hoja4!F:F,"",0))</f>
        <v>1724387870</v>
      </c>
      <c r="L1112" s="2"/>
      <c r="M1112" s="15"/>
      <c r="N1112" s="15"/>
      <c r="O1112" s="15"/>
      <c r="P1112" s="15"/>
      <c r="Q1112" s="15"/>
      <c r="R1112" s="15"/>
      <c r="S1112" s="15"/>
      <c r="T1112" s="15"/>
      <c r="U1112" s="15"/>
      <c r="V1112" s="15"/>
      <c r="W1112" s="15"/>
      <c r="X1112" s="15"/>
      <c r="Y1112" s="15"/>
      <c r="Z1112" s="15"/>
    </row>
    <row r="1113" spans="1:26">
      <c r="A1113" s="15">
        <v>230</v>
      </c>
      <c r="B1113" s="15">
        <v>1</v>
      </c>
      <c r="C1113" s="15"/>
      <c r="D1113" s="15"/>
      <c r="E1113" s="15"/>
      <c r="F1113" s="15"/>
      <c r="G1113" s="15"/>
      <c r="H1113" s="16" t="s">
        <v>1396</v>
      </c>
      <c r="I1113" s="16" t="s">
        <v>1397</v>
      </c>
      <c r="J1113" s="15" t="s">
        <v>1398</v>
      </c>
      <c r="K1113" s="9" cm="1">
        <f t="array" ref="K1113">IF(I1113="","",_xlfn.XLOOKUP(0&amp;A1113&amp;IF(F1113&lt;&gt;"",F1113,LOOKUP(2,1/(F$2:F1113&lt;&gt;""),F$2:F1113))&amp;I1113,Hoja4!G:G,Hoja4!F:F,"",0))</f>
        <v>7403973563</v>
      </c>
      <c r="L1113" s="2"/>
      <c r="M1113" s="15"/>
      <c r="N1113" s="15"/>
      <c r="O1113" s="15"/>
      <c r="P1113" s="15"/>
      <c r="Q1113" s="15"/>
      <c r="R1113" s="15"/>
      <c r="S1113" s="15"/>
      <c r="T1113" s="15"/>
      <c r="U1113" s="15"/>
      <c r="V1113" s="15"/>
      <c r="W1113" s="15"/>
      <c r="X1113" s="15"/>
      <c r="Y1113" s="15"/>
      <c r="Z1113" s="15"/>
    </row>
    <row r="1114" spans="1:26">
      <c r="A1114" s="15">
        <v>230</v>
      </c>
      <c r="B1114" s="15">
        <v>1</v>
      </c>
      <c r="C1114" s="15"/>
      <c r="D1114" s="15"/>
      <c r="E1114" s="15"/>
      <c r="F1114" s="15"/>
      <c r="G1114" s="15"/>
      <c r="H1114" s="16" t="s">
        <v>32</v>
      </c>
      <c r="I1114" s="16" t="s">
        <v>32</v>
      </c>
      <c r="J1114" s="15"/>
      <c r="K1114" s="18" t="str" cm="1">
        <f t="array" ref="K1114">IF(I1114="","",_xlfn.XLOOKUP(0&amp;A1114&amp;IF(F1114&lt;&gt;"",F1114,LOOKUP(2,1/(F$2:F1114&lt;&gt;""),F$2:F1114))&amp;I1114,Hoja4!G:G,Hoja4!F:F,"",0))</f>
        <v/>
      </c>
      <c r="L1114" s="15"/>
      <c r="M1114" s="15">
        <v>9</v>
      </c>
      <c r="N1114" s="15" t="s">
        <v>1399</v>
      </c>
      <c r="O1114" s="15" t="s">
        <v>34</v>
      </c>
      <c r="P1114" s="15" t="s">
        <v>35</v>
      </c>
      <c r="Q1114" s="15" t="s">
        <v>36</v>
      </c>
      <c r="R1114" s="15" t="s">
        <v>58</v>
      </c>
      <c r="S1114" s="15"/>
      <c r="T1114" s="15"/>
      <c r="U1114" s="15">
        <v>150</v>
      </c>
      <c r="V1114" s="15">
        <v>20</v>
      </c>
      <c r="W1114" s="15" t="s">
        <v>38</v>
      </c>
      <c r="X1114" s="15" t="s">
        <v>38</v>
      </c>
      <c r="Y1114" s="15" t="s">
        <v>38</v>
      </c>
      <c r="Z1114" s="2"/>
    </row>
    <row r="1115" spans="1:26">
      <c r="A1115" s="15">
        <v>230</v>
      </c>
      <c r="B1115" s="15">
        <v>1</v>
      </c>
      <c r="C1115" s="15"/>
      <c r="D1115" s="15"/>
      <c r="E1115" s="15"/>
      <c r="F1115" s="15"/>
      <c r="G1115" s="15"/>
      <c r="H1115" s="16" t="s">
        <v>32</v>
      </c>
      <c r="I1115" s="16" t="s">
        <v>32</v>
      </c>
      <c r="J1115" s="15"/>
      <c r="K1115" s="18" t="str" cm="1">
        <f t="array" ref="K1115">IF(I1115="","",_xlfn.XLOOKUP(0&amp;A1115&amp;IF(F1115&lt;&gt;"",F1115,LOOKUP(2,1/(F$2:F1115&lt;&gt;""),F$2:F1115))&amp;I1115,Hoja4!G:G,Hoja4!F:F,"",0))</f>
        <v/>
      </c>
      <c r="L1115" s="15"/>
      <c r="M1115" s="15">
        <v>10</v>
      </c>
      <c r="N1115" s="15" t="s">
        <v>1400</v>
      </c>
      <c r="O1115" s="15" t="s">
        <v>40</v>
      </c>
      <c r="P1115" s="15" t="s">
        <v>95</v>
      </c>
      <c r="Q1115" s="15" t="s">
        <v>36</v>
      </c>
      <c r="R1115" s="15" t="s">
        <v>58</v>
      </c>
      <c r="S1115" s="15">
        <v>61548</v>
      </c>
      <c r="T1115" s="15"/>
      <c r="U1115" s="15">
        <v>660480</v>
      </c>
      <c r="V1115" s="15">
        <v>64548</v>
      </c>
      <c r="W1115" s="15" t="s">
        <v>38</v>
      </c>
      <c r="X1115" s="15" t="s">
        <v>38</v>
      </c>
      <c r="Y1115" s="15" t="s">
        <v>38</v>
      </c>
      <c r="Z1115" s="2"/>
    </row>
    <row r="1116" spans="1:26">
      <c r="A1116" s="15">
        <v>230</v>
      </c>
      <c r="B1116" s="15">
        <v>1</v>
      </c>
      <c r="C1116" s="15"/>
      <c r="D1116" s="15"/>
      <c r="E1116" s="15"/>
      <c r="F1116" s="15"/>
      <c r="G1116" s="15"/>
      <c r="H1116" s="16" t="s">
        <v>32</v>
      </c>
      <c r="I1116" s="16" t="s">
        <v>32</v>
      </c>
      <c r="J1116" s="15"/>
      <c r="K1116" s="18" t="str" cm="1">
        <f t="array" ref="K1116">IF(I1116="","",_xlfn.XLOOKUP(0&amp;A1116&amp;IF(F1116&lt;&gt;"",F1116,LOOKUP(2,1/(F$2:F1116&lt;&gt;""),F$2:F1116))&amp;I1116,Hoja4!G:G,Hoja4!F:F,"",0))</f>
        <v/>
      </c>
      <c r="L1116" s="15"/>
      <c r="M1116" s="15">
        <v>11</v>
      </c>
      <c r="N1116" s="15" t="s">
        <v>1401</v>
      </c>
      <c r="O1116" s="15" t="s">
        <v>40</v>
      </c>
      <c r="P1116" s="15" t="s">
        <v>95</v>
      </c>
      <c r="Q1116" s="15" t="s">
        <v>36</v>
      </c>
      <c r="R1116" s="15" t="s">
        <v>58</v>
      </c>
      <c r="S1116" s="15">
        <v>4632</v>
      </c>
      <c r="T1116" s="15"/>
      <c r="U1116" s="15">
        <v>57570</v>
      </c>
      <c r="V1116" s="15">
        <v>5382</v>
      </c>
      <c r="W1116" s="15" t="s">
        <v>38</v>
      </c>
      <c r="X1116" s="15" t="s">
        <v>38</v>
      </c>
      <c r="Y1116" s="15" t="s">
        <v>38</v>
      </c>
      <c r="Z1116" s="2"/>
    </row>
    <row r="1117" spans="1:26">
      <c r="A1117" s="3">
        <v>230</v>
      </c>
      <c r="B1117" s="3">
        <v>1</v>
      </c>
      <c r="C1117" s="3" t="s">
        <v>1378</v>
      </c>
      <c r="D1117" s="3"/>
      <c r="E1117" s="3"/>
      <c r="F1117" s="3">
        <v>8</v>
      </c>
      <c r="G1117" s="3" t="s">
        <v>1392</v>
      </c>
      <c r="H1117" s="4" t="s">
        <v>32</v>
      </c>
      <c r="I1117" s="4" t="s">
        <v>32</v>
      </c>
      <c r="J1117" s="3" t="s">
        <v>44</v>
      </c>
      <c r="K1117" s="11">
        <f>SUM(K1112:K1116)</f>
        <v>9128361433</v>
      </c>
      <c r="L1117" s="13">
        <f>SUM(L1112:L1116)</f>
        <v>0</v>
      </c>
      <c r="M1117" s="3"/>
      <c r="N1117" s="3"/>
      <c r="O1117" s="3"/>
      <c r="P1117" s="3"/>
      <c r="Q1117" s="3"/>
      <c r="R1117" s="3"/>
      <c r="S1117" s="3"/>
      <c r="T1117" s="3"/>
      <c r="U1117" s="3"/>
      <c r="V1117" s="3"/>
      <c r="W1117" s="3"/>
      <c r="X1117" s="3"/>
      <c r="Y1117" s="3" t="s">
        <v>45</v>
      </c>
      <c r="Z1117" s="13">
        <f>SUM(Z1112:Z1116)</f>
        <v>0</v>
      </c>
    </row>
    <row r="1118" spans="1:26">
      <c r="A1118" s="15">
        <v>230</v>
      </c>
      <c r="B1118" s="15">
        <v>1</v>
      </c>
      <c r="C1118" s="15" t="s">
        <v>1378</v>
      </c>
      <c r="D1118" s="15">
        <v>4</v>
      </c>
      <c r="E1118" s="15" t="s">
        <v>1402</v>
      </c>
      <c r="F1118" s="15">
        <v>9</v>
      </c>
      <c r="G1118" s="15" t="s">
        <v>1403</v>
      </c>
      <c r="H1118" s="16" t="s">
        <v>1404</v>
      </c>
      <c r="I1118" s="16" t="s">
        <v>1405</v>
      </c>
      <c r="J1118" s="15" t="s">
        <v>1406</v>
      </c>
      <c r="K1118" s="9" cm="1">
        <f t="array" ref="K1118">IF(I1118="","",_xlfn.XLOOKUP(0&amp;A1118&amp;IF(F1118&lt;&gt;"",F1118,LOOKUP(2,1/(F$2:F1118&lt;&gt;""),F$2:F1118))&amp;I1118,Hoja4!G:G,Hoja4!F:F,"",0))</f>
        <v>1114625000</v>
      </c>
      <c r="L1118" s="2"/>
      <c r="M1118" s="15"/>
      <c r="N1118" s="15"/>
      <c r="O1118" s="15"/>
      <c r="P1118" s="15"/>
      <c r="Q1118" s="15"/>
      <c r="R1118" s="15"/>
      <c r="S1118" s="15"/>
      <c r="T1118" s="15"/>
      <c r="U1118" s="15"/>
      <c r="V1118" s="15"/>
      <c r="W1118" s="15"/>
      <c r="X1118" s="15"/>
      <c r="Y1118" s="15"/>
      <c r="Z1118" s="15"/>
    </row>
    <row r="1119" spans="1:26">
      <c r="A1119" s="15">
        <v>230</v>
      </c>
      <c r="B1119" s="15">
        <v>1</v>
      </c>
      <c r="C1119" s="15"/>
      <c r="D1119" s="15"/>
      <c r="E1119" s="15"/>
      <c r="F1119" s="15"/>
      <c r="G1119" s="15"/>
      <c r="H1119" s="16" t="s">
        <v>32</v>
      </c>
      <c r="I1119" s="16" t="s">
        <v>32</v>
      </c>
      <c r="J1119" s="15"/>
      <c r="K1119" s="18" t="str" cm="1">
        <f t="array" ref="K1119">IF(I1119="","",_xlfn.XLOOKUP(0&amp;A1119&amp;IF(F1119&lt;&gt;"",F1119,LOOKUP(2,1/(F$2:F1119&lt;&gt;""),F$2:F1119))&amp;I1119,Hoja4!G:G,Hoja4!F:F,"",0))</f>
        <v/>
      </c>
      <c r="L1119" s="15"/>
      <c r="M1119" s="15">
        <v>12</v>
      </c>
      <c r="N1119" s="15" t="s">
        <v>1407</v>
      </c>
      <c r="O1119" s="15" t="s">
        <v>34</v>
      </c>
      <c r="P1119" s="15" t="s">
        <v>95</v>
      </c>
      <c r="Q1119" s="15" t="s">
        <v>36</v>
      </c>
      <c r="R1119" s="15" t="s">
        <v>58</v>
      </c>
      <c r="S1119" s="15">
        <v>4900</v>
      </c>
      <c r="T1119" s="15"/>
      <c r="U1119" s="15">
        <v>9700</v>
      </c>
      <c r="V1119" s="15">
        <v>6600</v>
      </c>
      <c r="W1119" s="15" t="s">
        <v>38</v>
      </c>
      <c r="X1119" s="15" t="s">
        <v>38</v>
      </c>
      <c r="Y1119" s="15" t="s">
        <v>38</v>
      </c>
      <c r="Z1119" s="2"/>
    </row>
    <row r="1120" spans="1:26">
      <c r="A1120" s="15">
        <v>230</v>
      </c>
      <c r="B1120" s="15">
        <v>1</v>
      </c>
      <c r="C1120" s="15"/>
      <c r="D1120" s="15"/>
      <c r="E1120" s="15"/>
      <c r="F1120" s="15"/>
      <c r="G1120" s="15"/>
      <c r="H1120" s="16" t="s">
        <v>32</v>
      </c>
      <c r="I1120" s="16" t="s">
        <v>32</v>
      </c>
      <c r="J1120" s="15"/>
      <c r="K1120" s="18" t="str" cm="1">
        <f t="array" ref="K1120">IF(I1120="","",_xlfn.XLOOKUP(0&amp;A1120&amp;IF(F1120&lt;&gt;"",F1120,LOOKUP(2,1/(F$2:F1120&lt;&gt;""),F$2:F1120))&amp;I1120,Hoja4!G:G,Hoja4!F:F,"",0))</f>
        <v/>
      </c>
      <c r="L1120" s="15"/>
      <c r="M1120" s="15">
        <v>23</v>
      </c>
      <c r="N1120" s="15" t="s">
        <v>1408</v>
      </c>
      <c r="O1120" s="15" t="s">
        <v>34</v>
      </c>
      <c r="P1120" s="15" t="s">
        <v>95</v>
      </c>
      <c r="Q1120" s="15" t="s">
        <v>36</v>
      </c>
      <c r="R1120" s="15" t="s">
        <v>37</v>
      </c>
      <c r="S1120" s="15"/>
      <c r="T1120" s="15"/>
      <c r="U1120" s="15">
        <v>150</v>
      </c>
      <c r="V1120" s="15">
        <v>110</v>
      </c>
      <c r="W1120" s="15" t="s">
        <v>38</v>
      </c>
      <c r="X1120" s="15" t="s">
        <v>38</v>
      </c>
      <c r="Y1120" s="15" t="s">
        <v>38</v>
      </c>
      <c r="Z1120" s="2"/>
    </row>
    <row r="1121" spans="1:26">
      <c r="A1121" s="3">
        <v>230</v>
      </c>
      <c r="B1121" s="3">
        <v>1</v>
      </c>
      <c r="C1121" s="3" t="s">
        <v>1378</v>
      </c>
      <c r="D1121" s="3"/>
      <c r="E1121" s="3"/>
      <c r="F1121" s="3">
        <v>9</v>
      </c>
      <c r="G1121" s="3" t="s">
        <v>1403</v>
      </c>
      <c r="H1121" s="4" t="s">
        <v>32</v>
      </c>
      <c r="I1121" s="4" t="s">
        <v>32</v>
      </c>
      <c r="J1121" s="3" t="s">
        <v>44</v>
      </c>
      <c r="K1121" s="11">
        <f>SUM(K1118:K1120)</f>
        <v>1114625000</v>
      </c>
      <c r="L1121" s="13">
        <f>SUM(L1118:L1120)</f>
        <v>0</v>
      </c>
      <c r="M1121" s="3"/>
      <c r="N1121" s="3"/>
      <c r="O1121" s="3"/>
      <c r="P1121" s="3"/>
      <c r="Q1121" s="3"/>
      <c r="R1121" s="3"/>
      <c r="S1121" s="3"/>
      <c r="T1121" s="3"/>
      <c r="U1121" s="3"/>
      <c r="V1121" s="3"/>
      <c r="W1121" s="3"/>
      <c r="X1121" s="3"/>
      <c r="Y1121" s="3" t="s">
        <v>45</v>
      </c>
      <c r="Z1121" s="13">
        <f>SUM(Z1118:Z1120)</f>
        <v>0</v>
      </c>
    </row>
    <row r="1122" spans="1:26">
      <c r="A1122" s="15">
        <v>230</v>
      </c>
      <c r="B1122" s="15">
        <v>1</v>
      </c>
      <c r="C1122" s="15" t="s">
        <v>1378</v>
      </c>
      <c r="D1122" s="15">
        <v>4</v>
      </c>
      <c r="E1122" s="15" t="s">
        <v>1402</v>
      </c>
      <c r="F1122" s="15">
        <v>10</v>
      </c>
      <c r="G1122" s="15" t="s">
        <v>1409</v>
      </c>
      <c r="H1122" s="16" t="s">
        <v>1404</v>
      </c>
      <c r="I1122" s="16" t="s">
        <v>1405</v>
      </c>
      <c r="J1122" s="15" t="s">
        <v>1406</v>
      </c>
      <c r="K1122" s="9" cm="1">
        <f t="array" ref="K1122">IF(I1122="","",_xlfn.XLOOKUP(0&amp;A1122&amp;IF(F1122&lt;&gt;"",F1122,LOOKUP(2,1/(F$2:F1122&lt;&gt;""),F$2:F1122))&amp;I1122,Hoja4!G:G,Hoja4!F:F,"",0))</f>
        <v>648108000</v>
      </c>
      <c r="L1122" s="2"/>
      <c r="M1122" s="15"/>
      <c r="N1122" s="15"/>
      <c r="O1122" s="15"/>
      <c r="P1122" s="15"/>
      <c r="Q1122" s="15"/>
      <c r="R1122" s="15"/>
      <c r="S1122" s="15"/>
      <c r="T1122" s="15"/>
      <c r="U1122" s="15"/>
      <c r="V1122" s="15"/>
      <c r="W1122" s="15"/>
      <c r="X1122" s="15"/>
      <c r="Y1122" s="15"/>
      <c r="Z1122" s="15"/>
    </row>
    <row r="1123" spans="1:26">
      <c r="A1123" s="15">
        <v>230</v>
      </c>
      <c r="B1123" s="15">
        <v>1</v>
      </c>
      <c r="C1123" s="15"/>
      <c r="D1123" s="15"/>
      <c r="E1123" s="15"/>
      <c r="F1123" s="15"/>
      <c r="G1123" s="15"/>
      <c r="H1123" s="16" t="s">
        <v>32</v>
      </c>
      <c r="I1123" s="16" t="s">
        <v>32</v>
      </c>
      <c r="J1123" s="15"/>
      <c r="K1123" s="18" t="str" cm="1">
        <f t="array" ref="K1123">IF(I1123="","",_xlfn.XLOOKUP(0&amp;A1123&amp;IF(F1123&lt;&gt;"",F1123,LOOKUP(2,1/(F$2:F1123&lt;&gt;""),F$2:F1123))&amp;I1123,Hoja4!G:G,Hoja4!F:F,"",0))</f>
        <v/>
      </c>
      <c r="L1123" s="15"/>
      <c r="M1123" s="15">
        <v>24</v>
      </c>
      <c r="N1123" s="15" t="s">
        <v>1410</v>
      </c>
      <c r="O1123" s="15" t="s">
        <v>34</v>
      </c>
      <c r="P1123" s="15" t="s">
        <v>95</v>
      </c>
      <c r="Q1123" s="15" t="s">
        <v>36</v>
      </c>
      <c r="R1123" s="15" t="s">
        <v>37</v>
      </c>
      <c r="S1123" s="15">
        <v>5700</v>
      </c>
      <c r="T1123" s="15"/>
      <c r="U1123" s="15">
        <v>7100</v>
      </c>
      <c r="V1123" s="15">
        <v>6500</v>
      </c>
      <c r="W1123" s="15" t="s">
        <v>38</v>
      </c>
      <c r="X1123" s="15" t="s">
        <v>38</v>
      </c>
      <c r="Y1123" s="15" t="s">
        <v>38</v>
      </c>
      <c r="Z1123" s="2"/>
    </row>
    <row r="1124" spans="1:26">
      <c r="A1124" s="3">
        <v>230</v>
      </c>
      <c r="B1124" s="3">
        <v>1</v>
      </c>
      <c r="C1124" s="3" t="s">
        <v>1378</v>
      </c>
      <c r="D1124" s="3"/>
      <c r="E1124" s="3"/>
      <c r="F1124" s="3">
        <v>10</v>
      </c>
      <c r="G1124" s="3" t="s">
        <v>1409</v>
      </c>
      <c r="H1124" s="4" t="s">
        <v>32</v>
      </c>
      <c r="I1124" s="4" t="s">
        <v>32</v>
      </c>
      <c r="J1124" s="3" t="s">
        <v>44</v>
      </c>
      <c r="K1124" s="11">
        <f>SUM(K1122:K1123)</f>
        <v>648108000</v>
      </c>
      <c r="L1124" s="13">
        <f>SUM(L1122:L1123)</f>
        <v>0</v>
      </c>
      <c r="M1124" s="3"/>
      <c r="N1124" s="3"/>
      <c r="O1124" s="3"/>
      <c r="P1124" s="3"/>
      <c r="Q1124" s="3"/>
      <c r="R1124" s="3"/>
      <c r="S1124" s="3"/>
      <c r="T1124" s="3"/>
      <c r="U1124" s="3"/>
      <c r="V1124" s="3"/>
      <c r="W1124" s="3"/>
      <c r="X1124" s="3"/>
      <c r="Y1124" s="3" t="s">
        <v>45</v>
      </c>
      <c r="Z1124" s="13">
        <f>SUM(Z1122:Z1123)</f>
        <v>0</v>
      </c>
    </row>
    <row r="1125" spans="1:26">
      <c r="A1125" s="15">
        <v>230</v>
      </c>
      <c r="B1125" s="15">
        <v>1</v>
      </c>
      <c r="C1125" s="15" t="s">
        <v>1378</v>
      </c>
      <c r="D1125" s="15">
        <v>5</v>
      </c>
      <c r="E1125" s="15" t="s">
        <v>1411</v>
      </c>
      <c r="F1125" s="15">
        <v>11</v>
      </c>
      <c r="G1125" s="15" t="s">
        <v>1412</v>
      </c>
      <c r="H1125" s="16" t="s">
        <v>1413</v>
      </c>
      <c r="I1125" s="16" t="s">
        <v>1414</v>
      </c>
      <c r="J1125" s="15" t="s">
        <v>1415</v>
      </c>
      <c r="K1125" s="9" cm="1">
        <f t="array" ref="K1125">IF(I1125="","",_xlfn.XLOOKUP(0&amp;A1125&amp;IF(F1125&lt;&gt;"",F1125,LOOKUP(2,1/(F$2:F1125&lt;&gt;""),F$2:F1125))&amp;I1125,Hoja4!G:G,Hoja4!F:F,"",0))</f>
        <v>346985635</v>
      </c>
      <c r="L1125" s="2"/>
      <c r="M1125" s="15"/>
      <c r="N1125" s="15"/>
      <c r="O1125" s="15"/>
      <c r="P1125" s="15"/>
      <c r="Q1125" s="15"/>
      <c r="R1125" s="15"/>
      <c r="S1125" s="15"/>
      <c r="T1125" s="15"/>
      <c r="U1125" s="15"/>
      <c r="V1125" s="15"/>
      <c r="W1125" s="15"/>
      <c r="X1125" s="15"/>
      <c r="Y1125" s="15"/>
      <c r="Z1125" s="15"/>
    </row>
    <row r="1126" spans="1:26">
      <c r="A1126" s="15">
        <v>230</v>
      </c>
      <c r="B1126" s="15">
        <v>1</v>
      </c>
      <c r="C1126" s="15"/>
      <c r="D1126" s="15"/>
      <c r="E1126" s="15"/>
      <c r="F1126" s="15"/>
      <c r="G1126" s="15"/>
      <c r="H1126" s="16" t="s">
        <v>1416</v>
      </c>
      <c r="I1126" s="16" t="s">
        <v>1417</v>
      </c>
      <c r="J1126" s="15" t="s">
        <v>1418</v>
      </c>
      <c r="K1126" s="9" cm="1">
        <f t="array" ref="K1126">IF(I1126="","",_xlfn.XLOOKUP(0&amp;A1126&amp;IF(F1126&lt;&gt;"",F1126,LOOKUP(2,1/(F$2:F1126&lt;&gt;""),F$2:F1126))&amp;I1126,Hoja4!G:G,Hoja4!F:F,"",0))</f>
        <v>9250844937</v>
      </c>
      <c r="L1126" s="2"/>
      <c r="M1126" s="15"/>
      <c r="N1126" s="15"/>
      <c r="O1126" s="15"/>
      <c r="P1126" s="15"/>
      <c r="Q1126" s="15"/>
      <c r="R1126" s="15"/>
      <c r="S1126" s="15"/>
      <c r="T1126" s="15"/>
      <c r="U1126" s="15"/>
      <c r="V1126" s="15"/>
      <c r="W1126" s="15"/>
      <c r="X1126" s="15"/>
      <c r="Y1126" s="15"/>
      <c r="Z1126" s="15"/>
    </row>
    <row r="1127" spans="1:26">
      <c r="A1127" s="15">
        <v>230</v>
      </c>
      <c r="B1127" s="15">
        <v>1</v>
      </c>
      <c r="C1127" s="15"/>
      <c r="D1127" s="15"/>
      <c r="E1127" s="15"/>
      <c r="F1127" s="15"/>
      <c r="G1127" s="15"/>
      <c r="H1127" s="16" t="s">
        <v>32</v>
      </c>
      <c r="I1127" s="16" t="s">
        <v>32</v>
      </c>
      <c r="J1127" s="15"/>
      <c r="K1127" s="18" t="str" cm="1">
        <f t="array" ref="K1127">IF(I1127="","",_xlfn.XLOOKUP(0&amp;A1127&amp;IF(F1127&lt;&gt;"",F1127,LOOKUP(2,1/(F$2:F1127&lt;&gt;""),F$2:F1127))&amp;I1127,Hoja4!G:G,Hoja4!F:F,"",0))</f>
        <v/>
      </c>
      <c r="L1127" s="15"/>
      <c r="M1127" s="15">
        <v>25</v>
      </c>
      <c r="N1127" s="15" t="s">
        <v>1419</v>
      </c>
      <c r="O1127" s="15" t="s">
        <v>34</v>
      </c>
      <c r="P1127" s="15" t="s">
        <v>35</v>
      </c>
      <c r="Q1127" s="15" t="s">
        <v>36</v>
      </c>
      <c r="R1127" s="15" t="s">
        <v>37</v>
      </c>
      <c r="S1127" s="15">
        <v>93</v>
      </c>
      <c r="T1127" s="15"/>
      <c r="U1127" s="15">
        <v>112</v>
      </c>
      <c r="V1127" s="15">
        <v>100</v>
      </c>
      <c r="W1127" s="15" t="s">
        <v>38</v>
      </c>
      <c r="X1127" s="15" t="s">
        <v>38</v>
      </c>
      <c r="Y1127" s="15" t="s">
        <v>38</v>
      </c>
      <c r="Z1127" s="2"/>
    </row>
    <row r="1128" spans="1:26">
      <c r="A1128" s="3">
        <v>230</v>
      </c>
      <c r="B1128" s="3">
        <v>1</v>
      </c>
      <c r="C1128" s="3" t="s">
        <v>1378</v>
      </c>
      <c r="D1128" s="3"/>
      <c r="E1128" s="3"/>
      <c r="F1128" s="3">
        <v>11</v>
      </c>
      <c r="G1128" s="3" t="s">
        <v>1412</v>
      </c>
      <c r="H1128" s="4" t="s">
        <v>32</v>
      </c>
      <c r="I1128" s="4" t="s">
        <v>32</v>
      </c>
      <c r="J1128" s="3" t="s">
        <v>44</v>
      </c>
      <c r="K1128" s="11">
        <f>SUM(K1125:K1127)</f>
        <v>9597830572</v>
      </c>
      <c r="L1128" s="13">
        <f>SUM(L1125:L1127)</f>
        <v>0</v>
      </c>
      <c r="M1128" s="3"/>
      <c r="N1128" s="3"/>
      <c r="O1128" s="3"/>
      <c r="P1128" s="3"/>
      <c r="Q1128" s="3"/>
      <c r="R1128" s="3"/>
      <c r="S1128" s="3"/>
      <c r="T1128" s="3"/>
      <c r="U1128" s="3"/>
      <c r="V1128" s="3"/>
      <c r="W1128" s="3"/>
      <c r="X1128" s="3"/>
      <c r="Y1128" s="3" t="s">
        <v>45</v>
      </c>
      <c r="Z1128" s="13">
        <f>SUM(Z1125:Z1127)</f>
        <v>0</v>
      </c>
    </row>
    <row r="1129" spans="1:26">
      <c r="A1129" s="15">
        <v>230</v>
      </c>
      <c r="B1129" s="15">
        <v>1</v>
      </c>
      <c r="C1129" s="15" t="s">
        <v>1378</v>
      </c>
      <c r="D1129" s="15">
        <v>5</v>
      </c>
      <c r="E1129" s="15" t="s">
        <v>1411</v>
      </c>
      <c r="F1129" s="15">
        <v>12</v>
      </c>
      <c r="G1129" s="15" t="s">
        <v>1420</v>
      </c>
      <c r="H1129" s="16" t="s">
        <v>1421</v>
      </c>
      <c r="I1129" s="16" t="s">
        <v>1422</v>
      </c>
      <c r="J1129" s="15" t="s">
        <v>1423</v>
      </c>
      <c r="K1129" s="9" cm="1">
        <f t="array" ref="K1129">IF(I1129="","",_xlfn.XLOOKUP(0&amp;A1129&amp;IF(F1129&lt;&gt;"",F1129,LOOKUP(2,1/(F$2:F1129&lt;&gt;""),F$2:F1129))&amp;I1129,Hoja4!G:G,Hoja4!F:F,"",0))</f>
        <v>6466642000</v>
      </c>
      <c r="L1129" s="2"/>
      <c r="M1129" s="15"/>
      <c r="N1129" s="15"/>
      <c r="O1129" s="15"/>
      <c r="P1129" s="15"/>
      <c r="Q1129" s="15"/>
      <c r="R1129" s="15"/>
      <c r="S1129" s="15"/>
      <c r="T1129" s="15"/>
      <c r="U1129" s="15"/>
      <c r="V1129" s="15"/>
      <c r="W1129" s="15"/>
      <c r="X1129" s="15"/>
      <c r="Y1129" s="15"/>
      <c r="Z1129" s="15"/>
    </row>
    <row r="1130" spans="1:26">
      <c r="A1130" s="15">
        <v>230</v>
      </c>
      <c r="B1130" s="15">
        <v>1</v>
      </c>
      <c r="C1130" s="15"/>
      <c r="D1130" s="15"/>
      <c r="E1130" s="15"/>
      <c r="F1130" s="15"/>
      <c r="G1130" s="15"/>
      <c r="H1130" s="16" t="s">
        <v>1396</v>
      </c>
      <c r="I1130" s="16" t="s">
        <v>1397</v>
      </c>
      <c r="J1130" s="15" t="s">
        <v>1398</v>
      </c>
      <c r="K1130" s="9" cm="1">
        <f t="array" ref="K1130">IF(I1130="","",_xlfn.XLOOKUP(0&amp;A1130&amp;IF(F1130&lt;&gt;"",F1130,LOOKUP(2,1/(F$2:F1130&lt;&gt;""),F$2:F1130))&amp;I1130,Hoja4!G:G,Hoja4!F:F,"",0))</f>
        <v>3479548276</v>
      </c>
      <c r="L1130" s="2"/>
      <c r="M1130" s="15"/>
      <c r="N1130" s="15"/>
      <c r="O1130" s="15"/>
      <c r="P1130" s="15"/>
      <c r="Q1130" s="15"/>
      <c r="R1130" s="15"/>
      <c r="S1130" s="15"/>
      <c r="T1130" s="15"/>
      <c r="U1130" s="15"/>
      <c r="V1130" s="15"/>
      <c r="W1130" s="15"/>
      <c r="X1130" s="15"/>
      <c r="Y1130" s="15"/>
      <c r="Z1130" s="15"/>
    </row>
    <row r="1131" spans="1:26">
      <c r="A1131" s="15">
        <v>230</v>
      </c>
      <c r="B1131" s="15">
        <v>1</v>
      </c>
      <c r="C1131" s="15"/>
      <c r="D1131" s="15"/>
      <c r="E1131" s="15"/>
      <c r="F1131" s="15"/>
      <c r="G1131" s="15"/>
      <c r="H1131" s="16" t="s">
        <v>32</v>
      </c>
      <c r="I1131" s="16" t="s">
        <v>32</v>
      </c>
      <c r="J1131" s="15"/>
      <c r="K1131" s="18" t="str" cm="1">
        <f t="array" ref="K1131">IF(I1131="","",_xlfn.XLOOKUP(0&amp;A1131&amp;IF(F1131&lt;&gt;"",F1131,LOOKUP(2,1/(F$2:F1131&lt;&gt;""),F$2:F1131))&amp;I1131,Hoja4!G:G,Hoja4!F:F,"",0))</f>
        <v/>
      </c>
      <c r="L1131" s="15"/>
      <c r="M1131" s="15">
        <v>26</v>
      </c>
      <c r="N1131" s="15" t="s">
        <v>1424</v>
      </c>
      <c r="O1131" s="15" t="s">
        <v>40</v>
      </c>
      <c r="P1131" s="15" t="s">
        <v>35</v>
      </c>
      <c r="Q1131" s="15" t="s">
        <v>36</v>
      </c>
      <c r="R1131" s="15" t="s">
        <v>37</v>
      </c>
      <c r="S1131" s="15">
        <v>1132</v>
      </c>
      <c r="T1131" s="15"/>
      <c r="U1131" s="15">
        <v>2200</v>
      </c>
      <c r="V1131" s="15">
        <v>220</v>
      </c>
      <c r="W1131" s="15" t="s">
        <v>38</v>
      </c>
      <c r="X1131" s="15" t="s">
        <v>38</v>
      </c>
      <c r="Y1131" s="15" t="s">
        <v>38</v>
      </c>
      <c r="Z1131" s="2"/>
    </row>
    <row r="1132" spans="1:26">
      <c r="A1132" s="15">
        <v>230</v>
      </c>
      <c r="B1132" s="15">
        <v>1</v>
      </c>
      <c r="C1132" s="15"/>
      <c r="D1132" s="15"/>
      <c r="E1132" s="15"/>
      <c r="F1132" s="15"/>
      <c r="G1132" s="15"/>
      <c r="H1132" s="16" t="s">
        <v>32</v>
      </c>
      <c r="I1132" s="16" t="s">
        <v>32</v>
      </c>
      <c r="J1132" s="15"/>
      <c r="K1132" s="18" t="str" cm="1">
        <f t="array" ref="K1132">IF(I1132="","",_xlfn.XLOOKUP(0&amp;A1132&amp;IF(F1132&lt;&gt;"",F1132,LOOKUP(2,1/(F$2:F1132&lt;&gt;""),F$2:F1132))&amp;I1132,Hoja4!G:G,Hoja4!F:F,"",0))</f>
        <v/>
      </c>
      <c r="L1132" s="15"/>
      <c r="M1132" s="15">
        <v>27</v>
      </c>
      <c r="N1132" s="15" t="s">
        <v>1425</v>
      </c>
      <c r="O1132" s="15" t="s">
        <v>40</v>
      </c>
      <c r="P1132" s="15" t="s">
        <v>35</v>
      </c>
      <c r="Q1132" s="15" t="s">
        <v>36</v>
      </c>
      <c r="R1132" s="15" t="s">
        <v>37</v>
      </c>
      <c r="S1132" s="15">
        <v>143</v>
      </c>
      <c r="T1132" s="15"/>
      <c r="U1132" s="15">
        <v>500</v>
      </c>
      <c r="V1132" s="15">
        <v>50</v>
      </c>
      <c r="W1132" s="15" t="s">
        <v>38</v>
      </c>
      <c r="X1132" s="15" t="s">
        <v>38</v>
      </c>
      <c r="Y1132" s="15" t="s">
        <v>38</v>
      </c>
      <c r="Z1132" s="2"/>
    </row>
    <row r="1133" spans="1:26">
      <c r="A1133" s="3">
        <v>230</v>
      </c>
      <c r="B1133" s="3">
        <v>1</v>
      </c>
      <c r="C1133" s="3" t="s">
        <v>1378</v>
      </c>
      <c r="D1133" s="3"/>
      <c r="E1133" s="3"/>
      <c r="F1133" s="3">
        <v>12</v>
      </c>
      <c r="G1133" s="3" t="s">
        <v>1420</v>
      </c>
      <c r="H1133" s="4" t="s">
        <v>32</v>
      </c>
      <c r="I1133" s="4" t="s">
        <v>32</v>
      </c>
      <c r="J1133" s="3" t="s">
        <v>44</v>
      </c>
      <c r="K1133" s="11">
        <f>SUM(K1129:K1132)</f>
        <v>9946190276</v>
      </c>
      <c r="L1133" s="13">
        <f>SUM(L1129:L1132)</f>
        <v>0</v>
      </c>
      <c r="M1133" s="3"/>
      <c r="N1133" s="3"/>
      <c r="O1133" s="3"/>
      <c r="P1133" s="3"/>
      <c r="Q1133" s="3"/>
      <c r="R1133" s="3"/>
      <c r="S1133" s="3"/>
      <c r="T1133" s="3"/>
      <c r="U1133" s="3"/>
      <c r="V1133" s="3"/>
      <c r="W1133" s="3"/>
      <c r="X1133" s="3"/>
      <c r="Y1133" s="3" t="s">
        <v>45</v>
      </c>
      <c r="Z1133" s="13">
        <f>SUM(Z1129:Z1132)</f>
        <v>0</v>
      </c>
    </row>
    <row r="1134" spans="1:26">
      <c r="A1134" s="15">
        <v>230</v>
      </c>
      <c r="B1134" s="15">
        <v>1</v>
      </c>
      <c r="C1134" s="15" t="s">
        <v>1378</v>
      </c>
      <c r="D1134" s="15">
        <v>5</v>
      </c>
      <c r="E1134" s="15" t="s">
        <v>1411</v>
      </c>
      <c r="F1134" s="15">
        <v>13</v>
      </c>
      <c r="G1134" s="15" t="s">
        <v>1426</v>
      </c>
      <c r="H1134" s="16" t="s">
        <v>32</v>
      </c>
      <c r="I1134" s="16" t="s">
        <v>32</v>
      </c>
      <c r="J1134" s="15"/>
      <c r="K1134" s="18" t="str" cm="1">
        <f t="array" ref="K1134">IF(I1134="","",_xlfn.XLOOKUP(0&amp;A1134&amp;IF(F1134&lt;&gt;"",F1134,LOOKUP(2,1/(F$2:F1134&lt;&gt;""),F$2:F1134))&amp;I1134,Hoja4!G:G,Hoja4!F:F,"",0))</f>
        <v/>
      </c>
      <c r="L1134" s="15"/>
      <c r="M1134" s="15"/>
      <c r="N1134" s="15"/>
      <c r="O1134" s="15"/>
      <c r="P1134" s="15"/>
      <c r="Q1134" s="15"/>
      <c r="R1134" s="15"/>
      <c r="S1134" s="15"/>
      <c r="T1134" s="15"/>
      <c r="U1134" s="15"/>
      <c r="V1134" s="15"/>
      <c r="W1134" s="15"/>
      <c r="X1134" s="15"/>
      <c r="Y1134" s="15"/>
      <c r="Z1134" s="2"/>
    </row>
    <row r="1135" spans="1:26">
      <c r="A1135" s="15">
        <v>230</v>
      </c>
      <c r="B1135" s="15">
        <v>1</v>
      </c>
      <c r="C1135" s="15"/>
      <c r="D1135" s="15"/>
      <c r="E1135" s="15"/>
      <c r="F1135" s="15"/>
      <c r="G1135" s="15"/>
      <c r="H1135" s="16" t="s">
        <v>32</v>
      </c>
      <c r="I1135" s="16" t="s">
        <v>32</v>
      </c>
      <c r="J1135" s="15"/>
      <c r="K1135" s="18" t="str" cm="1">
        <f t="array" ref="K1135">IF(I1135="","",_xlfn.XLOOKUP(0&amp;A1135&amp;IF(F1135&lt;&gt;"",F1135,LOOKUP(2,1/(F$2:F1135&lt;&gt;""),F$2:F1135))&amp;I1135,Hoja4!G:G,Hoja4!F:F,"",0))</f>
        <v/>
      </c>
      <c r="L1135" s="15"/>
      <c r="M1135" s="15">
        <v>28</v>
      </c>
      <c r="N1135" s="15" t="s">
        <v>1427</v>
      </c>
      <c r="O1135" s="15" t="s">
        <v>34</v>
      </c>
      <c r="P1135" s="15" t="s">
        <v>115</v>
      </c>
      <c r="Q1135" s="15" t="s">
        <v>36</v>
      </c>
      <c r="R1135" s="15" t="s">
        <v>37</v>
      </c>
      <c r="S1135" s="15">
        <v>237</v>
      </c>
      <c r="T1135" s="15"/>
      <c r="U1135" s="15">
        <v>285</v>
      </c>
      <c r="V1135" s="15">
        <v>255</v>
      </c>
      <c r="W1135" s="15" t="s">
        <v>38</v>
      </c>
      <c r="X1135" s="15" t="s">
        <v>38</v>
      </c>
      <c r="Y1135" s="15" t="s">
        <v>43</v>
      </c>
      <c r="Z1135" s="2"/>
    </row>
    <row r="1136" spans="1:26">
      <c r="A1136" s="15">
        <v>230</v>
      </c>
      <c r="B1136" s="15">
        <v>1</v>
      </c>
      <c r="C1136" s="15"/>
      <c r="D1136" s="15"/>
      <c r="E1136" s="15"/>
      <c r="F1136" s="15"/>
      <c r="G1136" s="15"/>
      <c r="H1136" s="16" t="s">
        <v>32</v>
      </c>
      <c r="I1136" s="16" t="s">
        <v>32</v>
      </c>
      <c r="J1136" s="15"/>
      <c r="K1136" s="18" t="str" cm="1">
        <f t="array" ref="K1136">IF(I1136="","",_xlfn.XLOOKUP(0&amp;A1136&amp;IF(F1136&lt;&gt;"",F1136,LOOKUP(2,1/(F$2:F1136&lt;&gt;""),F$2:F1136))&amp;I1136,Hoja4!G:G,Hoja4!F:F,"",0))</f>
        <v/>
      </c>
      <c r="L1136" s="15"/>
      <c r="M1136" s="15">
        <v>29</v>
      </c>
      <c r="N1136" s="15" t="s">
        <v>1428</v>
      </c>
      <c r="O1136" s="15" t="s">
        <v>34</v>
      </c>
      <c r="P1136" s="15" t="s">
        <v>115</v>
      </c>
      <c r="Q1136" s="15" t="s">
        <v>36</v>
      </c>
      <c r="R1136" s="15" t="s">
        <v>37</v>
      </c>
      <c r="S1136" s="15">
        <v>212</v>
      </c>
      <c r="T1136" s="15"/>
      <c r="U1136" s="15">
        <v>224</v>
      </c>
      <c r="V1136" s="15">
        <v>218</v>
      </c>
      <c r="W1136" s="15" t="s">
        <v>38</v>
      </c>
      <c r="X1136" s="15" t="s">
        <v>38</v>
      </c>
      <c r="Y1136" s="15" t="s">
        <v>43</v>
      </c>
      <c r="Z1136" s="2"/>
    </row>
    <row r="1137" spans="1:26">
      <c r="A1137" s="15">
        <v>230</v>
      </c>
      <c r="B1137" s="15">
        <v>1</v>
      </c>
      <c r="C1137" s="15"/>
      <c r="D1137" s="15"/>
      <c r="E1137" s="15"/>
      <c r="F1137" s="15"/>
      <c r="G1137" s="15"/>
      <c r="H1137" s="16" t="s">
        <v>32</v>
      </c>
      <c r="I1137" s="16" t="s">
        <v>32</v>
      </c>
      <c r="J1137" s="15"/>
      <c r="K1137" s="18" t="str" cm="1">
        <f t="array" ref="K1137">IF(I1137="","",_xlfn.XLOOKUP(0&amp;A1137&amp;IF(F1137&lt;&gt;"",F1137,LOOKUP(2,1/(F$2:F1137&lt;&gt;""),F$2:F1137))&amp;I1137,Hoja4!G:G,Hoja4!F:F,"",0))</f>
        <v/>
      </c>
      <c r="L1137" s="15"/>
      <c r="M1137" s="15">
        <v>30</v>
      </c>
      <c r="N1137" s="15" t="s">
        <v>1429</v>
      </c>
      <c r="O1137" s="15" t="s">
        <v>34</v>
      </c>
      <c r="P1137" s="15" t="s">
        <v>115</v>
      </c>
      <c r="Q1137" s="15" t="s">
        <v>36</v>
      </c>
      <c r="R1137" s="15" t="s">
        <v>37</v>
      </c>
      <c r="S1137" s="15">
        <v>178</v>
      </c>
      <c r="T1137" s="15"/>
      <c r="U1137" s="15">
        <v>280</v>
      </c>
      <c r="V1137" s="15">
        <v>220</v>
      </c>
      <c r="W1137" s="15" t="s">
        <v>38</v>
      </c>
      <c r="X1137" s="15" t="s">
        <v>38</v>
      </c>
      <c r="Y1137" s="15" t="s">
        <v>38</v>
      </c>
      <c r="Z1137" s="2"/>
    </row>
    <row r="1138" spans="1:26">
      <c r="A1138" s="15">
        <v>230</v>
      </c>
      <c r="B1138" s="15">
        <v>1</v>
      </c>
      <c r="C1138" s="15"/>
      <c r="D1138" s="15"/>
      <c r="E1138" s="15"/>
      <c r="F1138" s="15"/>
      <c r="G1138" s="15"/>
      <c r="H1138" s="16" t="s">
        <v>32</v>
      </c>
      <c r="I1138" s="16" t="s">
        <v>32</v>
      </c>
      <c r="J1138" s="15"/>
      <c r="K1138" s="18" t="str" cm="1">
        <f t="array" ref="K1138">IF(I1138="","",_xlfn.XLOOKUP(0&amp;A1138&amp;IF(F1138&lt;&gt;"",F1138,LOOKUP(2,1/(F$2:F1138&lt;&gt;""),F$2:F1138))&amp;I1138,Hoja4!G:G,Hoja4!F:F,"",0))</f>
        <v/>
      </c>
      <c r="L1138" s="15"/>
      <c r="M1138" s="15">
        <v>31</v>
      </c>
      <c r="N1138" s="15" t="s">
        <v>1430</v>
      </c>
      <c r="O1138" s="15" t="s">
        <v>34</v>
      </c>
      <c r="P1138" s="15" t="s">
        <v>115</v>
      </c>
      <c r="Q1138" s="15" t="s">
        <v>36</v>
      </c>
      <c r="R1138" s="15" t="s">
        <v>37</v>
      </c>
      <c r="S1138" s="15">
        <v>127</v>
      </c>
      <c r="T1138" s="15"/>
      <c r="U1138" s="15">
        <v>136</v>
      </c>
      <c r="V1138" s="15">
        <v>130</v>
      </c>
      <c r="W1138" s="15" t="s">
        <v>38</v>
      </c>
      <c r="X1138" s="15" t="s">
        <v>38</v>
      </c>
      <c r="Y1138" s="15" t="s">
        <v>43</v>
      </c>
      <c r="Z1138" s="2"/>
    </row>
    <row r="1139" spans="1:26">
      <c r="A1139" s="3">
        <v>230</v>
      </c>
      <c r="B1139" s="3">
        <v>1</v>
      </c>
      <c r="C1139" s="3" t="s">
        <v>1378</v>
      </c>
      <c r="D1139" s="3"/>
      <c r="E1139" s="3"/>
      <c r="F1139" s="3">
        <v>13</v>
      </c>
      <c r="G1139" s="3" t="s">
        <v>1426</v>
      </c>
      <c r="H1139" s="4" t="s">
        <v>32</v>
      </c>
      <c r="I1139" s="4" t="s">
        <v>32</v>
      </c>
      <c r="J1139" s="3" t="s">
        <v>44</v>
      </c>
      <c r="K1139" s="11">
        <f>SUM(K1134:K1138)</f>
        <v>0</v>
      </c>
      <c r="L1139" s="13">
        <f>SUM(L1134:L1138)</f>
        <v>0</v>
      </c>
      <c r="M1139" s="3"/>
      <c r="N1139" s="3"/>
      <c r="O1139" s="3"/>
      <c r="P1139" s="3"/>
      <c r="Q1139" s="3"/>
      <c r="R1139" s="3"/>
      <c r="S1139" s="3"/>
      <c r="T1139" s="3"/>
      <c r="U1139" s="3"/>
      <c r="V1139" s="3"/>
      <c r="W1139" s="3"/>
      <c r="X1139" s="3"/>
      <c r="Y1139" s="3" t="s">
        <v>45</v>
      </c>
      <c r="Z1139" s="13">
        <f>SUM(Z1134:Z1138)</f>
        <v>0</v>
      </c>
    </row>
    <row r="1140" spans="1:26">
      <c r="A1140" s="15">
        <v>230</v>
      </c>
      <c r="B1140" s="15">
        <v>1</v>
      </c>
      <c r="C1140" s="15" t="s">
        <v>1378</v>
      </c>
      <c r="D1140" s="15">
        <v>5</v>
      </c>
      <c r="E1140" s="15" t="s">
        <v>1411</v>
      </c>
      <c r="F1140" s="15">
        <v>14</v>
      </c>
      <c r="G1140" s="15" t="s">
        <v>1431</v>
      </c>
      <c r="H1140" s="16" t="s">
        <v>1432</v>
      </c>
      <c r="I1140" s="16" t="s">
        <v>1433</v>
      </c>
      <c r="J1140" s="15" t="s">
        <v>1434</v>
      </c>
      <c r="K1140" s="9" cm="1">
        <f t="array" ref="K1140">IF(I1140="","",_xlfn.XLOOKUP(0&amp;A1140&amp;IF(F1140&lt;&gt;"",F1140,LOOKUP(2,1/(F$2:F1140&lt;&gt;""),F$2:F1140))&amp;I1140,Hoja4!G:G,Hoja4!F:F,"",0))</f>
        <v>1984327000</v>
      </c>
      <c r="L1140" s="2"/>
      <c r="M1140" s="15"/>
      <c r="N1140" s="15"/>
      <c r="O1140" s="15"/>
      <c r="P1140" s="15"/>
      <c r="Q1140" s="15"/>
      <c r="R1140" s="15"/>
      <c r="S1140" s="15"/>
      <c r="T1140" s="15"/>
      <c r="U1140" s="15"/>
      <c r="V1140" s="15"/>
      <c r="W1140" s="15"/>
      <c r="X1140" s="15"/>
      <c r="Y1140" s="15"/>
      <c r="Z1140" s="15"/>
    </row>
    <row r="1141" spans="1:26">
      <c r="A1141" s="15">
        <v>230</v>
      </c>
      <c r="B1141" s="15">
        <v>1</v>
      </c>
      <c r="C1141" s="15"/>
      <c r="D1141" s="15"/>
      <c r="E1141" s="15"/>
      <c r="F1141" s="15"/>
      <c r="G1141" s="15"/>
      <c r="H1141" s="16" t="s">
        <v>32</v>
      </c>
      <c r="I1141" s="16" t="s">
        <v>32</v>
      </c>
      <c r="J1141" s="15"/>
      <c r="K1141" s="18" t="str" cm="1">
        <f t="array" ref="K1141">IF(I1141="","",_xlfn.XLOOKUP(0&amp;A1141&amp;IF(F1141&lt;&gt;"",F1141,LOOKUP(2,1/(F$2:F1141&lt;&gt;""),F$2:F1141))&amp;I1141,Hoja4!G:G,Hoja4!F:F,"",0))</f>
        <v/>
      </c>
      <c r="L1141" s="15"/>
      <c r="M1141" s="15">
        <v>32</v>
      </c>
      <c r="N1141" s="15" t="s">
        <v>1435</v>
      </c>
      <c r="O1141" s="15" t="s">
        <v>34</v>
      </c>
      <c r="P1141" s="15" t="s">
        <v>35</v>
      </c>
      <c r="Q1141" s="15" t="s">
        <v>36</v>
      </c>
      <c r="R1141" s="15" t="s">
        <v>37</v>
      </c>
      <c r="S1141" s="15">
        <v>3373</v>
      </c>
      <c r="T1141" s="15"/>
      <c r="U1141" s="15">
        <v>4400</v>
      </c>
      <c r="V1141" s="15">
        <v>3800</v>
      </c>
      <c r="W1141" s="15" t="s">
        <v>38</v>
      </c>
      <c r="X1141" s="15" t="s">
        <v>38</v>
      </c>
      <c r="Y1141" s="15" t="s">
        <v>38</v>
      </c>
      <c r="Z1141" s="2"/>
    </row>
    <row r="1142" spans="1:26">
      <c r="A1142" s="15">
        <v>230</v>
      </c>
      <c r="B1142" s="15">
        <v>1</v>
      </c>
      <c r="C1142" s="15"/>
      <c r="D1142" s="15"/>
      <c r="E1142" s="15"/>
      <c r="F1142" s="15"/>
      <c r="G1142" s="15"/>
      <c r="H1142" s="16" t="s">
        <v>32</v>
      </c>
      <c r="I1142" s="16" t="s">
        <v>32</v>
      </c>
      <c r="J1142" s="15"/>
      <c r="K1142" s="18" t="str" cm="1">
        <f t="array" ref="K1142">IF(I1142="","",_xlfn.XLOOKUP(0&amp;A1142&amp;IF(F1142&lt;&gt;"",F1142,LOOKUP(2,1/(F$2:F1142&lt;&gt;""),F$2:F1142))&amp;I1142,Hoja4!G:G,Hoja4!F:F,"",0))</f>
        <v/>
      </c>
      <c r="L1142" s="15"/>
      <c r="M1142" s="15">
        <v>33</v>
      </c>
      <c r="N1142" s="15" t="s">
        <v>1436</v>
      </c>
      <c r="O1142" s="15" t="s">
        <v>34</v>
      </c>
      <c r="P1142" s="15" t="s">
        <v>35</v>
      </c>
      <c r="Q1142" s="15" t="s">
        <v>36</v>
      </c>
      <c r="R1142" s="15" t="s">
        <v>37</v>
      </c>
      <c r="S1142" s="15">
        <v>45063</v>
      </c>
      <c r="T1142" s="15"/>
      <c r="U1142" s="15">
        <v>55000</v>
      </c>
      <c r="V1142" s="15">
        <v>49000</v>
      </c>
      <c r="W1142" s="15" t="s">
        <v>38</v>
      </c>
      <c r="X1142" s="15" t="s">
        <v>38</v>
      </c>
      <c r="Y1142" s="15" t="s">
        <v>38</v>
      </c>
      <c r="Z1142" s="2"/>
    </row>
    <row r="1143" spans="1:26">
      <c r="A1143" s="3">
        <v>230</v>
      </c>
      <c r="B1143" s="3">
        <v>1</v>
      </c>
      <c r="C1143" s="3" t="s">
        <v>1378</v>
      </c>
      <c r="D1143" s="3"/>
      <c r="E1143" s="3"/>
      <c r="F1143" s="3">
        <v>14</v>
      </c>
      <c r="G1143" s="3" t="s">
        <v>1431</v>
      </c>
      <c r="H1143" s="4" t="s">
        <v>32</v>
      </c>
      <c r="I1143" s="4" t="s">
        <v>32</v>
      </c>
      <c r="J1143" s="3" t="s">
        <v>44</v>
      </c>
      <c r="K1143" s="11">
        <f>SUM(K1140:K1142)</f>
        <v>1984327000</v>
      </c>
      <c r="L1143" s="13">
        <f>SUM(L1140:L1142)</f>
        <v>0</v>
      </c>
      <c r="M1143" s="3"/>
      <c r="N1143" s="3"/>
      <c r="O1143" s="3"/>
      <c r="P1143" s="3"/>
      <c r="Q1143" s="3"/>
      <c r="R1143" s="3"/>
      <c r="S1143" s="3"/>
      <c r="T1143" s="3"/>
      <c r="U1143" s="3"/>
      <c r="V1143" s="3"/>
      <c r="W1143" s="3"/>
      <c r="X1143" s="3"/>
      <c r="Y1143" s="3" t="s">
        <v>45</v>
      </c>
      <c r="Z1143" s="13">
        <f>SUM(Z1140:Z1142)</f>
        <v>0</v>
      </c>
    </row>
    <row r="1144" spans="1:26">
      <c r="A1144" s="5">
        <v>230</v>
      </c>
      <c r="B1144" s="5">
        <v>1</v>
      </c>
      <c r="C1144" s="5" t="s">
        <v>1378</v>
      </c>
      <c r="D1144" s="5"/>
      <c r="E1144" s="5"/>
      <c r="F1144" s="5"/>
      <c r="G1144" s="5"/>
      <c r="H1144" s="6" t="s">
        <v>32</v>
      </c>
      <c r="I1144" s="6" t="s">
        <v>32</v>
      </c>
      <c r="J1144" s="5" t="s">
        <v>121</v>
      </c>
      <c r="K1144" s="12">
        <f>SUM(K1105,K1108,K1111,K1117,K1121,K1124,K1128,K1133,K1139,K1143)</f>
        <v>52455799568</v>
      </c>
      <c r="L1144" s="14">
        <f>SUM(L1105,L1108,L1111,L1117,L1121,L1124,L1128,L1133,L1139,L1143)</f>
        <v>0</v>
      </c>
      <c r="M1144" s="5"/>
      <c r="N1144" s="5"/>
      <c r="O1144" s="5"/>
      <c r="P1144" s="5"/>
      <c r="Q1144" s="5"/>
      <c r="R1144" s="5"/>
      <c r="S1144" s="5"/>
      <c r="T1144" s="5"/>
      <c r="U1144" s="5"/>
      <c r="V1144" s="5"/>
      <c r="W1144" s="5"/>
      <c r="X1144" s="5"/>
      <c r="Y1144" s="5" t="s">
        <v>121</v>
      </c>
      <c r="Z1144" s="14">
        <f>SUM(Z1105,Z1108,Z1111,Z1117,Z1121,Z1124,Z1128,Z1133,Z1139,Z1143)</f>
        <v>0</v>
      </c>
    </row>
    <row r="1145" spans="1:26">
      <c r="A1145" s="15">
        <v>501</v>
      </c>
      <c r="B1145" s="15">
        <v>1</v>
      </c>
      <c r="C1145" s="15" t="s">
        <v>1437</v>
      </c>
      <c r="D1145" s="15">
        <v>1</v>
      </c>
      <c r="E1145" s="15" t="s">
        <v>1438</v>
      </c>
      <c r="F1145" s="15">
        <v>1</v>
      </c>
      <c r="G1145" s="15" t="s">
        <v>1439</v>
      </c>
      <c r="H1145" s="16" t="s">
        <v>1440</v>
      </c>
      <c r="I1145" s="16" t="s">
        <v>1441</v>
      </c>
      <c r="J1145" s="15" t="s">
        <v>1442</v>
      </c>
      <c r="K1145" s="9" cm="1">
        <f t="array" ref="K1145">IF(I1145="","",_xlfn.XLOOKUP(0&amp;A1145&amp;IF(F1145&lt;&gt;"",F1145,LOOKUP(2,1/(F$2:F1145&lt;&gt;""),F$2:F1145))&amp;I1145,Hoja4!G:G,Hoja4!F:F,"",0))</f>
        <v>244109891000</v>
      </c>
      <c r="L1145" s="2"/>
      <c r="M1145" s="15"/>
      <c r="N1145" s="15"/>
      <c r="O1145" s="15"/>
      <c r="P1145" s="15"/>
      <c r="Q1145" s="15"/>
      <c r="R1145" s="15"/>
      <c r="S1145" s="15"/>
      <c r="T1145" s="15"/>
      <c r="U1145" s="15"/>
      <c r="V1145" s="15"/>
      <c r="W1145" s="15"/>
      <c r="X1145" s="15"/>
      <c r="Y1145" s="15"/>
      <c r="Z1145" s="15"/>
    </row>
    <row r="1146" spans="1:26">
      <c r="A1146" s="15">
        <v>501</v>
      </c>
      <c r="B1146" s="15">
        <v>1</v>
      </c>
      <c r="C1146" s="15"/>
      <c r="D1146" s="15"/>
      <c r="E1146" s="15"/>
      <c r="F1146" s="15"/>
      <c r="G1146" s="15"/>
      <c r="H1146" s="16" t="s">
        <v>1443</v>
      </c>
      <c r="I1146" s="16" t="s">
        <v>1444</v>
      </c>
      <c r="J1146" s="15" t="s">
        <v>1445</v>
      </c>
      <c r="K1146" s="9" cm="1">
        <f t="array" ref="K1146">IF(I1146="","",_xlfn.XLOOKUP(0&amp;A1146&amp;IF(F1146&lt;&gt;"",F1146,LOOKUP(2,1/(F$2:F1146&lt;&gt;""),F$2:F1146))&amp;I1146,Hoja4!G:G,Hoja4!F:F,"",0))</f>
        <v>9500000000</v>
      </c>
      <c r="L1146" s="2"/>
      <c r="M1146" s="15"/>
      <c r="N1146" s="15"/>
      <c r="O1146" s="15"/>
      <c r="P1146" s="15"/>
      <c r="Q1146" s="15"/>
      <c r="R1146" s="15"/>
      <c r="S1146" s="15"/>
      <c r="T1146" s="15"/>
      <c r="U1146" s="15"/>
      <c r="V1146" s="15"/>
      <c r="W1146" s="15"/>
      <c r="X1146" s="15"/>
      <c r="Y1146" s="15"/>
      <c r="Z1146" s="15"/>
    </row>
    <row r="1147" spans="1:26">
      <c r="A1147" s="15">
        <v>501</v>
      </c>
      <c r="B1147" s="15">
        <v>1</v>
      </c>
      <c r="C1147" s="15"/>
      <c r="D1147" s="15"/>
      <c r="E1147" s="15"/>
      <c r="F1147" s="15"/>
      <c r="G1147" s="15"/>
      <c r="H1147" s="16" t="s">
        <v>1446</v>
      </c>
      <c r="I1147" s="16" t="s">
        <v>1447</v>
      </c>
      <c r="J1147" s="15" t="s">
        <v>1448</v>
      </c>
      <c r="K1147" s="9" cm="1">
        <f t="array" ref="K1147">IF(I1147="","",_xlfn.XLOOKUP(0&amp;A1147&amp;IF(F1147&lt;&gt;"",F1147,LOOKUP(2,1/(F$2:F1147&lt;&gt;""),F$2:F1147))&amp;I1147,Hoja4!G:G,Hoja4!F:F,"",0))</f>
        <v>241831763113</v>
      </c>
      <c r="L1147" s="2"/>
      <c r="M1147" s="15"/>
      <c r="N1147" s="15"/>
      <c r="O1147" s="15"/>
      <c r="P1147" s="15"/>
      <c r="Q1147" s="15"/>
      <c r="R1147" s="15"/>
      <c r="S1147" s="15"/>
      <c r="T1147" s="15"/>
      <c r="U1147" s="15"/>
      <c r="V1147" s="15"/>
      <c r="W1147" s="15"/>
      <c r="X1147" s="15"/>
      <c r="Y1147" s="15"/>
      <c r="Z1147" s="15"/>
    </row>
    <row r="1148" spans="1:26">
      <c r="A1148" s="15">
        <v>501</v>
      </c>
      <c r="B1148" s="15">
        <v>1</v>
      </c>
      <c r="C1148" s="15"/>
      <c r="D1148" s="15"/>
      <c r="E1148" s="15"/>
      <c r="F1148" s="15"/>
      <c r="G1148" s="15"/>
      <c r="H1148" s="16" t="s">
        <v>32</v>
      </c>
      <c r="I1148" s="16" t="s">
        <v>32</v>
      </c>
      <c r="J1148" s="15"/>
      <c r="K1148" s="18" t="str" cm="1">
        <f t="array" ref="K1148">IF(I1148="","",_xlfn.XLOOKUP(0&amp;A1148&amp;IF(F1148&lt;&gt;"",F1148,LOOKUP(2,1/(F$2:F1148&lt;&gt;""),F$2:F1148))&amp;I1148,Hoja4!G:G,Hoja4!F:F,"",0))</f>
        <v/>
      </c>
      <c r="L1148" s="15"/>
      <c r="M1148" s="15">
        <v>1</v>
      </c>
      <c r="N1148" s="15" t="s">
        <v>1449</v>
      </c>
      <c r="O1148" s="15" t="s">
        <v>40</v>
      </c>
      <c r="P1148" s="15" t="s">
        <v>95</v>
      </c>
      <c r="Q1148" s="15" t="s">
        <v>36</v>
      </c>
      <c r="R1148" s="15" t="s">
        <v>37</v>
      </c>
      <c r="S1148" s="15">
        <v>64558</v>
      </c>
      <c r="T1148" s="15"/>
      <c r="U1148" s="15">
        <v>248605</v>
      </c>
      <c r="V1148" s="15">
        <v>34976</v>
      </c>
      <c r="W1148" s="15" t="s">
        <v>38</v>
      </c>
      <c r="X1148" s="15" t="s">
        <v>38</v>
      </c>
      <c r="Y1148" s="15" t="s">
        <v>38</v>
      </c>
      <c r="Z1148" s="2"/>
    </row>
    <row r="1149" spans="1:26">
      <c r="A1149" s="3">
        <v>501</v>
      </c>
      <c r="B1149" s="3">
        <v>1</v>
      </c>
      <c r="C1149" s="3" t="s">
        <v>1437</v>
      </c>
      <c r="D1149" s="3"/>
      <c r="E1149" s="3"/>
      <c r="F1149" s="3">
        <v>1</v>
      </c>
      <c r="G1149" s="3" t="s">
        <v>1439</v>
      </c>
      <c r="H1149" s="4" t="s">
        <v>32</v>
      </c>
      <c r="I1149" s="4" t="s">
        <v>32</v>
      </c>
      <c r="J1149" s="3" t="s">
        <v>44</v>
      </c>
      <c r="K1149" s="11">
        <f>SUM(K1145:K1148)</f>
        <v>495441654113</v>
      </c>
      <c r="L1149" s="13">
        <f>SUM(L1144:L1148)</f>
        <v>0</v>
      </c>
      <c r="M1149" s="3"/>
      <c r="N1149" s="3"/>
      <c r="O1149" s="3"/>
      <c r="P1149" s="3"/>
      <c r="Q1149" s="3"/>
      <c r="R1149" s="3"/>
      <c r="S1149" s="3"/>
      <c r="T1149" s="3"/>
      <c r="U1149" s="3"/>
      <c r="V1149" s="3"/>
      <c r="W1149" s="3"/>
      <c r="X1149" s="3"/>
      <c r="Y1149" s="3" t="s">
        <v>45</v>
      </c>
      <c r="Z1149" s="13">
        <f>SUM(Z1144:Z1148)</f>
        <v>0</v>
      </c>
    </row>
    <row r="1150" spans="1:26">
      <c r="A1150" s="15">
        <v>501</v>
      </c>
      <c r="B1150" s="15">
        <v>1</v>
      </c>
      <c r="C1150" s="15" t="s">
        <v>1437</v>
      </c>
      <c r="D1150" s="15">
        <v>1</v>
      </c>
      <c r="E1150" s="15" t="s">
        <v>1438</v>
      </c>
      <c r="F1150" s="15">
        <v>2</v>
      </c>
      <c r="G1150" s="15" t="s">
        <v>1450</v>
      </c>
      <c r="H1150" s="16" t="s">
        <v>1446</v>
      </c>
      <c r="I1150" s="16" t="s">
        <v>1447</v>
      </c>
      <c r="J1150" s="15" t="s">
        <v>1448</v>
      </c>
      <c r="K1150" s="9" cm="1">
        <f t="array" ref="K1150">IF(I1150="","",_xlfn.XLOOKUP(0&amp;A1150&amp;IF(F1150&lt;&gt;"",F1150,LOOKUP(2,1/(F$2:F1150&lt;&gt;""),F$2:F1150))&amp;I1150,Hoja4!G:G,Hoja4!F:F,"",0))</f>
        <v>72144913887</v>
      </c>
      <c r="L1150" s="2"/>
      <c r="M1150" s="15"/>
      <c r="N1150" s="15"/>
      <c r="O1150" s="15"/>
      <c r="P1150" s="15"/>
      <c r="Q1150" s="15"/>
      <c r="R1150" s="15"/>
      <c r="S1150" s="15"/>
      <c r="T1150" s="15"/>
      <c r="U1150" s="15"/>
      <c r="V1150" s="15"/>
      <c r="W1150" s="15"/>
      <c r="X1150" s="15"/>
      <c r="Y1150" s="15"/>
      <c r="Z1150" s="15"/>
    </row>
    <row r="1151" spans="1:26">
      <c r="A1151" s="15">
        <v>501</v>
      </c>
      <c r="B1151" s="15">
        <v>1</v>
      </c>
      <c r="C1151" s="15"/>
      <c r="D1151" s="15"/>
      <c r="E1151" s="15"/>
      <c r="F1151" s="15"/>
      <c r="G1151" s="15"/>
      <c r="H1151" s="16" t="s">
        <v>32</v>
      </c>
      <c r="I1151" s="16" t="s">
        <v>32</v>
      </c>
      <c r="J1151" s="15"/>
      <c r="K1151" s="18" t="str" cm="1">
        <f t="array" ref="K1151">IF(I1151="","",_xlfn.XLOOKUP(0&amp;A1151&amp;IF(F1151&lt;&gt;"",F1151,LOOKUP(2,1/(F$2:F1151&lt;&gt;""),F$2:F1151))&amp;I1151,Hoja4!G:G,Hoja4!F:F,"",0))</f>
        <v/>
      </c>
      <c r="L1151" s="15"/>
      <c r="M1151" s="15">
        <v>2</v>
      </c>
      <c r="N1151" s="15" t="s">
        <v>1451</v>
      </c>
      <c r="O1151" s="15" t="s">
        <v>40</v>
      </c>
      <c r="P1151" s="15" t="s">
        <v>95</v>
      </c>
      <c r="Q1151" s="15" t="s">
        <v>36</v>
      </c>
      <c r="R1151" s="15" t="s">
        <v>37</v>
      </c>
      <c r="S1151" s="15">
        <v>33935</v>
      </c>
      <c r="T1151" s="15"/>
      <c r="U1151" s="15">
        <v>349444</v>
      </c>
      <c r="V1151" s="15">
        <v>37423</v>
      </c>
      <c r="W1151" s="15" t="s">
        <v>38</v>
      </c>
      <c r="X1151" s="15" t="s">
        <v>38</v>
      </c>
      <c r="Y1151" s="15" t="s">
        <v>38</v>
      </c>
      <c r="Z1151" s="2"/>
    </row>
    <row r="1152" spans="1:26">
      <c r="A1152" s="3">
        <v>501</v>
      </c>
      <c r="B1152" s="3">
        <v>1</v>
      </c>
      <c r="C1152" s="3" t="s">
        <v>1437</v>
      </c>
      <c r="D1152" s="3"/>
      <c r="E1152" s="3"/>
      <c r="F1152" s="3">
        <v>2</v>
      </c>
      <c r="G1152" s="3" t="s">
        <v>1450</v>
      </c>
      <c r="H1152" s="4" t="s">
        <v>32</v>
      </c>
      <c r="I1152" s="4" t="s">
        <v>32</v>
      </c>
      <c r="J1152" s="3" t="s">
        <v>44</v>
      </c>
      <c r="K1152" s="11">
        <f>SUM(K1150:K1151)</f>
        <v>72144913887</v>
      </c>
      <c r="L1152" s="13">
        <f>SUM(L1150:L1151)</f>
        <v>0</v>
      </c>
      <c r="M1152" s="3"/>
      <c r="N1152" s="3"/>
      <c r="O1152" s="3"/>
      <c r="P1152" s="3"/>
      <c r="Q1152" s="3"/>
      <c r="R1152" s="3"/>
      <c r="S1152" s="3"/>
      <c r="T1152" s="3"/>
      <c r="U1152" s="3"/>
      <c r="V1152" s="3"/>
      <c r="W1152" s="3"/>
      <c r="X1152" s="3"/>
      <c r="Y1152" s="3" t="s">
        <v>45</v>
      </c>
      <c r="Z1152" s="13">
        <f>SUM(Z1150:Z1151)</f>
        <v>0</v>
      </c>
    </row>
    <row r="1153" spans="1:26">
      <c r="A1153" s="15">
        <v>501</v>
      </c>
      <c r="B1153" s="15">
        <v>1</v>
      </c>
      <c r="C1153" s="15" t="s">
        <v>1437</v>
      </c>
      <c r="D1153" s="15">
        <v>2</v>
      </c>
      <c r="E1153" s="15" t="s">
        <v>1452</v>
      </c>
      <c r="F1153" s="15">
        <v>6</v>
      </c>
      <c r="G1153" s="15" t="s">
        <v>1453</v>
      </c>
      <c r="H1153" s="16" t="s">
        <v>1454</v>
      </c>
      <c r="I1153" s="16" t="s">
        <v>1455</v>
      </c>
      <c r="J1153" s="15" t="s">
        <v>1456</v>
      </c>
      <c r="K1153" s="9" cm="1">
        <f t="array" ref="K1153">IF(I1153="","",_xlfn.XLOOKUP(0&amp;A1153&amp;IF(F1153&lt;&gt;"",F1153,LOOKUP(2,1/(F$2:F1153&lt;&gt;""),F$2:F1153))&amp;I1153,Hoja4!G:G,Hoja4!F:F,"",0))</f>
        <v>6310400000</v>
      </c>
      <c r="L1153" s="2"/>
      <c r="M1153" s="15"/>
      <c r="N1153" s="15"/>
      <c r="O1153" s="15"/>
      <c r="P1153" s="15"/>
      <c r="Q1153" s="15"/>
      <c r="R1153" s="15"/>
      <c r="S1153" s="15"/>
      <c r="T1153" s="15"/>
      <c r="U1153" s="15"/>
      <c r="V1153" s="15"/>
      <c r="W1153" s="15"/>
      <c r="X1153" s="15"/>
      <c r="Y1153" s="15"/>
      <c r="Z1153" s="15"/>
    </row>
    <row r="1154" spans="1:26">
      <c r="A1154" s="15">
        <v>501</v>
      </c>
      <c r="B1154" s="15">
        <v>1</v>
      </c>
      <c r="C1154" s="15"/>
      <c r="D1154" s="15"/>
      <c r="E1154" s="15"/>
      <c r="F1154" s="15"/>
      <c r="G1154" s="15"/>
      <c r="H1154" s="16" t="s">
        <v>32</v>
      </c>
      <c r="I1154" s="16" t="s">
        <v>32</v>
      </c>
      <c r="J1154" s="15"/>
      <c r="K1154" s="18" t="str" cm="1">
        <f t="array" ref="K1154">IF(I1154="","",_xlfn.XLOOKUP(0&amp;A1154&amp;IF(F1154&lt;&gt;"",F1154,LOOKUP(2,1/(F$2:F1154&lt;&gt;""),F$2:F1154))&amp;I1154,Hoja4!G:G,Hoja4!F:F,"",0))</f>
        <v/>
      </c>
      <c r="L1154" s="15"/>
      <c r="M1154" s="15">
        <v>6</v>
      </c>
      <c r="N1154" s="15" t="s">
        <v>1457</v>
      </c>
      <c r="O1154" s="15" t="s">
        <v>76</v>
      </c>
      <c r="P1154" s="15" t="s">
        <v>95</v>
      </c>
      <c r="Q1154" s="15" t="s">
        <v>36</v>
      </c>
      <c r="R1154" s="15" t="s">
        <v>37</v>
      </c>
      <c r="S1154" s="15">
        <v>1.5</v>
      </c>
      <c r="T1154" s="15"/>
      <c r="U1154" s="15">
        <v>12</v>
      </c>
      <c r="V1154" s="15">
        <v>7</v>
      </c>
      <c r="W1154" s="15" t="s">
        <v>38</v>
      </c>
      <c r="X1154" s="15" t="s">
        <v>38</v>
      </c>
      <c r="Y1154" s="15" t="s">
        <v>38</v>
      </c>
      <c r="Z1154" s="2"/>
    </row>
    <row r="1155" spans="1:26">
      <c r="A1155" s="3">
        <v>501</v>
      </c>
      <c r="B1155" s="3">
        <v>1</v>
      </c>
      <c r="C1155" s="3" t="s">
        <v>1437</v>
      </c>
      <c r="D1155" s="3"/>
      <c r="E1155" s="3"/>
      <c r="F1155" s="3">
        <v>6</v>
      </c>
      <c r="G1155" s="3" t="s">
        <v>1453</v>
      </c>
      <c r="H1155" s="4" t="s">
        <v>32</v>
      </c>
      <c r="I1155" s="4" t="s">
        <v>32</v>
      </c>
      <c r="J1155" s="3" t="s">
        <v>44</v>
      </c>
      <c r="K1155" s="11">
        <f>SUM(K1153:K1154)</f>
        <v>6310400000</v>
      </c>
      <c r="L1155" s="13">
        <f>SUM(L1153:L1154)</f>
        <v>0</v>
      </c>
      <c r="M1155" s="3"/>
      <c r="N1155" s="3"/>
      <c r="O1155" s="3"/>
      <c r="P1155" s="3"/>
      <c r="Q1155" s="3"/>
      <c r="R1155" s="3"/>
      <c r="S1155" s="3"/>
      <c r="T1155" s="3"/>
      <c r="U1155" s="3"/>
      <c r="V1155" s="3"/>
      <c r="W1155" s="3"/>
      <c r="X1155" s="3"/>
      <c r="Y1155" s="3" t="s">
        <v>45</v>
      </c>
      <c r="Z1155" s="13">
        <f>SUM(Z1153:Z1154)</f>
        <v>0</v>
      </c>
    </row>
    <row r="1156" spans="1:26">
      <c r="A1156" s="15">
        <v>501</v>
      </c>
      <c r="B1156" s="15">
        <v>1</v>
      </c>
      <c r="C1156" s="15" t="s">
        <v>1437</v>
      </c>
      <c r="D1156" s="15">
        <v>2</v>
      </c>
      <c r="E1156" s="15" t="s">
        <v>1452</v>
      </c>
      <c r="F1156" s="15">
        <v>7</v>
      </c>
      <c r="G1156" s="15" t="s">
        <v>1458</v>
      </c>
      <c r="H1156" s="16" t="s">
        <v>1454</v>
      </c>
      <c r="I1156" s="16" t="s">
        <v>1455</v>
      </c>
      <c r="J1156" s="15" t="s">
        <v>1456</v>
      </c>
      <c r="K1156" s="9" cm="1">
        <f t="array" ref="K1156">IF(I1156="","",_xlfn.XLOOKUP(0&amp;A1156&amp;IF(F1156&lt;&gt;"",F1156,LOOKUP(2,1/(F$2:F1156&lt;&gt;""),F$2:F1156))&amp;I1156,Hoja4!G:G,Hoja4!F:F,"",0))</f>
        <v>162597600000</v>
      </c>
      <c r="L1156" s="2"/>
      <c r="M1156" s="15"/>
      <c r="N1156" s="15"/>
      <c r="O1156" s="15"/>
      <c r="P1156" s="15"/>
      <c r="Q1156" s="15"/>
      <c r="R1156" s="15"/>
      <c r="S1156" s="15"/>
      <c r="T1156" s="15"/>
      <c r="U1156" s="15"/>
      <c r="V1156" s="15"/>
      <c r="W1156" s="15"/>
      <c r="X1156" s="15"/>
      <c r="Y1156" s="15"/>
      <c r="Z1156" s="15"/>
    </row>
    <row r="1157" spans="1:26">
      <c r="A1157" s="15">
        <v>501</v>
      </c>
      <c r="B1157" s="15">
        <v>1</v>
      </c>
      <c r="C1157" s="15"/>
      <c r="D1157" s="15"/>
      <c r="E1157" s="15"/>
      <c r="F1157" s="15"/>
      <c r="G1157" s="15"/>
      <c r="H1157" s="16" t="s">
        <v>32</v>
      </c>
      <c r="I1157" s="16" t="s">
        <v>32</v>
      </c>
      <c r="J1157" s="15"/>
      <c r="K1157" s="18" t="str" cm="1">
        <f t="array" ref="K1157">IF(I1157="","",_xlfn.XLOOKUP(0&amp;A1157&amp;IF(F1157&lt;&gt;"",F1157,LOOKUP(2,1/(F$2:F1157&lt;&gt;""),F$2:F1157))&amp;I1157,Hoja4!G:G,Hoja4!F:F,"",0))</f>
        <v/>
      </c>
      <c r="L1157" s="15"/>
      <c r="M1157" s="15">
        <v>7</v>
      </c>
      <c r="N1157" s="15" t="s">
        <v>1459</v>
      </c>
      <c r="O1157" s="15" t="s">
        <v>40</v>
      </c>
      <c r="P1157" s="15" t="s">
        <v>95</v>
      </c>
      <c r="Q1157" s="15" t="s">
        <v>36</v>
      </c>
      <c r="R1157" s="15" t="s">
        <v>37</v>
      </c>
      <c r="S1157" s="15">
        <v>0.7</v>
      </c>
      <c r="T1157" s="15"/>
      <c r="U1157" s="15">
        <v>200</v>
      </c>
      <c r="V1157" s="15">
        <v>15</v>
      </c>
      <c r="W1157" s="15" t="s">
        <v>38</v>
      </c>
      <c r="X1157" s="15" t="s">
        <v>38</v>
      </c>
      <c r="Y1157" s="15" t="s">
        <v>38</v>
      </c>
      <c r="Z1157" s="2"/>
    </row>
    <row r="1158" spans="1:26">
      <c r="A1158" s="3">
        <v>501</v>
      </c>
      <c r="B1158" s="3">
        <v>1</v>
      </c>
      <c r="C1158" s="3" t="s">
        <v>1437</v>
      </c>
      <c r="D1158" s="3"/>
      <c r="E1158" s="3"/>
      <c r="F1158" s="3">
        <v>7</v>
      </c>
      <c r="G1158" s="3" t="s">
        <v>1458</v>
      </c>
      <c r="H1158" s="4" t="s">
        <v>32</v>
      </c>
      <c r="I1158" s="4" t="s">
        <v>32</v>
      </c>
      <c r="J1158" s="3" t="s">
        <v>44</v>
      </c>
      <c r="K1158" s="11">
        <f>SUM(K1156:K1157)</f>
        <v>162597600000</v>
      </c>
      <c r="L1158" s="13">
        <f>SUM(L1156:L1157)</f>
        <v>0</v>
      </c>
      <c r="M1158" s="3"/>
      <c r="N1158" s="3"/>
      <c r="O1158" s="3"/>
      <c r="P1158" s="3"/>
      <c r="Q1158" s="3"/>
      <c r="R1158" s="3"/>
      <c r="S1158" s="3"/>
      <c r="T1158" s="3"/>
      <c r="U1158" s="3"/>
      <c r="V1158" s="3"/>
      <c r="W1158" s="3"/>
      <c r="X1158" s="3"/>
      <c r="Y1158" s="3" t="s">
        <v>45</v>
      </c>
      <c r="Z1158" s="13">
        <f>SUM(Z1156:Z1157)</f>
        <v>0</v>
      </c>
    </row>
    <row r="1159" spans="1:26">
      <c r="A1159" s="15">
        <v>501</v>
      </c>
      <c r="B1159" s="15">
        <v>1</v>
      </c>
      <c r="C1159" s="15" t="s">
        <v>1437</v>
      </c>
      <c r="D1159" s="15">
        <v>3</v>
      </c>
      <c r="E1159" s="15" t="s">
        <v>317</v>
      </c>
      <c r="F1159" s="15">
        <v>8</v>
      </c>
      <c r="G1159" s="15" t="s">
        <v>318</v>
      </c>
      <c r="H1159" s="16" t="s">
        <v>1460</v>
      </c>
      <c r="I1159" s="16" t="s">
        <v>1461</v>
      </c>
      <c r="J1159" s="15" t="s">
        <v>1462</v>
      </c>
      <c r="K1159" s="9" cm="1">
        <f t="array" ref="K1159">IF(I1159="","",_xlfn.XLOOKUP(0&amp;A1159&amp;IF(F1159&lt;&gt;"",F1159,LOOKUP(2,1/(F$2:F1159&lt;&gt;""),F$2:F1159))&amp;I1159,Hoja4!G:G,Hoja4!F:F,"",0))</f>
        <v>16387905100</v>
      </c>
      <c r="L1159" s="2"/>
      <c r="M1159" s="15"/>
      <c r="N1159" s="15"/>
      <c r="O1159" s="15"/>
      <c r="P1159" s="15"/>
      <c r="Q1159" s="15"/>
      <c r="R1159" s="15"/>
      <c r="S1159" s="15"/>
      <c r="T1159" s="15"/>
      <c r="U1159" s="15"/>
      <c r="V1159" s="15"/>
      <c r="W1159" s="15"/>
      <c r="X1159" s="15"/>
      <c r="Y1159" s="15"/>
      <c r="Z1159" s="15"/>
    </row>
    <row r="1160" spans="1:26">
      <c r="A1160" s="15">
        <v>501</v>
      </c>
      <c r="B1160" s="15">
        <v>1</v>
      </c>
      <c r="C1160" s="15"/>
      <c r="D1160" s="15"/>
      <c r="E1160" s="15"/>
      <c r="F1160" s="15"/>
      <c r="G1160" s="15"/>
      <c r="H1160" s="16" t="s">
        <v>32</v>
      </c>
      <c r="I1160" s="16" t="s">
        <v>32</v>
      </c>
      <c r="J1160" s="15"/>
      <c r="K1160" s="18" t="str" cm="1">
        <f t="array" ref="K1160">IF(I1160="","",_xlfn.XLOOKUP(0&amp;A1160&amp;IF(F1160&lt;&gt;"",F1160,LOOKUP(2,1/(F$2:F1160&lt;&gt;""),F$2:F1160))&amp;I1160,Hoja4!G:G,Hoja4!F:F,"",0))</f>
        <v/>
      </c>
      <c r="L1160" s="15"/>
      <c r="M1160" s="15">
        <v>8</v>
      </c>
      <c r="N1160" s="15" t="s">
        <v>1463</v>
      </c>
      <c r="O1160" s="15" t="s">
        <v>40</v>
      </c>
      <c r="P1160" s="15" t="s">
        <v>131</v>
      </c>
      <c r="Q1160" s="15" t="s">
        <v>36</v>
      </c>
      <c r="R1160" s="15" t="s">
        <v>37</v>
      </c>
      <c r="S1160" s="15"/>
      <c r="T1160" s="15"/>
      <c r="U1160" s="15">
        <v>267</v>
      </c>
      <c r="V1160" s="15">
        <v>25</v>
      </c>
      <c r="W1160" s="15" t="s">
        <v>38</v>
      </c>
      <c r="X1160" s="15" t="s">
        <v>38</v>
      </c>
      <c r="Y1160" s="15" t="s">
        <v>38</v>
      </c>
      <c r="Z1160" s="2"/>
    </row>
    <row r="1161" spans="1:26">
      <c r="A1161" s="15">
        <v>501</v>
      </c>
      <c r="B1161" s="15">
        <v>1</v>
      </c>
      <c r="C1161" s="15"/>
      <c r="D1161" s="15"/>
      <c r="E1161" s="15"/>
      <c r="F1161" s="15"/>
      <c r="G1161" s="15"/>
      <c r="H1161" s="16" t="s">
        <v>32</v>
      </c>
      <c r="I1161" s="16" t="s">
        <v>32</v>
      </c>
      <c r="J1161" s="15"/>
      <c r="K1161" s="18" t="str" cm="1">
        <f t="array" ref="K1161">IF(I1161="","",_xlfn.XLOOKUP(0&amp;A1161&amp;IF(F1161&lt;&gt;"",F1161,LOOKUP(2,1/(F$2:F1161&lt;&gt;""),F$2:F1161))&amp;I1161,Hoja4!G:G,Hoja4!F:F,"",0))</f>
        <v/>
      </c>
      <c r="L1161" s="15"/>
      <c r="M1161" s="15">
        <v>9</v>
      </c>
      <c r="N1161" s="15" t="s">
        <v>1464</v>
      </c>
      <c r="O1161" s="15" t="s">
        <v>34</v>
      </c>
      <c r="P1161" s="15" t="s">
        <v>131</v>
      </c>
      <c r="Q1161" s="15" t="s">
        <v>41</v>
      </c>
      <c r="R1161" s="15" t="s">
        <v>37</v>
      </c>
      <c r="S1161" s="15"/>
      <c r="T1161" s="15"/>
      <c r="U1161" s="15">
        <v>100</v>
      </c>
      <c r="V1161" s="15">
        <v>1</v>
      </c>
      <c r="W1161" s="15" t="s">
        <v>38</v>
      </c>
      <c r="X1161" s="15" t="s">
        <v>38</v>
      </c>
      <c r="Y1161" s="15" t="s">
        <v>38</v>
      </c>
      <c r="Z1161" s="2"/>
    </row>
    <row r="1162" spans="1:26">
      <c r="A1162" s="3">
        <v>501</v>
      </c>
      <c r="B1162" s="3">
        <v>1</v>
      </c>
      <c r="C1162" s="3" t="s">
        <v>1437</v>
      </c>
      <c r="D1162" s="3"/>
      <c r="E1162" s="3"/>
      <c r="F1162" s="3">
        <v>8</v>
      </c>
      <c r="G1162" s="3" t="s">
        <v>318</v>
      </c>
      <c r="H1162" s="4" t="s">
        <v>32</v>
      </c>
      <c r="I1162" s="4" t="s">
        <v>32</v>
      </c>
      <c r="J1162" s="3" t="s">
        <v>44</v>
      </c>
      <c r="K1162" s="11">
        <f>SUM(K1159:K1161)</f>
        <v>16387905100</v>
      </c>
      <c r="L1162" s="13">
        <f>SUM(L1159:L1161)</f>
        <v>0</v>
      </c>
      <c r="M1162" s="3"/>
      <c r="N1162" s="3"/>
      <c r="O1162" s="3"/>
      <c r="P1162" s="3"/>
      <c r="Q1162" s="3"/>
      <c r="R1162" s="3"/>
      <c r="S1162" s="3"/>
      <c r="T1162" s="3"/>
      <c r="U1162" s="3"/>
      <c r="V1162" s="3"/>
      <c r="W1162" s="3"/>
      <c r="X1162" s="3"/>
      <c r="Y1162" s="3" t="s">
        <v>45</v>
      </c>
      <c r="Z1162" s="13">
        <f>SUM(Z1159:Z1161)</f>
        <v>0</v>
      </c>
    </row>
    <row r="1163" spans="1:26">
      <c r="A1163" s="15">
        <v>501</v>
      </c>
      <c r="B1163" s="15">
        <v>1</v>
      </c>
      <c r="C1163" s="15" t="s">
        <v>1437</v>
      </c>
      <c r="D1163" s="15">
        <v>3</v>
      </c>
      <c r="E1163" s="15" t="s">
        <v>317</v>
      </c>
      <c r="F1163" s="15">
        <v>9</v>
      </c>
      <c r="G1163" s="15" t="s">
        <v>785</v>
      </c>
      <c r="H1163" s="16" t="s">
        <v>1460</v>
      </c>
      <c r="I1163" s="16" t="s">
        <v>1461</v>
      </c>
      <c r="J1163" s="15" t="s">
        <v>1462</v>
      </c>
      <c r="K1163" s="9" cm="1">
        <f t="array" ref="K1163">IF(I1163="","",_xlfn.XLOOKUP(0&amp;A1163&amp;IF(F1163&lt;&gt;"",F1163,LOOKUP(2,1/(F$2:F1163&lt;&gt;""),F$2:F1163))&amp;I1163,Hoja4!G:G,Hoja4!F:F,"",0))</f>
        <v>3555148900</v>
      </c>
      <c r="L1163" s="2"/>
      <c r="M1163" s="15"/>
      <c r="N1163" s="15"/>
      <c r="O1163" s="15"/>
      <c r="P1163" s="15"/>
      <c r="Q1163" s="15"/>
      <c r="R1163" s="15"/>
      <c r="S1163" s="15"/>
      <c r="T1163" s="15"/>
      <c r="U1163" s="15"/>
      <c r="V1163" s="15"/>
      <c r="W1163" s="15"/>
      <c r="X1163" s="15"/>
      <c r="Y1163" s="15"/>
      <c r="Z1163" s="15"/>
    </row>
    <row r="1164" spans="1:26">
      <c r="A1164" s="15">
        <v>501</v>
      </c>
      <c r="B1164" s="15">
        <v>1</v>
      </c>
      <c r="C1164" s="15"/>
      <c r="D1164" s="15"/>
      <c r="E1164" s="15"/>
      <c r="F1164" s="15"/>
      <c r="G1164" s="15"/>
      <c r="H1164" s="16" t="s">
        <v>32</v>
      </c>
      <c r="I1164" s="16" t="s">
        <v>32</v>
      </c>
      <c r="J1164" s="15"/>
      <c r="K1164" s="18" t="str" cm="1">
        <f t="array" ref="K1164">IF(I1164="","",_xlfn.XLOOKUP(0&amp;A1164&amp;IF(F1164&lt;&gt;"",F1164,LOOKUP(2,1/(F$2:F1164&lt;&gt;""),F$2:F1164))&amp;I1164,Hoja4!G:G,Hoja4!F:F,"",0))</f>
        <v/>
      </c>
      <c r="L1164" s="15"/>
      <c r="M1164" s="15">
        <v>10</v>
      </c>
      <c r="N1164" s="15" t="s">
        <v>1465</v>
      </c>
      <c r="O1164" s="15" t="s">
        <v>76</v>
      </c>
      <c r="P1164" s="15" t="s">
        <v>131</v>
      </c>
      <c r="Q1164" s="15" t="s">
        <v>41</v>
      </c>
      <c r="R1164" s="15" t="s">
        <v>37</v>
      </c>
      <c r="S1164" s="15">
        <v>40</v>
      </c>
      <c r="T1164" s="15"/>
      <c r="U1164" s="15">
        <v>90</v>
      </c>
      <c r="V1164" s="15">
        <v>0.9</v>
      </c>
      <c r="W1164" s="15" t="s">
        <v>38</v>
      </c>
      <c r="X1164" s="15" t="s">
        <v>38</v>
      </c>
      <c r="Y1164" s="15" t="s">
        <v>38</v>
      </c>
      <c r="Z1164" s="2"/>
    </row>
    <row r="1165" spans="1:26">
      <c r="A1165" s="3">
        <v>501</v>
      </c>
      <c r="B1165" s="3">
        <v>1</v>
      </c>
      <c r="C1165" s="3" t="s">
        <v>1437</v>
      </c>
      <c r="D1165" s="3"/>
      <c r="E1165" s="3"/>
      <c r="F1165" s="3">
        <v>9</v>
      </c>
      <c r="G1165" s="3" t="s">
        <v>785</v>
      </c>
      <c r="H1165" s="4" t="s">
        <v>32</v>
      </c>
      <c r="I1165" s="4" t="s">
        <v>32</v>
      </c>
      <c r="J1165" s="3" t="s">
        <v>44</v>
      </c>
      <c r="K1165" s="11">
        <f>SUM(K1163:K1164)</f>
        <v>3555148900</v>
      </c>
      <c r="L1165" s="13">
        <f>SUM(L1163:L1164)</f>
        <v>0</v>
      </c>
      <c r="M1165" s="3"/>
      <c r="N1165" s="3"/>
      <c r="O1165" s="3"/>
      <c r="P1165" s="3"/>
      <c r="Q1165" s="3"/>
      <c r="R1165" s="3"/>
      <c r="S1165" s="3"/>
      <c r="T1165" s="3"/>
      <c r="U1165" s="3"/>
      <c r="V1165" s="3"/>
      <c r="W1165" s="3"/>
      <c r="X1165" s="3"/>
      <c r="Y1165" s="3" t="s">
        <v>45</v>
      </c>
      <c r="Z1165" s="13">
        <f>SUM(Z1163:Z1164)</f>
        <v>0</v>
      </c>
    </row>
    <row r="1166" spans="1:26">
      <c r="A1166" s="15">
        <v>501</v>
      </c>
      <c r="B1166" s="15">
        <v>1</v>
      </c>
      <c r="C1166" s="15" t="s">
        <v>1437</v>
      </c>
      <c r="D1166" s="15">
        <v>1</v>
      </c>
      <c r="E1166" s="15" t="s">
        <v>1438</v>
      </c>
      <c r="F1166" s="15">
        <v>3</v>
      </c>
      <c r="G1166" s="15" t="s">
        <v>1466</v>
      </c>
      <c r="H1166" s="16" t="s">
        <v>32</v>
      </c>
      <c r="I1166" s="16" t="s">
        <v>32</v>
      </c>
      <c r="J1166" s="15"/>
      <c r="K1166" s="18" t="str" cm="1">
        <f t="array" ref="K1166">IF(I1166="","",_xlfn.XLOOKUP(0&amp;A1166&amp;IF(F1166&lt;&gt;"",F1166,LOOKUP(2,1/(F$2:F1166&lt;&gt;""),F$2:F1166))&amp;I1166,Hoja4!G:G,Hoja4!F:F,"",0))</f>
        <v/>
      </c>
      <c r="L1166" s="15"/>
      <c r="M1166" s="15"/>
      <c r="N1166" s="15"/>
      <c r="O1166" s="15"/>
      <c r="P1166" s="15"/>
      <c r="Q1166" s="15"/>
      <c r="R1166" s="15"/>
      <c r="S1166" s="15"/>
      <c r="T1166" s="15"/>
      <c r="U1166" s="15"/>
      <c r="V1166" s="15"/>
      <c r="W1166" s="15"/>
      <c r="X1166" s="15"/>
      <c r="Y1166" s="15"/>
      <c r="Z1166" s="2"/>
    </row>
    <row r="1167" spans="1:26">
      <c r="A1167" s="15">
        <v>501</v>
      </c>
      <c r="B1167" s="15">
        <v>1</v>
      </c>
      <c r="C1167" s="15"/>
      <c r="D1167" s="15"/>
      <c r="E1167" s="15"/>
      <c r="F1167" s="15"/>
      <c r="G1167" s="15"/>
      <c r="H1167" s="16" t="s">
        <v>32</v>
      </c>
      <c r="I1167" s="16" t="s">
        <v>32</v>
      </c>
      <c r="J1167" s="15"/>
      <c r="K1167" s="18" t="str" cm="1">
        <f t="array" ref="K1167">IF(I1167="","",_xlfn.XLOOKUP(0&amp;A1167&amp;IF(F1167&lt;&gt;"",F1167,LOOKUP(2,1/(F$2:F1167&lt;&gt;""),F$2:F1167))&amp;I1167,Hoja4!G:G,Hoja4!F:F,"",0))</f>
        <v/>
      </c>
      <c r="L1167" s="15"/>
      <c r="M1167" s="15">
        <v>3</v>
      </c>
      <c r="N1167" s="15" t="s">
        <v>1467</v>
      </c>
      <c r="O1167" s="15" t="s">
        <v>40</v>
      </c>
      <c r="P1167" s="15" t="s">
        <v>131</v>
      </c>
      <c r="Q1167" s="15" t="s">
        <v>41</v>
      </c>
      <c r="R1167" s="15" t="s">
        <v>37</v>
      </c>
      <c r="S1167" s="15"/>
      <c r="T1167" s="15"/>
      <c r="U1167" s="15"/>
      <c r="V1167" s="15"/>
      <c r="W1167" s="15" t="s">
        <v>38</v>
      </c>
      <c r="X1167" s="15" t="s">
        <v>43</v>
      </c>
      <c r="Y1167" s="15" t="s">
        <v>43</v>
      </c>
      <c r="Z1167" s="2"/>
    </row>
    <row r="1168" spans="1:26">
      <c r="A1168" s="3">
        <v>501</v>
      </c>
      <c r="B1168" s="3">
        <v>1</v>
      </c>
      <c r="C1168" s="3" t="s">
        <v>1437</v>
      </c>
      <c r="D1168" s="3"/>
      <c r="E1168" s="3"/>
      <c r="F1168" s="3">
        <v>3</v>
      </c>
      <c r="G1168" s="3" t="s">
        <v>1466</v>
      </c>
      <c r="H1168" s="4" t="s">
        <v>32</v>
      </c>
      <c r="I1168" s="4" t="s">
        <v>32</v>
      </c>
      <c r="J1168" s="3" t="s">
        <v>44</v>
      </c>
      <c r="K1168" s="11">
        <f>SUM(K1166:K1167)</f>
        <v>0</v>
      </c>
      <c r="L1168" s="13">
        <f>SUM(L1166:L1167)</f>
        <v>0</v>
      </c>
      <c r="M1168" s="3"/>
      <c r="N1168" s="3"/>
      <c r="O1168" s="3"/>
      <c r="P1168" s="3"/>
      <c r="Q1168" s="3"/>
      <c r="R1168" s="3"/>
      <c r="S1168" s="3"/>
      <c r="T1168" s="3"/>
      <c r="U1168" s="3"/>
      <c r="V1168" s="3"/>
      <c r="W1168" s="3"/>
      <c r="X1168" s="3"/>
      <c r="Y1168" s="3" t="s">
        <v>45</v>
      </c>
      <c r="Z1168" s="13">
        <f>SUM(Z1166:Z1167)</f>
        <v>0</v>
      </c>
    </row>
    <row r="1169" spans="1:26">
      <c r="A1169" s="15">
        <v>501</v>
      </c>
      <c r="B1169" s="15">
        <v>1</v>
      </c>
      <c r="C1169" s="15" t="s">
        <v>1437</v>
      </c>
      <c r="D1169" s="15">
        <v>1</v>
      </c>
      <c r="E1169" s="15" t="s">
        <v>1438</v>
      </c>
      <c r="F1169" s="15">
        <v>4</v>
      </c>
      <c r="G1169" s="15" t="s">
        <v>1468</v>
      </c>
      <c r="H1169" s="16" t="s">
        <v>32</v>
      </c>
      <c r="I1169" s="16" t="s">
        <v>32</v>
      </c>
      <c r="J1169" s="15"/>
      <c r="K1169" s="18" t="str" cm="1">
        <f t="array" ref="K1169">IF(I1169="","",_xlfn.XLOOKUP(0&amp;A1169&amp;IF(F1169&lt;&gt;"",F1169,LOOKUP(2,1/(F$2:F1169&lt;&gt;""),F$2:F1169))&amp;I1169,Hoja4!G:G,Hoja4!F:F,"",0))</f>
        <v/>
      </c>
      <c r="L1169" s="15"/>
      <c r="M1169" s="15"/>
      <c r="N1169" s="15"/>
      <c r="O1169" s="15"/>
      <c r="P1169" s="15"/>
      <c r="Q1169" s="15"/>
      <c r="R1169" s="15"/>
      <c r="S1169" s="15"/>
      <c r="T1169" s="15"/>
      <c r="U1169" s="15"/>
      <c r="V1169" s="15"/>
      <c r="W1169" s="15"/>
      <c r="X1169" s="15"/>
      <c r="Y1169" s="15"/>
      <c r="Z1169" s="2"/>
    </row>
    <row r="1170" spans="1:26">
      <c r="A1170" s="15">
        <v>501</v>
      </c>
      <c r="B1170" s="15">
        <v>1</v>
      </c>
      <c r="C1170" s="15"/>
      <c r="D1170" s="15"/>
      <c r="E1170" s="15"/>
      <c r="F1170" s="15"/>
      <c r="G1170" s="15"/>
      <c r="H1170" s="16" t="s">
        <v>32</v>
      </c>
      <c r="I1170" s="16" t="s">
        <v>32</v>
      </c>
      <c r="J1170" s="15"/>
      <c r="K1170" s="18" t="str" cm="1">
        <f t="array" ref="K1170">IF(I1170="","",_xlfn.XLOOKUP(0&amp;A1170&amp;IF(F1170&lt;&gt;"",F1170,LOOKUP(2,1/(F$2:F1170&lt;&gt;""),F$2:F1170))&amp;I1170,Hoja4!G:G,Hoja4!F:F,"",0))</f>
        <v/>
      </c>
      <c r="L1170" s="15"/>
      <c r="M1170" s="15">
        <v>4</v>
      </c>
      <c r="N1170" s="15" t="s">
        <v>1469</v>
      </c>
      <c r="O1170" s="15" t="s">
        <v>40</v>
      </c>
      <c r="P1170" s="15" t="s">
        <v>131</v>
      </c>
      <c r="Q1170" s="15" t="s">
        <v>41</v>
      </c>
      <c r="R1170" s="15" t="s">
        <v>37</v>
      </c>
      <c r="S1170" s="15"/>
      <c r="T1170" s="15"/>
      <c r="U1170" s="15"/>
      <c r="V1170" s="15"/>
      <c r="W1170" s="15" t="s">
        <v>38</v>
      </c>
      <c r="X1170" s="15" t="s">
        <v>43</v>
      </c>
      <c r="Y1170" s="15" t="s">
        <v>43</v>
      </c>
      <c r="Z1170" s="2"/>
    </row>
    <row r="1171" spans="1:26">
      <c r="A1171" s="3">
        <v>501</v>
      </c>
      <c r="B1171" s="3">
        <v>1</v>
      </c>
      <c r="C1171" s="3" t="s">
        <v>1437</v>
      </c>
      <c r="D1171" s="3"/>
      <c r="E1171" s="3"/>
      <c r="F1171" s="3">
        <v>4</v>
      </c>
      <c r="G1171" s="3" t="s">
        <v>1468</v>
      </c>
      <c r="H1171" s="4" t="s">
        <v>32</v>
      </c>
      <c r="I1171" s="4" t="s">
        <v>32</v>
      </c>
      <c r="J1171" s="3" t="s">
        <v>44</v>
      </c>
      <c r="K1171" s="11">
        <f>SUM(K1169:K1170)</f>
        <v>0</v>
      </c>
      <c r="L1171" s="13">
        <f>SUM(L1169:L1170)</f>
        <v>0</v>
      </c>
      <c r="M1171" s="3"/>
      <c r="N1171" s="3"/>
      <c r="O1171" s="3"/>
      <c r="P1171" s="3"/>
      <c r="Q1171" s="3"/>
      <c r="R1171" s="3"/>
      <c r="S1171" s="3"/>
      <c r="T1171" s="3"/>
      <c r="U1171" s="3"/>
      <c r="V1171" s="3"/>
      <c r="W1171" s="3"/>
      <c r="X1171" s="3"/>
      <c r="Y1171" s="3" t="s">
        <v>45</v>
      </c>
      <c r="Z1171" s="13">
        <f>SUM(Z1169:Z1170)</f>
        <v>0</v>
      </c>
    </row>
    <row r="1172" spans="1:26">
      <c r="A1172" s="15">
        <v>501</v>
      </c>
      <c r="B1172" s="15">
        <v>1</v>
      </c>
      <c r="C1172" s="15" t="s">
        <v>1437</v>
      </c>
      <c r="D1172" s="15">
        <v>2</v>
      </c>
      <c r="E1172" s="15" t="s">
        <v>1452</v>
      </c>
      <c r="F1172" s="15">
        <v>5</v>
      </c>
      <c r="G1172" s="15" t="s">
        <v>1470</v>
      </c>
      <c r="H1172" s="16" t="s">
        <v>32</v>
      </c>
      <c r="I1172" s="16" t="s">
        <v>32</v>
      </c>
      <c r="J1172" s="15"/>
      <c r="K1172" s="18" t="str" cm="1">
        <f t="array" ref="K1172">IF(I1172="","",_xlfn.XLOOKUP(0&amp;A1172&amp;IF(F1172&lt;&gt;"",F1172,LOOKUP(2,1/(F$2:F1172&lt;&gt;""),F$2:F1172))&amp;I1172,Hoja4!G:G,Hoja4!F:F,"",0))</f>
        <v/>
      </c>
      <c r="L1172" s="15"/>
      <c r="M1172" s="15"/>
      <c r="N1172" s="15"/>
      <c r="O1172" s="15"/>
      <c r="P1172" s="15"/>
      <c r="Q1172" s="15"/>
      <c r="R1172" s="15"/>
      <c r="S1172" s="15"/>
      <c r="T1172" s="15"/>
      <c r="U1172" s="15"/>
      <c r="V1172" s="15"/>
      <c r="W1172" s="15"/>
      <c r="X1172" s="15"/>
      <c r="Y1172" s="15"/>
      <c r="Z1172" s="2"/>
    </row>
    <row r="1173" spans="1:26">
      <c r="A1173" s="15">
        <v>501</v>
      </c>
      <c r="B1173" s="15">
        <v>1</v>
      </c>
      <c r="C1173" s="15"/>
      <c r="D1173" s="15"/>
      <c r="E1173" s="15"/>
      <c r="F1173" s="15"/>
      <c r="G1173" s="15"/>
      <c r="H1173" s="16" t="s">
        <v>32</v>
      </c>
      <c r="I1173" s="16" t="s">
        <v>32</v>
      </c>
      <c r="J1173" s="15"/>
      <c r="K1173" s="18" t="str" cm="1">
        <f t="array" ref="K1173">IF(I1173="","",_xlfn.XLOOKUP(0&amp;A1173&amp;IF(F1173&lt;&gt;"",F1173,LOOKUP(2,1/(F$2:F1173&lt;&gt;""),F$2:F1173))&amp;I1173,Hoja4!G:G,Hoja4!F:F,"",0))</f>
        <v/>
      </c>
      <c r="L1173" s="15"/>
      <c r="M1173" s="15">
        <v>5</v>
      </c>
      <c r="N1173" s="15" t="s">
        <v>1471</v>
      </c>
      <c r="O1173" s="15" t="s">
        <v>40</v>
      </c>
      <c r="P1173" s="15" t="s">
        <v>131</v>
      </c>
      <c r="Q1173" s="15" t="s">
        <v>65</v>
      </c>
      <c r="R1173" s="15" t="s">
        <v>37</v>
      </c>
      <c r="S1173" s="15"/>
      <c r="T1173" s="15"/>
      <c r="U1173" s="15"/>
      <c r="V1173" s="15"/>
      <c r="W1173" s="15" t="s">
        <v>38</v>
      </c>
      <c r="X1173" s="15" t="s">
        <v>43</v>
      </c>
      <c r="Y1173" s="15" t="s">
        <v>43</v>
      </c>
      <c r="Z1173" s="2"/>
    </row>
    <row r="1174" spans="1:26">
      <c r="A1174" s="3">
        <v>501</v>
      </c>
      <c r="B1174" s="3">
        <v>1</v>
      </c>
      <c r="C1174" s="3" t="s">
        <v>1437</v>
      </c>
      <c r="D1174" s="3"/>
      <c r="E1174" s="3"/>
      <c r="F1174" s="3">
        <v>5</v>
      </c>
      <c r="G1174" s="3" t="s">
        <v>1470</v>
      </c>
      <c r="H1174" s="4" t="s">
        <v>32</v>
      </c>
      <c r="I1174" s="4" t="s">
        <v>32</v>
      </c>
      <c r="J1174" s="3" t="s">
        <v>44</v>
      </c>
      <c r="K1174" s="11">
        <f>SUM(K1172:K1173)</f>
        <v>0</v>
      </c>
      <c r="L1174" s="13">
        <f>SUM(L1172:L1173)</f>
        <v>0</v>
      </c>
      <c r="M1174" s="3"/>
      <c r="N1174" s="3"/>
      <c r="O1174" s="3"/>
      <c r="P1174" s="3"/>
      <c r="Q1174" s="3"/>
      <c r="R1174" s="3"/>
      <c r="S1174" s="3"/>
      <c r="T1174" s="3"/>
      <c r="U1174" s="3"/>
      <c r="V1174" s="3"/>
      <c r="W1174" s="3"/>
      <c r="X1174" s="3"/>
      <c r="Y1174" s="3" t="s">
        <v>45</v>
      </c>
      <c r="Z1174" s="13">
        <f>SUM(Z1172:Z1173)</f>
        <v>0</v>
      </c>
    </row>
    <row r="1175" spans="1:26">
      <c r="A1175" s="5">
        <v>501</v>
      </c>
      <c r="B1175" s="5">
        <v>1</v>
      </c>
      <c r="C1175" s="5" t="s">
        <v>1437</v>
      </c>
      <c r="D1175" s="5"/>
      <c r="E1175" s="5"/>
      <c r="F1175" s="5"/>
      <c r="G1175" s="5"/>
      <c r="H1175" s="6" t="s">
        <v>32</v>
      </c>
      <c r="I1175" s="6" t="s">
        <v>32</v>
      </c>
      <c r="J1175" s="5" t="s">
        <v>121</v>
      </c>
      <c r="K1175" s="12">
        <f>SUM(K1149,K1152,K1155,K1158,K1162,K1165,K1168,K1171,K1174)</f>
        <v>756437622000</v>
      </c>
      <c r="L1175" s="14">
        <f>SUM(L1149,L1152,L1155,L1158,L1162,L1165,L1168,L1171,L1174)</f>
        <v>0</v>
      </c>
      <c r="M1175" s="5"/>
      <c r="N1175" s="5"/>
      <c r="O1175" s="5"/>
      <c r="P1175" s="5"/>
      <c r="Q1175" s="5"/>
      <c r="R1175" s="5"/>
      <c r="S1175" s="5"/>
      <c r="T1175" s="5"/>
      <c r="U1175" s="5"/>
      <c r="V1175" s="5"/>
      <c r="W1175" s="5"/>
      <c r="X1175" s="5"/>
      <c r="Y1175" s="5" t="s">
        <v>121</v>
      </c>
      <c r="Z1175" s="14">
        <f>SUM(Z1149,Z1152,Z1155,Z1158,Z1162,Z1165,Z1168,Z1171,Z1174)</f>
        <v>0</v>
      </c>
    </row>
    <row r="1176" spans="1:26">
      <c r="A1176" s="15">
        <v>131</v>
      </c>
      <c r="B1176" s="15">
        <v>1</v>
      </c>
      <c r="C1176" s="15" t="s">
        <v>1472</v>
      </c>
      <c r="D1176" s="15">
        <v>1</v>
      </c>
      <c r="E1176" s="15" t="s">
        <v>1473</v>
      </c>
      <c r="F1176" s="15">
        <v>4</v>
      </c>
      <c r="G1176" s="15" t="s">
        <v>1474</v>
      </c>
      <c r="H1176" s="16" t="s">
        <v>1475</v>
      </c>
      <c r="I1176" s="16" t="s">
        <v>1476</v>
      </c>
      <c r="J1176" s="15" t="s">
        <v>1477</v>
      </c>
      <c r="K1176" s="9" cm="1">
        <f t="array" ref="K1176">IF(I1176="","",_xlfn.XLOOKUP(0&amp;A1176&amp;IF(F1176&lt;&gt;"",F1176,LOOKUP(2,1/(F$2:F1176&lt;&gt;""),F$2:F1176))&amp;I1176,Hoja4!G:G,Hoja4!F:F,"",0))</f>
        <v>10455007000</v>
      </c>
      <c r="L1176" s="2"/>
      <c r="M1176" s="15"/>
      <c r="N1176" s="15"/>
      <c r="O1176" s="15"/>
      <c r="P1176" s="15"/>
      <c r="Q1176" s="15"/>
      <c r="R1176" s="15"/>
      <c r="S1176" s="15"/>
      <c r="T1176" s="15"/>
      <c r="U1176" s="15"/>
      <c r="V1176" s="15"/>
      <c r="W1176" s="15"/>
      <c r="X1176" s="15"/>
      <c r="Y1176" s="15"/>
      <c r="Z1176" s="15"/>
    </row>
    <row r="1177" spans="1:26">
      <c r="A1177" s="15">
        <v>131</v>
      </c>
      <c r="B1177" s="15">
        <v>1</v>
      </c>
      <c r="C1177" s="15"/>
      <c r="D1177" s="15"/>
      <c r="E1177" s="15"/>
      <c r="F1177" s="15"/>
      <c r="G1177" s="15"/>
      <c r="H1177" s="16" t="s">
        <v>32</v>
      </c>
      <c r="I1177" s="16" t="s">
        <v>32</v>
      </c>
      <c r="J1177" s="15"/>
      <c r="K1177" s="18" t="str" cm="1">
        <f t="array" ref="K1177">IF(I1177="","",_xlfn.XLOOKUP(0&amp;A1177&amp;IF(F1177&lt;&gt;"",F1177,LOOKUP(2,1/(F$2:F1177&lt;&gt;""),F$2:F1177))&amp;I1177,Hoja4!G:G,Hoja4!F:F,"",0))</f>
        <v/>
      </c>
      <c r="L1177" s="15"/>
      <c r="M1177" s="15">
        <v>2</v>
      </c>
      <c r="N1177" s="15" t="s">
        <v>1478</v>
      </c>
      <c r="O1177" s="15" t="s">
        <v>40</v>
      </c>
      <c r="P1177" s="15" t="s">
        <v>35</v>
      </c>
      <c r="Q1177" s="15" t="s">
        <v>36</v>
      </c>
      <c r="R1177" s="15" t="s">
        <v>58</v>
      </c>
      <c r="S1177" s="15">
        <v>144048</v>
      </c>
      <c r="T1177" s="15"/>
      <c r="U1177" s="15">
        <v>420740</v>
      </c>
      <c r="V1177" s="15">
        <v>40916</v>
      </c>
      <c r="W1177" s="15" t="s">
        <v>38</v>
      </c>
      <c r="X1177" s="15" t="s">
        <v>38</v>
      </c>
      <c r="Y1177" s="15" t="s">
        <v>38</v>
      </c>
      <c r="Z1177" s="2"/>
    </row>
    <row r="1178" spans="1:26">
      <c r="A1178" s="3">
        <v>131</v>
      </c>
      <c r="B1178" s="3">
        <v>1</v>
      </c>
      <c r="C1178" s="3" t="s">
        <v>1472</v>
      </c>
      <c r="D1178" s="3"/>
      <c r="E1178" s="3"/>
      <c r="F1178" s="3">
        <v>4</v>
      </c>
      <c r="G1178" s="3" t="s">
        <v>1474</v>
      </c>
      <c r="H1178" s="4" t="s">
        <v>32</v>
      </c>
      <c r="I1178" s="4" t="s">
        <v>32</v>
      </c>
      <c r="J1178" s="3" t="s">
        <v>44</v>
      </c>
      <c r="K1178" s="11">
        <f>SUM(K1176:K1177)</f>
        <v>10455007000</v>
      </c>
      <c r="L1178" s="13">
        <f>SUM(L1175:L1177)</f>
        <v>0</v>
      </c>
      <c r="M1178" s="3"/>
      <c r="N1178" s="3"/>
      <c r="O1178" s="3"/>
      <c r="P1178" s="3"/>
      <c r="Q1178" s="3"/>
      <c r="R1178" s="3"/>
      <c r="S1178" s="3"/>
      <c r="T1178" s="3"/>
      <c r="U1178" s="3"/>
      <c r="V1178" s="3"/>
      <c r="W1178" s="3"/>
      <c r="X1178" s="3"/>
      <c r="Y1178" s="3" t="s">
        <v>45</v>
      </c>
      <c r="Z1178" s="13">
        <f>SUM(Z1175:Z1177)</f>
        <v>0</v>
      </c>
    </row>
    <row r="1179" spans="1:26">
      <c r="A1179" s="15">
        <v>131</v>
      </c>
      <c r="B1179" s="15">
        <v>1</v>
      </c>
      <c r="C1179" s="15" t="s">
        <v>1472</v>
      </c>
      <c r="D1179" s="15">
        <v>1</v>
      </c>
      <c r="E1179" s="15" t="s">
        <v>1473</v>
      </c>
      <c r="F1179" s="15">
        <v>9</v>
      </c>
      <c r="G1179" s="15" t="s">
        <v>1479</v>
      </c>
      <c r="H1179" s="16" t="s">
        <v>1475</v>
      </c>
      <c r="I1179" s="16" t="s">
        <v>1476</v>
      </c>
      <c r="J1179" s="15" t="s">
        <v>1477</v>
      </c>
      <c r="K1179" s="9" cm="1">
        <f t="array" ref="K1179">IF(I1179="","",_xlfn.XLOOKUP(0&amp;A1179&amp;IF(F1179&lt;&gt;"",F1179,LOOKUP(2,1/(F$2:F1179&lt;&gt;""),F$2:F1179))&amp;I1179,Hoja4!G:G,Hoja4!F:F,"",0))</f>
        <v>8181629000</v>
      </c>
      <c r="L1179" s="2"/>
      <c r="M1179" s="15"/>
      <c r="N1179" s="15"/>
      <c r="O1179" s="15"/>
      <c r="P1179" s="15"/>
      <c r="Q1179" s="15"/>
      <c r="R1179" s="15"/>
      <c r="S1179" s="15"/>
      <c r="T1179" s="15"/>
      <c r="U1179" s="15"/>
      <c r="V1179" s="15"/>
      <c r="W1179" s="15"/>
      <c r="X1179" s="15"/>
      <c r="Y1179" s="15"/>
      <c r="Z1179" s="15"/>
    </row>
    <row r="1180" spans="1:26">
      <c r="A1180" s="15">
        <v>131</v>
      </c>
      <c r="B1180" s="15">
        <v>1</v>
      </c>
      <c r="C1180" s="15"/>
      <c r="D1180" s="15"/>
      <c r="E1180" s="15"/>
      <c r="F1180" s="15"/>
      <c r="G1180" s="15"/>
      <c r="H1180" s="16" t="s">
        <v>32</v>
      </c>
      <c r="I1180" s="16" t="s">
        <v>32</v>
      </c>
      <c r="J1180" s="15"/>
      <c r="K1180" s="18" t="str" cm="1">
        <f t="array" ref="K1180">IF(I1180="","",_xlfn.XLOOKUP(0&amp;A1180&amp;IF(F1180&lt;&gt;"",F1180,LOOKUP(2,1/(F$2:F1180&lt;&gt;""),F$2:F1180))&amp;I1180,Hoja4!G:G,Hoja4!F:F,"",0))</f>
        <v/>
      </c>
      <c r="L1180" s="15"/>
      <c r="M1180" s="15">
        <v>7</v>
      </c>
      <c r="N1180" s="15" t="s">
        <v>1480</v>
      </c>
      <c r="O1180" s="15" t="s">
        <v>100</v>
      </c>
      <c r="P1180" s="15" t="s">
        <v>115</v>
      </c>
      <c r="Q1180" s="15" t="s">
        <v>295</v>
      </c>
      <c r="R1180" s="15" t="s">
        <v>37</v>
      </c>
      <c r="S1180" s="15"/>
      <c r="T1180" s="15"/>
      <c r="U1180" s="15"/>
      <c r="V1180" s="15">
        <v>0</v>
      </c>
      <c r="W1180" s="15" t="s">
        <v>38</v>
      </c>
      <c r="X1180" s="15" t="s">
        <v>43</v>
      </c>
      <c r="Y1180" s="15" t="s">
        <v>43</v>
      </c>
      <c r="Z1180" s="2"/>
    </row>
    <row r="1181" spans="1:26">
      <c r="A1181" s="15">
        <v>131</v>
      </c>
      <c r="B1181" s="15">
        <v>1</v>
      </c>
      <c r="C1181" s="15"/>
      <c r="D1181" s="15"/>
      <c r="E1181" s="15"/>
      <c r="F1181" s="15"/>
      <c r="G1181" s="15"/>
      <c r="H1181" s="16" t="s">
        <v>32</v>
      </c>
      <c r="I1181" s="16" t="s">
        <v>32</v>
      </c>
      <c r="J1181" s="15"/>
      <c r="K1181" s="18" t="str" cm="1">
        <f t="array" ref="K1181">IF(I1181="","",_xlfn.XLOOKUP(0&amp;A1181&amp;IF(F1181&lt;&gt;"",F1181,LOOKUP(2,1/(F$2:F1181&lt;&gt;""),F$2:F1181))&amp;I1181,Hoja4!G:G,Hoja4!F:F,"",0))</f>
        <v/>
      </c>
      <c r="L1181" s="15"/>
      <c r="M1181" s="15">
        <v>8</v>
      </c>
      <c r="N1181" s="15" t="s">
        <v>1481</v>
      </c>
      <c r="O1181" s="15" t="s">
        <v>100</v>
      </c>
      <c r="P1181" s="15" t="s">
        <v>131</v>
      </c>
      <c r="Q1181" s="15" t="s">
        <v>41</v>
      </c>
      <c r="R1181" s="15" t="s">
        <v>37</v>
      </c>
      <c r="S1181" s="15">
        <v>100</v>
      </c>
      <c r="T1181" s="15"/>
      <c r="U1181" s="15">
        <v>100</v>
      </c>
      <c r="V1181" s="15">
        <v>100</v>
      </c>
      <c r="W1181" s="15" t="s">
        <v>38</v>
      </c>
      <c r="X1181" s="15" t="s">
        <v>38</v>
      </c>
      <c r="Y1181" s="15" t="s">
        <v>38</v>
      </c>
      <c r="Z1181" s="2"/>
    </row>
    <row r="1182" spans="1:26">
      <c r="A1182" s="15">
        <v>131</v>
      </c>
      <c r="B1182" s="15">
        <v>1</v>
      </c>
      <c r="C1182" s="15"/>
      <c r="D1182" s="15"/>
      <c r="E1182" s="15"/>
      <c r="F1182" s="15"/>
      <c r="G1182" s="15"/>
      <c r="H1182" s="16" t="s">
        <v>32</v>
      </c>
      <c r="I1182" s="16" t="s">
        <v>32</v>
      </c>
      <c r="J1182" s="15"/>
      <c r="K1182" s="18" t="str" cm="1">
        <f t="array" ref="K1182">IF(I1182="","",_xlfn.XLOOKUP(0&amp;A1182&amp;IF(F1182&lt;&gt;"",F1182,LOOKUP(2,1/(F$2:F1182&lt;&gt;""),F$2:F1182))&amp;I1182,Hoja4!G:G,Hoja4!F:F,"",0))</f>
        <v/>
      </c>
      <c r="L1182" s="15"/>
      <c r="M1182" s="15">
        <v>9</v>
      </c>
      <c r="N1182" s="15" t="s">
        <v>1482</v>
      </c>
      <c r="O1182" s="15" t="s">
        <v>40</v>
      </c>
      <c r="P1182" s="15" t="s">
        <v>131</v>
      </c>
      <c r="Q1182" s="15" t="s">
        <v>295</v>
      </c>
      <c r="R1182" s="15" t="s">
        <v>37</v>
      </c>
      <c r="S1182" s="15"/>
      <c r="T1182" s="15"/>
      <c r="U1182" s="15"/>
      <c r="V1182" s="15"/>
      <c r="W1182" s="15" t="s">
        <v>43</v>
      </c>
      <c r="X1182" s="15" t="s">
        <v>43</v>
      </c>
      <c r="Y1182" s="15" t="s">
        <v>43</v>
      </c>
      <c r="Z1182" s="2"/>
    </row>
    <row r="1183" spans="1:26">
      <c r="A1183" s="15">
        <v>131</v>
      </c>
      <c r="B1183" s="15">
        <v>1</v>
      </c>
      <c r="C1183" s="15"/>
      <c r="D1183" s="15"/>
      <c r="E1183" s="15"/>
      <c r="F1183" s="15"/>
      <c r="G1183" s="15"/>
      <c r="H1183" s="16" t="s">
        <v>32</v>
      </c>
      <c r="I1183" s="16" t="s">
        <v>32</v>
      </c>
      <c r="J1183" s="15"/>
      <c r="K1183" s="18" t="str" cm="1">
        <f t="array" ref="K1183">IF(I1183="","",_xlfn.XLOOKUP(0&amp;A1183&amp;IF(F1183&lt;&gt;"",F1183,LOOKUP(2,1/(F$2:F1183&lt;&gt;""),F$2:F1183))&amp;I1183,Hoja4!G:G,Hoja4!F:F,"",0))</f>
        <v/>
      </c>
      <c r="L1183" s="15"/>
      <c r="M1183" s="15">
        <v>10</v>
      </c>
      <c r="N1183" s="15" t="s">
        <v>1483</v>
      </c>
      <c r="O1183" s="15" t="s">
        <v>40</v>
      </c>
      <c r="P1183" s="15" t="s">
        <v>131</v>
      </c>
      <c r="Q1183" s="15" t="s">
        <v>41</v>
      </c>
      <c r="R1183" s="15" t="s">
        <v>37</v>
      </c>
      <c r="S1183" s="15"/>
      <c r="T1183" s="15"/>
      <c r="U1183" s="15"/>
      <c r="V1183" s="15"/>
      <c r="W1183" s="15" t="s">
        <v>43</v>
      </c>
      <c r="X1183" s="15" t="s">
        <v>43</v>
      </c>
      <c r="Y1183" s="15" t="s">
        <v>43</v>
      </c>
      <c r="Z1183" s="2"/>
    </row>
    <row r="1184" spans="1:26">
      <c r="A1184" s="15">
        <v>131</v>
      </c>
      <c r="B1184" s="15">
        <v>1</v>
      </c>
      <c r="C1184" s="15"/>
      <c r="D1184" s="15"/>
      <c r="E1184" s="15"/>
      <c r="F1184" s="15"/>
      <c r="G1184" s="15"/>
      <c r="H1184" s="16" t="s">
        <v>32</v>
      </c>
      <c r="I1184" s="16" t="s">
        <v>32</v>
      </c>
      <c r="J1184" s="15"/>
      <c r="K1184" s="18" t="str" cm="1">
        <f t="array" ref="K1184">IF(I1184="","",_xlfn.XLOOKUP(0&amp;A1184&amp;IF(F1184&lt;&gt;"",F1184,LOOKUP(2,1/(F$2:F1184&lt;&gt;""),F$2:F1184))&amp;I1184,Hoja4!G:G,Hoja4!F:F,"",0))</f>
        <v/>
      </c>
      <c r="L1184" s="15"/>
      <c r="M1184" s="15">
        <v>16</v>
      </c>
      <c r="N1184" s="15" t="s">
        <v>1484</v>
      </c>
      <c r="O1184" s="15" t="s">
        <v>34</v>
      </c>
      <c r="P1184" s="15" t="s">
        <v>35</v>
      </c>
      <c r="Q1184" s="15" t="s">
        <v>36</v>
      </c>
      <c r="R1184" s="15" t="s">
        <v>37</v>
      </c>
      <c r="S1184" s="15">
        <v>7614</v>
      </c>
      <c r="T1184" s="15"/>
      <c r="U1184" s="15">
        <v>2481</v>
      </c>
      <c r="V1184" s="15">
        <v>1697</v>
      </c>
      <c r="W1184" s="15" t="s">
        <v>38</v>
      </c>
      <c r="X1184" s="15" t="s">
        <v>38</v>
      </c>
      <c r="Y1184" s="15" t="s">
        <v>38</v>
      </c>
      <c r="Z1184" s="2"/>
    </row>
    <row r="1185" spans="1:26">
      <c r="A1185" s="3">
        <v>131</v>
      </c>
      <c r="B1185" s="3">
        <v>1</v>
      </c>
      <c r="C1185" s="3" t="s">
        <v>1472</v>
      </c>
      <c r="D1185" s="3"/>
      <c r="E1185" s="3"/>
      <c r="F1185" s="3">
        <v>9</v>
      </c>
      <c r="G1185" s="3" t="s">
        <v>1479</v>
      </c>
      <c r="H1185" s="4" t="s">
        <v>32</v>
      </c>
      <c r="I1185" s="4" t="s">
        <v>32</v>
      </c>
      <c r="J1185" s="3" t="s">
        <v>44</v>
      </c>
      <c r="K1185" s="11">
        <f>SUM(K1179:K1184)</f>
        <v>8181629000</v>
      </c>
      <c r="L1185" s="13">
        <f>SUM(L1179:L1184)</f>
        <v>0</v>
      </c>
      <c r="M1185" s="3"/>
      <c r="N1185" s="3"/>
      <c r="O1185" s="3"/>
      <c r="P1185" s="3"/>
      <c r="Q1185" s="3"/>
      <c r="R1185" s="3"/>
      <c r="S1185" s="3"/>
      <c r="T1185" s="3"/>
      <c r="U1185" s="3"/>
      <c r="V1185" s="3"/>
      <c r="W1185" s="3"/>
      <c r="X1185" s="3"/>
      <c r="Y1185" s="3" t="s">
        <v>45</v>
      </c>
      <c r="Z1185" s="13">
        <f>SUM(Z1179:Z1184)</f>
        <v>0</v>
      </c>
    </row>
    <row r="1186" spans="1:26">
      <c r="A1186" s="15">
        <v>131</v>
      </c>
      <c r="B1186" s="15">
        <v>1</v>
      </c>
      <c r="C1186" s="15" t="s">
        <v>1472</v>
      </c>
      <c r="D1186" s="15">
        <v>1</v>
      </c>
      <c r="E1186" s="15" t="s">
        <v>1473</v>
      </c>
      <c r="F1186" s="15">
        <v>10</v>
      </c>
      <c r="G1186" s="15" t="s">
        <v>1485</v>
      </c>
      <c r="H1186" s="16" t="s">
        <v>1475</v>
      </c>
      <c r="I1186" s="16" t="s">
        <v>1476</v>
      </c>
      <c r="J1186" s="15" t="s">
        <v>1477</v>
      </c>
      <c r="K1186" s="9" cm="1">
        <f t="array" ref="K1186">IF(I1186="","",_xlfn.XLOOKUP(0&amp;A1186&amp;IF(F1186&lt;&gt;"",F1186,LOOKUP(2,1/(F$2:F1186&lt;&gt;""),F$2:F1186))&amp;I1186,Hoja4!G:G,Hoja4!F:F,"",0))</f>
        <v>784993000</v>
      </c>
      <c r="L1186" s="2"/>
      <c r="M1186" s="15"/>
      <c r="N1186" s="15"/>
      <c r="O1186" s="15"/>
      <c r="P1186" s="15"/>
      <c r="Q1186" s="15"/>
      <c r="R1186" s="15"/>
      <c r="S1186" s="15"/>
      <c r="T1186" s="15"/>
      <c r="U1186" s="15"/>
      <c r="V1186" s="15"/>
      <c r="W1186" s="15"/>
      <c r="X1186" s="15"/>
      <c r="Y1186" s="15"/>
      <c r="Z1186" s="15"/>
    </row>
    <row r="1187" spans="1:26">
      <c r="A1187" s="15">
        <v>131</v>
      </c>
      <c r="B1187" s="15">
        <v>1</v>
      </c>
      <c r="C1187" s="15"/>
      <c r="D1187" s="15"/>
      <c r="E1187" s="15"/>
      <c r="F1187" s="15"/>
      <c r="G1187" s="15"/>
      <c r="H1187" s="16" t="s">
        <v>32</v>
      </c>
      <c r="I1187" s="16" t="s">
        <v>32</v>
      </c>
      <c r="J1187" s="15"/>
      <c r="K1187" s="18" t="str" cm="1">
        <f t="array" ref="K1187">IF(I1187="","",_xlfn.XLOOKUP(0&amp;A1187&amp;IF(F1187&lt;&gt;"",F1187,LOOKUP(2,1/(F$2:F1187&lt;&gt;""),F$2:F1187))&amp;I1187,Hoja4!G:G,Hoja4!F:F,"",0))</f>
        <v/>
      </c>
      <c r="L1187" s="15"/>
      <c r="M1187" s="15">
        <v>11</v>
      </c>
      <c r="N1187" s="15" t="s">
        <v>1486</v>
      </c>
      <c r="O1187" s="15" t="s">
        <v>100</v>
      </c>
      <c r="P1187" s="15" t="s">
        <v>131</v>
      </c>
      <c r="Q1187" s="15" t="s">
        <v>41</v>
      </c>
      <c r="R1187" s="15" t="s">
        <v>37</v>
      </c>
      <c r="S1187" s="15">
        <v>100</v>
      </c>
      <c r="T1187" s="15"/>
      <c r="U1187" s="15">
        <v>100</v>
      </c>
      <c r="V1187" s="15">
        <v>100</v>
      </c>
      <c r="W1187" s="15" t="s">
        <v>38</v>
      </c>
      <c r="X1187" s="15" t="s">
        <v>38</v>
      </c>
      <c r="Y1187" s="15" t="s">
        <v>38</v>
      </c>
      <c r="Z1187" s="2"/>
    </row>
    <row r="1188" spans="1:26">
      <c r="A1188" s="3">
        <v>131</v>
      </c>
      <c r="B1188" s="3">
        <v>1</v>
      </c>
      <c r="C1188" s="3" t="s">
        <v>1472</v>
      </c>
      <c r="D1188" s="3"/>
      <c r="E1188" s="3"/>
      <c r="F1188" s="3">
        <v>10</v>
      </c>
      <c r="G1188" s="3" t="s">
        <v>1485</v>
      </c>
      <c r="H1188" s="4" t="s">
        <v>32</v>
      </c>
      <c r="I1188" s="4" t="s">
        <v>32</v>
      </c>
      <c r="J1188" s="3" t="s">
        <v>44</v>
      </c>
      <c r="K1188" s="11">
        <f>SUM(K1186:K1187)</f>
        <v>784993000</v>
      </c>
      <c r="L1188" s="13">
        <f>SUM(L1186:L1187)</f>
        <v>0</v>
      </c>
      <c r="M1188" s="3"/>
      <c r="N1188" s="3"/>
      <c r="O1188" s="3"/>
      <c r="P1188" s="3"/>
      <c r="Q1188" s="3"/>
      <c r="R1188" s="3"/>
      <c r="S1188" s="3"/>
      <c r="T1188" s="3"/>
      <c r="U1188" s="3"/>
      <c r="V1188" s="3"/>
      <c r="W1188" s="3"/>
      <c r="X1188" s="3"/>
      <c r="Y1188" s="3" t="s">
        <v>45</v>
      </c>
      <c r="Z1188" s="13">
        <f>SUM(Z1186:Z1187)</f>
        <v>0</v>
      </c>
    </row>
    <row r="1189" spans="1:26">
      <c r="A1189" s="15">
        <v>131</v>
      </c>
      <c r="B1189" s="15">
        <v>1</v>
      </c>
      <c r="C1189" s="15" t="s">
        <v>1472</v>
      </c>
      <c r="D1189" s="15">
        <v>1</v>
      </c>
      <c r="E1189" s="15" t="s">
        <v>1473</v>
      </c>
      <c r="F1189" s="15">
        <v>12</v>
      </c>
      <c r="G1189" s="15" t="s">
        <v>1487</v>
      </c>
      <c r="H1189" s="16" t="s">
        <v>1475</v>
      </c>
      <c r="I1189" s="16" t="s">
        <v>1476</v>
      </c>
      <c r="J1189" s="15" t="s">
        <v>1477</v>
      </c>
      <c r="K1189" s="9" cm="1">
        <f t="array" ref="K1189">IF(I1189="","",_xlfn.XLOOKUP(0&amp;A1189&amp;IF(F1189&lt;&gt;"",F1189,LOOKUP(2,1/(F$2:F1189&lt;&gt;""),F$2:F1189))&amp;I1189,Hoja4!G:G,Hoja4!F:F,"",0))</f>
        <v>3001441000</v>
      </c>
      <c r="L1189" s="2"/>
      <c r="M1189" s="15"/>
      <c r="N1189" s="15"/>
      <c r="O1189" s="15"/>
      <c r="P1189" s="15"/>
      <c r="Q1189" s="15"/>
      <c r="R1189" s="15"/>
      <c r="S1189" s="15"/>
      <c r="T1189" s="15"/>
      <c r="U1189" s="15"/>
      <c r="V1189" s="15"/>
      <c r="W1189" s="15"/>
      <c r="X1189" s="15"/>
      <c r="Y1189" s="15"/>
      <c r="Z1189" s="15"/>
    </row>
    <row r="1190" spans="1:26">
      <c r="A1190" s="15">
        <v>131</v>
      </c>
      <c r="B1190" s="15">
        <v>1</v>
      </c>
      <c r="C1190" s="15"/>
      <c r="D1190" s="15"/>
      <c r="E1190" s="15"/>
      <c r="F1190" s="15"/>
      <c r="G1190" s="15"/>
      <c r="H1190" s="16" t="s">
        <v>32</v>
      </c>
      <c r="I1190" s="16" t="s">
        <v>32</v>
      </c>
      <c r="J1190" s="15"/>
      <c r="K1190" s="18" t="str" cm="1">
        <f t="array" ref="K1190">IF(I1190="","",_xlfn.XLOOKUP(0&amp;A1190&amp;IF(F1190&lt;&gt;"",F1190,LOOKUP(2,1/(F$2:F1190&lt;&gt;""),F$2:F1190))&amp;I1190,Hoja4!G:G,Hoja4!F:F,"",0))</f>
        <v/>
      </c>
      <c r="L1190" s="15"/>
      <c r="M1190" s="15">
        <v>13</v>
      </c>
      <c r="N1190" s="15" t="s">
        <v>1488</v>
      </c>
      <c r="O1190" s="15" t="s">
        <v>40</v>
      </c>
      <c r="P1190" s="15" t="s">
        <v>35</v>
      </c>
      <c r="Q1190" s="15" t="s">
        <v>36</v>
      </c>
      <c r="R1190" s="15" t="s">
        <v>58</v>
      </c>
      <c r="S1190" s="15">
        <v>150</v>
      </c>
      <c r="T1190" s="15"/>
      <c r="U1190" s="15">
        <v>763</v>
      </c>
      <c r="V1190" s="15">
        <v>74</v>
      </c>
      <c r="W1190" s="15" t="s">
        <v>38</v>
      </c>
      <c r="X1190" s="15" t="s">
        <v>38</v>
      </c>
      <c r="Y1190" s="15" t="s">
        <v>38</v>
      </c>
      <c r="Z1190" s="2"/>
    </row>
    <row r="1191" spans="1:26">
      <c r="A1191" s="3">
        <v>131</v>
      </c>
      <c r="B1191" s="3">
        <v>1</v>
      </c>
      <c r="C1191" s="3" t="s">
        <v>1472</v>
      </c>
      <c r="D1191" s="3"/>
      <c r="E1191" s="3"/>
      <c r="F1191" s="3">
        <v>12</v>
      </c>
      <c r="G1191" s="3" t="s">
        <v>1487</v>
      </c>
      <c r="H1191" s="4" t="s">
        <v>32</v>
      </c>
      <c r="I1191" s="4" t="s">
        <v>32</v>
      </c>
      <c r="J1191" s="3" t="s">
        <v>44</v>
      </c>
      <c r="K1191" s="11">
        <f>SUM(K1189:K1190)</f>
        <v>3001441000</v>
      </c>
      <c r="L1191" s="13">
        <f>SUM(L1189:L1190)</f>
        <v>0</v>
      </c>
      <c r="M1191" s="3"/>
      <c r="N1191" s="3"/>
      <c r="O1191" s="3"/>
      <c r="P1191" s="3"/>
      <c r="Q1191" s="3"/>
      <c r="R1191" s="3"/>
      <c r="S1191" s="3"/>
      <c r="T1191" s="3"/>
      <c r="U1191" s="3"/>
      <c r="V1191" s="3"/>
      <c r="W1191" s="3"/>
      <c r="X1191" s="3"/>
      <c r="Y1191" s="3" t="s">
        <v>45</v>
      </c>
      <c r="Z1191" s="13">
        <f>SUM(Z1189:Z1190)</f>
        <v>0</v>
      </c>
    </row>
    <row r="1192" spans="1:26">
      <c r="A1192" s="15">
        <v>131</v>
      </c>
      <c r="B1192" s="15">
        <v>1</v>
      </c>
      <c r="C1192" s="15" t="s">
        <v>1472</v>
      </c>
      <c r="D1192" s="15">
        <v>1</v>
      </c>
      <c r="E1192" s="15" t="s">
        <v>1473</v>
      </c>
      <c r="F1192" s="15">
        <v>14</v>
      </c>
      <c r="G1192" s="15" t="s">
        <v>1489</v>
      </c>
      <c r="H1192" s="16" t="s">
        <v>1475</v>
      </c>
      <c r="I1192" s="16" t="s">
        <v>1476</v>
      </c>
      <c r="J1192" s="15" t="s">
        <v>1477</v>
      </c>
      <c r="K1192" s="9" cm="1">
        <f t="array" ref="K1192">IF(I1192="","",_xlfn.XLOOKUP(0&amp;A1192&amp;IF(F1192&lt;&gt;"",F1192,LOOKUP(2,1/(F$2:F1192&lt;&gt;""),F$2:F1192))&amp;I1192,Hoja4!G:G,Hoja4!F:F,"",0))</f>
        <v>12408309463</v>
      </c>
      <c r="L1192" s="2"/>
      <c r="M1192" s="15"/>
      <c r="N1192" s="15"/>
      <c r="O1192" s="15"/>
      <c r="P1192" s="15"/>
      <c r="Q1192" s="15"/>
      <c r="R1192" s="15"/>
      <c r="S1192" s="15"/>
      <c r="T1192" s="15"/>
      <c r="U1192" s="15"/>
      <c r="V1192" s="15"/>
      <c r="W1192" s="15"/>
      <c r="X1192" s="15"/>
      <c r="Y1192" s="15"/>
      <c r="Z1192" s="15"/>
    </row>
    <row r="1193" spans="1:26">
      <c r="A1193" s="15">
        <v>131</v>
      </c>
      <c r="B1193" s="15">
        <v>1</v>
      </c>
      <c r="C1193" s="15"/>
      <c r="D1193" s="15"/>
      <c r="E1193" s="15"/>
      <c r="F1193" s="15"/>
      <c r="G1193" s="15"/>
      <c r="H1193" s="16" t="s">
        <v>32</v>
      </c>
      <c r="I1193" s="16" t="s">
        <v>32</v>
      </c>
      <c r="J1193" s="15"/>
      <c r="K1193" s="18" t="str" cm="1">
        <f t="array" ref="K1193">IF(I1193="","",_xlfn.XLOOKUP(0&amp;A1193&amp;IF(F1193&lt;&gt;"",F1193,LOOKUP(2,1/(F$2:F1193&lt;&gt;""),F$2:F1193))&amp;I1193,Hoja4!G:G,Hoja4!F:F,"",0))</f>
        <v/>
      </c>
      <c r="L1193" s="15"/>
      <c r="M1193" s="15">
        <v>19</v>
      </c>
      <c r="N1193" s="15" t="s">
        <v>1490</v>
      </c>
      <c r="O1193" s="15" t="s">
        <v>34</v>
      </c>
      <c r="P1193" s="15" t="s">
        <v>95</v>
      </c>
      <c r="Q1193" s="15" t="s">
        <v>41</v>
      </c>
      <c r="R1193" s="15" t="s">
        <v>58</v>
      </c>
      <c r="S1193" s="15"/>
      <c r="T1193" s="15"/>
      <c r="U1193" s="15">
        <v>100</v>
      </c>
      <c r="V1193" s="15">
        <v>100</v>
      </c>
      <c r="W1193" s="15" t="s">
        <v>60</v>
      </c>
      <c r="X1193" s="15" t="s">
        <v>60</v>
      </c>
      <c r="Y1193" s="15" t="s">
        <v>38</v>
      </c>
      <c r="Z1193" s="2"/>
    </row>
    <row r="1194" spans="1:26">
      <c r="A1194" s="3">
        <v>131</v>
      </c>
      <c r="B1194" s="3">
        <v>1</v>
      </c>
      <c r="C1194" s="3" t="s">
        <v>1472</v>
      </c>
      <c r="D1194" s="3"/>
      <c r="E1194" s="3"/>
      <c r="F1194" s="3">
        <v>14</v>
      </c>
      <c r="G1194" s="3" t="s">
        <v>1489</v>
      </c>
      <c r="H1194" s="4" t="s">
        <v>32</v>
      </c>
      <c r="I1194" s="4" t="s">
        <v>32</v>
      </c>
      <c r="J1194" s="3" t="s">
        <v>44</v>
      </c>
      <c r="K1194" s="11">
        <f>SUM(K1192:K1193)</f>
        <v>12408309463</v>
      </c>
      <c r="L1194" s="13">
        <f>SUM(L1192:L1193)</f>
        <v>0</v>
      </c>
      <c r="M1194" s="3"/>
      <c r="N1194" s="3"/>
      <c r="O1194" s="3"/>
      <c r="P1194" s="3"/>
      <c r="Q1194" s="3"/>
      <c r="R1194" s="3"/>
      <c r="S1194" s="3"/>
      <c r="T1194" s="3"/>
      <c r="U1194" s="3"/>
      <c r="V1194" s="3"/>
      <c r="W1194" s="3"/>
      <c r="X1194" s="3"/>
      <c r="Y1194" s="3" t="s">
        <v>45</v>
      </c>
      <c r="Z1194" s="13">
        <f>SUM(Z1192:Z1193)</f>
        <v>0</v>
      </c>
    </row>
    <row r="1195" spans="1:26">
      <c r="A1195" s="15">
        <v>131</v>
      </c>
      <c r="B1195" s="15">
        <v>1</v>
      </c>
      <c r="C1195" s="15" t="s">
        <v>1472</v>
      </c>
      <c r="D1195" s="15">
        <v>1</v>
      </c>
      <c r="E1195" s="15" t="s">
        <v>1473</v>
      </c>
      <c r="F1195" s="15">
        <v>15</v>
      </c>
      <c r="G1195" s="15" t="s">
        <v>1491</v>
      </c>
      <c r="H1195" s="16" t="s">
        <v>32</v>
      </c>
      <c r="I1195" s="16" t="s">
        <v>32</v>
      </c>
      <c r="J1195" s="15"/>
      <c r="K1195" s="18" t="str" cm="1">
        <f t="array" ref="K1195">IF(I1195="","",_xlfn.XLOOKUP(0&amp;A1195&amp;IF(F1195&lt;&gt;"",F1195,LOOKUP(2,1/(F$2:F1195&lt;&gt;""),F$2:F1195))&amp;I1195,Hoja4!G:G,Hoja4!F:F,"",0))</f>
        <v/>
      </c>
      <c r="L1195" s="15"/>
      <c r="M1195" s="15"/>
      <c r="N1195" s="15"/>
      <c r="O1195" s="15"/>
      <c r="P1195" s="15"/>
      <c r="Q1195" s="15"/>
      <c r="R1195" s="15"/>
      <c r="S1195" s="15"/>
      <c r="T1195" s="15"/>
      <c r="U1195" s="15"/>
      <c r="V1195" s="15"/>
      <c r="W1195" s="15"/>
      <c r="X1195" s="15"/>
      <c r="Y1195" s="15"/>
      <c r="Z1195" s="2"/>
    </row>
    <row r="1196" spans="1:26">
      <c r="A1196" s="15">
        <v>131</v>
      </c>
      <c r="B1196" s="15">
        <v>1</v>
      </c>
      <c r="C1196" s="15"/>
      <c r="D1196" s="15"/>
      <c r="E1196" s="15"/>
      <c r="F1196" s="15"/>
      <c r="G1196" s="15"/>
      <c r="H1196" s="16" t="s">
        <v>32</v>
      </c>
      <c r="I1196" s="16" t="s">
        <v>32</v>
      </c>
      <c r="J1196" s="15"/>
      <c r="K1196" s="18" t="str" cm="1">
        <f t="array" ref="K1196">IF(I1196="","",_xlfn.XLOOKUP(0&amp;A1196&amp;IF(F1196&lt;&gt;"",F1196,LOOKUP(2,1/(F$2:F1196&lt;&gt;""),F$2:F1196))&amp;I1196,Hoja4!G:G,Hoja4!F:F,"",0))</f>
        <v/>
      </c>
      <c r="L1196" s="15"/>
      <c r="M1196" s="15">
        <v>20</v>
      </c>
      <c r="N1196" s="15" t="s">
        <v>1492</v>
      </c>
      <c r="O1196" s="15" t="s">
        <v>34</v>
      </c>
      <c r="P1196" s="15" t="s">
        <v>131</v>
      </c>
      <c r="Q1196" s="15" t="s">
        <v>41</v>
      </c>
      <c r="R1196" s="15" t="s">
        <v>37</v>
      </c>
      <c r="S1196" s="15"/>
      <c r="T1196" s="15"/>
      <c r="U1196" s="15">
        <v>100</v>
      </c>
      <c r="V1196" s="15">
        <v>100</v>
      </c>
      <c r="W1196" s="15" t="s">
        <v>60</v>
      </c>
      <c r="X1196" s="15" t="s">
        <v>60</v>
      </c>
      <c r="Y1196" s="15" t="s">
        <v>38</v>
      </c>
      <c r="Z1196" s="2"/>
    </row>
    <row r="1197" spans="1:26">
      <c r="A1197" s="3">
        <v>131</v>
      </c>
      <c r="B1197" s="3">
        <v>1</v>
      </c>
      <c r="C1197" s="3" t="s">
        <v>1472</v>
      </c>
      <c r="D1197" s="3"/>
      <c r="E1197" s="3"/>
      <c r="F1197" s="3">
        <v>15</v>
      </c>
      <c r="G1197" s="3" t="s">
        <v>1491</v>
      </c>
      <c r="H1197" s="4" t="s">
        <v>32</v>
      </c>
      <c r="I1197" s="4" t="s">
        <v>32</v>
      </c>
      <c r="J1197" s="3" t="s">
        <v>44</v>
      </c>
      <c r="K1197" s="11">
        <f>SUM(K1195:K1196)</f>
        <v>0</v>
      </c>
      <c r="L1197" s="13">
        <f>SUM(L1195:L1196)</f>
        <v>0</v>
      </c>
      <c r="M1197" s="3"/>
      <c r="N1197" s="3"/>
      <c r="O1197" s="3"/>
      <c r="P1197" s="3"/>
      <c r="Q1197" s="3"/>
      <c r="R1197" s="3"/>
      <c r="S1197" s="3"/>
      <c r="T1197" s="3"/>
      <c r="U1197" s="3"/>
      <c r="V1197" s="3"/>
      <c r="W1197" s="3"/>
      <c r="X1197" s="3"/>
      <c r="Y1197" s="3" t="s">
        <v>45</v>
      </c>
      <c r="Z1197" s="13">
        <f>SUM(Z1195:Z1196)</f>
        <v>0</v>
      </c>
    </row>
    <row r="1198" spans="1:26">
      <c r="A1198" s="15">
        <v>131</v>
      </c>
      <c r="B1198" s="15">
        <v>1</v>
      </c>
      <c r="C1198" s="15" t="s">
        <v>1472</v>
      </c>
      <c r="D1198" s="15">
        <v>3</v>
      </c>
      <c r="E1198" s="15" t="s">
        <v>1493</v>
      </c>
      <c r="F1198" s="15">
        <v>5</v>
      </c>
      <c r="G1198" s="15" t="s">
        <v>1494</v>
      </c>
      <c r="H1198" s="16" t="s">
        <v>1475</v>
      </c>
      <c r="I1198" s="16" t="s">
        <v>1476</v>
      </c>
      <c r="J1198" s="15" t="s">
        <v>1477</v>
      </c>
      <c r="K1198" s="9" cm="1">
        <f t="array" ref="K1198">IF(I1198="","",_xlfn.XLOOKUP(0&amp;A1198&amp;IF(F1198&lt;&gt;"",F1198,LOOKUP(2,1/(F$2:F1198&lt;&gt;""),F$2:F1198))&amp;I1198,Hoja4!G:G,Hoja4!F:F,"",0))</f>
        <v>2509600000</v>
      </c>
      <c r="L1198" s="2"/>
      <c r="M1198" s="15"/>
      <c r="N1198" s="15"/>
      <c r="O1198" s="15"/>
      <c r="P1198" s="15"/>
      <c r="Q1198" s="15"/>
      <c r="R1198" s="15"/>
      <c r="S1198" s="15"/>
      <c r="T1198" s="15"/>
      <c r="U1198" s="15"/>
      <c r="V1198" s="15"/>
      <c r="W1198" s="15"/>
      <c r="X1198" s="15"/>
      <c r="Y1198" s="15"/>
      <c r="Z1198" s="15"/>
    </row>
    <row r="1199" spans="1:26">
      <c r="A1199" s="15">
        <v>131</v>
      </c>
      <c r="B1199" s="15">
        <v>1</v>
      </c>
      <c r="C1199" s="15"/>
      <c r="D1199" s="15"/>
      <c r="E1199" s="15"/>
      <c r="F1199" s="15"/>
      <c r="G1199" s="15"/>
      <c r="H1199" s="16" t="s">
        <v>32</v>
      </c>
      <c r="I1199" s="16" t="s">
        <v>32</v>
      </c>
      <c r="J1199" s="15"/>
      <c r="K1199" s="18" t="str" cm="1">
        <f t="array" ref="K1199">IF(I1199="","",_xlfn.XLOOKUP(0&amp;A1199&amp;IF(F1199&lt;&gt;"",F1199,LOOKUP(2,1/(F$2:F1199&lt;&gt;""),F$2:F1199))&amp;I1199,Hoja4!G:G,Hoja4!F:F,"",0))</f>
        <v/>
      </c>
      <c r="L1199" s="15"/>
      <c r="M1199" s="15">
        <v>3</v>
      </c>
      <c r="N1199" s="15" t="s">
        <v>1495</v>
      </c>
      <c r="O1199" s="15" t="s">
        <v>40</v>
      </c>
      <c r="P1199" s="15" t="s">
        <v>35</v>
      </c>
      <c r="Q1199" s="15" t="s">
        <v>36</v>
      </c>
      <c r="R1199" s="15" t="s">
        <v>37</v>
      </c>
      <c r="S1199" s="15"/>
      <c r="T1199" s="15"/>
      <c r="U1199" s="15"/>
      <c r="V1199" s="15"/>
      <c r="W1199" s="15" t="s">
        <v>43</v>
      </c>
      <c r="X1199" s="15" t="s">
        <v>43</v>
      </c>
      <c r="Y1199" s="15" t="s">
        <v>43</v>
      </c>
      <c r="Z1199" s="2"/>
    </row>
    <row r="1200" spans="1:26">
      <c r="A1200" s="15">
        <v>131</v>
      </c>
      <c r="B1200" s="15">
        <v>1</v>
      </c>
      <c r="C1200" s="15"/>
      <c r="D1200" s="15"/>
      <c r="E1200" s="15"/>
      <c r="F1200" s="15"/>
      <c r="G1200" s="15"/>
      <c r="H1200" s="16" t="s">
        <v>32</v>
      </c>
      <c r="I1200" s="16" t="s">
        <v>32</v>
      </c>
      <c r="J1200" s="15"/>
      <c r="K1200" s="18" t="str" cm="1">
        <f t="array" ref="K1200">IF(I1200="","",_xlfn.XLOOKUP(0&amp;A1200&amp;IF(F1200&lt;&gt;"",F1200,LOOKUP(2,1/(F$2:F1200&lt;&gt;""),F$2:F1200))&amp;I1200,Hoja4!G:G,Hoja4!F:F,"",0))</f>
        <v/>
      </c>
      <c r="L1200" s="15"/>
      <c r="M1200" s="15">
        <v>15</v>
      </c>
      <c r="N1200" s="15" t="s">
        <v>1496</v>
      </c>
      <c r="O1200" s="15" t="s">
        <v>40</v>
      </c>
      <c r="P1200" s="15" t="s">
        <v>35</v>
      </c>
      <c r="Q1200" s="15" t="s">
        <v>36</v>
      </c>
      <c r="R1200" s="15" t="s">
        <v>58</v>
      </c>
      <c r="S1200" s="15">
        <v>25741</v>
      </c>
      <c r="T1200" s="15"/>
      <c r="U1200" s="15">
        <v>98100</v>
      </c>
      <c r="V1200" s="15">
        <v>9540</v>
      </c>
      <c r="W1200" s="15" t="s">
        <v>38</v>
      </c>
      <c r="X1200" s="15" t="s">
        <v>38</v>
      </c>
      <c r="Y1200" s="15" t="s">
        <v>38</v>
      </c>
      <c r="Z1200" s="2"/>
    </row>
    <row r="1201" spans="1:26">
      <c r="A1201" s="3">
        <v>131</v>
      </c>
      <c r="B1201" s="3">
        <v>1</v>
      </c>
      <c r="C1201" s="3" t="s">
        <v>1472</v>
      </c>
      <c r="D1201" s="3"/>
      <c r="E1201" s="3"/>
      <c r="F1201" s="3">
        <v>5</v>
      </c>
      <c r="G1201" s="3" t="s">
        <v>1494</v>
      </c>
      <c r="H1201" s="4" t="s">
        <v>32</v>
      </c>
      <c r="I1201" s="4" t="s">
        <v>32</v>
      </c>
      <c r="J1201" s="3" t="s">
        <v>44</v>
      </c>
      <c r="K1201" s="11">
        <f>SUM(K1198:K1200)</f>
        <v>2509600000</v>
      </c>
      <c r="L1201" s="13">
        <f>SUM(L1198:L1200)</f>
        <v>0</v>
      </c>
      <c r="M1201" s="3"/>
      <c r="N1201" s="3"/>
      <c r="O1201" s="3"/>
      <c r="P1201" s="3"/>
      <c r="Q1201" s="3"/>
      <c r="R1201" s="3"/>
      <c r="S1201" s="3"/>
      <c r="T1201" s="3"/>
      <c r="U1201" s="3"/>
      <c r="V1201" s="3"/>
      <c r="W1201" s="3"/>
      <c r="X1201" s="3"/>
      <c r="Y1201" s="3" t="s">
        <v>45</v>
      </c>
      <c r="Z1201" s="13">
        <f>SUM(Z1198:Z1200)</f>
        <v>0</v>
      </c>
    </row>
    <row r="1202" spans="1:26">
      <c r="A1202" s="15">
        <v>131</v>
      </c>
      <c r="B1202" s="15">
        <v>1</v>
      </c>
      <c r="C1202" s="15" t="s">
        <v>1472</v>
      </c>
      <c r="D1202" s="15">
        <v>3</v>
      </c>
      <c r="E1202" s="15" t="s">
        <v>1493</v>
      </c>
      <c r="F1202" s="15">
        <v>6</v>
      </c>
      <c r="G1202" s="15" t="s">
        <v>1497</v>
      </c>
      <c r="H1202" s="16" t="s">
        <v>1475</v>
      </c>
      <c r="I1202" s="16" t="s">
        <v>1476</v>
      </c>
      <c r="J1202" s="15" t="s">
        <v>1477</v>
      </c>
      <c r="K1202" s="9" cm="1">
        <f t="array" ref="K1202">IF(I1202="","",_xlfn.XLOOKUP(0&amp;A1202&amp;IF(F1202&lt;&gt;"",F1202,LOOKUP(2,1/(F$2:F1202&lt;&gt;""),F$2:F1202))&amp;I1202,Hoja4!G:G,Hoja4!F:F,"",0))</f>
        <v>1097200000</v>
      </c>
      <c r="L1202" s="2"/>
      <c r="M1202" s="15"/>
      <c r="N1202" s="15"/>
      <c r="O1202" s="15"/>
      <c r="P1202" s="15"/>
      <c r="Q1202" s="15"/>
      <c r="R1202" s="15"/>
      <c r="S1202" s="15"/>
      <c r="T1202" s="15"/>
      <c r="U1202" s="15"/>
      <c r="V1202" s="15"/>
      <c r="W1202" s="15"/>
      <c r="X1202" s="15"/>
      <c r="Y1202" s="15"/>
      <c r="Z1202" s="15"/>
    </row>
    <row r="1203" spans="1:26">
      <c r="A1203" s="15">
        <v>131</v>
      </c>
      <c r="B1203" s="15">
        <v>1</v>
      </c>
      <c r="C1203" s="15"/>
      <c r="D1203" s="15"/>
      <c r="E1203" s="15"/>
      <c r="F1203" s="15"/>
      <c r="G1203" s="15"/>
      <c r="H1203" s="16" t="s">
        <v>32</v>
      </c>
      <c r="I1203" s="16" t="s">
        <v>32</v>
      </c>
      <c r="J1203" s="15"/>
      <c r="K1203" s="18" t="str" cm="1">
        <f t="array" ref="K1203">IF(I1203="","",_xlfn.XLOOKUP(0&amp;A1203&amp;IF(F1203&lt;&gt;"",F1203,LOOKUP(2,1/(F$2:F1203&lt;&gt;""),F$2:F1203))&amp;I1203,Hoja4!G:G,Hoja4!F:F,"",0))</f>
        <v/>
      </c>
      <c r="L1203" s="15"/>
      <c r="M1203" s="15">
        <v>4</v>
      </c>
      <c r="N1203" s="15" t="s">
        <v>1498</v>
      </c>
      <c r="O1203" s="15" t="s">
        <v>40</v>
      </c>
      <c r="P1203" s="15" t="s">
        <v>35</v>
      </c>
      <c r="Q1203" s="15" t="s">
        <v>36</v>
      </c>
      <c r="R1203" s="15" t="s">
        <v>58</v>
      </c>
      <c r="S1203" s="15">
        <v>59224</v>
      </c>
      <c r="T1203" s="15"/>
      <c r="U1203" s="15">
        <v>190205</v>
      </c>
      <c r="V1203" s="15">
        <v>18497</v>
      </c>
      <c r="W1203" s="15" t="s">
        <v>38</v>
      </c>
      <c r="X1203" s="15" t="s">
        <v>38</v>
      </c>
      <c r="Y1203" s="15" t="s">
        <v>38</v>
      </c>
      <c r="Z1203" s="2"/>
    </row>
    <row r="1204" spans="1:26">
      <c r="A1204" s="3">
        <v>131</v>
      </c>
      <c r="B1204" s="3">
        <v>1</v>
      </c>
      <c r="C1204" s="3" t="s">
        <v>1472</v>
      </c>
      <c r="D1204" s="3"/>
      <c r="E1204" s="3"/>
      <c r="F1204" s="3">
        <v>6</v>
      </c>
      <c r="G1204" s="3" t="s">
        <v>1497</v>
      </c>
      <c r="H1204" s="4" t="s">
        <v>32</v>
      </c>
      <c r="I1204" s="4" t="s">
        <v>32</v>
      </c>
      <c r="J1204" s="3" t="s">
        <v>44</v>
      </c>
      <c r="K1204" s="11">
        <f>SUM(K1202:K1203)</f>
        <v>1097200000</v>
      </c>
      <c r="L1204" s="13">
        <f>SUM(L1202:L1203)</f>
        <v>0</v>
      </c>
      <c r="M1204" s="3"/>
      <c r="N1204" s="3"/>
      <c r="O1204" s="3"/>
      <c r="P1204" s="3"/>
      <c r="Q1204" s="3"/>
      <c r="R1204" s="3"/>
      <c r="S1204" s="3"/>
      <c r="T1204" s="3"/>
      <c r="U1204" s="3"/>
      <c r="V1204" s="3"/>
      <c r="W1204" s="3"/>
      <c r="X1204" s="3"/>
      <c r="Y1204" s="3" t="s">
        <v>45</v>
      </c>
      <c r="Z1204" s="13">
        <f>SUM(Z1202:Z1203)</f>
        <v>0</v>
      </c>
    </row>
    <row r="1205" spans="1:26">
      <c r="A1205" s="15">
        <v>131</v>
      </c>
      <c r="B1205" s="15">
        <v>1</v>
      </c>
      <c r="C1205" s="15" t="s">
        <v>1472</v>
      </c>
      <c r="D1205" s="15">
        <v>3</v>
      </c>
      <c r="E1205" s="15" t="s">
        <v>1493</v>
      </c>
      <c r="F1205" s="15">
        <v>7</v>
      </c>
      <c r="G1205" s="15" t="s">
        <v>1499</v>
      </c>
      <c r="H1205" s="16" t="s">
        <v>1475</v>
      </c>
      <c r="I1205" s="16" t="s">
        <v>1476</v>
      </c>
      <c r="J1205" s="15" t="s">
        <v>1477</v>
      </c>
      <c r="K1205" s="9" cm="1">
        <f t="array" ref="K1205">IF(I1205="","",_xlfn.XLOOKUP(0&amp;A1205&amp;IF(F1205&lt;&gt;"",F1205,LOOKUP(2,1/(F$2:F1205&lt;&gt;""),F$2:F1205))&amp;I1205,Hoja4!G:G,Hoja4!F:F,"",0))</f>
        <v>3175930000</v>
      </c>
      <c r="L1205" s="2"/>
      <c r="M1205" s="15"/>
      <c r="N1205" s="15"/>
      <c r="O1205" s="15"/>
      <c r="P1205" s="15"/>
      <c r="Q1205" s="15"/>
      <c r="R1205" s="15"/>
      <c r="S1205" s="15"/>
      <c r="T1205" s="15"/>
      <c r="U1205" s="15"/>
      <c r="V1205" s="15"/>
      <c r="W1205" s="15"/>
      <c r="X1205" s="15"/>
      <c r="Y1205" s="15"/>
      <c r="Z1205" s="15"/>
    </row>
    <row r="1206" spans="1:26">
      <c r="A1206" s="15">
        <v>131</v>
      </c>
      <c r="B1206" s="15">
        <v>1</v>
      </c>
      <c r="C1206" s="15"/>
      <c r="D1206" s="15"/>
      <c r="E1206" s="15"/>
      <c r="F1206" s="15"/>
      <c r="G1206" s="15"/>
      <c r="H1206" s="16" t="s">
        <v>32</v>
      </c>
      <c r="I1206" s="16" t="s">
        <v>32</v>
      </c>
      <c r="J1206" s="15"/>
      <c r="K1206" s="18" t="str" cm="1">
        <f t="array" ref="K1206">IF(I1206="","",_xlfn.XLOOKUP(0&amp;A1206&amp;IF(F1206&lt;&gt;"",F1206,LOOKUP(2,1/(F$2:F1206&lt;&gt;""),F$2:F1206))&amp;I1206,Hoja4!G:G,Hoja4!F:F,"",0))</f>
        <v/>
      </c>
      <c r="L1206" s="15"/>
      <c r="M1206" s="15">
        <v>5</v>
      </c>
      <c r="N1206" s="15" t="s">
        <v>1500</v>
      </c>
      <c r="O1206" s="15" t="s">
        <v>40</v>
      </c>
      <c r="P1206" s="15" t="s">
        <v>35</v>
      </c>
      <c r="Q1206" s="15" t="s">
        <v>36</v>
      </c>
      <c r="R1206" s="15" t="s">
        <v>37</v>
      </c>
      <c r="S1206" s="15">
        <v>103</v>
      </c>
      <c r="T1206" s="15"/>
      <c r="U1206" s="15">
        <v>174</v>
      </c>
      <c r="V1206" s="15">
        <v>16.96</v>
      </c>
      <c r="W1206" s="15" t="s">
        <v>38</v>
      </c>
      <c r="X1206" s="15" t="s">
        <v>38</v>
      </c>
      <c r="Y1206" s="15" t="s">
        <v>38</v>
      </c>
      <c r="Z1206" s="2"/>
    </row>
    <row r="1207" spans="1:26">
      <c r="A1207" s="3">
        <v>131</v>
      </c>
      <c r="B1207" s="3">
        <v>1</v>
      </c>
      <c r="C1207" s="3" t="s">
        <v>1472</v>
      </c>
      <c r="D1207" s="3"/>
      <c r="E1207" s="3"/>
      <c r="F1207" s="3">
        <v>7</v>
      </c>
      <c r="G1207" s="3" t="s">
        <v>1499</v>
      </c>
      <c r="H1207" s="4" t="s">
        <v>32</v>
      </c>
      <c r="I1207" s="4" t="s">
        <v>32</v>
      </c>
      <c r="J1207" s="3" t="s">
        <v>44</v>
      </c>
      <c r="K1207" s="11">
        <f>SUM(K1205:K1206)</f>
        <v>3175930000</v>
      </c>
      <c r="L1207" s="13">
        <f>SUM(L1205:L1206)</f>
        <v>0</v>
      </c>
      <c r="M1207" s="3"/>
      <c r="N1207" s="3"/>
      <c r="O1207" s="3"/>
      <c r="P1207" s="3"/>
      <c r="Q1207" s="3"/>
      <c r="R1207" s="3"/>
      <c r="S1207" s="3"/>
      <c r="T1207" s="3"/>
      <c r="U1207" s="3"/>
      <c r="V1207" s="3"/>
      <c r="W1207" s="3"/>
      <c r="X1207" s="3"/>
      <c r="Y1207" s="3" t="s">
        <v>45</v>
      </c>
      <c r="Z1207" s="13">
        <f>SUM(Z1205:Z1206)</f>
        <v>0</v>
      </c>
    </row>
    <row r="1208" spans="1:26">
      <c r="A1208" s="15">
        <v>131</v>
      </c>
      <c r="B1208" s="15">
        <v>1</v>
      </c>
      <c r="C1208" s="15" t="s">
        <v>1472</v>
      </c>
      <c r="D1208" s="15">
        <v>3</v>
      </c>
      <c r="E1208" s="15" t="s">
        <v>1493</v>
      </c>
      <c r="F1208" s="15">
        <v>16</v>
      </c>
      <c r="G1208" s="15" t="s">
        <v>1501</v>
      </c>
      <c r="H1208" s="16" t="s">
        <v>1475</v>
      </c>
      <c r="I1208" s="16" t="s">
        <v>1476</v>
      </c>
      <c r="J1208" s="15" t="s">
        <v>1477</v>
      </c>
      <c r="K1208" s="9" cm="1">
        <f t="array" ref="K1208">IF(I1208="","",_xlfn.XLOOKUP(0&amp;A1208&amp;IF(F1208&lt;&gt;"",F1208,LOOKUP(2,1/(F$2:F1208&lt;&gt;""),F$2:F1208))&amp;I1208,Hoja4!G:G,Hoja4!F:F,"",0))</f>
        <v>893200000</v>
      </c>
      <c r="L1208" s="2"/>
      <c r="M1208" s="15"/>
      <c r="N1208" s="15"/>
      <c r="O1208" s="15"/>
      <c r="P1208" s="15"/>
      <c r="Q1208" s="15"/>
      <c r="R1208" s="15"/>
      <c r="S1208" s="15"/>
      <c r="T1208" s="15"/>
      <c r="U1208" s="15"/>
      <c r="V1208" s="15"/>
      <c r="W1208" s="15"/>
      <c r="X1208" s="15"/>
      <c r="Y1208" s="15"/>
      <c r="Z1208" s="15"/>
    </row>
    <row r="1209" spans="1:26">
      <c r="A1209" s="15">
        <v>131</v>
      </c>
      <c r="B1209" s="15">
        <v>1</v>
      </c>
      <c r="C1209" s="15"/>
      <c r="D1209" s="15"/>
      <c r="E1209" s="15"/>
      <c r="F1209" s="15"/>
      <c r="G1209" s="15"/>
      <c r="H1209" s="16" t="s">
        <v>32</v>
      </c>
      <c r="I1209" s="16" t="s">
        <v>32</v>
      </c>
      <c r="J1209" s="15"/>
      <c r="K1209" s="18" t="str" cm="1">
        <f t="array" ref="K1209">IF(I1209="","",_xlfn.XLOOKUP(0&amp;A1209&amp;IF(F1209&lt;&gt;"",F1209,LOOKUP(2,1/(F$2:F1209&lt;&gt;""),F$2:F1209))&amp;I1209,Hoja4!G:G,Hoja4!F:F,"",0))</f>
        <v/>
      </c>
      <c r="L1209" s="15"/>
      <c r="M1209" s="15">
        <v>21</v>
      </c>
      <c r="N1209" s="15" t="s">
        <v>1502</v>
      </c>
      <c r="O1209" s="15" t="s">
        <v>40</v>
      </c>
      <c r="P1209" s="15" t="s">
        <v>95</v>
      </c>
      <c r="Q1209" s="15" t="s">
        <v>36</v>
      </c>
      <c r="R1209" s="15" t="s">
        <v>37</v>
      </c>
      <c r="S1209" s="15">
        <v>11</v>
      </c>
      <c r="T1209" s="15"/>
      <c r="U1209" s="15">
        <v>80</v>
      </c>
      <c r="V1209" s="15">
        <v>40916</v>
      </c>
      <c r="W1209" s="15" t="s">
        <v>60</v>
      </c>
      <c r="X1209" s="15" t="s">
        <v>60</v>
      </c>
      <c r="Y1209" s="15" t="s">
        <v>38</v>
      </c>
      <c r="Z1209" s="2"/>
    </row>
    <row r="1210" spans="1:26">
      <c r="A1210" s="3">
        <v>131</v>
      </c>
      <c r="B1210" s="3">
        <v>1</v>
      </c>
      <c r="C1210" s="3" t="s">
        <v>1472</v>
      </c>
      <c r="D1210" s="3"/>
      <c r="E1210" s="3"/>
      <c r="F1210" s="3">
        <v>16</v>
      </c>
      <c r="G1210" s="3" t="s">
        <v>1501</v>
      </c>
      <c r="H1210" s="4" t="s">
        <v>32</v>
      </c>
      <c r="I1210" s="4" t="s">
        <v>32</v>
      </c>
      <c r="J1210" s="3" t="s">
        <v>44</v>
      </c>
      <c r="K1210" s="11">
        <f>SUM(K1208:K1209)</f>
        <v>893200000</v>
      </c>
      <c r="L1210" s="13">
        <f>SUM(L1208:L1209)</f>
        <v>0</v>
      </c>
      <c r="M1210" s="3"/>
      <c r="N1210" s="3"/>
      <c r="O1210" s="3"/>
      <c r="P1210" s="3"/>
      <c r="Q1210" s="3"/>
      <c r="R1210" s="3"/>
      <c r="S1210" s="3"/>
      <c r="T1210" s="3"/>
      <c r="U1210" s="3"/>
      <c r="V1210" s="3"/>
      <c r="W1210" s="3"/>
      <c r="X1210" s="3"/>
      <c r="Y1210" s="3" t="s">
        <v>45</v>
      </c>
      <c r="Z1210" s="13">
        <f>SUM(Z1208:Z1209)</f>
        <v>0</v>
      </c>
    </row>
    <row r="1211" spans="1:26">
      <c r="A1211" s="15">
        <v>131</v>
      </c>
      <c r="B1211" s="15">
        <v>1</v>
      </c>
      <c r="C1211" s="15" t="s">
        <v>1472</v>
      </c>
      <c r="D1211" s="15">
        <v>4</v>
      </c>
      <c r="E1211" s="15" t="s">
        <v>1503</v>
      </c>
      <c r="F1211" s="15">
        <v>8</v>
      </c>
      <c r="G1211" s="15" t="s">
        <v>552</v>
      </c>
      <c r="H1211" s="16" t="s">
        <v>1504</v>
      </c>
      <c r="I1211" s="16" t="s">
        <v>1505</v>
      </c>
      <c r="J1211" s="15" t="s">
        <v>1506</v>
      </c>
      <c r="K1211" s="9" cm="1">
        <f t="array" ref="K1211">IF(I1211="","",_xlfn.XLOOKUP(0&amp;A1211&amp;IF(F1211&lt;&gt;"",F1211,LOOKUP(2,1/(F$2:F1211&lt;&gt;""),F$2:F1211))&amp;I1211,Hoja4!G:G,Hoja4!F:F,"",0))</f>
        <v>17230516500</v>
      </c>
      <c r="L1211" s="2"/>
      <c r="M1211" s="15"/>
      <c r="N1211" s="15"/>
      <c r="O1211" s="15"/>
      <c r="P1211" s="15"/>
      <c r="Q1211" s="15"/>
      <c r="R1211" s="15"/>
      <c r="S1211" s="15"/>
      <c r="T1211" s="15"/>
      <c r="U1211" s="15"/>
      <c r="V1211" s="15"/>
      <c r="W1211" s="15"/>
      <c r="X1211" s="15"/>
      <c r="Y1211" s="15"/>
      <c r="Z1211" s="15"/>
    </row>
    <row r="1212" spans="1:26">
      <c r="A1212" s="15">
        <v>131</v>
      </c>
      <c r="B1212" s="15">
        <v>1</v>
      </c>
      <c r="C1212" s="15"/>
      <c r="D1212" s="15"/>
      <c r="E1212" s="15"/>
      <c r="F1212" s="15"/>
      <c r="G1212" s="15"/>
      <c r="H1212" s="16" t="s">
        <v>1475</v>
      </c>
      <c r="I1212" s="16" t="s">
        <v>1476</v>
      </c>
      <c r="J1212" s="15" t="s">
        <v>1477</v>
      </c>
      <c r="K1212" s="9" cm="1">
        <f t="array" ref="K1212">IF(I1212="","",_xlfn.XLOOKUP(0&amp;A1212&amp;IF(F1212&lt;&gt;"",F1212,LOOKUP(2,1/(F$2:F1212&lt;&gt;""),F$2:F1212))&amp;I1212,Hoja4!G:G,Hoja4!F:F,"",0))</f>
        <v>259996537</v>
      </c>
      <c r="L1212" s="2"/>
      <c r="M1212" s="15"/>
      <c r="N1212" s="15"/>
      <c r="O1212" s="15"/>
      <c r="P1212" s="15"/>
      <c r="Q1212" s="15"/>
      <c r="R1212" s="15"/>
      <c r="S1212" s="15"/>
      <c r="T1212" s="15"/>
      <c r="U1212" s="15"/>
      <c r="V1212" s="15"/>
      <c r="W1212" s="15"/>
      <c r="X1212" s="15"/>
      <c r="Y1212" s="15"/>
      <c r="Z1212" s="15"/>
    </row>
    <row r="1213" spans="1:26">
      <c r="A1213" s="15">
        <v>131</v>
      </c>
      <c r="B1213" s="15">
        <v>1</v>
      </c>
      <c r="C1213" s="15"/>
      <c r="D1213" s="15"/>
      <c r="E1213" s="15"/>
      <c r="F1213" s="15"/>
      <c r="G1213" s="15"/>
      <c r="H1213" s="16" t="s">
        <v>32</v>
      </c>
      <c r="I1213" s="16" t="s">
        <v>32</v>
      </c>
      <c r="J1213" s="15"/>
      <c r="K1213" s="18" t="str" cm="1">
        <f t="array" ref="K1213">IF(I1213="","",_xlfn.XLOOKUP(0&amp;A1213&amp;IF(F1213&lt;&gt;"",F1213,LOOKUP(2,1/(F$2:F1213&lt;&gt;""),F$2:F1213))&amp;I1213,Hoja4!G:G,Hoja4!F:F,"",0))</f>
        <v/>
      </c>
      <c r="L1213" s="15"/>
      <c r="M1213" s="15">
        <v>6</v>
      </c>
      <c r="N1213" s="15" t="s">
        <v>1507</v>
      </c>
      <c r="O1213" s="15" t="s">
        <v>34</v>
      </c>
      <c r="P1213" s="15" t="s">
        <v>35</v>
      </c>
      <c r="Q1213" s="15" t="s">
        <v>41</v>
      </c>
      <c r="R1213" s="15" t="s">
        <v>58</v>
      </c>
      <c r="S1213" s="15">
        <v>90</v>
      </c>
      <c r="T1213" s="15"/>
      <c r="U1213" s="15">
        <v>94</v>
      </c>
      <c r="V1213" s="15">
        <v>94</v>
      </c>
      <c r="W1213" s="15" t="s">
        <v>38</v>
      </c>
      <c r="X1213" s="15" t="s">
        <v>38</v>
      </c>
      <c r="Y1213" s="15" t="s">
        <v>38</v>
      </c>
      <c r="Z1213" s="2"/>
    </row>
    <row r="1214" spans="1:26">
      <c r="A1214" s="3">
        <v>131</v>
      </c>
      <c r="B1214" s="3">
        <v>1</v>
      </c>
      <c r="C1214" s="3" t="s">
        <v>1472</v>
      </c>
      <c r="D1214" s="3"/>
      <c r="E1214" s="3"/>
      <c r="F1214" s="3">
        <v>8</v>
      </c>
      <c r="G1214" s="3" t="s">
        <v>552</v>
      </c>
      <c r="H1214" s="4" t="s">
        <v>32</v>
      </c>
      <c r="I1214" s="4" t="s">
        <v>32</v>
      </c>
      <c r="J1214" s="3" t="s">
        <v>44</v>
      </c>
      <c r="K1214" s="11">
        <f>SUM(K1211:K1213)</f>
        <v>17490513037</v>
      </c>
      <c r="L1214" s="13">
        <f>SUM(L1211:L1213)</f>
        <v>0</v>
      </c>
      <c r="M1214" s="3"/>
      <c r="N1214" s="3"/>
      <c r="O1214" s="3"/>
      <c r="P1214" s="3"/>
      <c r="Q1214" s="3"/>
      <c r="R1214" s="3"/>
      <c r="S1214" s="3"/>
      <c r="T1214" s="3"/>
      <c r="U1214" s="3"/>
      <c r="V1214" s="3"/>
      <c r="W1214" s="3"/>
      <c r="X1214" s="3"/>
      <c r="Y1214" s="3" t="s">
        <v>45</v>
      </c>
      <c r="Z1214" s="13">
        <f>SUM(Z1211:Z1213)</f>
        <v>0</v>
      </c>
    </row>
    <row r="1215" spans="1:26">
      <c r="A1215" s="15">
        <v>131</v>
      </c>
      <c r="B1215" s="15">
        <v>1</v>
      </c>
      <c r="C1215" s="15" t="s">
        <v>1472</v>
      </c>
      <c r="D1215" s="15">
        <v>4</v>
      </c>
      <c r="E1215" s="15" t="s">
        <v>1503</v>
      </c>
      <c r="F1215" s="15">
        <v>11</v>
      </c>
      <c r="G1215" s="15" t="s">
        <v>1508</v>
      </c>
      <c r="H1215" s="16" t="s">
        <v>1504</v>
      </c>
      <c r="I1215" s="16" t="s">
        <v>1505</v>
      </c>
      <c r="J1215" s="15" t="s">
        <v>1506</v>
      </c>
      <c r="K1215" s="9" cm="1">
        <f t="array" ref="K1215">IF(I1215="","",_xlfn.XLOOKUP(0&amp;A1215&amp;IF(F1215&lt;&gt;"",F1215,LOOKUP(2,1/(F$2:F1215&lt;&gt;""),F$2:F1215))&amp;I1215,Hoja4!G:G,Hoja4!F:F,"",0))</f>
        <v>5355873914</v>
      </c>
      <c r="L1215" s="2"/>
      <c r="M1215" s="15"/>
      <c r="N1215" s="15"/>
      <c r="O1215" s="15"/>
      <c r="P1215" s="15"/>
      <c r="Q1215" s="15"/>
      <c r="R1215" s="15"/>
      <c r="S1215" s="15"/>
      <c r="T1215" s="15"/>
      <c r="U1215" s="15"/>
      <c r="V1215" s="15"/>
      <c r="W1215" s="15"/>
      <c r="X1215" s="15"/>
      <c r="Y1215" s="15"/>
      <c r="Z1215" s="15"/>
    </row>
    <row r="1216" spans="1:26">
      <c r="A1216" s="15">
        <v>131</v>
      </c>
      <c r="B1216" s="15">
        <v>1</v>
      </c>
      <c r="C1216" s="15"/>
      <c r="D1216" s="15"/>
      <c r="E1216" s="15"/>
      <c r="F1216" s="15"/>
      <c r="G1216" s="15"/>
      <c r="H1216" s="16" t="s">
        <v>32</v>
      </c>
      <c r="I1216" s="16" t="s">
        <v>32</v>
      </c>
      <c r="J1216" s="15"/>
      <c r="K1216" s="18" t="str" cm="1">
        <f t="array" ref="K1216">IF(I1216="","",_xlfn.XLOOKUP(0&amp;A1216&amp;IF(F1216&lt;&gt;"",F1216,LOOKUP(2,1/(F$2:F1216&lt;&gt;""),F$2:F1216))&amp;I1216,Hoja4!G:G,Hoja4!F:F,"",0))</f>
        <v/>
      </c>
      <c r="L1216" s="15"/>
      <c r="M1216" s="15">
        <v>12</v>
      </c>
      <c r="N1216" s="15" t="s">
        <v>320</v>
      </c>
      <c r="O1216" s="15" t="s">
        <v>100</v>
      </c>
      <c r="P1216" s="15" t="s">
        <v>35</v>
      </c>
      <c r="Q1216" s="15" t="s">
        <v>41</v>
      </c>
      <c r="R1216" s="15" t="s">
        <v>37</v>
      </c>
      <c r="S1216" s="15">
        <v>100</v>
      </c>
      <c r="T1216" s="15"/>
      <c r="U1216" s="15">
        <v>100</v>
      </c>
      <c r="V1216" s="15">
        <v>100</v>
      </c>
      <c r="W1216" s="15" t="s">
        <v>38</v>
      </c>
      <c r="X1216" s="15" t="s">
        <v>38</v>
      </c>
      <c r="Y1216" s="15" t="s">
        <v>38</v>
      </c>
      <c r="Z1216" s="2"/>
    </row>
    <row r="1217" spans="1:26">
      <c r="A1217" s="3">
        <v>131</v>
      </c>
      <c r="B1217" s="3">
        <v>1</v>
      </c>
      <c r="C1217" s="3" t="s">
        <v>1472</v>
      </c>
      <c r="D1217" s="3"/>
      <c r="E1217" s="3"/>
      <c r="F1217" s="3">
        <v>11</v>
      </c>
      <c r="G1217" s="3" t="s">
        <v>1508</v>
      </c>
      <c r="H1217" s="4" t="s">
        <v>32</v>
      </c>
      <c r="I1217" s="4" t="s">
        <v>32</v>
      </c>
      <c r="J1217" s="3" t="s">
        <v>44</v>
      </c>
      <c r="K1217" s="11">
        <f>SUM(K1215:K1216)</f>
        <v>5355873914</v>
      </c>
      <c r="L1217" s="13">
        <f>SUM(L1215:L1216)</f>
        <v>0</v>
      </c>
      <c r="M1217" s="3"/>
      <c r="N1217" s="3"/>
      <c r="O1217" s="3"/>
      <c r="P1217" s="3"/>
      <c r="Q1217" s="3"/>
      <c r="R1217" s="3"/>
      <c r="S1217" s="3"/>
      <c r="T1217" s="3"/>
      <c r="U1217" s="3"/>
      <c r="V1217" s="3"/>
      <c r="W1217" s="3"/>
      <c r="X1217" s="3"/>
      <c r="Y1217" s="3" t="s">
        <v>45</v>
      </c>
      <c r="Z1217" s="13">
        <f>SUM(Z1215:Z1216)</f>
        <v>0</v>
      </c>
    </row>
    <row r="1218" spans="1:26">
      <c r="A1218" s="15">
        <v>131</v>
      </c>
      <c r="B1218" s="15">
        <v>1</v>
      </c>
      <c r="C1218" s="15" t="s">
        <v>1472</v>
      </c>
      <c r="D1218" s="15">
        <v>4</v>
      </c>
      <c r="E1218" s="15" t="s">
        <v>1503</v>
      </c>
      <c r="F1218" s="15">
        <v>13</v>
      </c>
      <c r="G1218" s="15" t="s">
        <v>318</v>
      </c>
      <c r="H1218" s="16" t="s">
        <v>1504</v>
      </c>
      <c r="I1218" s="16" t="s">
        <v>1505</v>
      </c>
      <c r="J1218" s="15" t="s">
        <v>1506</v>
      </c>
      <c r="K1218" s="9" cm="1">
        <f t="array" ref="K1218">IF(I1218="","",_xlfn.XLOOKUP(0&amp;A1218&amp;IF(F1218&lt;&gt;"",F1218,LOOKUP(2,1/(F$2:F1218&lt;&gt;""),F$2:F1218))&amp;I1218,Hoja4!G:G,Hoja4!F:F,"",0))</f>
        <v>2581074586</v>
      </c>
      <c r="L1218" s="2"/>
      <c r="M1218" s="15"/>
      <c r="N1218" s="15"/>
      <c r="O1218" s="15"/>
      <c r="P1218" s="15"/>
      <c r="Q1218" s="15"/>
      <c r="R1218" s="15"/>
      <c r="S1218" s="15"/>
      <c r="T1218" s="15"/>
      <c r="U1218" s="15"/>
      <c r="V1218" s="15"/>
      <c r="W1218" s="15"/>
      <c r="X1218" s="15"/>
      <c r="Y1218" s="15"/>
      <c r="Z1218" s="15"/>
    </row>
    <row r="1219" spans="1:26">
      <c r="A1219" s="15">
        <v>131</v>
      </c>
      <c r="B1219" s="15">
        <v>1</v>
      </c>
      <c r="C1219" s="15"/>
      <c r="D1219" s="15"/>
      <c r="E1219" s="15"/>
      <c r="F1219" s="15"/>
      <c r="G1219" s="15"/>
      <c r="H1219" s="16" t="s">
        <v>32</v>
      </c>
      <c r="I1219" s="16" t="s">
        <v>32</v>
      </c>
      <c r="J1219" s="15"/>
      <c r="K1219" s="18" t="str" cm="1">
        <f t="array" ref="K1219">IF(I1219="","",_xlfn.XLOOKUP(0&amp;A1219&amp;IF(F1219&lt;&gt;"",F1219,LOOKUP(2,1/(F$2:F1219&lt;&gt;""),F$2:F1219))&amp;I1219,Hoja4!G:G,Hoja4!F:F,"",0))</f>
        <v/>
      </c>
      <c r="L1219" s="15"/>
      <c r="M1219" s="15">
        <v>14</v>
      </c>
      <c r="N1219" s="15" t="s">
        <v>510</v>
      </c>
      <c r="O1219" s="15" t="s">
        <v>34</v>
      </c>
      <c r="P1219" s="15" t="s">
        <v>35</v>
      </c>
      <c r="Q1219" s="15" t="s">
        <v>41</v>
      </c>
      <c r="R1219" s="15" t="s">
        <v>37</v>
      </c>
      <c r="S1219" s="15">
        <v>80</v>
      </c>
      <c r="T1219" s="15"/>
      <c r="U1219" s="15">
        <v>100</v>
      </c>
      <c r="V1219" s="15">
        <v>91.8</v>
      </c>
      <c r="W1219" s="15" t="s">
        <v>38</v>
      </c>
      <c r="X1219" s="15" t="s">
        <v>38</v>
      </c>
      <c r="Y1219" s="15" t="s">
        <v>38</v>
      </c>
      <c r="Z1219" s="2"/>
    </row>
    <row r="1220" spans="1:26">
      <c r="A1220" s="3">
        <v>131</v>
      </c>
      <c r="B1220" s="3">
        <v>1</v>
      </c>
      <c r="C1220" s="3" t="s">
        <v>1472</v>
      </c>
      <c r="D1220" s="3"/>
      <c r="E1220" s="3"/>
      <c r="F1220" s="3">
        <v>13</v>
      </c>
      <c r="G1220" s="3" t="s">
        <v>318</v>
      </c>
      <c r="H1220" s="4" t="s">
        <v>32</v>
      </c>
      <c r="I1220" s="4" t="s">
        <v>32</v>
      </c>
      <c r="J1220" s="3" t="s">
        <v>44</v>
      </c>
      <c r="K1220" s="11">
        <f>SUM(K1218:K1219)</f>
        <v>2581074586</v>
      </c>
      <c r="L1220" s="13">
        <f>SUM(L1218:L1219)</f>
        <v>0</v>
      </c>
      <c r="M1220" s="3"/>
      <c r="N1220" s="3"/>
      <c r="O1220" s="3"/>
      <c r="P1220" s="3"/>
      <c r="Q1220" s="3"/>
      <c r="R1220" s="3"/>
      <c r="S1220" s="3"/>
      <c r="T1220" s="3"/>
      <c r="U1220" s="3"/>
      <c r="V1220" s="3"/>
      <c r="W1220" s="3"/>
      <c r="X1220" s="3"/>
      <c r="Y1220" s="3" t="s">
        <v>45</v>
      </c>
      <c r="Z1220" s="13">
        <f>SUM(Z1218:Z1219)</f>
        <v>0</v>
      </c>
    </row>
    <row r="1221" spans="1:26">
      <c r="A1221" s="5">
        <v>131</v>
      </c>
      <c r="B1221" s="5">
        <v>1</v>
      </c>
      <c r="C1221" s="5" t="s">
        <v>1472</v>
      </c>
      <c r="D1221" s="5"/>
      <c r="E1221" s="5"/>
      <c r="F1221" s="5"/>
      <c r="G1221" s="5"/>
      <c r="H1221" s="6" t="s">
        <v>32</v>
      </c>
      <c r="I1221" s="6" t="s">
        <v>32</v>
      </c>
      <c r="J1221" s="5" t="s">
        <v>121</v>
      </c>
      <c r="K1221" s="12">
        <f>SUM(K1178,K1185,K1188,K1191,K1194,K1197,K1201,K1204,K1207,K1210,K1214,K1217,K1220)</f>
        <v>67934771000</v>
      </c>
      <c r="L1221" s="14">
        <f>SUM(L1178,L1185,L1188,L1191,L1194,L1197,L1201,L1204,L1207,L1210,L1214,L1217,L1220)</f>
        <v>0</v>
      </c>
      <c r="M1221" s="5"/>
      <c r="N1221" s="5"/>
      <c r="O1221" s="5"/>
      <c r="P1221" s="5"/>
      <c r="Q1221" s="5"/>
      <c r="R1221" s="5"/>
      <c r="S1221" s="5"/>
      <c r="T1221" s="5"/>
      <c r="U1221" s="5"/>
      <c r="V1221" s="5"/>
      <c r="W1221" s="5"/>
      <c r="X1221" s="5"/>
      <c r="Y1221" s="5" t="s">
        <v>121</v>
      </c>
      <c r="Z1221" s="14">
        <f>SUM(Z1178,Z1185,Z1188,Z1191,Z1194,Z1197,Z1201,Z1204,Z1207,Z1210,Z1214,Z1217,Z1220)</f>
        <v>0</v>
      </c>
    </row>
    <row r="1222" spans="1:26">
      <c r="A1222" s="15">
        <v>137</v>
      </c>
      <c r="B1222" s="15">
        <v>1</v>
      </c>
      <c r="C1222" s="15" t="s">
        <v>1509</v>
      </c>
      <c r="D1222" s="15">
        <v>2</v>
      </c>
      <c r="E1222" s="15" t="s">
        <v>1510</v>
      </c>
      <c r="F1222" s="15">
        <v>6</v>
      </c>
      <c r="G1222" s="15" t="s">
        <v>1511</v>
      </c>
      <c r="H1222" s="16" t="s">
        <v>1512</v>
      </c>
      <c r="I1222" s="16" t="s">
        <v>1513</v>
      </c>
      <c r="J1222" s="15" t="s">
        <v>1514</v>
      </c>
      <c r="K1222" s="9" cm="1">
        <f t="array" ref="K1222">IF(I1222="","",_xlfn.XLOOKUP(0&amp;A1222&amp;IF(F1222&lt;&gt;"",F1222,LOOKUP(2,1/(F$2:F1222&lt;&gt;""),F$2:F1222))&amp;I1222,Hoja4!G:G,Hoja4!F:F,"",0))</f>
        <v>4767062000</v>
      </c>
      <c r="L1222" s="2"/>
      <c r="M1222" s="15"/>
      <c r="N1222" s="15"/>
      <c r="O1222" s="15"/>
      <c r="P1222" s="15"/>
      <c r="Q1222" s="15"/>
      <c r="R1222" s="15"/>
      <c r="S1222" s="15"/>
      <c r="T1222" s="15"/>
      <c r="U1222" s="15"/>
      <c r="V1222" s="15"/>
      <c r="W1222" s="15"/>
      <c r="X1222" s="15"/>
      <c r="Y1222" s="15"/>
      <c r="Z1222" s="15"/>
    </row>
    <row r="1223" spans="1:26">
      <c r="A1223" s="15">
        <v>137</v>
      </c>
      <c r="B1223" s="15">
        <v>1</v>
      </c>
      <c r="C1223" s="15"/>
      <c r="D1223" s="15"/>
      <c r="E1223" s="15"/>
      <c r="F1223" s="15"/>
      <c r="G1223" s="15"/>
      <c r="H1223" s="16" t="s">
        <v>1568</v>
      </c>
      <c r="I1223" s="16" t="s">
        <v>1569</v>
      </c>
      <c r="J1223" s="15" t="s">
        <v>1570</v>
      </c>
      <c r="K1223" s="9"/>
      <c r="L1223" s="2"/>
      <c r="M1223" s="15"/>
      <c r="N1223" s="15"/>
      <c r="O1223" s="15"/>
      <c r="P1223" s="15"/>
      <c r="Q1223" s="15"/>
      <c r="R1223" s="15"/>
      <c r="S1223" s="15"/>
      <c r="T1223" s="15"/>
      <c r="U1223" s="15"/>
      <c r="V1223" s="15"/>
      <c r="W1223" s="15"/>
      <c r="X1223" s="15"/>
      <c r="Y1223" s="15"/>
      <c r="Z1223" s="15"/>
    </row>
    <row r="1224" spans="1:26">
      <c r="A1224" s="15">
        <v>137</v>
      </c>
      <c r="B1224" s="15">
        <v>1</v>
      </c>
      <c r="C1224" s="15"/>
      <c r="D1224" s="15"/>
      <c r="E1224" s="15"/>
      <c r="F1224" s="15"/>
      <c r="G1224" s="15"/>
      <c r="H1224" s="16" t="s">
        <v>1515</v>
      </c>
      <c r="I1224" s="16" t="s">
        <v>1516</v>
      </c>
      <c r="J1224" s="15" t="s">
        <v>1517</v>
      </c>
      <c r="K1224" s="9" cm="1">
        <f t="array" ref="K1224">IF(I1224="","",_xlfn.XLOOKUP(0&amp;A1224&amp;IF(F1224&lt;&gt;"",F1224,LOOKUP(2,1/(F$2:F1224&lt;&gt;""),F$2:F1224))&amp;I1224,Hoja4!G:G,Hoja4!F:F,"",0))</f>
        <v>12124923000</v>
      </c>
      <c r="L1224" s="2"/>
      <c r="M1224" s="15"/>
      <c r="N1224" s="15"/>
      <c r="O1224" s="15"/>
      <c r="P1224" s="15"/>
      <c r="Q1224" s="15"/>
      <c r="R1224" s="15"/>
      <c r="S1224" s="15"/>
      <c r="T1224" s="15"/>
      <c r="U1224" s="15"/>
      <c r="V1224" s="15"/>
      <c r="W1224" s="15"/>
      <c r="X1224" s="15"/>
      <c r="Y1224" s="15"/>
      <c r="Z1224" s="15"/>
    </row>
    <row r="1225" spans="1:26">
      <c r="A1225" s="15">
        <v>137</v>
      </c>
      <c r="B1225" s="15">
        <v>1</v>
      </c>
      <c r="C1225" s="15"/>
      <c r="D1225" s="15"/>
      <c r="E1225" s="15"/>
      <c r="F1225" s="15"/>
      <c r="G1225" s="15"/>
      <c r="H1225" s="16" t="s">
        <v>1518</v>
      </c>
      <c r="I1225" s="16" t="s">
        <v>1519</v>
      </c>
      <c r="J1225" s="15" t="s">
        <v>1520</v>
      </c>
      <c r="K1225" s="9" cm="1">
        <f t="array" ref="K1225">IF(I1225="","",_xlfn.XLOOKUP(0&amp;A1225&amp;IF(F1225&lt;&gt;"",F1225,LOOKUP(2,1/(F$2:F1225&lt;&gt;""),F$2:F1225))&amp;I1225,Hoja4!G:G,Hoja4!F:F,"",0))</f>
        <v>84866130000</v>
      </c>
      <c r="L1225" s="2"/>
      <c r="M1225" s="15"/>
      <c r="N1225" s="15"/>
      <c r="O1225" s="15"/>
      <c r="P1225" s="15"/>
      <c r="Q1225" s="15"/>
      <c r="R1225" s="15"/>
      <c r="S1225" s="15"/>
      <c r="T1225" s="15"/>
      <c r="U1225" s="15"/>
      <c r="V1225" s="15"/>
      <c r="W1225" s="15"/>
      <c r="X1225" s="15"/>
      <c r="Y1225" s="15"/>
      <c r="Z1225" s="15"/>
    </row>
    <row r="1226" spans="1:26">
      <c r="A1226" s="15">
        <v>137</v>
      </c>
      <c r="B1226" s="15">
        <v>1</v>
      </c>
      <c r="C1226" s="15"/>
      <c r="D1226" s="15"/>
      <c r="E1226" s="15"/>
      <c r="F1226" s="15"/>
      <c r="G1226" s="15"/>
      <c r="H1226" s="16" t="s">
        <v>32</v>
      </c>
      <c r="I1226" s="16" t="s">
        <v>32</v>
      </c>
      <c r="J1226" s="15"/>
      <c r="K1226" s="18" t="str" cm="1">
        <f t="array" ref="K1226">IF(I1226="","",_xlfn.XLOOKUP(0&amp;A1226&amp;IF(F1226&lt;&gt;"",F1226,LOOKUP(2,1/(F$2:F1226&lt;&gt;""),F$2:F1226))&amp;I1226,Hoja4!G:G,Hoja4!F:F,"",0))</f>
        <v/>
      </c>
      <c r="L1226" s="15"/>
      <c r="M1226" s="15">
        <v>2</v>
      </c>
      <c r="N1226" s="15" t="s">
        <v>1521</v>
      </c>
      <c r="O1226" s="15" t="s">
        <v>100</v>
      </c>
      <c r="P1226" s="15" t="s">
        <v>131</v>
      </c>
      <c r="Q1226" s="15" t="s">
        <v>36</v>
      </c>
      <c r="R1226" s="15" t="s">
        <v>58</v>
      </c>
      <c r="S1226" s="15">
        <v>19</v>
      </c>
      <c r="T1226" s="15"/>
      <c r="U1226" s="15">
        <v>19</v>
      </c>
      <c r="V1226" s="15">
        <v>19</v>
      </c>
      <c r="W1226" s="15" t="s">
        <v>38</v>
      </c>
      <c r="X1226" s="15" t="s">
        <v>38</v>
      </c>
      <c r="Y1226" s="15" t="s">
        <v>38</v>
      </c>
      <c r="Z1226" s="2"/>
    </row>
    <row r="1227" spans="1:26">
      <c r="A1227" s="15">
        <v>137</v>
      </c>
      <c r="B1227" s="15">
        <v>1</v>
      </c>
      <c r="C1227" s="15"/>
      <c r="D1227" s="15"/>
      <c r="E1227" s="15"/>
      <c r="F1227" s="15"/>
      <c r="G1227" s="15"/>
      <c r="H1227" s="16" t="s">
        <v>32</v>
      </c>
      <c r="I1227" s="16" t="s">
        <v>32</v>
      </c>
      <c r="J1227" s="15"/>
      <c r="K1227" s="18" t="str" cm="1">
        <f t="array" ref="K1227">IF(I1227="","",_xlfn.XLOOKUP(0&amp;A1227&amp;IF(F1227&lt;&gt;"",F1227,LOOKUP(2,1/(F$2:F1227&lt;&gt;""),F$2:F1227))&amp;I1227,Hoja4!G:G,Hoja4!F:F,"",0))</f>
        <v/>
      </c>
      <c r="L1227" s="15"/>
      <c r="M1227" s="15">
        <v>4</v>
      </c>
      <c r="N1227" s="15" t="s">
        <v>1522</v>
      </c>
      <c r="O1227" s="15" t="s">
        <v>100</v>
      </c>
      <c r="P1227" s="15" t="s">
        <v>95</v>
      </c>
      <c r="Q1227" s="15" t="s">
        <v>36</v>
      </c>
      <c r="R1227" s="15" t="s">
        <v>58</v>
      </c>
      <c r="S1227" s="15">
        <v>300</v>
      </c>
      <c r="T1227" s="15"/>
      <c r="U1227" s="15">
        <v>300</v>
      </c>
      <c r="V1227" s="15">
        <v>300</v>
      </c>
      <c r="W1227" s="15" t="s">
        <v>38</v>
      </c>
      <c r="X1227" s="15" t="s">
        <v>38</v>
      </c>
      <c r="Y1227" s="15" t="s">
        <v>38</v>
      </c>
      <c r="Z1227" s="2"/>
    </row>
    <row r="1228" spans="1:26">
      <c r="A1228" s="15">
        <v>137</v>
      </c>
      <c r="B1228" s="15">
        <v>1</v>
      </c>
      <c r="C1228" s="15"/>
      <c r="D1228" s="15"/>
      <c r="E1228" s="15"/>
      <c r="F1228" s="15"/>
      <c r="G1228" s="15"/>
      <c r="H1228" s="16" t="s">
        <v>32</v>
      </c>
      <c r="I1228" s="16" t="s">
        <v>32</v>
      </c>
      <c r="J1228" s="15"/>
      <c r="K1228" s="18" t="str" cm="1">
        <f t="array" ref="K1228">IF(I1228="","",_xlfn.XLOOKUP(0&amp;A1228&amp;IF(F1228&lt;&gt;"",F1228,LOOKUP(2,1/(F$2:F1228&lt;&gt;""),F$2:F1228))&amp;I1228,Hoja4!G:G,Hoja4!F:F,"",0))</f>
        <v/>
      </c>
      <c r="L1228" s="15"/>
      <c r="M1228" s="15">
        <v>14</v>
      </c>
      <c r="N1228" s="15" t="s">
        <v>1523</v>
      </c>
      <c r="O1228" s="15" t="s">
        <v>34</v>
      </c>
      <c r="P1228" s="15" t="s">
        <v>95</v>
      </c>
      <c r="Q1228" s="15" t="s">
        <v>36</v>
      </c>
      <c r="R1228" s="15" t="s">
        <v>37</v>
      </c>
      <c r="S1228" s="15">
        <v>309</v>
      </c>
      <c r="T1228" s="15"/>
      <c r="U1228" s="15">
        <v>1000</v>
      </c>
      <c r="V1228" s="15">
        <v>1000</v>
      </c>
      <c r="W1228" s="15" t="s">
        <v>60</v>
      </c>
      <c r="X1228" s="15" t="s">
        <v>60</v>
      </c>
      <c r="Y1228" s="15" t="s">
        <v>38</v>
      </c>
      <c r="Z1228" s="2"/>
    </row>
    <row r="1229" spans="1:26">
      <c r="A1229" s="15">
        <v>137</v>
      </c>
      <c r="B1229" s="15">
        <v>1</v>
      </c>
      <c r="C1229" s="15"/>
      <c r="D1229" s="15"/>
      <c r="E1229" s="15"/>
      <c r="F1229" s="15"/>
      <c r="G1229" s="15"/>
      <c r="H1229" s="16" t="s">
        <v>32</v>
      </c>
      <c r="I1229" s="16" t="s">
        <v>32</v>
      </c>
      <c r="J1229" s="15"/>
      <c r="K1229" s="18" t="str" cm="1">
        <f t="array" ref="K1229">IF(I1229="","",_xlfn.XLOOKUP(0&amp;A1229&amp;IF(F1229&lt;&gt;"",F1229,LOOKUP(2,1/(F$2:F1229&lt;&gt;""),F$2:F1229))&amp;I1229,Hoja4!G:G,Hoja4!F:F,"",0))</f>
        <v/>
      </c>
      <c r="L1229" s="15"/>
      <c r="M1229" s="15">
        <v>15</v>
      </c>
      <c r="N1229" s="15" t="s">
        <v>1524</v>
      </c>
      <c r="O1229" s="15" t="s">
        <v>40</v>
      </c>
      <c r="P1229" s="15" t="s">
        <v>131</v>
      </c>
      <c r="Q1229" s="15" t="s">
        <v>36</v>
      </c>
      <c r="R1229" s="15" t="s">
        <v>37</v>
      </c>
      <c r="S1229" s="15">
        <v>1600</v>
      </c>
      <c r="T1229" s="15"/>
      <c r="U1229" s="15">
        <v>3600</v>
      </c>
      <c r="V1229" s="15">
        <v>450</v>
      </c>
      <c r="W1229" s="15" t="s">
        <v>60</v>
      </c>
      <c r="X1229" s="15" t="s">
        <v>60</v>
      </c>
      <c r="Y1229" s="15" t="s">
        <v>38</v>
      </c>
      <c r="Z1229" s="2"/>
    </row>
    <row r="1230" spans="1:26">
      <c r="A1230" s="15">
        <v>137</v>
      </c>
      <c r="B1230" s="15">
        <v>1</v>
      </c>
      <c r="C1230" s="15"/>
      <c r="D1230" s="15"/>
      <c r="E1230" s="15"/>
      <c r="F1230" s="15"/>
      <c r="G1230" s="15"/>
      <c r="H1230" s="16" t="s">
        <v>32</v>
      </c>
      <c r="I1230" s="16" t="s">
        <v>32</v>
      </c>
      <c r="J1230" s="15"/>
      <c r="K1230" s="18" t="str" cm="1">
        <f t="array" ref="K1230">IF(I1230="","",_xlfn.XLOOKUP(0&amp;A1230&amp;IF(F1230&lt;&gt;"",F1230,LOOKUP(2,1/(F$2:F1230&lt;&gt;""),F$2:F1230))&amp;I1230,Hoja4!G:G,Hoja4!F:F,"",0))</f>
        <v/>
      </c>
      <c r="L1230" s="15"/>
      <c r="M1230" s="15">
        <v>16</v>
      </c>
      <c r="N1230" s="15" t="s">
        <v>1525</v>
      </c>
      <c r="O1230" s="15" t="s">
        <v>76</v>
      </c>
      <c r="P1230" s="15" t="s">
        <v>95</v>
      </c>
      <c r="Q1230" s="15" t="s">
        <v>36</v>
      </c>
      <c r="R1230" s="15" t="s">
        <v>37</v>
      </c>
      <c r="S1230" s="15">
        <v>6000</v>
      </c>
      <c r="T1230" s="15"/>
      <c r="U1230" s="15">
        <v>11000</v>
      </c>
      <c r="V1230" s="15">
        <v>7000</v>
      </c>
      <c r="W1230" s="15" t="s">
        <v>60</v>
      </c>
      <c r="X1230" s="15" t="s">
        <v>60</v>
      </c>
      <c r="Y1230" s="15" t="s">
        <v>38</v>
      </c>
      <c r="Z1230" s="2"/>
    </row>
    <row r="1231" spans="1:26">
      <c r="A1231" s="15">
        <v>137</v>
      </c>
      <c r="B1231" s="15">
        <v>1</v>
      </c>
      <c r="C1231" s="15"/>
      <c r="D1231" s="15"/>
      <c r="E1231" s="15"/>
      <c r="F1231" s="15"/>
      <c r="G1231" s="15"/>
      <c r="H1231" s="16" t="s">
        <v>32</v>
      </c>
      <c r="I1231" s="16" t="s">
        <v>32</v>
      </c>
      <c r="J1231" s="15"/>
      <c r="K1231" s="18" t="str" cm="1">
        <f t="array" ref="K1231">IF(I1231="","",_xlfn.XLOOKUP(0&amp;A1231&amp;IF(F1231&lt;&gt;"",F1231,LOOKUP(2,1/(F$2:F1231&lt;&gt;""),F$2:F1231))&amp;I1231,Hoja4!G:G,Hoja4!F:F,"",0))</f>
        <v/>
      </c>
      <c r="L1231" s="15"/>
      <c r="M1231" s="15">
        <v>17</v>
      </c>
      <c r="N1231" s="15" t="s">
        <v>1526</v>
      </c>
      <c r="O1231" s="15" t="s">
        <v>34</v>
      </c>
      <c r="P1231" s="15" t="s">
        <v>131</v>
      </c>
      <c r="Q1231" s="15" t="s">
        <v>36</v>
      </c>
      <c r="R1231" s="15" t="s">
        <v>37</v>
      </c>
      <c r="S1231" s="15">
        <v>450</v>
      </c>
      <c r="T1231" s="15"/>
      <c r="U1231" s="15">
        <v>500</v>
      </c>
      <c r="V1231" s="15">
        <v>500</v>
      </c>
      <c r="W1231" s="15" t="s">
        <v>60</v>
      </c>
      <c r="X1231" s="15" t="s">
        <v>60</v>
      </c>
      <c r="Y1231" s="15" t="s">
        <v>38</v>
      </c>
      <c r="Z1231" s="2"/>
    </row>
    <row r="1232" spans="1:26">
      <c r="A1232" s="3">
        <v>137</v>
      </c>
      <c r="B1232" s="3">
        <v>1</v>
      </c>
      <c r="C1232" s="3" t="s">
        <v>1509</v>
      </c>
      <c r="D1232" s="3"/>
      <c r="E1232" s="3"/>
      <c r="F1232" s="3">
        <v>6</v>
      </c>
      <c r="G1232" s="3" t="s">
        <v>1511</v>
      </c>
      <c r="H1232" s="4" t="s">
        <v>32</v>
      </c>
      <c r="I1232" s="4" t="s">
        <v>32</v>
      </c>
      <c r="J1232" s="3" t="s">
        <v>44</v>
      </c>
      <c r="K1232" s="11">
        <f>SUM(K1222:K1231)</f>
        <v>101758115000</v>
      </c>
      <c r="L1232" s="13">
        <f>SUM(L1221:L1231)</f>
        <v>0</v>
      </c>
      <c r="M1232" s="3"/>
      <c r="N1232" s="3"/>
      <c r="O1232" s="3"/>
      <c r="P1232" s="3"/>
      <c r="Q1232" s="3"/>
      <c r="R1232" s="3"/>
      <c r="S1232" s="3"/>
      <c r="T1232" s="3"/>
      <c r="U1232" s="3"/>
      <c r="V1232" s="3"/>
      <c r="W1232" s="3"/>
      <c r="X1232" s="3"/>
      <c r="Y1232" s="3" t="s">
        <v>45</v>
      </c>
      <c r="Z1232" s="13">
        <f>SUM(Z1221:Z1231)</f>
        <v>0</v>
      </c>
    </row>
    <row r="1233" spans="1:26">
      <c r="A1233" s="15">
        <v>137</v>
      </c>
      <c r="B1233" s="15">
        <v>1</v>
      </c>
      <c r="C1233" s="15" t="s">
        <v>1509</v>
      </c>
      <c r="D1233" s="15">
        <v>3</v>
      </c>
      <c r="E1233" s="15" t="s">
        <v>1527</v>
      </c>
      <c r="F1233" s="15">
        <v>7</v>
      </c>
      <c r="G1233" s="15" t="s">
        <v>1528</v>
      </c>
      <c r="H1233" s="16" t="s">
        <v>1529</v>
      </c>
      <c r="I1233" s="16" t="s">
        <v>1530</v>
      </c>
      <c r="J1233" s="15" t="s">
        <v>1531</v>
      </c>
      <c r="K1233" s="9" cm="1">
        <f t="array" ref="K1233">IF(I1233="","",_xlfn.XLOOKUP(0&amp;A1233&amp;IF(F1233&lt;&gt;"",F1233,LOOKUP(2,1/(F$2:F1233&lt;&gt;""),F$2:F1233))&amp;I1233,Hoja4!G:G,Hoja4!F:F,"",0))</f>
        <v>24381569000</v>
      </c>
      <c r="L1233" s="2"/>
      <c r="M1233" s="15"/>
      <c r="N1233" s="15"/>
      <c r="O1233" s="15"/>
      <c r="P1233" s="15"/>
      <c r="Q1233" s="15"/>
      <c r="R1233" s="15"/>
      <c r="S1233" s="15"/>
      <c r="T1233" s="15"/>
      <c r="U1233" s="15"/>
      <c r="V1233" s="15"/>
      <c r="W1233" s="15"/>
      <c r="X1233" s="15"/>
      <c r="Y1233" s="15"/>
      <c r="Z1233" s="15"/>
    </row>
    <row r="1234" spans="1:26">
      <c r="A1234" s="15">
        <v>137</v>
      </c>
      <c r="B1234" s="15">
        <v>1</v>
      </c>
      <c r="C1234" s="15"/>
      <c r="D1234" s="15"/>
      <c r="E1234" s="15"/>
      <c r="F1234" s="15"/>
      <c r="G1234" s="15"/>
      <c r="H1234" s="16" t="s">
        <v>32</v>
      </c>
      <c r="I1234" s="16" t="s">
        <v>32</v>
      </c>
      <c r="J1234" s="15"/>
      <c r="K1234" s="18" t="str" cm="1">
        <f t="array" ref="K1234">IF(I1234="","",_xlfn.XLOOKUP(0&amp;A1234&amp;IF(F1234&lt;&gt;"",F1234,LOOKUP(2,1/(F$2:F1234&lt;&gt;""),F$2:F1234))&amp;I1234,Hoja4!G:G,Hoja4!F:F,"",0))</f>
        <v/>
      </c>
      <c r="L1234" s="15"/>
      <c r="M1234" s="15">
        <v>5</v>
      </c>
      <c r="N1234" s="15" t="s">
        <v>1532</v>
      </c>
      <c r="O1234" s="15" t="s">
        <v>34</v>
      </c>
      <c r="P1234" s="15" t="s">
        <v>131</v>
      </c>
      <c r="Q1234" s="15" t="s">
        <v>36</v>
      </c>
      <c r="R1234" s="15" t="s">
        <v>58</v>
      </c>
      <c r="S1234" s="15">
        <v>1632</v>
      </c>
      <c r="T1234" s="15"/>
      <c r="U1234" s="15">
        <v>2700</v>
      </c>
      <c r="V1234" s="15">
        <v>2700</v>
      </c>
      <c r="W1234" s="15" t="s">
        <v>38</v>
      </c>
      <c r="X1234" s="15" t="s">
        <v>38</v>
      </c>
      <c r="Y1234" s="15" t="s">
        <v>38</v>
      </c>
      <c r="Z1234" s="2"/>
    </row>
    <row r="1235" spans="1:26">
      <c r="A1235" s="3">
        <v>137</v>
      </c>
      <c r="B1235" s="3">
        <v>1</v>
      </c>
      <c r="C1235" s="3" t="s">
        <v>1509</v>
      </c>
      <c r="D1235" s="3"/>
      <c r="E1235" s="3"/>
      <c r="F1235" s="3">
        <v>7</v>
      </c>
      <c r="G1235" s="3" t="s">
        <v>1528</v>
      </c>
      <c r="H1235" s="4" t="s">
        <v>32</v>
      </c>
      <c r="I1235" s="4" t="s">
        <v>32</v>
      </c>
      <c r="J1235" s="3" t="s">
        <v>44</v>
      </c>
      <c r="K1235" s="11">
        <f>SUM(K1233:K1234)</f>
        <v>24381569000</v>
      </c>
      <c r="L1235" s="13">
        <f>SUM(L1233:L1234)</f>
        <v>0</v>
      </c>
      <c r="M1235" s="3"/>
      <c r="N1235" s="3"/>
      <c r="O1235" s="3"/>
      <c r="P1235" s="3"/>
      <c r="Q1235" s="3"/>
      <c r="R1235" s="3"/>
      <c r="S1235" s="3"/>
      <c r="T1235" s="3"/>
      <c r="U1235" s="3"/>
      <c r="V1235" s="3"/>
      <c r="W1235" s="3"/>
      <c r="X1235" s="3"/>
      <c r="Y1235" s="3" t="s">
        <v>45</v>
      </c>
      <c r="Z1235" s="13">
        <f>SUM(Z1233:Z1234)</f>
        <v>0</v>
      </c>
    </row>
    <row r="1236" spans="1:26">
      <c r="A1236" s="15">
        <v>137</v>
      </c>
      <c r="B1236" s="15">
        <v>1</v>
      </c>
      <c r="C1236" s="15" t="s">
        <v>1509</v>
      </c>
      <c r="D1236" s="15">
        <v>3</v>
      </c>
      <c r="E1236" s="15" t="s">
        <v>1527</v>
      </c>
      <c r="F1236" s="15">
        <v>8</v>
      </c>
      <c r="G1236" s="15" t="s">
        <v>1533</v>
      </c>
      <c r="H1236" s="16" t="s">
        <v>1534</v>
      </c>
      <c r="I1236" s="16" t="s">
        <v>1535</v>
      </c>
      <c r="J1236" s="15" t="s">
        <v>1536</v>
      </c>
      <c r="K1236" s="9" cm="1">
        <f t="array" ref="K1236">IF(I1236="","",_xlfn.XLOOKUP(0&amp;A1236&amp;IF(F1236&lt;&gt;"",F1236,LOOKUP(2,1/(F$2:F1236&lt;&gt;""),F$2:F1236))&amp;I1236,Hoja4!G:G,Hoja4!F:F,"",0))</f>
        <v>22037462000</v>
      </c>
      <c r="L1236" s="2"/>
      <c r="M1236" s="15"/>
      <c r="N1236" s="15"/>
      <c r="O1236" s="15"/>
      <c r="P1236" s="15"/>
      <c r="Q1236" s="15"/>
      <c r="R1236" s="15"/>
      <c r="S1236" s="15"/>
      <c r="T1236" s="15"/>
      <c r="U1236" s="15"/>
      <c r="V1236" s="15"/>
      <c r="W1236" s="15"/>
      <c r="X1236" s="15"/>
      <c r="Y1236" s="15"/>
      <c r="Z1236" s="15"/>
    </row>
    <row r="1237" spans="1:26">
      <c r="A1237" s="15">
        <v>137</v>
      </c>
      <c r="B1237" s="15">
        <v>1</v>
      </c>
      <c r="C1237" s="15"/>
      <c r="D1237" s="15"/>
      <c r="E1237" s="15"/>
      <c r="F1237" s="15"/>
      <c r="G1237" s="15"/>
      <c r="H1237" s="16" t="s">
        <v>32</v>
      </c>
      <c r="I1237" s="16" t="s">
        <v>32</v>
      </c>
      <c r="J1237" s="15"/>
      <c r="K1237" s="18" t="str" cm="1">
        <f t="array" ref="K1237">IF(I1237="","",_xlfn.XLOOKUP(0&amp;A1237&amp;IF(F1237&lt;&gt;"",F1237,LOOKUP(2,1/(F$2:F1237&lt;&gt;""),F$2:F1237))&amp;I1237,Hoja4!G:G,Hoja4!F:F,"",0))</f>
        <v/>
      </c>
      <c r="L1237" s="15"/>
      <c r="M1237" s="15">
        <v>6</v>
      </c>
      <c r="N1237" s="15" t="s">
        <v>1537</v>
      </c>
      <c r="O1237" s="15" t="s">
        <v>40</v>
      </c>
      <c r="P1237" s="15" t="s">
        <v>131</v>
      </c>
      <c r="Q1237" s="15" t="s">
        <v>36</v>
      </c>
      <c r="R1237" s="15" t="s">
        <v>58</v>
      </c>
      <c r="S1237" s="15">
        <v>139843</v>
      </c>
      <c r="T1237" s="15"/>
      <c r="U1237" s="15">
        <v>1571681</v>
      </c>
      <c r="V1237" s="15">
        <v>151661</v>
      </c>
      <c r="W1237" s="15" t="s">
        <v>38</v>
      </c>
      <c r="X1237" s="15" t="s">
        <v>38</v>
      </c>
      <c r="Y1237" s="15" t="s">
        <v>38</v>
      </c>
      <c r="Z1237" s="2"/>
    </row>
    <row r="1238" spans="1:26">
      <c r="A1238" s="15">
        <v>137</v>
      </c>
      <c r="B1238" s="15">
        <v>1</v>
      </c>
      <c r="C1238" s="15"/>
      <c r="D1238" s="15"/>
      <c r="E1238" s="15"/>
      <c r="F1238" s="15"/>
      <c r="G1238" s="15"/>
      <c r="H1238" s="16" t="s">
        <v>32</v>
      </c>
      <c r="I1238" s="16" t="s">
        <v>32</v>
      </c>
      <c r="J1238" s="15"/>
      <c r="K1238" s="18" t="str" cm="1">
        <f t="array" ref="K1238">IF(I1238="","",_xlfn.XLOOKUP(0&amp;A1238&amp;IF(F1238&lt;&gt;"",F1238,LOOKUP(2,1/(F$2:F1238&lt;&gt;""),F$2:F1238))&amp;I1238,Hoja4!G:G,Hoja4!F:F,"",0))</f>
        <v/>
      </c>
      <c r="L1238" s="15"/>
      <c r="M1238" s="15">
        <v>19</v>
      </c>
      <c r="N1238" s="15" t="s">
        <v>1538</v>
      </c>
      <c r="O1238" s="15" t="s">
        <v>76</v>
      </c>
      <c r="P1238" s="15" t="s">
        <v>95</v>
      </c>
      <c r="Q1238" s="15" t="s">
        <v>36</v>
      </c>
      <c r="R1238" s="15" t="s">
        <v>58</v>
      </c>
      <c r="S1238" s="15"/>
      <c r="T1238" s="15"/>
      <c r="U1238" s="15">
        <v>20</v>
      </c>
      <c r="V1238" s="15">
        <v>10</v>
      </c>
      <c r="W1238" s="15" t="s">
        <v>60</v>
      </c>
      <c r="X1238" s="15" t="s">
        <v>60</v>
      </c>
      <c r="Y1238" s="15" t="s">
        <v>38</v>
      </c>
      <c r="Z1238" s="2"/>
    </row>
    <row r="1239" spans="1:26">
      <c r="A1239" s="3">
        <v>137</v>
      </c>
      <c r="B1239" s="3">
        <v>1</v>
      </c>
      <c r="C1239" s="3" t="s">
        <v>1509</v>
      </c>
      <c r="D1239" s="3"/>
      <c r="E1239" s="3"/>
      <c r="F1239" s="3">
        <v>8</v>
      </c>
      <c r="G1239" s="3" t="s">
        <v>1533</v>
      </c>
      <c r="H1239" s="4" t="s">
        <v>32</v>
      </c>
      <c r="I1239" s="4" t="s">
        <v>32</v>
      </c>
      <c r="J1239" s="3" t="s">
        <v>44</v>
      </c>
      <c r="K1239" s="11">
        <f>SUM(K1236:K1238)</f>
        <v>22037462000</v>
      </c>
      <c r="L1239" s="13">
        <f>SUM(L1236:L1238)</f>
        <v>0</v>
      </c>
      <c r="M1239" s="3"/>
      <c r="N1239" s="3"/>
      <c r="O1239" s="3"/>
      <c r="P1239" s="3"/>
      <c r="Q1239" s="3"/>
      <c r="R1239" s="3"/>
      <c r="S1239" s="3"/>
      <c r="T1239" s="3"/>
      <c r="U1239" s="3"/>
      <c r="V1239" s="3"/>
      <c r="W1239" s="3"/>
      <c r="X1239" s="3"/>
      <c r="Y1239" s="3" t="s">
        <v>45</v>
      </c>
      <c r="Z1239" s="13">
        <f>SUM(Z1236:Z1238)</f>
        <v>0</v>
      </c>
    </row>
    <row r="1240" spans="1:26">
      <c r="A1240" s="15">
        <v>137</v>
      </c>
      <c r="B1240" s="15">
        <v>1</v>
      </c>
      <c r="C1240" s="15" t="s">
        <v>1509</v>
      </c>
      <c r="D1240" s="15">
        <v>3</v>
      </c>
      <c r="E1240" s="15" t="s">
        <v>1527</v>
      </c>
      <c r="F1240" s="15">
        <v>9</v>
      </c>
      <c r="G1240" s="15" t="s">
        <v>1539</v>
      </c>
      <c r="H1240" s="16" t="s">
        <v>1540</v>
      </c>
      <c r="I1240" s="16" t="s">
        <v>1541</v>
      </c>
      <c r="J1240" s="15" t="s">
        <v>1542</v>
      </c>
      <c r="K1240" s="9" cm="1">
        <f t="array" ref="K1240">IF(I1240="","",_xlfn.XLOOKUP(0&amp;A1240&amp;IF(F1240&lt;&gt;"",F1240,LOOKUP(2,1/(F$2:F1240&lt;&gt;""),F$2:F1240))&amp;I1240,Hoja4!G:G,Hoja4!F:F,"",0))</f>
        <v>110107820000</v>
      </c>
      <c r="L1240" s="2"/>
      <c r="M1240" s="15"/>
      <c r="N1240" s="15"/>
      <c r="O1240" s="15"/>
      <c r="P1240" s="15"/>
      <c r="Q1240" s="15"/>
      <c r="R1240" s="15"/>
      <c r="S1240" s="15"/>
      <c r="T1240" s="15"/>
      <c r="U1240" s="15"/>
      <c r="V1240" s="15"/>
      <c r="W1240" s="15"/>
      <c r="X1240" s="15"/>
      <c r="Y1240" s="15"/>
      <c r="Z1240" s="15"/>
    </row>
    <row r="1241" spans="1:26">
      <c r="A1241" s="15">
        <v>137</v>
      </c>
      <c r="B1241" s="15">
        <v>1</v>
      </c>
      <c r="C1241" s="15"/>
      <c r="D1241" s="15"/>
      <c r="E1241" s="15"/>
      <c r="F1241" s="15"/>
      <c r="G1241" s="15"/>
      <c r="H1241" s="16" t="s">
        <v>32</v>
      </c>
      <c r="I1241" s="16" t="s">
        <v>32</v>
      </c>
      <c r="J1241" s="15"/>
      <c r="K1241" s="18" t="str" cm="1">
        <f t="array" ref="K1241">IF(I1241="","",_xlfn.XLOOKUP(0&amp;A1241&amp;IF(F1241&lt;&gt;"",F1241,LOOKUP(2,1/(F$2:F1241&lt;&gt;""),F$2:F1241))&amp;I1241,Hoja4!G:G,Hoja4!F:F,"",0))</f>
        <v/>
      </c>
      <c r="L1241" s="15"/>
      <c r="M1241" s="15">
        <v>7</v>
      </c>
      <c r="N1241" s="15" t="s">
        <v>1543</v>
      </c>
      <c r="O1241" s="15" t="s">
        <v>34</v>
      </c>
      <c r="P1241" s="15" t="s">
        <v>131</v>
      </c>
      <c r="Q1241" s="15" t="s">
        <v>36</v>
      </c>
      <c r="R1241" s="15" t="s">
        <v>37</v>
      </c>
      <c r="S1241" s="15">
        <v>1244</v>
      </c>
      <c r="T1241" s="15"/>
      <c r="U1241" s="15">
        <v>4294</v>
      </c>
      <c r="V1241" s="15">
        <v>4294</v>
      </c>
      <c r="W1241" s="15" t="s">
        <v>38</v>
      </c>
      <c r="X1241" s="15" t="s">
        <v>38</v>
      </c>
      <c r="Y1241" s="15" t="s">
        <v>38</v>
      </c>
      <c r="Z1241" s="2"/>
    </row>
    <row r="1242" spans="1:26">
      <c r="A1242" s="15">
        <v>137</v>
      </c>
      <c r="B1242" s="15">
        <v>1</v>
      </c>
      <c r="C1242" s="15"/>
      <c r="D1242" s="15"/>
      <c r="E1242" s="15"/>
      <c r="F1242" s="15"/>
      <c r="G1242" s="15"/>
      <c r="H1242" s="16" t="s">
        <v>32</v>
      </c>
      <c r="I1242" s="16" t="s">
        <v>32</v>
      </c>
      <c r="J1242" s="15"/>
      <c r="K1242" s="18" t="str" cm="1">
        <f t="array" ref="K1242">IF(I1242="","",_xlfn.XLOOKUP(0&amp;A1242&amp;IF(F1242&lt;&gt;"",F1242,LOOKUP(2,1/(F$2:F1242&lt;&gt;""),F$2:F1242))&amp;I1242,Hoja4!G:G,Hoja4!F:F,"",0))</f>
        <v/>
      </c>
      <c r="L1242" s="15"/>
      <c r="M1242" s="15">
        <v>20</v>
      </c>
      <c r="N1242" s="15" t="s">
        <v>1544</v>
      </c>
      <c r="O1242" s="15" t="s">
        <v>34</v>
      </c>
      <c r="P1242" s="15" t="s">
        <v>131</v>
      </c>
      <c r="Q1242" s="15" t="s">
        <v>36</v>
      </c>
      <c r="R1242" s="15" t="s">
        <v>58</v>
      </c>
      <c r="S1242" s="15">
        <v>700</v>
      </c>
      <c r="T1242" s="15"/>
      <c r="U1242" s="15">
        <v>3000</v>
      </c>
      <c r="V1242" s="15">
        <v>2600</v>
      </c>
      <c r="W1242" s="15" t="s">
        <v>60</v>
      </c>
      <c r="X1242" s="15" t="s">
        <v>60</v>
      </c>
      <c r="Y1242" s="15" t="s">
        <v>38</v>
      </c>
      <c r="Z1242" s="2"/>
    </row>
    <row r="1243" spans="1:26">
      <c r="A1243" s="3">
        <v>137</v>
      </c>
      <c r="B1243" s="3">
        <v>1</v>
      </c>
      <c r="C1243" s="3" t="s">
        <v>1509</v>
      </c>
      <c r="D1243" s="3"/>
      <c r="E1243" s="3"/>
      <c r="F1243" s="3">
        <v>9</v>
      </c>
      <c r="G1243" s="3" t="s">
        <v>1539</v>
      </c>
      <c r="H1243" s="4" t="s">
        <v>32</v>
      </c>
      <c r="I1243" s="4" t="s">
        <v>32</v>
      </c>
      <c r="J1243" s="3" t="s">
        <v>44</v>
      </c>
      <c r="K1243" s="11">
        <f>SUM(K1240:K1242)</f>
        <v>110107820000</v>
      </c>
      <c r="L1243" s="13">
        <f>SUM(L1240:L1242)</f>
        <v>0</v>
      </c>
      <c r="M1243" s="3"/>
      <c r="N1243" s="3"/>
      <c r="O1243" s="3"/>
      <c r="P1243" s="3"/>
      <c r="Q1243" s="3"/>
      <c r="R1243" s="3"/>
      <c r="S1243" s="3"/>
      <c r="T1243" s="3"/>
      <c r="U1243" s="3"/>
      <c r="V1243" s="3"/>
      <c r="W1243" s="3"/>
      <c r="X1243" s="3"/>
      <c r="Y1243" s="3" t="s">
        <v>45</v>
      </c>
      <c r="Z1243" s="13">
        <f>SUM(Z1240:Z1242)</f>
        <v>0</v>
      </c>
    </row>
    <row r="1244" spans="1:26">
      <c r="A1244" s="15">
        <v>137</v>
      </c>
      <c r="B1244" s="15">
        <v>1</v>
      </c>
      <c r="C1244" s="15" t="s">
        <v>1509</v>
      </c>
      <c r="D1244" s="15">
        <v>3</v>
      </c>
      <c r="E1244" s="15" t="s">
        <v>1527</v>
      </c>
      <c r="F1244" s="15">
        <v>10</v>
      </c>
      <c r="G1244" s="15" t="s">
        <v>1545</v>
      </c>
      <c r="H1244" s="16" t="s">
        <v>1546</v>
      </c>
      <c r="I1244" s="16" t="s">
        <v>1547</v>
      </c>
      <c r="J1244" s="15" t="s">
        <v>1548</v>
      </c>
      <c r="K1244" s="9" cm="1">
        <f t="array" ref="K1244">IF(I1244="","",_xlfn.XLOOKUP(0&amp;A1244&amp;IF(F1244&lt;&gt;"",F1244,LOOKUP(2,1/(F$2:F1244&lt;&gt;""),F$2:F1244))&amp;I1244,Hoja4!G:G,Hoja4!F:F,"",0))</f>
        <v>54556450000</v>
      </c>
      <c r="L1244" s="2"/>
      <c r="M1244" s="15"/>
      <c r="N1244" s="15"/>
      <c r="O1244" s="15"/>
      <c r="P1244" s="15"/>
      <c r="Q1244" s="15"/>
      <c r="R1244" s="15"/>
      <c r="S1244" s="15"/>
      <c r="T1244" s="15"/>
      <c r="U1244" s="15"/>
      <c r="V1244" s="15"/>
      <c r="W1244" s="15"/>
      <c r="X1244" s="15"/>
      <c r="Y1244" s="15"/>
      <c r="Z1244" s="15"/>
    </row>
    <row r="1245" spans="1:26">
      <c r="A1245" s="15">
        <v>137</v>
      </c>
      <c r="B1245" s="15">
        <v>1</v>
      </c>
      <c r="C1245" s="15"/>
      <c r="D1245" s="15"/>
      <c r="E1245" s="15"/>
      <c r="F1245" s="15"/>
      <c r="G1245" s="15"/>
      <c r="H1245" s="16" t="s">
        <v>32</v>
      </c>
      <c r="I1245" s="16" t="s">
        <v>32</v>
      </c>
      <c r="J1245" s="15"/>
      <c r="K1245" s="18" t="str" cm="1">
        <f t="array" ref="K1245">IF(I1245="","",_xlfn.XLOOKUP(0&amp;A1245&amp;IF(F1245&lt;&gt;"",F1245,LOOKUP(2,1/(F$2:F1245&lt;&gt;""),F$2:F1245))&amp;I1245,Hoja4!G:G,Hoja4!F:F,"",0))</f>
        <v/>
      </c>
      <c r="L1245" s="15"/>
      <c r="M1245" s="15">
        <v>11</v>
      </c>
      <c r="N1245" s="15" t="s">
        <v>1549</v>
      </c>
      <c r="O1245" s="15" t="s">
        <v>100</v>
      </c>
      <c r="P1245" s="15" t="s">
        <v>131</v>
      </c>
      <c r="Q1245" s="15" t="s">
        <v>41</v>
      </c>
      <c r="R1245" s="15" t="s">
        <v>58</v>
      </c>
      <c r="S1245" s="15">
        <v>100</v>
      </c>
      <c r="T1245" s="15"/>
      <c r="U1245" s="15">
        <v>100</v>
      </c>
      <c r="V1245" s="15">
        <v>100</v>
      </c>
      <c r="W1245" s="15" t="s">
        <v>38</v>
      </c>
      <c r="X1245" s="15" t="s">
        <v>38</v>
      </c>
      <c r="Y1245" s="15" t="s">
        <v>38</v>
      </c>
      <c r="Z1245" s="2"/>
    </row>
    <row r="1246" spans="1:26">
      <c r="A1246" s="15">
        <v>137</v>
      </c>
      <c r="B1246" s="15">
        <v>1</v>
      </c>
      <c r="C1246" s="15"/>
      <c r="D1246" s="15"/>
      <c r="E1246" s="15"/>
      <c r="F1246" s="15"/>
      <c r="G1246" s="15"/>
      <c r="H1246" s="16" t="s">
        <v>32</v>
      </c>
      <c r="I1246" s="16" t="s">
        <v>32</v>
      </c>
      <c r="J1246" s="15"/>
      <c r="K1246" s="18" t="str" cm="1">
        <f t="array" ref="K1246">IF(I1246="","",_xlfn.XLOOKUP(0&amp;A1246&amp;IF(F1246&lt;&gt;"",F1246,LOOKUP(2,1/(F$2:F1246&lt;&gt;""),F$2:F1246))&amp;I1246,Hoja4!G:G,Hoja4!F:F,"",0))</f>
        <v/>
      </c>
      <c r="L1246" s="15"/>
      <c r="M1246" s="15">
        <v>21</v>
      </c>
      <c r="N1246" s="15" t="s">
        <v>1550</v>
      </c>
      <c r="O1246" s="15" t="s">
        <v>76</v>
      </c>
      <c r="P1246" s="15" t="s">
        <v>95</v>
      </c>
      <c r="Q1246" s="15" t="s">
        <v>41</v>
      </c>
      <c r="R1246" s="15" t="s">
        <v>58</v>
      </c>
      <c r="S1246" s="15"/>
      <c r="T1246" s="15"/>
      <c r="U1246" s="15">
        <v>100</v>
      </c>
      <c r="V1246" s="15">
        <v>40</v>
      </c>
      <c r="W1246" s="15" t="s">
        <v>60</v>
      </c>
      <c r="X1246" s="15" t="s">
        <v>60</v>
      </c>
      <c r="Y1246" s="15" t="s">
        <v>38</v>
      </c>
      <c r="Z1246" s="2"/>
    </row>
    <row r="1247" spans="1:26">
      <c r="A1247" s="15">
        <v>137</v>
      </c>
      <c r="B1247" s="15">
        <v>1</v>
      </c>
      <c r="C1247" s="15"/>
      <c r="D1247" s="15"/>
      <c r="E1247" s="15"/>
      <c r="F1247" s="15"/>
      <c r="G1247" s="15"/>
      <c r="H1247" s="16" t="s">
        <v>32</v>
      </c>
      <c r="I1247" s="16" t="s">
        <v>32</v>
      </c>
      <c r="J1247" s="15"/>
      <c r="K1247" s="18" t="str" cm="1">
        <f t="array" ref="K1247">IF(I1247="","",_xlfn.XLOOKUP(0&amp;A1247&amp;IF(F1247&lt;&gt;"",F1247,LOOKUP(2,1/(F$2:F1247&lt;&gt;""),F$2:F1247))&amp;I1247,Hoja4!G:G,Hoja4!F:F,"",0))</f>
        <v/>
      </c>
      <c r="L1247" s="15"/>
      <c r="M1247" s="15">
        <v>22</v>
      </c>
      <c r="N1247" s="15" t="s">
        <v>1551</v>
      </c>
      <c r="O1247" s="15" t="s">
        <v>76</v>
      </c>
      <c r="P1247" s="15" t="s">
        <v>95</v>
      </c>
      <c r="Q1247" s="15" t="s">
        <v>41</v>
      </c>
      <c r="R1247" s="15" t="s">
        <v>37</v>
      </c>
      <c r="S1247" s="15">
        <v>10</v>
      </c>
      <c r="T1247" s="15"/>
      <c r="U1247" s="15">
        <v>100</v>
      </c>
      <c r="V1247" s="15">
        <v>70</v>
      </c>
      <c r="W1247" s="15" t="s">
        <v>60</v>
      </c>
      <c r="X1247" s="15" t="s">
        <v>60</v>
      </c>
      <c r="Y1247" s="15" t="s">
        <v>38</v>
      </c>
      <c r="Z1247" s="2"/>
    </row>
    <row r="1248" spans="1:26">
      <c r="A1248" s="15">
        <v>137</v>
      </c>
      <c r="B1248" s="15">
        <v>1</v>
      </c>
      <c r="C1248" s="15"/>
      <c r="D1248" s="15"/>
      <c r="E1248" s="15"/>
      <c r="F1248" s="15"/>
      <c r="G1248" s="15"/>
      <c r="H1248" s="16" t="s">
        <v>32</v>
      </c>
      <c r="I1248" s="16" t="s">
        <v>32</v>
      </c>
      <c r="J1248" s="15"/>
      <c r="K1248" s="18" t="str" cm="1">
        <f t="array" ref="K1248">IF(I1248="","",_xlfn.XLOOKUP(0&amp;A1248&amp;IF(F1248&lt;&gt;"",F1248,LOOKUP(2,1/(F$2:F1248&lt;&gt;""),F$2:F1248))&amp;I1248,Hoja4!G:G,Hoja4!F:F,"",0))</f>
        <v/>
      </c>
      <c r="L1248" s="15"/>
      <c r="M1248" s="15">
        <v>23</v>
      </c>
      <c r="N1248" s="15" t="s">
        <v>1552</v>
      </c>
      <c r="O1248" s="15" t="s">
        <v>76</v>
      </c>
      <c r="P1248" s="15" t="s">
        <v>95</v>
      </c>
      <c r="Q1248" s="15" t="s">
        <v>41</v>
      </c>
      <c r="R1248" s="15" t="s">
        <v>37</v>
      </c>
      <c r="S1248" s="15"/>
      <c r="T1248" s="15"/>
      <c r="U1248" s="15">
        <v>100</v>
      </c>
      <c r="V1248" s="15">
        <v>40</v>
      </c>
      <c r="W1248" s="15" t="s">
        <v>60</v>
      </c>
      <c r="X1248" s="15" t="s">
        <v>60</v>
      </c>
      <c r="Y1248" s="15" t="s">
        <v>38</v>
      </c>
      <c r="Z1248" s="2"/>
    </row>
    <row r="1249" spans="1:26">
      <c r="A1249" s="3">
        <v>137</v>
      </c>
      <c r="B1249" s="3">
        <v>1</v>
      </c>
      <c r="C1249" s="3" t="s">
        <v>1509</v>
      </c>
      <c r="D1249" s="3"/>
      <c r="E1249" s="3"/>
      <c r="F1249" s="3">
        <v>10</v>
      </c>
      <c r="G1249" s="3" t="s">
        <v>1545</v>
      </c>
      <c r="H1249" s="4" t="s">
        <v>32</v>
      </c>
      <c r="I1249" s="4" t="s">
        <v>32</v>
      </c>
      <c r="J1249" s="3" t="s">
        <v>44</v>
      </c>
      <c r="K1249" s="11">
        <f>SUM(K1244:K1248)</f>
        <v>54556450000</v>
      </c>
      <c r="L1249" s="13">
        <f>SUM(L1244:L1248)</f>
        <v>0</v>
      </c>
      <c r="M1249" s="3"/>
      <c r="N1249" s="3"/>
      <c r="O1249" s="3"/>
      <c r="P1249" s="3"/>
      <c r="Q1249" s="3"/>
      <c r="R1249" s="3"/>
      <c r="S1249" s="3"/>
      <c r="T1249" s="3"/>
      <c r="U1249" s="3"/>
      <c r="V1249" s="3"/>
      <c r="W1249" s="3"/>
      <c r="X1249" s="3"/>
      <c r="Y1249" s="3" t="s">
        <v>45</v>
      </c>
      <c r="Z1249" s="13">
        <f>SUM(Z1244:Z1248)</f>
        <v>0</v>
      </c>
    </row>
    <row r="1250" spans="1:26">
      <c r="A1250" s="15">
        <v>137</v>
      </c>
      <c r="B1250" s="15">
        <v>1</v>
      </c>
      <c r="C1250" s="15" t="s">
        <v>1509</v>
      </c>
      <c r="D1250" s="15">
        <v>4</v>
      </c>
      <c r="E1250" s="15" t="s">
        <v>1553</v>
      </c>
      <c r="F1250" s="15">
        <v>12</v>
      </c>
      <c r="G1250" s="15" t="s">
        <v>1554</v>
      </c>
      <c r="H1250" s="16" t="s">
        <v>1555</v>
      </c>
      <c r="I1250" s="16" t="s">
        <v>1556</v>
      </c>
      <c r="J1250" s="15" t="s">
        <v>1557</v>
      </c>
      <c r="K1250" s="9" cm="1">
        <f t="array" ref="K1250">IF(I1250="","",_xlfn.XLOOKUP(0&amp;A1250&amp;IF(F1250&lt;&gt;"",F1250,LOOKUP(2,1/(F$2:F1250&lt;&gt;""),F$2:F1250))&amp;I1250,Hoja4!G:G,Hoja4!F:F,"",0))</f>
        <v>93748514000</v>
      </c>
      <c r="L1250" s="2"/>
      <c r="M1250" s="15"/>
      <c r="N1250" s="15"/>
      <c r="O1250" s="15"/>
      <c r="P1250" s="15"/>
      <c r="Q1250" s="15"/>
      <c r="R1250" s="15"/>
      <c r="S1250" s="15"/>
      <c r="T1250" s="15"/>
      <c r="U1250" s="15"/>
      <c r="V1250" s="15"/>
      <c r="W1250" s="15"/>
      <c r="X1250" s="15"/>
      <c r="Y1250" s="15"/>
      <c r="Z1250" s="15"/>
    </row>
    <row r="1251" spans="1:26">
      <c r="A1251" s="15">
        <v>137</v>
      </c>
      <c r="B1251" s="15">
        <v>1</v>
      </c>
      <c r="C1251" s="15"/>
      <c r="D1251" s="15"/>
      <c r="E1251" s="15"/>
      <c r="F1251" s="15"/>
      <c r="G1251" s="15"/>
      <c r="H1251" s="16" t="s">
        <v>32</v>
      </c>
      <c r="I1251" s="16" t="s">
        <v>32</v>
      </c>
      <c r="J1251" s="15"/>
      <c r="K1251" s="18" t="str" cm="1">
        <f t="array" ref="K1251">IF(I1251="","",_xlfn.XLOOKUP(0&amp;A1251&amp;IF(F1251&lt;&gt;"",F1251,LOOKUP(2,1/(F$2:F1251&lt;&gt;""),F$2:F1251))&amp;I1251,Hoja4!G:G,Hoja4!F:F,"",0))</f>
        <v/>
      </c>
      <c r="L1251" s="15"/>
      <c r="M1251" s="15">
        <v>34</v>
      </c>
      <c r="N1251" s="15" t="s">
        <v>1558</v>
      </c>
      <c r="O1251" s="15" t="s">
        <v>76</v>
      </c>
      <c r="P1251" s="15" t="s">
        <v>131</v>
      </c>
      <c r="Q1251" s="15" t="s">
        <v>41</v>
      </c>
      <c r="R1251" s="15" t="s">
        <v>37</v>
      </c>
      <c r="S1251" s="15">
        <v>28</v>
      </c>
      <c r="T1251" s="15"/>
      <c r="U1251" s="15">
        <v>70</v>
      </c>
      <c r="V1251" s="15">
        <v>50</v>
      </c>
      <c r="W1251" s="15" t="s">
        <v>60</v>
      </c>
      <c r="X1251" s="15" t="s">
        <v>60</v>
      </c>
      <c r="Y1251" s="15" t="s">
        <v>38</v>
      </c>
      <c r="Z1251" s="2"/>
    </row>
    <row r="1252" spans="1:26">
      <c r="A1252" s="15">
        <v>137</v>
      </c>
      <c r="B1252" s="15">
        <v>1</v>
      </c>
      <c r="C1252" s="15"/>
      <c r="D1252" s="15"/>
      <c r="E1252" s="15"/>
      <c r="F1252" s="15"/>
      <c r="G1252" s="15"/>
      <c r="H1252" s="16" t="s">
        <v>32</v>
      </c>
      <c r="I1252" s="16" t="s">
        <v>32</v>
      </c>
      <c r="J1252" s="15"/>
      <c r="K1252" s="18" t="str" cm="1">
        <f t="array" ref="K1252">IF(I1252="","",_xlfn.XLOOKUP(0&amp;A1252&amp;IF(F1252&lt;&gt;"",F1252,LOOKUP(2,1/(F$2:F1252&lt;&gt;""),F$2:F1252))&amp;I1252,Hoja4!G:G,Hoja4!F:F,"",0))</f>
        <v/>
      </c>
      <c r="L1252" s="15"/>
      <c r="M1252" s="15">
        <v>35</v>
      </c>
      <c r="N1252" s="15" t="s">
        <v>1559</v>
      </c>
      <c r="O1252" s="15" t="s">
        <v>100</v>
      </c>
      <c r="P1252" s="15" t="s">
        <v>95</v>
      </c>
      <c r="Q1252" s="15" t="s">
        <v>36</v>
      </c>
      <c r="R1252" s="15" t="s">
        <v>37</v>
      </c>
      <c r="S1252" s="15">
        <v>3</v>
      </c>
      <c r="T1252" s="15"/>
      <c r="U1252" s="15">
        <v>3</v>
      </c>
      <c r="V1252" s="15">
        <v>3</v>
      </c>
      <c r="W1252" s="15" t="s">
        <v>60</v>
      </c>
      <c r="X1252" s="15" t="s">
        <v>60</v>
      </c>
      <c r="Y1252" s="15" t="s">
        <v>38</v>
      </c>
      <c r="Z1252" s="2"/>
    </row>
    <row r="1253" spans="1:26">
      <c r="A1253" s="3">
        <v>137</v>
      </c>
      <c r="B1253" s="3">
        <v>1</v>
      </c>
      <c r="C1253" s="3" t="s">
        <v>1509</v>
      </c>
      <c r="D1253" s="3"/>
      <c r="E1253" s="3"/>
      <c r="F1253" s="3">
        <v>12</v>
      </c>
      <c r="G1253" s="3" t="s">
        <v>1554</v>
      </c>
      <c r="H1253" s="4" t="s">
        <v>32</v>
      </c>
      <c r="I1253" s="4" t="s">
        <v>32</v>
      </c>
      <c r="J1253" s="3" t="s">
        <v>44</v>
      </c>
      <c r="K1253" s="11">
        <f>SUM(K1250:K1252)</f>
        <v>93748514000</v>
      </c>
      <c r="L1253" s="13">
        <f>SUM(L1250:L1252)</f>
        <v>0</v>
      </c>
      <c r="M1253" s="3"/>
      <c r="N1253" s="3"/>
      <c r="O1253" s="3"/>
      <c r="P1253" s="3"/>
      <c r="Q1253" s="3"/>
      <c r="R1253" s="3"/>
      <c r="S1253" s="3"/>
      <c r="T1253" s="3"/>
      <c r="U1253" s="3"/>
      <c r="V1253" s="3"/>
      <c r="W1253" s="3"/>
      <c r="X1253" s="3"/>
      <c r="Y1253" s="3" t="s">
        <v>45</v>
      </c>
      <c r="Z1253" s="13">
        <f>SUM(Z1250:Z1252)</f>
        <v>0</v>
      </c>
    </row>
    <row r="1254" spans="1:26">
      <c r="A1254" s="15">
        <v>137</v>
      </c>
      <c r="B1254" s="15">
        <v>1</v>
      </c>
      <c r="C1254" s="15" t="s">
        <v>1509</v>
      </c>
      <c r="D1254" s="15">
        <v>5</v>
      </c>
      <c r="E1254" s="15" t="s">
        <v>317</v>
      </c>
      <c r="F1254" s="15">
        <v>13</v>
      </c>
      <c r="G1254" s="15" t="s">
        <v>318</v>
      </c>
      <c r="H1254" s="16" t="s">
        <v>1560</v>
      </c>
      <c r="I1254" s="16" t="s">
        <v>1561</v>
      </c>
      <c r="J1254" s="15" t="s">
        <v>1562</v>
      </c>
      <c r="K1254" s="9" cm="1">
        <f t="array" ref="K1254">IF(I1254="","",_xlfn.XLOOKUP(0&amp;A1254&amp;IF(F1254&lt;&gt;"",F1254,LOOKUP(2,1/(F$2:F1254&lt;&gt;""),F$2:F1254))&amp;I1254,Hoja4!G:G,Hoja4!F:F,"",0))</f>
        <v>78450858000</v>
      </c>
      <c r="L1254" s="2"/>
      <c r="M1254" s="15"/>
      <c r="N1254" s="15"/>
      <c r="O1254" s="15"/>
      <c r="P1254" s="15"/>
      <c r="Q1254" s="15"/>
      <c r="R1254" s="15"/>
      <c r="S1254" s="15"/>
      <c r="T1254" s="15"/>
      <c r="U1254" s="15"/>
      <c r="V1254" s="15"/>
      <c r="W1254" s="15"/>
      <c r="X1254" s="15"/>
      <c r="Y1254" s="15"/>
      <c r="Z1254" s="15"/>
    </row>
    <row r="1255" spans="1:26">
      <c r="A1255" s="15">
        <v>137</v>
      </c>
      <c r="B1255" s="15">
        <v>1</v>
      </c>
      <c r="C1255" s="15"/>
      <c r="D1255" s="15"/>
      <c r="E1255" s="15"/>
      <c r="F1255" s="15"/>
      <c r="G1255" s="15"/>
      <c r="H1255" s="16" t="s">
        <v>1563</v>
      </c>
      <c r="I1255" s="16" t="s">
        <v>1564</v>
      </c>
      <c r="J1255" s="15" t="s">
        <v>1565</v>
      </c>
      <c r="K1255" s="9" cm="1">
        <f t="array" ref="K1255">IF(I1255="","",_xlfn.XLOOKUP(0&amp;A1255&amp;IF(F1255&lt;&gt;"",F1255,LOOKUP(2,1/(F$2:F1255&lt;&gt;""),F$2:F1255))&amp;I1255,Hoja4!G:G,Hoja4!F:F,"",0))</f>
        <v>1070110000</v>
      </c>
      <c r="L1255" s="2"/>
      <c r="M1255" s="15"/>
      <c r="N1255" s="15"/>
      <c r="O1255" s="15"/>
      <c r="P1255" s="15"/>
      <c r="Q1255" s="15"/>
      <c r="R1255" s="15"/>
      <c r="S1255" s="15"/>
      <c r="T1255" s="15"/>
      <c r="U1255" s="15"/>
      <c r="V1255" s="15"/>
      <c r="W1255" s="15"/>
      <c r="X1255" s="15"/>
      <c r="Y1255" s="15"/>
      <c r="Z1255" s="15"/>
    </row>
    <row r="1256" spans="1:26">
      <c r="A1256" s="15">
        <v>137</v>
      </c>
      <c r="B1256" s="15">
        <v>1</v>
      </c>
      <c r="C1256" s="15"/>
      <c r="D1256" s="15"/>
      <c r="E1256" s="15"/>
      <c r="F1256" s="15"/>
      <c r="G1256" s="15"/>
      <c r="H1256" s="16" t="s">
        <v>32</v>
      </c>
      <c r="I1256" s="16" t="s">
        <v>32</v>
      </c>
      <c r="J1256" s="15"/>
      <c r="K1256" s="18" t="str" cm="1">
        <f t="array" ref="K1256">IF(I1256="","",_xlfn.XLOOKUP(0&amp;A1256&amp;IF(F1256&lt;&gt;"",F1256,LOOKUP(2,1/(F$2:F1256&lt;&gt;""),F$2:F1256))&amp;I1256,Hoja4!G:G,Hoja4!F:F,"",0))</f>
        <v/>
      </c>
      <c r="L1256" s="15"/>
      <c r="M1256" s="15">
        <v>12</v>
      </c>
      <c r="N1256" s="15" t="s">
        <v>1566</v>
      </c>
      <c r="O1256" s="15" t="s">
        <v>100</v>
      </c>
      <c r="P1256" s="15" t="s">
        <v>131</v>
      </c>
      <c r="Q1256" s="15" t="s">
        <v>41</v>
      </c>
      <c r="R1256" s="15" t="s">
        <v>37</v>
      </c>
      <c r="S1256" s="15">
        <v>100</v>
      </c>
      <c r="T1256" s="15"/>
      <c r="U1256" s="15">
        <v>100</v>
      </c>
      <c r="V1256" s="15">
        <v>100</v>
      </c>
      <c r="W1256" s="15" t="s">
        <v>60</v>
      </c>
      <c r="X1256" s="15" t="s">
        <v>38</v>
      </c>
      <c r="Y1256" s="15" t="s">
        <v>38</v>
      </c>
      <c r="Z1256" s="2"/>
    </row>
    <row r="1257" spans="1:26">
      <c r="A1257" s="15">
        <v>137</v>
      </c>
      <c r="B1257" s="15">
        <v>1</v>
      </c>
      <c r="C1257" s="15"/>
      <c r="D1257" s="15"/>
      <c r="E1257" s="15"/>
      <c r="F1257" s="15"/>
      <c r="G1257" s="15"/>
      <c r="H1257" s="16" t="s">
        <v>32</v>
      </c>
      <c r="I1257" s="16" t="s">
        <v>32</v>
      </c>
      <c r="J1257" s="15"/>
      <c r="K1257" s="18" t="str" cm="1">
        <f t="array" ref="K1257">IF(I1257="","",_xlfn.XLOOKUP(0&amp;A1257&amp;IF(F1257&lt;&gt;"",F1257,LOOKUP(2,1/(F$2:F1257&lt;&gt;""),F$2:F1257))&amp;I1257,Hoja4!G:G,Hoja4!F:F,"",0))</f>
        <v/>
      </c>
      <c r="L1257" s="15"/>
      <c r="M1257" s="15">
        <v>36</v>
      </c>
      <c r="N1257" s="15" t="s">
        <v>1567</v>
      </c>
      <c r="O1257" s="15" t="s">
        <v>76</v>
      </c>
      <c r="P1257" s="15" t="s">
        <v>131</v>
      </c>
      <c r="Q1257" s="15" t="s">
        <v>41</v>
      </c>
      <c r="R1257" s="15" t="s">
        <v>37</v>
      </c>
      <c r="S1257" s="15">
        <v>20</v>
      </c>
      <c r="T1257" s="15"/>
      <c r="U1257" s="15">
        <v>100</v>
      </c>
      <c r="V1257" s="15">
        <v>70</v>
      </c>
      <c r="W1257" s="15" t="s">
        <v>60</v>
      </c>
      <c r="X1257" s="15" t="s">
        <v>60</v>
      </c>
      <c r="Y1257" s="15" t="s">
        <v>38</v>
      </c>
      <c r="Z1257" s="2"/>
    </row>
    <row r="1258" spans="1:26">
      <c r="A1258" s="3">
        <v>137</v>
      </c>
      <c r="B1258" s="3">
        <v>1</v>
      </c>
      <c r="C1258" s="3" t="s">
        <v>1509</v>
      </c>
      <c r="D1258" s="3"/>
      <c r="E1258" s="3"/>
      <c r="F1258" s="3">
        <v>13</v>
      </c>
      <c r="G1258" s="3" t="s">
        <v>318</v>
      </c>
      <c r="H1258" s="4" t="s">
        <v>32</v>
      </c>
      <c r="I1258" s="4" t="s">
        <v>32</v>
      </c>
      <c r="J1258" s="3" t="s">
        <v>44</v>
      </c>
      <c r="K1258" s="11">
        <f>SUM(K1254:K1257)</f>
        <v>79520968000</v>
      </c>
      <c r="L1258" s="13">
        <f>SUM(L1254:L1257)</f>
        <v>0</v>
      </c>
      <c r="M1258" s="3"/>
      <c r="N1258" s="3"/>
      <c r="O1258" s="3"/>
      <c r="P1258" s="3"/>
      <c r="Q1258" s="3"/>
      <c r="R1258" s="3"/>
      <c r="S1258" s="3"/>
      <c r="T1258" s="3"/>
      <c r="U1258" s="3"/>
      <c r="V1258" s="3"/>
      <c r="W1258" s="3"/>
      <c r="X1258" s="3"/>
      <c r="Y1258" s="3" t="s">
        <v>45</v>
      </c>
      <c r="Z1258" s="13">
        <f>SUM(Z1254:Z1257)</f>
        <v>0</v>
      </c>
    </row>
    <row r="1259" spans="1:26">
      <c r="A1259" s="5">
        <v>137</v>
      </c>
      <c r="B1259" s="5">
        <v>1</v>
      </c>
      <c r="C1259" s="5" t="s">
        <v>1509</v>
      </c>
      <c r="D1259" s="5"/>
      <c r="E1259" s="5"/>
      <c r="F1259" s="5"/>
      <c r="G1259" s="5"/>
      <c r="H1259" s="6" t="s">
        <v>32</v>
      </c>
      <c r="I1259" s="6" t="s">
        <v>32</v>
      </c>
      <c r="J1259" s="5" t="s">
        <v>121</v>
      </c>
      <c r="K1259" s="12">
        <f>SUM(K1232,K1235,K1239,K1243,K1249,K1253,K1258)</f>
        <v>486110898000</v>
      </c>
      <c r="L1259" s="14">
        <f>SUM(L1232,L1235,L1239,L1243,L1249,L1253,L1258)</f>
        <v>0</v>
      </c>
      <c r="M1259" s="5"/>
      <c r="N1259" s="5"/>
      <c r="O1259" s="5"/>
      <c r="P1259" s="5"/>
      <c r="Q1259" s="5"/>
      <c r="R1259" s="5"/>
      <c r="S1259" s="5"/>
      <c r="T1259" s="5"/>
      <c r="U1259" s="5"/>
      <c r="V1259" s="5"/>
      <c r="W1259" s="5"/>
      <c r="X1259" s="5"/>
      <c r="Y1259" s="5" t="s">
        <v>121</v>
      </c>
      <c r="Z1259" s="14">
        <f>SUM(Z1232,Z1235,Z1239,Z1243,Z1249,Z1253,Z1258)</f>
        <v>0</v>
      </c>
    </row>
    <row r="1260" spans="1:26">
      <c r="A1260" s="15">
        <v>137</v>
      </c>
      <c r="B1260" s="15">
        <v>2</v>
      </c>
      <c r="C1260" s="15" t="s">
        <v>1509</v>
      </c>
      <c r="D1260" s="15">
        <v>2</v>
      </c>
      <c r="E1260" s="15" t="s">
        <v>1510</v>
      </c>
      <c r="F1260" s="15">
        <v>6</v>
      </c>
      <c r="G1260" s="15" t="s">
        <v>1511</v>
      </c>
      <c r="H1260" s="16" t="s">
        <v>1512</v>
      </c>
      <c r="I1260" s="16" t="s">
        <v>1513</v>
      </c>
      <c r="J1260" s="15" t="s">
        <v>1514</v>
      </c>
      <c r="K1260" s="9"/>
      <c r="L1260" s="2"/>
      <c r="M1260" s="15"/>
      <c r="N1260" s="15"/>
      <c r="O1260" s="15"/>
      <c r="P1260" s="15"/>
      <c r="Q1260" s="15"/>
      <c r="R1260" s="15"/>
      <c r="S1260" s="15"/>
      <c r="T1260" s="15"/>
      <c r="U1260" s="15"/>
      <c r="V1260" s="15"/>
      <c r="W1260" s="15"/>
      <c r="X1260" s="15"/>
      <c r="Y1260" s="15"/>
      <c r="Z1260" s="15"/>
    </row>
    <row r="1261" spans="1:26">
      <c r="A1261" s="15">
        <v>137</v>
      </c>
      <c r="B1261" s="15">
        <v>2</v>
      </c>
      <c r="C1261" s="15"/>
      <c r="D1261" s="15"/>
      <c r="E1261" s="15"/>
      <c r="F1261" s="15"/>
      <c r="G1261" s="15"/>
      <c r="H1261" s="16" t="s">
        <v>1568</v>
      </c>
      <c r="I1261" s="16" t="s">
        <v>1569</v>
      </c>
      <c r="J1261" s="15" t="s">
        <v>1570</v>
      </c>
      <c r="K1261" s="9" cm="1">
        <f t="array" ref="K1261">IF(I1261="","",_xlfn.XLOOKUP(0&amp;A1261&amp;IF(F1261&lt;&gt;"",F1261,LOOKUP(2,1/(F$2:F1261&lt;&gt;""),F$2:F1261))&amp;I1261,Hoja4!G:G,Hoja4!F:F,"",0))</f>
        <v>6432800000</v>
      </c>
      <c r="L1261" s="2"/>
      <c r="M1261" s="15"/>
      <c r="N1261" s="15"/>
      <c r="O1261" s="15"/>
      <c r="P1261" s="15"/>
      <c r="Q1261" s="15"/>
      <c r="R1261" s="15"/>
      <c r="S1261" s="15"/>
      <c r="T1261" s="15"/>
      <c r="U1261" s="15"/>
      <c r="V1261" s="15"/>
      <c r="W1261" s="15"/>
      <c r="X1261" s="15"/>
      <c r="Y1261" s="15"/>
      <c r="Z1261" s="15"/>
    </row>
    <row r="1262" spans="1:26">
      <c r="A1262" s="15">
        <v>137</v>
      </c>
      <c r="B1262" s="15">
        <v>2</v>
      </c>
      <c r="C1262" s="15"/>
      <c r="D1262" s="15"/>
      <c r="E1262" s="15"/>
      <c r="F1262" s="15"/>
      <c r="G1262" s="15"/>
      <c r="H1262" s="16" t="s">
        <v>1515</v>
      </c>
      <c r="I1262" s="16" t="s">
        <v>1516</v>
      </c>
      <c r="J1262" s="15" t="s">
        <v>1517</v>
      </c>
      <c r="K1262" s="9"/>
      <c r="L1262" s="2"/>
      <c r="M1262" s="15"/>
      <c r="N1262" s="15"/>
      <c r="O1262" s="15"/>
      <c r="P1262" s="15"/>
      <c r="Q1262" s="15"/>
      <c r="R1262" s="15"/>
      <c r="S1262" s="15"/>
      <c r="T1262" s="15"/>
      <c r="U1262" s="15"/>
      <c r="V1262" s="15"/>
      <c r="W1262" s="15"/>
      <c r="X1262" s="15"/>
      <c r="Y1262" s="15"/>
      <c r="Z1262" s="15"/>
    </row>
    <row r="1263" spans="1:26">
      <c r="A1263" s="15">
        <v>137</v>
      </c>
      <c r="B1263" s="15">
        <v>2</v>
      </c>
      <c r="C1263" s="15"/>
      <c r="D1263" s="15"/>
      <c r="E1263" s="15"/>
      <c r="F1263" s="15"/>
      <c r="G1263" s="15"/>
      <c r="H1263" s="16" t="s">
        <v>1518</v>
      </c>
      <c r="I1263" s="16" t="s">
        <v>1519</v>
      </c>
      <c r="J1263" s="15" t="s">
        <v>1520</v>
      </c>
      <c r="K1263" s="9"/>
      <c r="L1263" s="2"/>
      <c r="M1263" s="15"/>
      <c r="N1263" s="15"/>
      <c r="O1263" s="15"/>
      <c r="P1263" s="15"/>
      <c r="Q1263" s="15"/>
      <c r="R1263" s="15"/>
      <c r="S1263" s="15"/>
      <c r="T1263" s="15"/>
      <c r="U1263" s="15"/>
      <c r="V1263" s="15"/>
      <c r="W1263" s="15"/>
      <c r="X1263" s="15"/>
      <c r="Y1263" s="15"/>
      <c r="Z1263" s="15"/>
    </row>
    <row r="1264" spans="1:26">
      <c r="A1264" s="15">
        <v>137</v>
      </c>
      <c r="B1264" s="15">
        <v>2</v>
      </c>
      <c r="C1264" s="15"/>
      <c r="D1264" s="15"/>
      <c r="E1264" s="15"/>
      <c r="F1264" s="15"/>
      <c r="G1264" s="15"/>
      <c r="H1264" s="16" t="s">
        <v>32</v>
      </c>
      <c r="I1264" s="16" t="s">
        <v>32</v>
      </c>
      <c r="J1264" s="15"/>
      <c r="K1264" s="18" t="str" cm="1">
        <f t="array" ref="K1264">IF(I1264="","",_xlfn.XLOOKUP(0&amp;A1264&amp;IF(F1264&lt;&gt;"",F1264,LOOKUP(2,1/(F$2:F1264&lt;&gt;""),F$2:F1264))&amp;I1264,Hoja4!G:G,Hoja4!F:F,"",0))</f>
        <v/>
      </c>
      <c r="L1264" s="15"/>
      <c r="M1264" s="15">
        <v>3</v>
      </c>
      <c r="N1264" s="15" t="s">
        <v>1571</v>
      </c>
      <c r="O1264" s="15" t="s">
        <v>40</v>
      </c>
      <c r="P1264" s="15" t="s">
        <v>131</v>
      </c>
      <c r="Q1264" s="15" t="s">
        <v>36</v>
      </c>
      <c r="R1264" s="15" t="s">
        <v>58</v>
      </c>
      <c r="S1264" s="15">
        <v>0</v>
      </c>
      <c r="T1264" s="15"/>
      <c r="U1264" s="15">
        <v>5000</v>
      </c>
      <c r="V1264" s="15">
        <v>500</v>
      </c>
      <c r="W1264" s="15" t="s">
        <v>38</v>
      </c>
      <c r="X1264" s="15" t="s">
        <v>38</v>
      </c>
      <c r="Y1264" s="15" t="s">
        <v>38</v>
      </c>
      <c r="Z1264" s="2"/>
    </row>
    <row r="1265" spans="1:26">
      <c r="A1265" s="15">
        <v>137</v>
      </c>
      <c r="B1265" s="15">
        <v>2</v>
      </c>
      <c r="C1265" s="15"/>
      <c r="D1265" s="15"/>
      <c r="E1265" s="15"/>
      <c r="F1265" s="15"/>
      <c r="G1265" s="15"/>
      <c r="H1265" s="16" t="s">
        <v>32</v>
      </c>
      <c r="I1265" s="16" t="s">
        <v>32</v>
      </c>
      <c r="J1265" s="15"/>
      <c r="K1265" s="18" t="str" cm="1">
        <f t="array" ref="K1265">IF(I1265="","",_xlfn.XLOOKUP(0&amp;A1265&amp;IF(F1265&lt;&gt;"",F1265,LOOKUP(2,1/(F$2:F1265&lt;&gt;""),F$2:F1265))&amp;I1265,Hoja4!G:G,Hoja4!F:F,"",0))</f>
        <v/>
      </c>
      <c r="L1265" s="15"/>
      <c r="M1265" s="15">
        <v>18</v>
      </c>
      <c r="N1265" s="15" t="s">
        <v>1572</v>
      </c>
      <c r="O1265" s="15" t="s">
        <v>40</v>
      </c>
      <c r="P1265" s="15" t="s">
        <v>131</v>
      </c>
      <c r="Q1265" s="15" t="s">
        <v>36</v>
      </c>
      <c r="R1265" s="15" t="s">
        <v>37</v>
      </c>
      <c r="S1265" s="15">
        <v>300</v>
      </c>
      <c r="T1265" s="15"/>
      <c r="U1265" s="15">
        <v>2400</v>
      </c>
      <c r="V1265" s="15">
        <v>300</v>
      </c>
      <c r="W1265" s="15" t="s">
        <v>60</v>
      </c>
      <c r="X1265" s="15" t="s">
        <v>60</v>
      </c>
      <c r="Y1265" s="15" t="s">
        <v>38</v>
      </c>
      <c r="Z1265" s="2"/>
    </row>
    <row r="1266" spans="1:26">
      <c r="A1266" s="3">
        <v>137</v>
      </c>
      <c r="B1266" s="3">
        <v>2</v>
      </c>
      <c r="C1266" s="3" t="s">
        <v>1509</v>
      </c>
      <c r="D1266" s="3"/>
      <c r="E1266" s="3"/>
      <c r="F1266" s="3">
        <v>6</v>
      </c>
      <c r="G1266" s="3" t="s">
        <v>1511</v>
      </c>
      <c r="H1266" s="4" t="s">
        <v>32</v>
      </c>
      <c r="I1266" s="4" t="s">
        <v>32</v>
      </c>
      <c r="J1266" s="3" t="s">
        <v>44</v>
      </c>
      <c r="K1266" s="11">
        <f>SUM(K1260:K1265)</f>
        <v>6432800000</v>
      </c>
      <c r="L1266" s="13">
        <f>SUM(L1259:L1265)</f>
        <v>0</v>
      </c>
      <c r="M1266" s="3"/>
      <c r="N1266" s="3"/>
      <c r="O1266" s="3"/>
      <c r="P1266" s="3"/>
      <c r="Q1266" s="3"/>
      <c r="R1266" s="3"/>
      <c r="S1266" s="3"/>
      <c r="T1266" s="3"/>
      <c r="U1266" s="3"/>
      <c r="V1266" s="3"/>
      <c r="W1266" s="3"/>
      <c r="X1266" s="3"/>
      <c r="Y1266" s="3" t="s">
        <v>45</v>
      </c>
      <c r="Z1266" s="13">
        <f>SUM(Z1259:Z1265)</f>
        <v>0</v>
      </c>
    </row>
    <row r="1267" spans="1:26">
      <c r="A1267" s="15">
        <v>137</v>
      </c>
      <c r="B1267" s="15">
        <v>2</v>
      </c>
      <c r="C1267" s="15" t="s">
        <v>1509</v>
      </c>
      <c r="D1267" s="15">
        <v>2</v>
      </c>
      <c r="E1267" s="15" t="s">
        <v>1510</v>
      </c>
      <c r="F1267" s="15">
        <v>11</v>
      </c>
      <c r="G1267" s="15" t="s">
        <v>1573</v>
      </c>
      <c r="H1267" s="16" t="s">
        <v>1574</v>
      </c>
      <c r="I1267" s="16" t="s">
        <v>1575</v>
      </c>
      <c r="J1267" s="15" t="s">
        <v>1576</v>
      </c>
      <c r="K1267" s="9" cm="1">
        <f t="array" ref="K1267">IF(I1267="","",_xlfn.XLOOKUP(0&amp;A1267&amp;IF(F1267&lt;&gt;"",F1267,LOOKUP(2,1/(F$2:F1267&lt;&gt;""),F$2:F1267))&amp;I1267,Hoja4!G:G,Hoja4!F:F,"",0))</f>
        <v>256042848000</v>
      </c>
      <c r="L1267" s="2"/>
      <c r="M1267" s="15"/>
      <c r="N1267" s="15"/>
      <c r="O1267" s="15"/>
      <c r="P1267" s="15"/>
      <c r="Q1267" s="15"/>
      <c r="R1267" s="15"/>
      <c r="S1267" s="15"/>
      <c r="T1267" s="15"/>
      <c r="U1267" s="15"/>
      <c r="V1267" s="15"/>
      <c r="W1267" s="15"/>
      <c r="X1267" s="15"/>
      <c r="Y1267" s="15"/>
      <c r="Z1267" s="15"/>
    </row>
    <row r="1268" spans="1:26">
      <c r="A1268" s="15">
        <v>137</v>
      </c>
      <c r="B1268" s="15">
        <v>2</v>
      </c>
      <c r="C1268" s="15"/>
      <c r="D1268" s="15"/>
      <c r="E1268" s="15"/>
      <c r="F1268" s="15"/>
      <c r="G1268" s="15"/>
      <c r="H1268" s="16" t="s">
        <v>32</v>
      </c>
      <c r="I1268" s="16" t="s">
        <v>32</v>
      </c>
      <c r="J1268" s="15"/>
      <c r="K1268" s="18" t="str" cm="1">
        <f t="array" ref="K1268">IF(I1268="","",_xlfn.XLOOKUP(0&amp;A1268&amp;IF(F1268&lt;&gt;"",F1268,LOOKUP(2,1/(F$2:F1268&lt;&gt;""),F$2:F1268))&amp;I1268,Hoja4!G:G,Hoja4!F:F,"",0))</f>
        <v/>
      </c>
      <c r="L1268" s="15"/>
      <c r="M1268" s="15">
        <v>10</v>
      </c>
      <c r="N1268" s="15" t="s">
        <v>1577</v>
      </c>
      <c r="O1268" s="15" t="s">
        <v>100</v>
      </c>
      <c r="P1268" s="15" t="s">
        <v>131</v>
      </c>
      <c r="Q1268" s="15" t="s">
        <v>41</v>
      </c>
      <c r="R1268" s="15" t="s">
        <v>37</v>
      </c>
      <c r="S1268" s="15">
        <v>100</v>
      </c>
      <c r="T1268" s="15"/>
      <c r="U1268" s="15">
        <v>100</v>
      </c>
      <c r="V1268" s="15">
        <v>100</v>
      </c>
      <c r="W1268" s="15" t="s">
        <v>38</v>
      </c>
      <c r="X1268" s="15" t="s">
        <v>38</v>
      </c>
      <c r="Y1268" s="15" t="s">
        <v>38</v>
      </c>
      <c r="Z1268" s="2"/>
    </row>
    <row r="1269" spans="1:26">
      <c r="A1269" s="15">
        <v>137</v>
      </c>
      <c r="B1269" s="15">
        <v>2</v>
      </c>
      <c r="C1269" s="15"/>
      <c r="D1269" s="15"/>
      <c r="E1269" s="15"/>
      <c r="F1269" s="15"/>
      <c r="G1269" s="15"/>
      <c r="H1269" s="16" t="s">
        <v>32</v>
      </c>
      <c r="I1269" s="16" t="s">
        <v>32</v>
      </c>
      <c r="J1269" s="15"/>
      <c r="K1269" s="18" t="str" cm="1">
        <f t="array" ref="K1269">IF(I1269="","",_xlfn.XLOOKUP(0&amp;A1269&amp;IF(F1269&lt;&gt;"",F1269,LOOKUP(2,1/(F$2:F1269&lt;&gt;""),F$2:F1269))&amp;I1269,Hoja4!G:G,Hoja4!F:F,"",0))</f>
        <v/>
      </c>
      <c r="L1269" s="15"/>
      <c r="M1269" s="15">
        <v>9</v>
      </c>
      <c r="N1269" s="15" t="s">
        <v>1578</v>
      </c>
      <c r="O1269" s="15" t="s">
        <v>100</v>
      </c>
      <c r="P1269" s="15" t="s">
        <v>131</v>
      </c>
      <c r="Q1269" s="15" t="s">
        <v>41</v>
      </c>
      <c r="R1269" s="15" t="s">
        <v>58</v>
      </c>
      <c r="S1269" s="15">
        <v>100</v>
      </c>
      <c r="T1269" s="15"/>
      <c r="U1269" s="15">
        <v>100</v>
      </c>
      <c r="V1269" s="15">
        <v>100</v>
      </c>
      <c r="W1269" s="15" t="s">
        <v>43</v>
      </c>
      <c r="X1269" s="15" t="s">
        <v>38</v>
      </c>
      <c r="Y1269" s="15" t="s">
        <v>38</v>
      </c>
      <c r="Z1269" s="2"/>
    </row>
    <row r="1270" spans="1:26">
      <c r="A1270" s="3">
        <v>137</v>
      </c>
      <c r="B1270" s="3">
        <v>2</v>
      </c>
      <c r="C1270" s="3" t="s">
        <v>1509</v>
      </c>
      <c r="D1270" s="3"/>
      <c r="E1270" s="3"/>
      <c r="F1270" s="3">
        <v>11</v>
      </c>
      <c r="G1270" s="3" t="s">
        <v>1573</v>
      </c>
      <c r="H1270" s="4" t="s">
        <v>32</v>
      </c>
      <c r="I1270" s="4" t="s">
        <v>32</v>
      </c>
      <c r="J1270" s="3" t="s">
        <v>44</v>
      </c>
      <c r="K1270" s="11">
        <f>SUM(K1267:K1269)</f>
        <v>256042848000</v>
      </c>
      <c r="L1270" s="13">
        <f>SUM(L1267:L1269)</f>
        <v>0</v>
      </c>
      <c r="M1270" s="3"/>
      <c r="N1270" s="3"/>
      <c r="O1270" s="3"/>
      <c r="P1270" s="3"/>
      <c r="Q1270" s="3"/>
      <c r="R1270" s="3"/>
      <c r="S1270" s="3"/>
      <c r="T1270" s="3"/>
      <c r="U1270" s="3"/>
      <c r="V1270" s="3"/>
      <c r="W1270" s="3"/>
      <c r="X1270" s="3"/>
      <c r="Y1270" s="3" t="s">
        <v>45</v>
      </c>
      <c r="Z1270" s="13">
        <f>SUM(Z1267:Z1269)</f>
        <v>0</v>
      </c>
    </row>
    <row r="1271" spans="1:26">
      <c r="A1271" s="15">
        <v>137</v>
      </c>
      <c r="B1271" s="15">
        <v>2</v>
      </c>
      <c r="C1271" s="15" t="s">
        <v>1509</v>
      </c>
      <c r="D1271" s="15">
        <v>4</v>
      </c>
      <c r="E1271" s="15" t="s">
        <v>1553</v>
      </c>
      <c r="F1271" s="15">
        <v>12</v>
      </c>
      <c r="G1271" s="15" t="s">
        <v>1554</v>
      </c>
      <c r="H1271" s="16" t="s">
        <v>1555</v>
      </c>
      <c r="I1271" s="16" t="s">
        <v>1556</v>
      </c>
      <c r="J1271" s="15" t="s">
        <v>1557</v>
      </c>
      <c r="K1271" s="9"/>
      <c r="L1271" s="2"/>
      <c r="M1271" s="15"/>
      <c r="N1271" s="15"/>
      <c r="O1271" s="15"/>
      <c r="P1271" s="15"/>
      <c r="Q1271" s="15"/>
      <c r="R1271" s="15"/>
      <c r="S1271" s="15"/>
      <c r="T1271" s="15"/>
      <c r="U1271" s="15"/>
      <c r="V1271" s="15"/>
      <c r="W1271" s="15"/>
      <c r="X1271" s="15"/>
      <c r="Y1271" s="15"/>
      <c r="Z1271" s="15"/>
    </row>
    <row r="1272" spans="1:26">
      <c r="A1272" s="15">
        <v>137</v>
      </c>
      <c r="B1272" s="15">
        <v>2</v>
      </c>
      <c r="C1272" s="15"/>
      <c r="D1272" s="15"/>
      <c r="E1272" s="15"/>
      <c r="F1272" s="15"/>
      <c r="G1272" s="15"/>
      <c r="H1272" s="16" t="s">
        <v>32</v>
      </c>
      <c r="I1272" s="16" t="s">
        <v>32</v>
      </c>
      <c r="J1272" s="15"/>
      <c r="K1272" s="18" t="str" cm="1">
        <f t="array" ref="K1272">IF(I1272="","",_xlfn.XLOOKUP(0&amp;A1272&amp;IF(F1272&lt;&gt;"",F1272,LOOKUP(2,1/(F$2:F1272&lt;&gt;""),F$2:F1272))&amp;I1272,Hoja4!G:G,Hoja4!F:F,"",0))</f>
        <v/>
      </c>
      <c r="L1272" s="15"/>
      <c r="M1272" s="15">
        <v>8</v>
      </c>
      <c r="N1272" s="15" t="s">
        <v>1579</v>
      </c>
      <c r="O1272" s="15" t="s">
        <v>76</v>
      </c>
      <c r="P1272" s="15" t="s">
        <v>95</v>
      </c>
      <c r="Q1272" s="15" t="s">
        <v>36</v>
      </c>
      <c r="R1272" s="15" t="s">
        <v>37</v>
      </c>
      <c r="S1272" s="15">
        <v>14</v>
      </c>
      <c r="T1272" s="15"/>
      <c r="U1272" s="15">
        <v>18</v>
      </c>
      <c r="V1272" s="15">
        <v>18</v>
      </c>
      <c r="W1272" s="15" t="s">
        <v>38</v>
      </c>
      <c r="X1272" s="15" t="s">
        <v>38</v>
      </c>
      <c r="Y1272" s="15" t="s">
        <v>38</v>
      </c>
      <c r="Z1272" s="2"/>
    </row>
    <row r="1273" spans="1:26">
      <c r="A1273" s="3">
        <v>137</v>
      </c>
      <c r="B1273" s="3">
        <v>2</v>
      </c>
      <c r="C1273" s="3" t="s">
        <v>1509</v>
      </c>
      <c r="D1273" s="3"/>
      <c r="E1273" s="3"/>
      <c r="F1273" s="3">
        <v>12</v>
      </c>
      <c r="G1273" s="3" t="s">
        <v>1554</v>
      </c>
      <c r="H1273" s="4" t="s">
        <v>32</v>
      </c>
      <c r="I1273" s="4" t="s">
        <v>32</v>
      </c>
      <c r="J1273" s="3" t="s">
        <v>44</v>
      </c>
      <c r="K1273" s="11">
        <f>SUM(K1271:K1272)</f>
        <v>0</v>
      </c>
      <c r="L1273" s="13">
        <f>SUM(L1271:L1272)</f>
        <v>0</v>
      </c>
      <c r="M1273" s="3"/>
      <c r="N1273" s="3"/>
      <c r="O1273" s="3"/>
      <c r="P1273" s="3"/>
      <c r="Q1273" s="3"/>
      <c r="R1273" s="3"/>
      <c r="S1273" s="3"/>
      <c r="T1273" s="3"/>
      <c r="U1273" s="3"/>
      <c r="V1273" s="3"/>
      <c r="W1273" s="3"/>
      <c r="X1273" s="3"/>
      <c r="Y1273" s="3" t="s">
        <v>45</v>
      </c>
      <c r="Z1273" s="13">
        <f>SUM(Z1271:Z1272)</f>
        <v>0</v>
      </c>
    </row>
    <row r="1274" spans="1:26">
      <c r="A1274" s="5">
        <v>137</v>
      </c>
      <c r="B1274" s="5">
        <v>2</v>
      </c>
      <c r="C1274" s="5" t="s">
        <v>1509</v>
      </c>
      <c r="D1274" s="5"/>
      <c r="E1274" s="5"/>
      <c r="F1274" s="5"/>
      <c r="G1274" s="5"/>
      <c r="H1274" s="6" t="s">
        <v>32</v>
      </c>
      <c r="I1274" s="6" t="s">
        <v>32</v>
      </c>
      <c r="J1274" s="5" t="s">
        <v>121</v>
      </c>
      <c r="K1274" s="12">
        <f>SUM(K1266,K1270,K1273)</f>
        <v>262475648000</v>
      </c>
      <c r="L1274" s="14">
        <f>SUM(L1266,L1270,L1273)</f>
        <v>0</v>
      </c>
      <c r="M1274" s="5"/>
      <c r="N1274" s="5"/>
      <c r="O1274" s="5"/>
      <c r="P1274" s="5"/>
      <c r="Q1274" s="5"/>
      <c r="R1274" s="5"/>
      <c r="S1274" s="5"/>
      <c r="T1274" s="5"/>
      <c r="U1274" s="5"/>
      <c r="V1274" s="5"/>
      <c r="W1274" s="5"/>
      <c r="X1274" s="5"/>
      <c r="Y1274" s="5" t="s">
        <v>121</v>
      </c>
      <c r="Z1274" s="14">
        <f>SUM(Z1266,Z1270,Z1273)</f>
        <v>0</v>
      </c>
    </row>
    <row r="1275" spans="1:26">
      <c r="A1275" s="15">
        <v>117</v>
      </c>
      <c r="B1275" s="15">
        <v>1</v>
      </c>
      <c r="C1275" s="15" t="s">
        <v>1580</v>
      </c>
      <c r="D1275" s="15">
        <v>1</v>
      </c>
      <c r="E1275" s="15" t="s">
        <v>1581</v>
      </c>
      <c r="F1275" s="15">
        <v>1</v>
      </c>
      <c r="G1275" s="15" t="s">
        <v>1582</v>
      </c>
      <c r="H1275" s="16" t="s">
        <v>1583</v>
      </c>
      <c r="I1275" s="16" t="s">
        <v>1584</v>
      </c>
      <c r="J1275" s="15" t="s">
        <v>1585</v>
      </c>
      <c r="K1275" s="9" cm="1">
        <f t="array" ref="K1275">IF(I1275="","",_xlfn.XLOOKUP(0&amp;A1275&amp;IF(F1275&lt;&gt;"",F1275,LOOKUP(2,1/(F$2:F1275&lt;&gt;""),F$2:F1275))&amp;I1275,Hoja4!G:G,Hoja4!F:F,"",0))</f>
        <v>48649191000</v>
      </c>
      <c r="L1275" s="2"/>
      <c r="M1275" s="15"/>
      <c r="N1275" s="15"/>
      <c r="O1275" s="15"/>
      <c r="P1275" s="15"/>
      <c r="Q1275" s="15"/>
      <c r="R1275" s="15"/>
      <c r="S1275" s="15"/>
      <c r="T1275" s="15"/>
      <c r="U1275" s="15"/>
      <c r="V1275" s="15"/>
      <c r="W1275" s="15"/>
      <c r="X1275" s="15"/>
      <c r="Y1275" s="15"/>
      <c r="Z1275" s="15"/>
    </row>
    <row r="1276" spans="1:26">
      <c r="A1276" s="15">
        <v>117</v>
      </c>
      <c r="B1276" s="15">
        <v>1</v>
      </c>
      <c r="C1276" s="15"/>
      <c r="D1276" s="15"/>
      <c r="E1276" s="15"/>
      <c r="F1276" s="15"/>
      <c r="G1276" s="15"/>
      <c r="H1276" s="16" t="s">
        <v>32</v>
      </c>
      <c r="I1276" s="16" t="s">
        <v>32</v>
      </c>
      <c r="J1276" s="15"/>
      <c r="K1276" s="18" t="str" cm="1">
        <f t="array" ref="K1276">IF(I1276="","",_xlfn.XLOOKUP(0&amp;A1276&amp;IF(F1276&lt;&gt;"",F1276,LOOKUP(2,1/(F$2:F1276&lt;&gt;""),F$2:F1276))&amp;I1276,Hoja4!G:G,Hoja4!F:F,"",0))</f>
        <v/>
      </c>
      <c r="L1276" s="15"/>
      <c r="M1276" s="15">
        <v>1</v>
      </c>
      <c r="N1276" s="15" t="s">
        <v>1586</v>
      </c>
      <c r="O1276" s="15" t="s">
        <v>40</v>
      </c>
      <c r="P1276" s="15" t="s">
        <v>35</v>
      </c>
      <c r="Q1276" s="15" t="s">
        <v>36</v>
      </c>
      <c r="R1276" s="15" t="s">
        <v>58</v>
      </c>
      <c r="S1276" s="15">
        <v>27428</v>
      </c>
      <c r="T1276" s="15"/>
      <c r="U1276" s="15">
        <v>512996</v>
      </c>
      <c r="V1276" s="15"/>
      <c r="W1276" s="15" t="s">
        <v>38</v>
      </c>
      <c r="X1276" s="15" t="s">
        <v>38</v>
      </c>
      <c r="Y1276" s="15" t="s">
        <v>38</v>
      </c>
      <c r="Z1276" s="2"/>
    </row>
    <row r="1277" spans="1:26">
      <c r="A1277" s="15">
        <v>117</v>
      </c>
      <c r="B1277" s="15">
        <v>1</v>
      </c>
      <c r="C1277" s="15"/>
      <c r="D1277" s="15"/>
      <c r="E1277" s="15"/>
      <c r="F1277" s="15"/>
      <c r="G1277" s="15"/>
      <c r="H1277" s="16" t="s">
        <v>32</v>
      </c>
      <c r="I1277" s="16" t="s">
        <v>32</v>
      </c>
      <c r="J1277" s="15"/>
      <c r="K1277" s="18" t="str" cm="1">
        <f t="array" ref="K1277">IF(I1277="","",_xlfn.XLOOKUP(0&amp;A1277&amp;IF(F1277&lt;&gt;"",F1277,LOOKUP(2,1/(F$2:F1277&lt;&gt;""),F$2:F1277))&amp;I1277,Hoja4!G:G,Hoja4!F:F,"",0))</f>
        <v/>
      </c>
      <c r="L1277" s="15"/>
      <c r="M1277" s="15">
        <v>2</v>
      </c>
      <c r="N1277" s="15" t="s">
        <v>1587</v>
      </c>
      <c r="O1277" s="15" t="s">
        <v>40</v>
      </c>
      <c r="P1277" s="15" t="s">
        <v>35</v>
      </c>
      <c r="Q1277" s="15" t="s">
        <v>36</v>
      </c>
      <c r="R1277" s="15" t="s">
        <v>58</v>
      </c>
      <c r="S1277" s="15">
        <v>15821</v>
      </c>
      <c r="T1277" s="15"/>
      <c r="U1277" s="15">
        <v>193136</v>
      </c>
      <c r="V1277" s="15"/>
      <c r="W1277" s="15" t="s">
        <v>38</v>
      </c>
      <c r="X1277" s="15" t="s">
        <v>38</v>
      </c>
      <c r="Y1277" s="15" t="s">
        <v>38</v>
      </c>
      <c r="Z1277" s="2"/>
    </row>
    <row r="1278" spans="1:26">
      <c r="A1278" s="15">
        <v>117</v>
      </c>
      <c r="B1278" s="15">
        <v>1</v>
      </c>
      <c r="C1278" s="15"/>
      <c r="D1278" s="15"/>
      <c r="E1278" s="15"/>
      <c r="F1278" s="15"/>
      <c r="G1278" s="15"/>
      <c r="H1278" s="16" t="s">
        <v>32</v>
      </c>
      <c r="I1278" s="16" t="s">
        <v>32</v>
      </c>
      <c r="J1278" s="15"/>
      <c r="K1278" s="18" t="str" cm="1">
        <f t="array" ref="K1278">IF(I1278="","",_xlfn.XLOOKUP(0&amp;A1278&amp;IF(F1278&lt;&gt;"",F1278,LOOKUP(2,1/(F$2:F1278&lt;&gt;""),F$2:F1278))&amp;I1278,Hoja4!G:G,Hoja4!F:F,"",0))</f>
        <v/>
      </c>
      <c r="L1278" s="15"/>
      <c r="M1278" s="15">
        <v>3</v>
      </c>
      <c r="N1278" s="15" t="s">
        <v>1588</v>
      </c>
      <c r="O1278" s="15" t="s">
        <v>40</v>
      </c>
      <c r="P1278" s="15" t="s">
        <v>35</v>
      </c>
      <c r="Q1278" s="15" t="s">
        <v>36</v>
      </c>
      <c r="R1278" s="15" t="s">
        <v>58</v>
      </c>
      <c r="S1278" s="15">
        <v>54012</v>
      </c>
      <c r="T1278" s="15"/>
      <c r="U1278" s="15">
        <v>42388</v>
      </c>
      <c r="V1278" s="15"/>
      <c r="W1278" s="15" t="s">
        <v>38</v>
      </c>
      <c r="X1278" s="15" t="s">
        <v>38</v>
      </c>
      <c r="Y1278" s="15" t="s">
        <v>38</v>
      </c>
      <c r="Z1278" s="2"/>
    </row>
    <row r="1279" spans="1:26">
      <c r="A1279" s="3">
        <v>117</v>
      </c>
      <c r="B1279" s="3">
        <v>1</v>
      </c>
      <c r="C1279" s="3" t="s">
        <v>1580</v>
      </c>
      <c r="D1279" s="3"/>
      <c r="E1279" s="3"/>
      <c r="F1279" s="3">
        <v>1</v>
      </c>
      <c r="G1279" s="3" t="s">
        <v>1582</v>
      </c>
      <c r="H1279" s="4" t="s">
        <v>32</v>
      </c>
      <c r="I1279" s="4" t="s">
        <v>32</v>
      </c>
      <c r="J1279" s="3" t="s">
        <v>44</v>
      </c>
      <c r="K1279" s="11">
        <f>SUM(K1275:K1278)</f>
        <v>48649191000</v>
      </c>
      <c r="L1279" s="13">
        <f>SUM(L1274:L1278)</f>
        <v>0</v>
      </c>
      <c r="M1279" s="3"/>
      <c r="N1279" s="3"/>
      <c r="O1279" s="3"/>
      <c r="P1279" s="3"/>
      <c r="Q1279" s="3"/>
      <c r="R1279" s="3"/>
      <c r="S1279" s="3"/>
      <c r="T1279" s="3"/>
      <c r="U1279" s="3"/>
      <c r="V1279" s="3"/>
      <c r="W1279" s="3"/>
      <c r="X1279" s="3"/>
      <c r="Y1279" s="3" t="s">
        <v>45</v>
      </c>
      <c r="Z1279" s="13">
        <f>SUM(Z1274:Z1278)</f>
        <v>0</v>
      </c>
    </row>
    <row r="1280" spans="1:26">
      <c r="A1280" s="15">
        <v>117</v>
      </c>
      <c r="B1280" s="15">
        <v>1</v>
      </c>
      <c r="C1280" s="15" t="s">
        <v>1580</v>
      </c>
      <c r="D1280" s="15">
        <v>2</v>
      </c>
      <c r="E1280" s="15" t="s">
        <v>1589</v>
      </c>
      <c r="F1280" s="15">
        <v>2</v>
      </c>
      <c r="G1280" s="15" t="s">
        <v>1590</v>
      </c>
      <c r="H1280" s="16" t="s">
        <v>1591</v>
      </c>
      <c r="I1280" s="16" t="s">
        <v>1592</v>
      </c>
      <c r="J1280" s="15" t="s">
        <v>1593</v>
      </c>
      <c r="K1280" s="9" cm="1">
        <f t="array" ref="K1280">IF(I1280="","",_xlfn.XLOOKUP(0&amp;A1280&amp;IF(F1280&lt;&gt;"",F1280,LOOKUP(2,1/(F$2:F1280&lt;&gt;""),F$2:F1280))&amp;I1280,Hoja4!G:G,Hoja4!F:F,"",0))</f>
        <v>2517394728</v>
      </c>
      <c r="L1280" s="2"/>
      <c r="M1280" s="15"/>
      <c r="N1280" s="15"/>
      <c r="O1280" s="15"/>
      <c r="P1280" s="15"/>
      <c r="Q1280" s="15"/>
      <c r="R1280" s="15"/>
      <c r="S1280" s="15"/>
      <c r="T1280" s="15"/>
      <c r="U1280" s="15"/>
      <c r="V1280" s="15"/>
      <c r="W1280" s="15"/>
      <c r="X1280" s="15"/>
      <c r="Y1280" s="15"/>
      <c r="Z1280" s="15"/>
    </row>
    <row r="1281" spans="1:26">
      <c r="A1281" s="15">
        <v>117</v>
      </c>
      <c r="B1281" s="15">
        <v>1</v>
      </c>
      <c r="C1281" s="15"/>
      <c r="D1281" s="15"/>
      <c r="E1281" s="15"/>
      <c r="F1281" s="15"/>
      <c r="G1281" s="15"/>
      <c r="H1281" s="16" t="s">
        <v>1594</v>
      </c>
      <c r="I1281" s="16" t="s">
        <v>1595</v>
      </c>
      <c r="J1281" s="15" t="s">
        <v>1596</v>
      </c>
      <c r="K1281" s="9" cm="1">
        <f t="array" ref="K1281">IF(I1281="","",_xlfn.XLOOKUP(0&amp;A1281&amp;IF(F1281&lt;&gt;"",F1281,LOOKUP(2,1/(F$2:F1281&lt;&gt;""),F$2:F1281))&amp;I1281,Hoja4!G:G,Hoja4!F:F,"",0))</f>
        <v>471795000</v>
      </c>
      <c r="L1281" s="2"/>
      <c r="M1281" s="15"/>
      <c r="N1281" s="15"/>
      <c r="O1281" s="15"/>
      <c r="P1281" s="15"/>
      <c r="Q1281" s="15"/>
      <c r="R1281" s="15"/>
      <c r="S1281" s="15"/>
      <c r="T1281" s="15"/>
      <c r="U1281" s="15"/>
      <c r="V1281" s="15"/>
      <c r="W1281" s="15"/>
      <c r="X1281" s="15"/>
      <c r="Y1281" s="15"/>
      <c r="Z1281" s="15"/>
    </row>
    <row r="1282" spans="1:26">
      <c r="A1282" s="15">
        <v>117</v>
      </c>
      <c r="B1282" s="15">
        <v>1</v>
      </c>
      <c r="C1282" s="15"/>
      <c r="D1282" s="15"/>
      <c r="E1282" s="15"/>
      <c r="F1282" s="15"/>
      <c r="G1282" s="15"/>
      <c r="H1282" s="16" t="s">
        <v>1597</v>
      </c>
      <c r="I1282" s="16" t="s">
        <v>1598</v>
      </c>
      <c r="J1282" s="15" t="s">
        <v>1599</v>
      </c>
      <c r="K1282" s="9" cm="1">
        <f t="array" ref="K1282">IF(I1282="","",_xlfn.XLOOKUP(0&amp;A1282&amp;IF(F1282&lt;&gt;"",F1282,LOOKUP(2,1/(F$2:F1282&lt;&gt;""),F$2:F1282))&amp;I1282,Hoja4!G:G,Hoja4!F:F,"",0))</f>
        <v>24802624000</v>
      </c>
      <c r="L1282" s="2"/>
      <c r="M1282" s="15"/>
      <c r="N1282" s="15"/>
      <c r="O1282" s="15"/>
      <c r="P1282" s="15"/>
      <c r="Q1282" s="15"/>
      <c r="R1282" s="15"/>
      <c r="S1282" s="15"/>
      <c r="T1282" s="15"/>
      <c r="U1282" s="15"/>
      <c r="V1282" s="15"/>
      <c r="W1282" s="15"/>
      <c r="X1282" s="15"/>
      <c r="Y1282" s="15"/>
      <c r="Z1282" s="15"/>
    </row>
    <row r="1283" spans="1:26">
      <c r="A1283" s="15">
        <v>117</v>
      </c>
      <c r="B1283" s="15">
        <v>1</v>
      </c>
      <c r="C1283" s="15"/>
      <c r="D1283" s="15"/>
      <c r="E1283" s="15"/>
      <c r="F1283" s="15"/>
      <c r="G1283" s="15"/>
      <c r="H1283" s="16" t="s">
        <v>1600</v>
      </c>
      <c r="I1283" s="16" t="s">
        <v>1601</v>
      </c>
      <c r="J1283" s="15" t="s">
        <v>1602</v>
      </c>
      <c r="K1283" s="9" cm="1">
        <f t="array" ref="K1283">IF(I1283="","",_xlfn.XLOOKUP(0&amp;A1283&amp;IF(F1283&lt;&gt;"",F1283,LOOKUP(2,1/(F$2:F1283&lt;&gt;""),F$2:F1283))&amp;I1283,Hoja4!G:G,Hoja4!F:F,"",0))</f>
        <v>15800061000</v>
      </c>
      <c r="L1283" s="2"/>
      <c r="M1283" s="15"/>
      <c r="N1283" s="15"/>
      <c r="O1283" s="15"/>
      <c r="P1283" s="15"/>
      <c r="Q1283" s="15"/>
      <c r="R1283" s="15"/>
      <c r="S1283" s="15"/>
      <c r="T1283" s="15"/>
      <c r="U1283" s="15"/>
      <c r="V1283" s="15"/>
      <c r="W1283" s="15"/>
      <c r="X1283" s="15"/>
      <c r="Y1283" s="15"/>
      <c r="Z1283" s="15"/>
    </row>
    <row r="1284" spans="1:26">
      <c r="A1284" s="15">
        <v>117</v>
      </c>
      <c r="B1284" s="15">
        <v>1</v>
      </c>
      <c r="C1284" s="15"/>
      <c r="D1284" s="15"/>
      <c r="E1284" s="15"/>
      <c r="F1284" s="15"/>
      <c r="G1284" s="15"/>
      <c r="H1284" s="16" t="s">
        <v>32</v>
      </c>
      <c r="I1284" s="16" t="s">
        <v>32</v>
      </c>
      <c r="J1284" s="15"/>
      <c r="K1284" s="18" t="str" cm="1">
        <f t="array" ref="K1284">IF(I1284="","",_xlfn.XLOOKUP(0&amp;A1284&amp;IF(F1284&lt;&gt;"",F1284,LOOKUP(2,1/(F$2:F1284&lt;&gt;""),F$2:F1284))&amp;I1284,Hoja4!G:G,Hoja4!F:F,"",0))</f>
        <v/>
      </c>
      <c r="L1284" s="15"/>
      <c r="M1284" s="15">
        <v>4</v>
      </c>
      <c r="N1284" s="15" t="s">
        <v>1603</v>
      </c>
      <c r="O1284" s="15" t="s">
        <v>40</v>
      </c>
      <c r="P1284" s="15" t="s">
        <v>35</v>
      </c>
      <c r="Q1284" s="15" t="s">
        <v>36</v>
      </c>
      <c r="R1284" s="15" t="s">
        <v>58</v>
      </c>
      <c r="S1284" s="15">
        <v>8750</v>
      </c>
      <c r="T1284" s="15"/>
      <c r="U1284" s="15">
        <v>9319</v>
      </c>
      <c r="V1284" s="15"/>
      <c r="W1284" s="15" t="s">
        <v>38</v>
      </c>
      <c r="X1284" s="15" t="s">
        <v>38</v>
      </c>
      <c r="Y1284" s="15" t="s">
        <v>38</v>
      </c>
      <c r="Z1284" s="2"/>
    </row>
    <row r="1285" spans="1:26">
      <c r="A1285" s="3">
        <v>117</v>
      </c>
      <c r="B1285" s="3">
        <v>1</v>
      </c>
      <c r="C1285" s="3" t="s">
        <v>1580</v>
      </c>
      <c r="D1285" s="3"/>
      <c r="E1285" s="3"/>
      <c r="F1285" s="3">
        <v>2</v>
      </c>
      <c r="G1285" s="3" t="s">
        <v>1590</v>
      </c>
      <c r="H1285" s="4" t="s">
        <v>32</v>
      </c>
      <c r="I1285" s="4" t="s">
        <v>32</v>
      </c>
      <c r="J1285" s="3" t="s">
        <v>44</v>
      </c>
      <c r="K1285" s="11">
        <f>SUM(K1280:K1284)</f>
        <v>43591874728</v>
      </c>
      <c r="L1285" s="13">
        <f>SUM(L1280:L1284)</f>
        <v>0</v>
      </c>
      <c r="M1285" s="3"/>
      <c r="N1285" s="3"/>
      <c r="O1285" s="3"/>
      <c r="P1285" s="3"/>
      <c r="Q1285" s="3"/>
      <c r="R1285" s="3"/>
      <c r="S1285" s="3"/>
      <c r="T1285" s="3"/>
      <c r="U1285" s="3"/>
      <c r="V1285" s="3"/>
      <c r="W1285" s="3"/>
      <c r="X1285" s="3"/>
      <c r="Y1285" s="3" t="s">
        <v>45</v>
      </c>
      <c r="Z1285" s="13">
        <f>SUM(Z1280:Z1284)</f>
        <v>0</v>
      </c>
    </row>
    <row r="1286" spans="1:26">
      <c r="A1286" s="15">
        <v>117</v>
      </c>
      <c r="B1286" s="15">
        <v>1</v>
      </c>
      <c r="C1286" s="15" t="s">
        <v>1580</v>
      </c>
      <c r="D1286" s="15">
        <v>2</v>
      </c>
      <c r="E1286" s="15" t="s">
        <v>1589</v>
      </c>
      <c r="F1286" s="15">
        <v>3</v>
      </c>
      <c r="G1286" s="15" t="s">
        <v>1604</v>
      </c>
      <c r="H1286" s="16" t="s">
        <v>1605</v>
      </c>
      <c r="I1286" s="16" t="s">
        <v>1606</v>
      </c>
      <c r="J1286" s="15" t="s">
        <v>1607</v>
      </c>
      <c r="K1286" s="9" cm="1">
        <f t="array" ref="K1286">IF(I1286="","",_xlfn.XLOOKUP(0&amp;A1286&amp;IF(F1286&lt;&gt;"",F1286,LOOKUP(2,1/(F$2:F1286&lt;&gt;""),F$2:F1286))&amp;I1286,Hoja4!G:G,Hoja4!F:F,"",0))</f>
        <v>36961832000</v>
      </c>
      <c r="L1286" s="2"/>
      <c r="M1286" s="15"/>
      <c r="N1286" s="15"/>
      <c r="O1286" s="15"/>
      <c r="P1286" s="15"/>
      <c r="Q1286" s="15"/>
      <c r="R1286" s="15"/>
      <c r="S1286" s="15"/>
      <c r="T1286" s="15"/>
      <c r="U1286" s="15"/>
      <c r="V1286" s="15"/>
      <c r="W1286" s="15"/>
      <c r="X1286" s="15"/>
      <c r="Y1286" s="15"/>
      <c r="Z1286" s="15"/>
    </row>
    <row r="1287" spans="1:26">
      <c r="A1287" s="15">
        <v>117</v>
      </c>
      <c r="B1287" s="15">
        <v>1</v>
      </c>
      <c r="C1287" s="15"/>
      <c r="D1287" s="15"/>
      <c r="E1287" s="15"/>
      <c r="F1287" s="15"/>
      <c r="G1287" s="15"/>
      <c r="H1287" s="16" t="s">
        <v>1591</v>
      </c>
      <c r="I1287" s="16" t="s">
        <v>1592</v>
      </c>
      <c r="J1287" s="15" t="s">
        <v>1593</v>
      </c>
      <c r="K1287" s="9" cm="1">
        <f t="array" ref="K1287">IF(I1287="","",_xlfn.XLOOKUP(0&amp;A1287&amp;IF(F1287&lt;&gt;"",F1287,LOOKUP(2,1/(F$2:F1287&lt;&gt;""),F$2:F1287))&amp;I1287,Hoja4!G:G,Hoja4!F:F,"",0))</f>
        <v>0</v>
      </c>
      <c r="L1287" s="2"/>
      <c r="M1287" s="15"/>
      <c r="N1287" s="15"/>
      <c r="O1287" s="15"/>
      <c r="P1287" s="15"/>
      <c r="Q1287" s="15"/>
      <c r="R1287" s="15"/>
      <c r="S1287" s="15"/>
      <c r="T1287" s="15"/>
      <c r="U1287" s="15"/>
      <c r="V1287" s="15"/>
      <c r="W1287" s="15"/>
      <c r="X1287" s="15"/>
      <c r="Y1287" s="15"/>
      <c r="Z1287" s="15"/>
    </row>
    <row r="1288" spans="1:26">
      <c r="A1288" s="15">
        <v>117</v>
      </c>
      <c r="B1288" s="15">
        <v>1</v>
      </c>
      <c r="C1288" s="15"/>
      <c r="D1288" s="15"/>
      <c r="E1288" s="15"/>
      <c r="F1288" s="15"/>
      <c r="G1288" s="15"/>
      <c r="H1288" s="16" t="s">
        <v>32</v>
      </c>
      <c r="I1288" s="16" t="s">
        <v>32</v>
      </c>
      <c r="J1288" s="15"/>
      <c r="K1288" s="18" t="str" cm="1">
        <f t="array" ref="K1288">IF(I1288="","",_xlfn.XLOOKUP(0&amp;A1288&amp;IF(F1288&lt;&gt;"",F1288,LOOKUP(2,1/(F$2:F1288&lt;&gt;""),F$2:F1288))&amp;I1288,Hoja4!G:G,Hoja4!F:F,"",0))</f>
        <v/>
      </c>
      <c r="L1288" s="15"/>
      <c r="M1288" s="15">
        <v>5</v>
      </c>
      <c r="N1288" s="15" t="s">
        <v>1608</v>
      </c>
      <c r="O1288" s="15" t="s">
        <v>40</v>
      </c>
      <c r="P1288" s="15" t="s">
        <v>35</v>
      </c>
      <c r="Q1288" s="15" t="s">
        <v>36</v>
      </c>
      <c r="R1288" s="15" t="s">
        <v>58</v>
      </c>
      <c r="S1288" s="15">
        <v>70261</v>
      </c>
      <c r="T1288" s="15"/>
      <c r="U1288" s="15">
        <v>106920</v>
      </c>
      <c r="V1288" s="15"/>
      <c r="W1288" s="15" t="s">
        <v>38</v>
      </c>
      <c r="X1288" s="15" t="s">
        <v>38</v>
      </c>
      <c r="Y1288" s="15" t="s">
        <v>38</v>
      </c>
      <c r="Z1288" s="2"/>
    </row>
    <row r="1289" spans="1:26">
      <c r="A1289" s="15">
        <v>117</v>
      </c>
      <c r="B1289" s="15">
        <v>1</v>
      </c>
      <c r="C1289" s="15"/>
      <c r="D1289" s="15"/>
      <c r="E1289" s="15"/>
      <c r="F1289" s="15"/>
      <c r="G1289" s="15"/>
      <c r="H1289" s="16" t="s">
        <v>32</v>
      </c>
      <c r="I1289" s="16" t="s">
        <v>32</v>
      </c>
      <c r="J1289" s="15"/>
      <c r="K1289" s="18" t="str" cm="1">
        <f t="array" ref="K1289">IF(I1289="","",_xlfn.XLOOKUP(0&amp;A1289&amp;IF(F1289&lt;&gt;"",F1289,LOOKUP(2,1/(F$2:F1289&lt;&gt;""),F$2:F1289))&amp;I1289,Hoja4!G:G,Hoja4!F:F,"",0))</f>
        <v/>
      </c>
      <c r="L1289" s="15"/>
      <c r="M1289" s="15">
        <v>6</v>
      </c>
      <c r="N1289" s="15" t="s">
        <v>1609</v>
      </c>
      <c r="O1289" s="15" t="s">
        <v>40</v>
      </c>
      <c r="P1289" s="15" t="s">
        <v>35</v>
      </c>
      <c r="Q1289" s="15" t="s">
        <v>36</v>
      </c>
      <c r="R1289" s="15" t="s">
        <v>37</v>
      </c>
      <c r="S1289" s="15">
        <v>29</v>
      </c>
      <c r="T1289" s="15"/>
      <c r="U1289" s="15">
        <v>14</v>
      </c>
      <c r="V1289" s="15"/>
      <c r="W1289" s="15" t="s">
        <v>38</v>
      </c>
      <c r="X1289" s="15" t="s">
        <v>38</v>
      </c>
      <c r="Y1289" s="15" t="s">
        <v>38</v>
      </c>
      <c r="Z1289" s="2"/>
    </row>
    <row r="1290" spans="1:26">
      <c r="A1290" s="3">
        <v>117</v>
      </c>
      <c r="B1290" s="3">
        <v>1</v>
      </c>
      <c r="C1290" s="3" t="s">
        <v>1580</v>
      </c>
      <c r="D1290" s="3"/>
      <c r="E1290" s="3"/>
      <c r="F1290" s="3">
        <v>3</v>
      </c>
      <c r="G1290" s="3" t="s">
        <v>1604</v>
      </c>
      <c r="H1290" s="4" t="s">
        <v>32</v>
      </c>
      <c r="I1290" s="4" t="s">
        <v>32</v>
      </c>
      <c r="J1290" s="3" t="s">
        <v>44</v>
      </c>
      <c r="K1290" s="11">
        <f>SUM(K1286:K1289)</f>
        <v>36961832000</v>
      </c>
      <c r="L1290" s="13">
        <f>SUM(L1286:L1289)</f>
        <v>0</v>
      </c>
      <c r="M1290" s="3"/>
      <c r="N1290" s="3"/>
      <c r="O1290" s="3"/>
      <c r="P1290" s="3"/>
      <c r="Q1290" s="3"/>
      <c r="R1290" s="3"/>
      <c r="S1290" s="3"/>
      <c r="T1290" s="3"/>
      <c r="U1290" s="3"/>
      <c r="V1290" s="3"/>
      <c r="W1290" s="3"/>
      <c r="X1290" s="3"/>
      <c r="Y1290" s="3" t="s">
        <v>45</v>
      </c>
      <c r="Z1290" s="13">
        <f>SUM(Z1286:Z1289)</f>
        <v>0</v>
      </c>
    </row>
    <row r="1291" spans="1:26">
      <c r="A1291" s="15">
        <v>117</v>
      </c>
      <c r="B1291" s="15">
        <v>1</v>
      </c>
      <c r="C1291" s="15" t="s">
        <v>1580</v>
      </c>
      <c r="D1291" s="15">
        <v>2</v>
      </c>
      <c r="E1291" s="15" t="s">
        <v>1589</v>
      </c>
      <c r="F1291" s="15">
        <v>0</v>
      </c>
      <c r="G1291" s="15"/>
      <c r="H1291" s="16" t="s">
        <v>32</v>
      </c>
      <c r="I1291" s="16" t="s">
        <v>32</v>
      </c>
      <c r="J1291" s="15"/>
      <c r="K1291" s="18" t="str" cm="1">
        <f t="array" ref="K1291">IF(I1291="","",_xlfn.XLOOKUP(0&amp;A1291&amp;IF(F1291&lt;&gt;"",F1291,LOOKUP(2,1/(F$2:F1291&lt;&gt;""),F$2:F1291))&amp;I1291,Hoja4!G:G,Hoja4!F:F,"",0))</f>
        <v/>
      </c>
      <c r="L1291" s="15"/>
      <c r="M1291" s="15"/>
      <c r="N1291" s="15"/>
      <c r="O1291" s="15"/>
      <c r="P1291" s="15"/>
      <c r="Q1291" s="15"/>
      <c r="R1291" s="15"/>
      <c r="S1291" s="15"/>
      <c r="T1291" s="15"/>
      <c r="U1291" s="15"/>
      <c r="V1291" s="15"/>
      <c r="W1291" s="15"/>
      <c r="X1291" s="15"/>
      <c r="Y1291" s="15"/>
      <c r="Z1291" s="2"/>
    </row>
    <row r="1292" spans="1:26">
      <c r="A1292" s="15">
        <v>117</v>
      </c>
      <c r="B1292" s="15">
        <v>1</v>
      </c>
      <c r="C1292" s="15"/>
      <c r="D1292" s="15"/>
      <c r="E1292" s="15"/>
      <c r="F1292" s="15"/>
      <c r="G1292" s="15"/>
      <c r="H1292" s="16" t="s">
        <v>32</v>
      </c>
      <c r="I1292" s="16" t="s">
        <v>32</v>
      </c>
      <c r="J1292" s="15"/>
      <c r="K1292" s="18" t="str" cm="1">
        <f t="array" ref="K1292">IF(I1292="","",_xlfn.XLOOKUP(0&amp;A1292&amp;IF(F1292&lt;&gt;"",F1292,LOOKUP(2,1/(F$2:F1292&lt;&gt;""),F$2:F1292))&amp;I1292,Hoja4!G:G,Hoja4!F:F,"",0))</f>
        <v/>
      </c>
      <c r="L1292" s="15"/>
      <c r="M1292" s="15">
        <v>0</v>
      </c>
      <c r="N1292" s="15"/>
      <c r="O1292" s="15"/>
      <c r="P1292" s="15"/>
      <c r="Q1292" s="15"/>
      <c r="R1292" s="15"/>
      <c r="S1292" s="15"/>
      <c r="T1292" s="15"/>
      <c r="U1292" s="15"/>
      <c r="V1292" s="15"/>
      <c r="W1292" s="15"/>
      <c r="X1292" s="15"/>
      <c r="Y1292" s="15"/>
      <c r="Z1292" s="2"/>
    </row>
    <row r="1293" spans="1:26">
      <c r="A1293" s="15">
        <v>117</v>
      </c>
      <c r="B1293" s="15">
        <v>1</v>
      </c>
      <c r="C1293" s="15"/>
      <c r="D1293" s="15"/>
      <c r="E1293" s="15"/>
      <c r="F1293" s="15"/>
      <c r="G1293" s="15"/>
      <c r="H1293" s="16" t="s">
        <v>32</v>
      </c>
      <c r="I1293" s="16" t="s">
        <v>32</v>
      </c>
      <c r="J1293" s="15"/>
      <c r="K1293" s="18" t="str" cm="1">
        <f t="array" ref="K1293">IF(I1293="","",_xlfn.XLOOKUP(0&amp;A1293&amp;IF(F1293&lt;&gt;"",F1293,LOOKUP(2,1/(F$2:F1293&lt;&gt;""),F$2:F1293))&amp;I1293,Hoja4!G:G,Hoja4!F:F,"",0))</f>
        <v/>
      </c>
      <c r="L1293" s="15"/>
      <c r="M1293" s="15">
        <v>0</v>
      </c>
      <c r="N1293" s="15"/>
      <c r="O1293" s="15"/>
      <c r="P1293" s="15"/>
      <c r="Q1293" s="15"/>
      <c r="R1293" s="15"/>
      <c r="S1293" s="15"/>
      <c r="T1293" s="15"/>
      <c r="U1293" s="15"/>
      <c r="V1293" s="15"/>
      <c r="W1293" s="15"/>
      <c r="X1293" s="15"/>
      <c r="Y1293" s="15"/>
      <c r="Z1293" s="2"/>
    </row>
    <row r="1294" spans="1:26">
      <c r="A1294" s="3">
        <v>117</v>
      </c>
      <c r="B1294" s="3">
        <v>1</v>
      </c>
      <c r="C1294" s="3" t="s">
        <v>1580</v>
      </c>
      <c r="D1294" s="3"/>
      <c r="E1294" s="3"/>
      <c r="F1294" s="3">
        <v>0</v>
      </c>
      <c r="G1294" s="3"/>
      <c r="H1294" s="4" t="s">
        <v>32</v>
      </c>
      <c r="I1294" s="4" t="s">
        <v>32</v>
      </c>
      <c r="J1294" s="3" t="s">
        <v>44</v>
      </c>
      <c r="K1294" s="11">
        <f>SUM(K1291:K1293)</f>
        <v>0</v>
      </c>
      <c r="L1294" s="13">
        <f>SUM(L1291:L1293)</f>
        <v>0</v>
      </c>
      <c r="M1294" s="3"/>
      <c r="N1294" s="3"/>
      <c r="O1294" s="3"/>
      <c r="P1294" s="3"/>
      <c r="Q1294" s="3"/>
      <c r="R1294" s="3"/>
      <c r="S1294" s="3"/>
      <c r="T1294" s="3"/>
      <c r="U1294" s="3"/>
      <c r="V1294" s="3"/>
      <c r="W1294" s="3"/>
      <c r="X1294" s="3"/>
      <c r="Y1294" s="3" t="s">
        <v>45</v>
      </c>
      <c r="Z1294" s="13">
        <f>SUM(Z1291:Z1293)</f>
        <v>0</v>
      </c>
    </row>
    <row r="1295" spans="1:26">
      <c r="A1295" s="15">
        <v>117</v>
      </c>
      <c r="B1295" s="15">
        <v>1</v>
      </c>
      <c r="C1295" s="15" t="s">
        <v>1580</v>
      </c>
      <c r="D1295" s="15">
        <v>3</v>
      </c>
      <c r="E1295" s="15" t="s">
        <v>1610</v>
      </c>
      <c r="F1295" s="15">
        <v>4</v>
      </c>
      <c r="G1295" s="15" t="s">
        <v>1611</v>
      </c>
      <c r="H1295" s="16" t="s">
        <v>1612</v>
      </c>
      <c r="I1295" s="16" t="s">
        <v>1613</v>
      </c>
      <c r="J1295" s="15" t="s">
        <v>1614</v>
      </c>
      <c r="K1295" s="9" cm="1">
        <f t="array" ref="K1295">IF(I1295="","",_xlfn.XLOOKUP(0&amp;A1295&amp;IF(F1295&lt;&gt;"",F1295,LOOKUP(2,1/(F$2:F1295&lt;&gt;""),F$2:F1295))&amp;I1295,Hoja4!G:G,Hoja4!F:F,"",0))</f>
        <v>4309313000</v>
      </c>
      <c r="L1295" s="2"/>
      <c r="M1295" s="15"/>
      <c r="N1295" s="15"/>
      <c r="O1295" s="15"/>
      <c r="P1295" s="15"/>
      <c r="Q1295" s="15"/>
      <c r="R1295" s="15"/>
      <c r="S1295" s="15"/>
      <c r="T1295" s="15"/>
      <c r="U1295" s="15"/>
      <c r="V1295" s="15"/>
      <c r="W1295" s="15"/>
      <c r="X1295" s="15"/>
      <c r="Y1295" s="15"/>
      <c r="Z1295" s="15"/>
    </row>
    <row r="1296" spans="1:26">
      <c r="A1296" s="15">
        <v>117</v>
      </c>
      <c r="B1296" s="15">
        <v>1</v>
      </c>
      <c r="C1296" s="15"/>
      <c r="D1296" s="15"/>
      <c r="E1296" s="15"/>
      <c r="F1296" s="15"/>
      <c r="G1296" s="15"/>
      <c r="H1296" s="16" t="s">
        <v>32</v>
      </c>
      <c r="I1296" s="16" t="s">
        <v>32</v>
      </c>
      <c r="J1296" s="15"/>
      <c r="K1296" s="18" t="str" cm="1">
        <f t="array" ref="K1296">IF(I1296="","",_xlfn.XLOOKUP(0&amp;A1296&amp;IF(F1296&lt;&gt;"",F1296,LOOKUP(2,1/(F$2:F1296&lt;&gt;""),F$2:F1296))&amp;I1296,Hoja4!G:G,Hoja4!F:F,"",0))</f>
        <v/>
      </c>
      <c r="L1296" s="15"/>
      <c r="M1296" s="15">
        <v>7</v>
      </c>
      <c r="N1296" s="15" t="s">
        <v>1615</v>
      </c>
      <c r="O1296" s="15" t="s">
        <v>40</v>
      </c>
      <c r="P1296" s="15" t="s">
        <v>35</v>
      </c>
      <c r="Q1296" s="15" t="s">
        <v>36</v>
      </c>
      <c r="R1296" s="15" t="s">
        <v>58</v>
      </c>
      <c r="S1296" s="15">
        <v>70</v>
      </c>
      <c r="T1296" s="15"/>
      <c r="U1296" s="15">
        <v>1310</v>
      </c>
      <c r="V1296" s="15"/>
      <c r="W1296" s="15" t="s">
        <v>38</v>
      </c>
      <c r="X1296" s="15" t="s">
        <v>38</v>
      </c>
      <c r="Y1296" s="15" t="s">
        <v>38</v>
      </c>
      <c r="Z1296" s="2"/>
    </row>
    <row r="1297" spans="1:26">
      <c r="A1297" s="3">
        <v>117</v>
      </c>
      <c r="B1297" s="3">
        <v>1</v>
      </c>
      <c r="C1297" s="3" t="s">
        <v>1580</v>
      </c>
      <c r="D1297" s="3"/>
      <c r="E1297" s="3"/>
      <c r="F1297" s="3">
        <v>4</v>
      </c>
      <c r="G1297" s="3" t="s">
        <v>1611</v>
      </c>
      <c r="H1297" s="4" t="s">
        <v>32</v>
      </c>
      <c r="I1297" s="4" t="s">
        <v>32</v>
      </c>
      <c r="J1297" s="3" t="s">
        <v>44</v>
      </c>
      <c r="K1297" s="11">
        <f>SUM(K1295:K1296)</f>
        <v>4309313000</v>
      </c>
      <c r="L1297" s="13">
        <f>SUM(L1295:L1296)</f>
        <v>0</v>
      </c>
      <c r="M1297" s="3"/>
      <c r="N1297" s="3"/>
      <c r="O1297" s="3"/>
      <c r="P1297" s="3"/>
      <c r="Q1297" s="3"/>
      <c r="R1297" s="3"/>
      <c r="S1297" s="3"/>
      <c r="T1297" s="3"/>
      <c r="U1297" s="3"/>
      <c r="V1297" s="3"/>
      <c r="W1297" s="3"/>
      <c r="X1297" s="3"/>
      <c r="Y1297" s="3" t="s">
        <v>45</v>
      </c>
      <c r="Z1297" s="13">
        <f>SUM(Z1295:Z1296)</f>
        <v>0</v>
      </c>
    </row>
    <row r="1298" spans="1:26">
      <c r="A1298" s="15">
        <v>117</v>
      </c>
      <c r="B1298" s="15">
        <v>1</v>
      </c>
      <c r="C1298" s="15" t="s">
        <v>1580</v>
      </c>
      <c r="D1298" s="15">
        <v>3</v>
      </c>
      <c r="E1298" s="15" t="s">
        <v>1610</v>
      </c>
      <c r="F1298" s="15">
        <v>5</v>
      </c>
      <c r="G1298" s="15" t="s">
        <v>1616</v>
      </c>
      <c r="H1298" s="16" t="s">
        <v>1617</v>
      </c>
      <c r="I1298" s="16" t="s">
        <v>1618</v>
      </c>
      <c r="J1298" s="15" t="s">
        <v>1619</v>
      </c>
      <c r="K1298" s="9" cm="1">
        <f t="array" ref="K1298">IF(I1298="","",_xlfn.XLOOKUP(0&amp;A1298&amp;IF(F1298&lt;&gt;"",F1298,LOOKUP(2,1/(F$2:F1298&lt;&gt;""),F$2:F1298))&amp;I1298,Hoja4!G:G,Hoja4!F:F,"",0))</f>
        <v>7599710000</v>
      </c>
      <c r="L1298" s="2"/>
      <c r="M1298" s="15"/>
      <c r="N1298" s="15"/>
      <c r="O1298" s="15"/>
      <c r="P1298" s="15"/>
      <c r="Q1298" s="15"/>
      <c r="R1298" s="15"/>
      <c r="S1298" s="15"/>
      <c r="T1298" s="15"/>
      <c r="U1298" s="15"/>
      <c r="V1298" s="15"/>
      <c r="W1298" s="15"/>
      <c r="X1298" s="15"/>
      <c r="Y1298" s="15"/>
      <c r="Z1298" s="15"/>
    </row>
    <row r="1299" spans="1:26">
      <c r="A1299" s="15">
        <v>117</v>
      </c>
      <c r="B1299" s="15">
        <v>1</v>
      </c>
      <c r="C1299" s="15"/>
      <c r="D1299" s="15"/>
      <c r="E1299" s="15"/>
      <c r="F1299" s="15"/>
      <c r="G1299" s="15"/>
      <c r="H1299" s="16" t="s">
        <v>32</v>
      </c>
      <c r="I1299" s="16" t="s">
        <v>32</v>
      </c>
      <c r="J1299" s="15"/>
      <c r="K1299" s="18" t="str" cm="1">
        <f t="array" ref="K1299">IF(I1299="","",_xlfn.XLOOKUP(0&amp;A1299&amp;IF(F1299&lt;&gt;"",F1299,LOOKUP(2,1/(F$2:F1299&lt;&gt;""),F$2:F1299))&amp;I1299,Hoja4!G:G,Hoja4!F:F,"",0))</f>
        <v/>
      </c>
      <c r="L1299" s="15"/>
      <c r="M1299" s="15">
        <v>8</v>
      </c>
      <c r="N1299" s="15" t="s">
        <v>1620</v>
      </c>
      <c r="O1299" s="15" t="s">
        <v>40</v>
      </c>
      <c r="P1299" s="15" t="s">
        <v>35</v>
      </c>
      <c r="Q1299" s="15" t="s">
        <v>36</v>
      </c>
      <c r="R1299" s="15" t="s">
        <v>37</v>
      </c>
      <c r="S1299" s="15">
        <v>300</v>
      </c>
      <c r="T1299" s="15"/>
      <c r="U1299" s="15">
        <v>11998</v>
      </c>
      <c r="V1299" s="15"/>
      <c r="W1299" s="15" t="s">
        <v>38</v>
      </c>
      <c r="X1299" s="15" t="s">
        <v>38</v>
      </c>
      <c r="Y1299" s="15" t="s">
        <v>38</v>
      </c>
      <c r="Z1299" s="2"/>
    </row>
    <row r="1300" spans="1:26">
      <c r="A1300" s="15">
        <v>117</v>
      </c>
      <c r="B1300" s="15">
        <v>1</v>
      </c>
      <c r="C1300" s="15"/>
      <c r="D1300" s="15"/>
      <c r="E1300" s="15"/>
      <c r="F1300" s="15"/>
      <c r="G1300" s="15"/>
      <c r="H1300" s="16" t="s">
        <v>32</v>
      </c>
      <c r="I1300" s="16" t="s">
        <v>32</v>
      </c>
      <c r="J1300" s="15"/>
      <c r="K1300" s="18" t="str" cm="1">
        <f t="array" ref="K1300">IF(I1300="","",_xlfn.XLOOKUP(0&amp;A1300&amp;IF(F1300&lt;&gt;"",F1300,LOOKUP(2,1/(F$2:F1300&lt;&gt;""),F$2:F1300))&amp;I1300,Hoja4!G:G,Hoja4!F:F,"",0))</f>
        <v/>
      </c>
      <c r="L1300" s="15"/>
      <c r="M1300" s="15">
        <v>9</v>
      </c>
      <c r="N1300" s="15" t="s">
        <v>1621</v>
      </c>
      <c r="O1300" s="15" t="s">
        <v>40</v>
      </c>
      <c r="P1300" s="15" t="s">
        <v>35</v>
      </c>
      <c r="Q1300" s="15" t="s">
        <v>36</v>
      </c>
      <c r="R1300" s="15" t="s">
        <v>58</v>
      </c>
      <c r="S1300" s="15">
        <v>11985</v>
      </c>
      <c r="T1300" s="15"/>
      <c r="U1300" s="15">
        <v>98969</v>
      </c>
      <c r="V1300" s="15"/>
      <c r="W1300" s="15" t="s">
        <v>38</v>
      </c>
      <c r="X1300" s="15" t="s">
        <v>38</v>
      </c>
      <c r="Y1300" s="15" t="s">
        <v>38</v>
      </c>
      <c r="Z1300" s="2"/>
    </row>
    <row r="1301" spans="1:26">
      <c r="A1301" s="3">
        <v>117</v>
      </c>
      <c r="B1301" s="3">
        <v>1</v>
      </c>
      <c r="C1301" s="3" t="s">
        <v>1580</v>
      </c>
      <c r="D1301" s="3"/>
      <c r="E1301" s="3"/>
      <c r="F1301" s="3">
        <v>5</v>
      </c>
      <c r="G1301" s="3" t="s">
        <v>1616</v>
      </c>
      <c r="H1301" s="4" t="s">
        <v>32</v>
      </c>
      <c r="I1301" s="4" t="s">
        <v>32</v>
      </c>
      <c r="J1301" s="3" t="s">
        <v>44</v>
      </c>
      <c r="K1301" s="11">
        <f>SUM(K1298:K1300)</f>
        <v>7599710000</v>
      </c>
      <c r="L1301" s="13">
        <f>SUM(L1298:L1300)</f>
        <v>0</v>
      </c>
      <c r="M1301" s="3"/>
      <c r="N1301" s="3"/>
      <c r="O1301" s="3"/>
      <c r="P1301" s="3"/>
      <c r="Q1301" s="3"/>
      <c r="R1301" s="3"/>
      <c r="S1301" s="3"/>
      <c r="T1301" s="3"/>
      <c r="U1301" s="3"/>
      <c r="V1301" s="3"/>
      <c r="W1301" s="3"/>
      <c r="X1301" s="3"/>
      <c r="Y1301" s="3" t="s">
        <v>45</v>
      </c>
      <c r="Z1301" s="13">
        <f>SUM(Z1298:Z1300)</f>
        <v>0</v>
      </c>
    </row>
    <row r="1302" spans="1:26">
      <c r="A1302" s="15">
        <v>117</v>
      </c>
      <c r="B1302" s="15">
        <v>1</v>
      </c>
      <c r="C1302" s="15" t="s">
        <v>1580</v>
      </c>
      <c r="D1302" s="15">
        <v>4</v>
      </c>
      <c r="E1302" s="15" t="s">
        <v>1622</v>
      </c>
      <c r="F1302" s="15">
        <v>8</v>
      </c>
      <c r="G1302" s="15" t="s">
        <v>552</v>
      </c>
      <c r="H1302" s="16" t="s">
        <v>1623</v>
      </c>
      <c r="I1302" s="16" t="s">
        <v>1624</v>
      </c>
      <c r="J1302" s="15" t="s">
        <v>1625</v>
      </c>
      <c r="K1302" s="9" cm="1">
        <f t="array" ref="K1302">IF(I1302="","",_xlfn.XLOOKUP(0&amp;A1302&amp;IF(F1302&lt;&gt;"",F1302,LOOKUP(2,1/(F$2:F1302&lt;&gt;""),F$2:F1302))&amp;I1302,Hoja4!G:G,Hoja4!F:F,"",0))</f>
        <v>799288000</v>
      </c>
      <c r="L1302" s="2"/>
      <c r="M1302" s="15"/>
      <c r="N1302" s="15"/>
      <c r="O1302" s="15"/>
      <c r="P1302" s="15"/>
      <c r="Q1302" s="15"/>
      <c r="R1302" s="15"/>
      <c r="S1302" s="15"/>
      <c r="T1302" s="15"/>
      <c r="U1302" s="15"/>
      <c r="V1302" s="15"/>
      <c r="W1302" s="15"/>
      <c r="X1302" s="15"/>
      <c r="Y1302" s="15"/>
      <c r="Z1302" s="15"/>
    </row>
    <row r="1303" spans="1:26">
      <c r="A1303" s="15">
        <v>117</v>
      </c>
      <c r="B1303" s="15">
        <v>1</v>
      </c>
      <c r="C1303" s="15"/>
      <c r="D1303" s="15"/>
      <c r="E1303" s="15"/>
      <c r="F1303" s="15"/>
      <c r="G1303" s="15"/>
      <c r="H1303" s="16" t="s">
        <v>32</v>
      </c>
      <c r="I1303" s="16" t="s">
        <v>32</v>
      </c>
      <c r="J1303" s="15"/>
      <c r="K1303" s="18" t="str" cm="1">
        <f t="array" ref="K1303">IF(I1303="","",_xlfn.XLOOKUP(0&amp;A1303&amp;IF(F1303&lt;&gt;"",F1303,LOOKUP(2,1/(F$2:F1303&lt;&gt;""),F$2:F1303))&amp;I1303,Hoja4!G:G,Hoja4!F:F,"",0))</f>
        <v/>
      </c>
      <c r="L1303" s="15"/>
      <c r="M1303" s="15">
        <v>10</v>
      </c>
      <c r="N1303" s="15" t="s">
        <v>1626</v>
      </c>
      <c r="O1303" s="15" t="s">
        <v>76</v>
      </c>
      <c r="P1303" s="15" t="s">
        <v>95</v>
      </c>
      <c r="Q1303" s="15" t="s">
        <v>41</v>
      </c>
      <c r="R1303" s="15" t="s">
        <v>58</v>
      </c>
      <c r="S1303" s="15">
        <v>0</v>
      </c>
      <c r="T1303" s="15"/>
      <c r="U1303" s="15">
        <v>100</v>
      </c>
      <c r="V1303" s="15"/>
      <c r="W1303" s="15" t="s">
        <v>38</v>
      </c>
      <c r="X1303" s="15" t="s">
        <v>38</v>
      </c>
      <c r="Y1303" s="15" t="s">
        <v>38</v>
      </c>
      <c r="Z1303" s="2"/>
    </row>
    <row r="1304" spans="1:26">
      <c r="A1304" s="15">
        <v>117</v>
      </c>
      <c r="B1304" s="15">
        <v>1</v>
      </c>
      <c r="C1304" s="15"/>
      <c r="D1304" s="15"/>
      <c r="E1304" s="15"/>
      <c r="F1304" s="15"/>
      <c r="G1304" s="15"/>
      <c r="H1304" s="16" t="s">
        <v>32</v>
      </c>
      <c r="I1304" s="16" t="s">
        <v>32</v>
      </c>
      <c r="J1304" s="15"/>
      <c r="K1304" s="18" t="str" cm="1">
        <f t="array" ref="K1304">IF(I1304="","",_xlfn.XLOOKUP(0&amp;A1304&amp;IF(F1304&lt;&gt;"",F1304,LOOKUP(2,1/(F$2:F1304&lt;&gt;""),F$2:F1304))&amp;I1304,Hoja4!G:G,Hoja4!F:F,"",0))</f>
        <v/>
      </c>
      <c r="L1304" s="15"/>
      <c r="M1304" s="15">
        <v>15</v>
      </c>
      <c r="N1304" s="15" t="s">
        <v>1627</v>
      </c>
      <c r="O1304" s="15" t="s">
        <v>76</v>
      </c>
      <c r="P1304" s="15" t="s">
        <v>95</v>
      </c>
      <c r="Q1304" s="15" t="s">
        <v>41</v>
      </c>
      <c r="R1304" s="15" t="s">
        <v>37</v>
      </c>
      <c r="S1304" s="15">
        <v>28</v>
      </c>
      <c r="T1304" s="15"/>
      <c r="U1304" s="15">
        <v>100</v>
      </c>
      <c r="V1304" s="15"/>
      <c r="W1304" s="15" t="s">
        <v>60</v>
      </c>
      <c r="X1304" s="15" t="s">
        <v>60</v>
      </c>
      <c r="Y1304" s="15" t="s">
        <v>38</v>
      </c>
      <c r="Z1304" s="19"/>
    </row>
    <row r="1305" spans="1:26">
      <c r="A1305" s="3">
        <v>117</v>
      </c>
      <c r="B1305" s="3">
        <v>1</v>
      </c>
      <c r="C1305" s="3" t="s">
        <v>1580</v>
      </c>
      <c r="D1305" s="3"/>
      <c r="E1305" s="3"/>
      <c r="F1305" s="3">
        <v>8</v>
      </c>
      <c r="G1305" s="3" t="s">
        <v>552</v>
      </c>
      <c r="H1305" s="4" t="s">
        <v>32</v>
      </c>
      <c r="I1305" s="4" t="s">
        <v>32</v>
      </c>
      <c r="J1305" s="3" t="s">
        <v>44</v>
      </c>
      <c r="K1305" s="11">
        <f>SUM(K1302:K1304)</f>
        <v>799288000</v>
      </c>
      <c r="L1305" s="13">
        <f>SUM(L1302:L1304)</f>
        <v>0</v>
      </c>
      <c r="M1305" s="3"/>
      <c r="N1305" s="3"/>
      <c r="O1305" s="3"/>
      <c r="P1305" s="3"/>
      <c r="Q1305" s="3"/>
      <c r="R1305" s="3"/>
      <c r="S1305" s="3"/>
      <c r="T1305" s="3"/>
      <c r="U1305" s="3"/>
      <c r="V1305" s="3"/>
      <c r="W1305" s="3"/>
      <c r="X1305" s="3"/>
      <c r="Y1305" s="3" t="s">
        <v>45</v>
      </c>
      <c r="Z1305" s="13">
        <f>SUM(Z1302:Z1304)</f>
        <v>0</v>
      </c>
    </row>
    <row r="1306" spans="1:26">
      <c r="A1306" s="15">
        <v>117</v>
      </c>
      <c r="B1306" s="15">
        <v>1</v>
      </c>
      <c r="C1306" s="15" t="s">
        <v>1580</v>
      </c>
      <c r="D1306" s="15">
        <v>4</v>
      </c>
      <c r="E1306" s="15" t="s">
        <v>1622</v>
      </c>
      <c r="F1306" s="15">
        <v>9</v>
      </c>
      <c r="G1306" s="15" t="s">
        <v>118</v>
      </c>
      <c r="H1306" s="16" t="s">
        <v>1623</v>
      </c>
      <c r="I1306" s="16" t="s">
        <v>1624</v>
      </c>
      <c r="J1306" s="15" t="s">
        <v>1625</v>
      </c>
      <c r="K1306" s="9" cm="1">
        <f t="array" ref="K1306">IF(I1306="","",_xlfn.XLOOKUP(0&amp;A1306&amp;IF(F1306&lt;&gt;"",F1306,LOOKUP(2,1/(F$2:F1306&lt;&gt;""),F$2:F1306))&amp;I1306,Hoja4!G:G,Hoja4!F:F,"",0))</f>
        <v>5439032000</v>
      </c>
      <c r="L1306" s="2"/>
      <c r="M1306" s="15"/>
      <c r="N1306" s="15"/>
      <c r="O1306" s="15"/>
      <c r="P1306" s="15"/>
      <c r="Q1306" s="15"/>
      <c r="R1306" s="15"/>
      <c r="S1306" s="15"/>
      <c r="T1306" s="15"/>
      <c r="U1306" s="15"/>
      <c r="V1306" s="15"/>
      <c r="W1306" s="15"/>
      <c r="X1306" s="15"/>
      <c r="Y1306" s="15"/>
      <c r="Z1306" s="15"/>
    </row>
    <row r="1307" spans="1:26">
      <c r="A1307" s="15">
        <v>117</v>
      </c>
      <c r="B1307" s="15">
        <v>1</v>
      </c>
      <c r="C1307" s="15"/>
      <c r="D1307" s="15"/>
      <c r="E1307" s="15"/>
      <c r="F1307" s="15"/>
      <c r="G1307" s="15"/>
      <c r="H1307" s="16" t="s">
        <v>32</v>
      </c>
      <c r="I1307" s="16" t="s">
        <v>32</v>
      </c>
      <c r="J1307" s="15"/>
      <c r="K1307" s="18" t="str" cm="1">
        <f t="array" ref="K1307">IF(I1307="","",_xlfn.XLOOKUP(0&amp;A1307&amp;IF(F1307&lt;&gt;"",F1307,LOOKUP(2,1/(F$2:F1307&lt;&gt;""),F$2:F1307))&amp;I1307,Hoja4!G:G,Hoja4!F:F,"",0))</f>
        <v/>
      </c>
      <c r="L1307" s="15"/>
      <c r="M1307" s="15">
        <v>12</v>
      </c>
      <c r="N1307" s="15" t="s">
        <v>320</v>
      </c>
      <c r="O1307" s="15" t="s">
        <v>100</v>
      </c>
      <c r="P1307" s="15" t="s">
        <v>35</v>
      </c>
      <c r="Q1307" s="15" t="s">
        <v>41</v>
      </c>
      <c r="R1307" s="15" t="s">
        <v>37</v>
      </c>
      <c r="S1307" s="15">
        <v>100</v>
      </c>
      <c r="T1307" s="15"/>
      <c r="U1307" s="15">
        <v>100</v>
      </c>
      <c r="V1307" s="15"/>
      <c r="W1307" s="15" t="s">
        <v>38</v>
      </c>
      <c r="X1307" s="15" t="s">
        <v>38</v>
      </c>
      <c r="Y1307" s="15" t="s">
        <v>38</v>
      </c>
      <c r="Z1307" s="2"/>
    </row>
    <row r="1308" spans="1:26">
      <c r="A1308" s="3">
        <v>117</v>
      </c>
      <c r="B1308" s="3">
        <v>1</v>
      </c>
      <c r="C1308" s="3" t="s">
        <v>1580</v>
      </c>
      <c r="D1308" s="3"/>
      <c r="E1308" s="3"/>
      <c r="F1308" s="3">
        <v>9</v>
      </c>
      <c r="G1308" s="3" t="s">
        <v>118</v>
      </c>
      <c r="H1308" s="4" t="s">
        <v>32</v>
      </c>
      <c r="I1308" s="4" t="s">
        <v>32</v>
      </c>
      <c r="J1308" s="3" t="s">
        <v>44</v>
      </c>
      <c r="K1308" s="11">
        <f>SUM(K1306:K1307)</f>
        <v>5439032000</v>
      </c>
      <c r="L1308" s="13">
        <f>SUM(L1306:L1307)</f>
        <v>0</v>
      </c>
      <c r="M1308" s="3"/>
      <c r="N1308" s="3"/>
      <c r="O1308" s="3"/>
      <c r="P1308" s="3"/>
      <c r="Q1308" s="3"/>
      <c r="R1308" s="3"/>
      <c r="S1308" s="3"/>
      <c r="T1308" s="3"/>
      <c r="U1308" s="3"/>
      <c r="V1308" s="3"/>
      <c r="W1308" s="3"/>
      <c r="X1308" s="3"/>
      <c r="Y1308" s="3" t="s">
        <v>45</v>
      </c>
      <c r="Z1308" s="13">
        <f>SUM(Z1306:Z1307)</f>
        <v>0</v>
      </c>
    </row>
    <row r="1309" spans="1:26">
      <c r="A1309" s="15">
        <v>117</v>
      </c>
      <c r="B1309" s="15">
        <v>1</v>
      </c>
      <c r="C1309" s="15" t="s">
        <v>1580</v>
      </c>
      <c r="D1309" s="15">
        <v>4</v>
      </c>
      <c r="E1309" s="15" t="s">
        <v>1622</v>
      </c>
      <c r="F1309" s="15">
        <v>10</v>
      </c>
      <c r="G1309" s="15" t="s">
        <v>402</v>
      </c>
      <c r="H1309" s="16" t="s">
        <v>1628</v>
      </c>
      <c r="I1309" s="16" t="s">
        <v>1629</v>
      </c>
      <c r="J1309" s="15" t="s">
        <v>1630</v>
      </c>
      <c r="K1309" s="9" cm="1">
        <f t="array" ref="K1309">IF(I1309="","",_xlfn.XLOOKUP(0&amp;A1309&amp;IF(F1309&lt;&gt;"",F1309,LOOKUP(2,1/(F$2:F1309&lt;&gt;""),F$2:F1309))&amp;I1309,Hoja4!G:G,Hoja4!F:F,"",0))</f>
        <v>5095267000</v>
      </c>
      <c r="L1309" s="2"/>
      <c r="M1309" s="15"/>
      <c r="N1309" s="15"/>
      <c r="O1309" s="15"/>
      <c r="P1309" s="15"/>
      <c r="Q1309" s="15"/>
      <c r="R1309" s="15"/>
      <c r="S1309" s="15"/>
      <c r="T1309" s="15"/>
      <c r="U1309" s="15"/>
      <c r="V1309" s="15"/>
      <c r="W1309" s="15"/>
      <c r="X1309" s="15"/>
      <c r="Y1309" s="15"/>
      <c r="Z1309" s="15"/>
    </row>
    <row r="1310" spans="1:26">
      <c r="A1310" s="15">
        <v>117</v>
      </c>
      <c r="B1310" s="15">
        <v>1</v>
      </c>
      <c r="C1310" s="15"/>
      <c r="D1310" s="15"/>
      <c r="E1310" s="15"/>
      <c r="F1310" s="15"/>
      <c r="G1310" s="15"/>
      <c r="H1310" s="16" t="s">
        <v>1623</v>
      </c>
      <c r="I1310" s="16" t="s">
        <v>1624</v>
      </c>
      <c r="J1310" s="15" t="s">
        <v>1625</v>
      </c>
      <c r="K1310" s="9" cm="1">
        <f t="array" ref="K1310">IF(I1310="","",_xlfn.XLOOKUP(0&amp;A1310&amp;IF(F1310&lt;&gt;"",F1310,LOOKUP(2,1/(F$2:F1310&lt;&gt;""),F$2:F1310))&amp;I1310,Hoja4!G:G,Hoja4!F:F,"",0))</f>
        <v>14587931000</v>
      </c>
      <c r="L1310" s="2"/>
      <c r="M1310" s="15"/>
      <c r="N1310" s="15"/>
      <c r="O1310" s="15"/>
      <c r="P1310" s="15"/>
      <c r="Q1310" s="15"/>
      <c r="R1310" s="15"/>
      <c r="S1310" s="15"/>
      <c r="T1310" s="15"/>
      <c r="U1310" s="15"/>
      <c r="V1310" s="15"/>
      <c r="W1310" s="15"/>
      <c r="X1310" s="15"/>
      <c r="Y1310" s="15"/>
      <c r="Z1310" s="15"/>
    </row>
    <row r="1311" spans="1:26">
      <c r="A1311" s="15">
        <v>117</v>
      </c>
      <c r="B1311" s="15">
        <v>1</v>
      </c>
      <c r="C1311" s="15"/>
      <c r="D1311" s="15"/>
      <c r="E1311" s="15"/>
      <c r="F1311" s="15"/>
      <c r="G1311" s="15"/>
      <c r="H1311" s="16" t="s">
        <v>32</v>
      </c>
      <c r="I1311" s="16" t="s">
        <v>32</v>
      </c>
      <c r="J1311" s="15"/>
      <c r="K1311" s="18" t="str" cm="1">
        <f t="array" ref="K1311">IF(I1311="","",_xlfn.XLOOKUP(0&amp;A1311&amp;IF(F1311&lt;&gt;"",F1311,LOOKUP(2,1/(F$2:F1311&lt;&gt;""),F$2:F1311))&amp;I1311,Hoja4!G:G,Hoja4!F:F,"",0))</f>
        <v/>
      </c>
      <c r="L1311" s="15"/>
      <c r="M1311" s="15">
        <v>14</v>
      </c>
      <c r="N1311" s="15" t="s">
        <v>1631</v>
      </c>
      <c r="O1311" s="15" t="s">
        <v>34</v>
      </c>
      <c r="P1311" s="15" t="s">
        <v>35</v>
      </c>
      <c r="Q1311" s="15" t="s">
        <v>36</v>
      </c>
      <c r="R1311" s="15" t="s">
        <v>37</v>
      </c>
      <c r="S1311" s="15">
        <v>125</v>
      </c>
      <c r="T1311" s="15"/>
      <c r="U1311" s="15">
        <v>220</v>
      </c>
      <c r="V1311" s="15"/>
      <c r="W1311" s="15" t="s">
        <v>38</v>
      </c>
      <c r="X1311" s="15" t="s">
        <v>38</v>
      </c>
      <c r="Y1311" s="15" t="s">
        <v>38</v>
      </c>
      <c r="Z1311" s="2"/>
    </row>
    <row r="1312" spans="1:26">
      <c r="A1312" s="3">
        <v>117</v>
      </c>
      <c r="B1312" s="3">
        <v>1</v>
      </c>
      <c r="C1312" s="3" t="s">
        <v>1580</v>
      </c>
      <c r="D1312" s="3"/>
      <c r="E1312" s="3"/>
      <c r="F1312" s="3">
        <v>10</v>
      </c>
      <c r="G1312" s="3" t="s">
        <v>402</v>
      </c>
      <c r="H1312" s="4" t="s">
        <v>32</v>
      </c>
      <c r="I1312" s="4" t="s">
        <v>32</v>
      </c>
      <c r="J1312" s="3" t="s">
        <v>44</v>
      </c>
      <c r="K1312" s="11">
        <f>SUM(K1309:K1311)</f>
        <v>19683198000</v>
      </c>
      <c r="L1312" s="13">
        <f>SUM(L1309:L1311)</f>
        <v>0</v>
      </c>
      <c r="M1312" s="3"/>
      <c r="N1312" s="3"/>
      <c r="O1312" s="3"/>
      <c r="P1312" s="3"/>
      <c r="Q1312" s="3"/>
      <c r="R1312" s="3"/>
      <c r="S1312" s="3"/>
      <c r="T1312" s="3"/>
      <c r="U1312" s="3"/>
      <c r="V1312" s="3"/>
      <c r="W1312" s="3"/>
      <c r="X1312" s="3"/>
      <c r="Y1312" s="3" t="s">
        <v>45</v>
      </c>
      <c r="Z1312" s="13">
        <f>SUM(Z1309:Z1311)</f>
        <v>0</v>
      </c>
    </row>
    <row r="1313" spans="1:26">
      <c r="A1313" s="15">
        <v>117</v>
      </c>
      <c r="B1313" s="15">
        <v>1</v>
      </c>
      <c r="C1313" s="15" t="s">
        <v>1580</v>
      </c>
      <c r="D1313" s="15">
        <v>5</v>
      </c>
      <c r="E1313" s="15" t="s">
        <v>1632</v>
      </c>
      <c r="F1313" s="15">
        <v>14</v>
      </c>
      <c r="G1313" s="15" t="s">
        <v>1633</v>
      </c>
      <c r="H1313" s="16" t="s">
        <v>1591</v>
      </c>
      <c r="I1313" s="16" t="s">
        <v>1592</v>
      </c>
      <c r="J1313" s="15" t="s">
        <v>1593</v>
      </c>
      <c r="K1313" s="9" cm="1">
        <f t="array" ref="K1313">IF(I1313="","",_xlfn.XLOOKUP(0&amp;A1313&amp;IF(F1313&lt;&gt;"",F1313,LOOKUP(2,1/(F$2:F1313&lt;&gt;""),F$2:F1313))&amp;I1313,Hoja4!G:G,Hoja4!F:F,"",0))</f>
        <v>4543358272</v>
      </c>
      <c r="L1313" s="2"/>
      <c r="M1313" s="15"/>
      <c r="N1313" s="15"/>
      <c r="O1313" s="15"/>
      <c r="P1313" s="15"/>
      <c r="Q1313" s="15"/>
      <c r="R1313" s="15"/>
      <c r="S1313" s="15"/>
      <c r="T1313" s="15"/>
      <c r="U1313" s="15"/>
      <c r="V1313" s="15"/>
      <c r="W1313" s="15"/>
      <c r="X1313" s="15"/>
      <c r="Y1313" s="15"/>
      <c r="Z1313" s="15"/>
    </row>
    <row r="1314" spans="1:26">
      <c r="A1314" s="15">
        <v>117</v>
      </c>
      <c r="B1314" s="15">
        <v>1</v>
      </c>
      <c r="C1314" s="15"/>
      <c r="D1314" s="15"/>
      <c r="E1314" s="15"/>
      <c r="F1314" s="15"/>
      <c r="G1314" s="15"/>
      <c r="H1314" s="16" t="s">
        <v>32</v>
      </c>
      <c r="I1314" s="16" t="s">
        <v>32</v>
      </c>
      <c r="J1314" s="15"/>
      <c r="K1314" s="18" t="str" cm="1">
        <f t="array" ref="K1314">IF(I1314="","",_xlfn.XLOOKUP(0&amp;A1314&amp;IF(F1314&lt;&gt;"",F1314,LOOKUP(2,1/(F$2:F1314&lt;&gt;""),F$2:F1314))&amp;I1314,Hoja4!G:G,Hoja4!F:F,"",0))</f>
        <v/>
      </c>
      <c r="L1314" s="15"/>
      <c r="M1314" s="15">
        <v>16</v>
      </c>
      <c r="N1314" s="15" t="s">
        <v>1634</v>
      </c>
      <c r="O1314" s="15" t="s">
        <v>34</v>
      </c>
      <c r="P1314" s="15" t="s">
        <v>131</v>
      </c>
      <c r="Q1314" s="15" t="s">
        <v>36</v>
      </c>
      <c r="R1314" s="15" t="s">
        <v>37</v>
      </c>
      <c r="S1314" s="15">
        <v>16</v>
      </c>
      <c r="T1314" s="15"/>
      <c r="U1314" s="15">
        <v>50</v>
      </c>
      <c r="V1314" s="15"/>
      <c r="W1314" s="15" t="s">
        <v>60</v>
      </c>
      <c r="X1314" s="15" t="s">
        <v>60</v>
      </c>
      <c r="Y1314" s="15" t="s">
        <v>38</v>
      </c>
      <c r="Z1314" s="19"/>
    </row>
    <row r="1315" spans="1:26">
      <c r="A1315" s="3">
        <v>117</v>
      </c>
      <c r="B1315" s="3">
        <v>1</v>
      </c>
      <c r="C1315" s="3" t="s">
        <v>1580</v>
      </c>
      <c r="D1315" s="3"/>
      <c r="E1315" s="3"/>
      <c r="F1315" s="3">
        <v>14</v>
      </c>
      <c r="G1315" s="3" t="s">
        <v>1633</v>
      </c>
      <c r="H1315" s="4" t="s">
        <v>32</v>
      </c>
      <c r="I1315" s="4" t="s">
        <v>32</v>
      </c>
      <c r="J1315" s="3" t="s">
        <v>44</v>
      </c>
      <c r="K1315" s="11">
        <f>SUM(K1313:K1314)</f>
        <v>4543358272</v>
      </c>
      <c r="L1315" s="13">
        <f>SUM(L1313:L1314)</f>
        <v>0</v>
      </c>
      <c r="M1315" s="3"/>
      <c r="N1315" s="3"/>
      <c r="O1315" s="3"/>
      <c r="P1315" s="3"/>
      <c r="Q1315" s="3"/>
      <c r="R1315" s="3"/>
      <c r="S1315" s="3"/>
      <c r="T1315" s="3"/>
      <c r="U1315" s="3"/>
      <c r="V1315" s="3"/>
      <c r="W1315" s="3"/>
      <c r="X1315" s="3"/>
      <c r="Y1315" s="3" t="s">
        <v>45</v>
      </c>
      <c r="Z1315" s="13">
        <f>SUM(Z1313:Z1314)</f>
        <v>0</v>
      </c>
    </row>
    <row r="1316" spans="1:26">
      <c r="A1316" s="5">
        <v>117</v>
      </c>
      <c r="B1316" s="5">
        <v>1</v>
      </c>
      <c r="C1316" s="5" t="s">
        <v>1580</v>
      </c>
      <c r="D1316" s="5"/>
      <c r="E1316" s="5"/>
      <c r="F1316" s="5"/>
      <c r="G1316" s="5"/>
      <c r="H1316" s="6" t="s">
        <v>32</v>
      </c>
      <c r="I1316" s="6" t="s">
        <v>32</v>
      </c>
      <c r="J1316" s="5" t="s">
        <v>121</v>
      </c>
      <c r="K1316" s="12">
        <f>SUM(K1279,K1285,K1290,K1294,K1297,K1301,K1305,K1308,K1312,K1315)</f>
        <v>171576797000</v>
      </c>
      <c r="L1316" s="14">
        <f>SUM(L1279,L1285,L1290,L1294,L1297,L1301,L1305,L1308,L1312,L1315)</f>
        <v>0</v>
      </c>
      <c r="M1316" s="5"/>
      <c r="N1316" s="5"/>
      <c r="O1316" s="5"/>
      <c r="P1316" s="5"/>
      <c r="Q1316" s="5"/>
      <c r="R1316" s="5"/>
      <c r="S1316" s="5"/>
      <c r="T1316" s="5"/>
      <c r="U1316" s="5"/>
      <c r="V1316" s="5"/>
      <c r="W1316" s="5"/>
      <c r="X1316" s="5"/>
      <c r="Y1316" s="5" t="s">
        <v>121</v>
      </c>
      <c r="Z1316" s="14">
        <f>SUM(Z1279,Z1285,Z1290,Z1294,Z1297,Z1301,Z1305,Z1308,Z1312,Z1315)</f>
        <v>0</v>
      </c>
    </row>
    <row r="1317" spans="1:26">
      <c r="A1317" s="15">
        <v>200</v>
      </c>
      <c r="B1317" s="15">
        <v>1</v>
      </c>
      <c r="C1317" s="15" t="s">
        <v>1635</v>
      </c>
      <c r="D1317" s="15">
        <v>1</v>
      </c>
      <c r="E1317" s="15" t="s">
        <v>1636</v>
      </c>
      <c r="F1317" s="15">
        <v>1</v>
      </c>
      <c r="G1317" s="15" t="s">
        <v>1637</v>
      </c>
      <c r="H1317" s="16" t="s">
        <v>1638</v>
      </c>
      <c r="I1317" s="16" t="s">
        <v>1639</v>
      </c>
      <c r="J1317" s="15" t="s">
        <v>1640</v>
      </c>
      <c r="K1317" s="9" cm="1">
        <f t="array" ref="K1317">IF(I1317="","",_xlfn.XLOOKUP(0&amp;A1317&amp;IF(F1317&lt;&gt;"",F1317,LOOKUP(2,1/(F$2:F1317&lt;&gt;""),F$2:F1317))&amp;I1317,Hoja4!G:G,Hoja4!F:F,"",0))</f>
        <v>12746779000</v>
      </c>
      <c r="L1317" s="2"/>
      <c r="M1317" s="15"/>
      <c r="N1317" s="15"/>
      <c r="O1317" s="15"/>
      <c r="P1317" s="15"/>
      <c r="Q1317" s="15"/>
      <c r="R1317" s="15"/>
      <c r="S1317" s="15"/>
      <c r="T1317" s="15"/>
      <c r="U1317" s="15"/>
      <c r="V1317" s="15"/>
      <c r="W1317" s="15"/>
      <c r="X1317" s="15"/>
      <c r="Y1317" s="15"/>
      <c r="Z1317" s="15"/>
    </row>
    <row r="1318" spans="1:26">
      <c r="A1318" s="15">
        <v>200</v>
      </c>
      <c r="B1318" s="15">
        <v>1</v>
      </c>
      <c r="C1318" s="15"/>
      <c r="D1318" s="15"/>
      <c r="E1318" s="15"/>
      <c r="F1318" s="15"/>
      <c r="G1318" s="15"/>
      <c r="H1318" s="16" t="s">
        <v>32</v>
      </c>
      <c r="I1318" s="16" t="s">
        <v>32</v>
      </c>
      <c r="J1318" s="15"/>
      <c r="K1318" s="18" t="str" cm="1">
        <f t="array" ref="K1318">IF(I1318="","",_xlfn.XLOOKUP(0&amp;A1318&amp;IF(F1318&lt;&gt;"",F1318,LOOKUP(2,1/(F$2:F1318&lt;&gt;""),F$2:F1318))&amp;I1318,Hoja4!G:G,Hoja4!F:F,"",0))</f>
        <v/>
      </c>
      <c r="L1318" s="15"/>
      <c r="M1318" s="15">
        <v>1</v>
      </c>
      <c r="N1318" s="15" t="s">
        <v>1641</v>
      </c>
      <c r="O1318" s="15" t="s">
        <v>34</v>
      </c>
      <c r="P1318" s="15" t="s">
        <v>35</v>
      </c>
      <c r="Q1318" s="15" t="s">
        <v>36</v>
      </c>
      <c r="R1318" s="15" t="s">
        <v>58</v>
      </c>
      <c r="S1318" s="15">
        <v>570</v>
      </c>
      <c r="T1318" s="15"/>
      <c r="U1318" s="15">
        <v>660</v>
      </c>
      <c r="V1318" s="15">
        <v>500</v>
      </c>
      <c r="W1318" s="15" t="s">
        <v>38</v>
      </c>
      <c r="X1318" s="15" t="s">
        <v>38</v>
      </c>
      <c r="Y1318" s="15" t="s">
        <v>38</v>
      </c>
      <c r="Z1318" s="2"/>
    </row>
    <row r="1319" spans="1:26">
      <c r="A1319" s="15">
        <v>200</v>
      </c>
      <c r="B1319" s="15">
        <v>1</v>
      </c>
      <c r="C1319" s="15"/>
      <c r="D1319" s="15"/>
      <c r="E1319" s="15"/>
      <c r="F1319" s="15"/>
      <c r="G1319" s="15"/>
      <c r="H1319" s="16" t="s">
        <v>32</v>
      </c>
      <c r="I1319" s="16" t="s">
        <v>32</v>
      </c>
      <c r="J1319" s="15"/>
      <c r="K1319" s="18" t="str" cm="1">
        <f t="array" ref="K1319">IF(I1319="","",_xlfn.XLOOKUP(0&amp;A1319&amp;IF(F1319&lt;&gt;"",F1319,LOOKUP(2,1/(F$2:F1319&lt;&gt;""),F$2:F1319))&amp;I1319,Hoja4!G:G,Hoja4!F:F,"",0))</f>
        <v/>
      </c>
      <c r="L1319" s="15"/>
      <c r="M1319" s="15">
        <v>19</v>
      </c>
      <c r="N1319" s="15" t="s">
        <v>1642</v>
      </c>
      <c r="O1319" s="15" t="s">
        <v>40</v>
      </c>
      <c r="P1319" s="15" t="s">
        <v>131</v>
      </c>
      <c r="Q1319" s="15" t="s">
        <v>36</v>
      </c>
      <c r="R1319" s="15" t="s">
        <v>37</v>
      </c>
      <c r="S1319" s="15">
        <v>2</v>
      </c>
      <c r="T1319" s="15"/>
      <c r="U1319" s="15">
        <v>8</v>
      </c>
      <c r="V1319" s="15"/>
      <c r="W1319" s="15" t="s">
        <v>60</v>
      </c>
      <c r="X1319" s="15" t="s">
        <v>60</v>
      </c>
      <c r="Y1319" s="15" t="s">
        <v>38</v>
      </c>
      <c r="Z1319" s="2"/>
    </row>
    <row r="1320" spans="1:26">
      <c r="A1320" s="3">
        <v>200</v>
      </c>
      <c r="B1320" s="3">
        <v>1</v>
      </c>
      <c r="C1320" s="3" t="s">
        <v>1635</v>
      </c>
      <c r="D1320" s="3"/>
      <c r="E1320" s="3"/>
      <c r="F1320" s="3">
        <v>1</v>
      </c>
      <c r="G1320" s="3" t="s">
        <v>1637</v>
      </c>
      <c r="H1320" s="4" t="s">
        <v>32</v>
      </c>
      <c r="I1320" s="4" t="s">
        <v>32</v>
      </c>
      <c r="J1320" s="3" t="s">
        <v>44</v>
      </c>
      <c r="K1320" s="11">
        <f>SUM(K1317:K1319)</f>
        <v>12746779000</v>
      </c>
      <c r="L1320" s="13">
        <f>SUM(L1316:L1319)</f>
        <v>0</v>
      </c>
      <c r="M1320" s="3"/>
      <c r="N1320" s="3"/>
      <c r="O1320" s="3"/>
      <c r="P1320" s="3"/>
      <c r="Q1320" s="3"/>
      <c r="R1320" s="3"/>
      <c r="S1320" s="3"/>
      <c r="T1320" s="3"/>
      <c r="U1320" s="3"/>
      <c r="V1320" s="3"/>
      <c r="W1320" s="3"/>
      <c r="X1320" s="3"/>
      <c r="Y1320" s="3" t="s">
        <v>45</v>
      </c>
      <c r="Z1320" s="13">
        <f>SUM(Z1316:Z1319)</f>
        <v>0</v>
      </c>
    </row>
    <row r="1321" spans="1:26">
      <c r="A1321" s="15">
        <v>200</v>
      </c>
      <c r="B1321" s="15">
        <v>1</v>
      </c>
      <c r="C1321" s="15" t="s">
        <v>1635</v>
      </c>
      <c r="D1321" s="15">
        <v>1</v>
      </c>
      <c r="E1321" s="15" t="s">
        <v>1636</v>
      </c>
      <c r="F1321" s="15">
        <v>2</v>
      </c>
      <c r="G1321" s="15" t="s">
        <v>1643</v>
      </c>
      <c r="H1321" s="16" t="s">
        <v>1638</v>
      </c>
      <c r="I1321" s="16" t="s">
        <v>1639</v>
      </c>
      <c r="J1321" s="15" t="s">
        <v>1640</v>
      </c>
      <c r="K1321" s="9" cm="1">
        <f t="array" ref="K1321">IF(I1321="","",_xlfn.XLOOKUP(0&amp;A1321&amp;IF(F1321&lt;&gt;"",F1321,LOOKUP(2,1/(F$2:F1321&lt;&gt;""),F$2:F1321))&amp;I1321,Hoja4!G:G,Hoja4!F:F,"",0))</f>
        <v>4795852667</v>
      </c>
      <c r="L1321" s="2"/>
      <c r="M1321" s="15"/>
      <c r="N1321" s="15"/>
      <c r="O1321" s="15"/>
      <c r="P1321" s="15"/>
      <c r="Q1321" s="15"/>
      <c r="R1321" s="15"/>
      <c r="S1321" s="15"/>
      <c r="T1321" s="15"/>
      <c r="U1321" s="15"/>
      <c r="V1321" s="15"/>
      <c r="W1321" s="15"/>
      <c r="X1321" s="15"/>
      <c r="Y1321" s="15"/>
      <c r="Z1321" s="15"/>
    </row>
    <row r="1322" spans="1:26">
      <c r="A1322" s="15">
        <v>200</v>
      </c>
      <c r="B1322" s="15">
        <v>1</v>
      </c>
      <c r="C1322" s="15"/>
      <c r="D1322" s="15"/>
      <c r="E1322" s="15"/>
      <c r="F1322" s="15"/>
      <c r="G1322" s="15"/>
      <c r="H1322" s="16" t="s">
        <v>32</v>
      </c>
      <c r="I1322" s="16" t="s">
        <v>32</v>
      </c>
      <c r="J1322" s="15"/>
      <c r="K1322" s="18" t="str" cm="1">
        <f t="array" ref="K1322">IF(I1322="","",_xlfn.XLOOKUP(0&amp;A1322&amp;IF(F1322&lt;&gt;"",F1322,LOOKUP(2,1/(F$2:F1322&lt;&gt;""),F$2:F1322))&amp;I1322,Hoja4!G:G,Hoja4!F:F,"",0))</f>
        <v/>
      </c>
      <c r="L1322" s="15"/>
      <c r="M1322" s="15">
        <v>2</v>
      </c>
      <c r="N1322" s="15" t="s">
        <v>1644</v>
      </c>
      <c r="O1322" s="15" t="s">
        <v>100</v>
      </c>
      <c r="P1322" s="15" t="s">
        <v>131</v>
      </c>
      <c r="Q1322" s="15" t="s">
        <v>41</v>
      </c>
      <c r="R1322" s="15" t="s">
        <v>58</v>
      </c>
      <c r="S1322" s="15">
        <v>90</v>
      </c>
      <c r="T1322" s="15"/>
      <c r="U1322" s="15">
        <v>90</v>
      </c>
      <c r="V1322" s="15">
        <v>1</v>
      </c>
      <c r="W1322" s="15" t="s">
        <v>38</v>
      </c>
      <c r="X1322" s="15" t="s">
        <v>38</v>
      </c>
      <c r="Y1322" s="15" t="s">
        <v>38</v>
      </c>
      <c r="Z1322" s="2"/>
    </row>
    <row r="1323" spans="1:26">
      <c r="A1323" s="3">
        <v>200</v>
      </c>
      <c r="B1323" s="3">
        <v>1</v>
      </c>
      <c r="C1323" s="3" t="s">
        <v>1635</v>
      </c>
      <c r="D1323" s="3"/>
      <c r="E1323" s="3"/>
      <c r="F1323" s="3">
        <v>2</v>
      </c>
      <c r="G1323" s="3" t="s">
        <v>1643</v>
      </c>
      <c r="H1323" s="4" t="s">
        <v>32</v>
      </c>
      <c r="I1323" s="4" t="s">
        <v>32</v>
      </c>
      <c r="J1323" s="3" t="s">
        <v>44</v>
      </c>
      <c r="K1323" s="11">
        <f>SUM(K1321:K1322)</f>
        <v>4795852667</v>
      </c>
      <c r="L1323" s="13">
        <f>SUM(L1321:L1322)</f>
        <v>0</v>
      </c>
      <c r="M1323" s="3"/>
      <c r="N1323" s="3"/>
      <c r="O1323" s="3"/>
      <c r="P1323" s="3"/>
      <c r="Q1323" s="3"/>
      <c r="R1323" s="3"/>
      <c r="S1323" s="3"/>
      <c r="T1323" s="3"/>
      <c r="U1323" s="3"/>
      <c r="V1323" s="3"/>
      <c r="W1323" s="3"/>
      <c r="X1323" s="3"/>
      <c r="Y1323" s="3" t="s">
        <v>45</v>
      </c>
      <c r="Z1323" s="13">
        <f>SUM(Z1321:Z1322)</f>
        <v>0</v>
      </c>
    </row>
    <row r="1324" spans="1:26">
      <c r="A1324" s="15">
        <v>200</v>
      </c>
      <c r="B1324" s="15">
        <v>1</v>
      </c>
      <c r="C1324" s="15" t="s">
        <v>1635</v>
      </c>
      <c r="D1324" s="15">
        <v>1</v>
      </c>
      <c r="E1324" s="15" t="s">
        <v>1636</v>
      </c>
      <c r="F1324" s="15">
        <v>3</v>
      </c>
      <c r="G1324" s="15" t="s">
        <v>1645</v>
      </c>
      <c r="H1324" s="16" t="s">
        <v>1646</v>
      </c>
      <c r="I1324" s="16" t="s">
        <v>1647</v>
      </c>
      <c r="J1324" s="15" t="s">
        <v>1648</v>
      </c>
      <c r="K1324" s="9" cm="1">
        <f t="array" ref="K1324">IF(I1324="","",_xlfn.XLOOKUP(0&amp;A1324&amp;IF(F1324&lt;&gt;"",F1324,LOOKUP(2,1/(F$2:F1324&lt;&gt;""),F$2:F1324))&amp;I1324,Hoja4!G:G,Hoja4!F:F,"",0))</f>
        <v>931000000</v>
      </c>
      <c r="L1324" s="2"/>
      <c r="M1324" s="15"/>
      <c r="N1324" s="15"/>
      <c r="O1324" s="15"/>
      <c r="P1324" s="15"/>
      <c r="Q1324" s="15"/>
      <c r="R1324" s="15"/>
      <c r="S1324" s="15"/>
      <c r="T1324" s="15"/>
      <c r="U1324" s="15"/>
      <c r="V1324" s="15"/>
      <c r="W1324" s="15"/>
      <c r="X1324" s="15"/>
      <c r="Y1324" s="15"/>
      <c r="Z1324" s="15"/>
    </row>
    <row r="1325" spans="1:26">
      <c r="A1325" s="15">
        <v>200</v>
      </c>
      <c r="B1325" s="15">
        <v>1</v>
      </c>
      <c r="C1325" s="15"/>
      <c r="D1325" s="15"/>
      <c r="E1325" s="15"/>
      <c r="F1325" s="15"/>
      <c r="G1325" s="15"/>
      <c r="H1325" s="16" t="s">
        <v>32</v>
      </c>
      <c r="I1325" s="16" t="s">
        <v>32</v>
      </c>
      <c r="J1325" s="15"/>
      <c r="K1325" s="18" t="str" cm="1">
        <f t="array" ref="K1325">IF(I1325="","",_xlfn.XLOOKUP(0&amp;A1325&amp;IF(F1325&lt;&gt;"",F1325,LOOKUP(2,1/(F$2:F1325&lt;&gt;""),F$2:F1325))&amp;I1325,Hoja4!G:G,Hoja4!F:F,"",0))</f>
        <v/>
      </c>
      <c r="L1325" s="15"/>
      <c r="M1325" s="15">
        <v>3</v>
      </c>
      <c r="N1325" s="15" t="s">
        <v>1649</v>
      </c>
      <c r="O1325" s="15" t="s">
        <v>40</v>
      </c>
      <c r="P1325" s="15" t="s">
        <v>131</v>
      </c>
      <c r="Q1325" s="15" t="s">
        <v>36</v>
      </c>
      <c r="R1325" s="15" t="s">
        <v>58</v>
      </c>
      <c r="S1325" s="15">
        <v>248</v>
      </c>
      <c r="T1325" s="15"/>
      <c r="U1325" s="15">
        <v>475</v>
      </c>
      <c r="V1325" s="15">
        <v>46</v>
      </c>
      <c r="W1325" s="15" t="s">
        <v>38</v>
      </c>
      <c r="X1325" s="15" t="s">
        <v>38</v>
      </c>
      <c r="Y1325" s="15" t="s">
        <v>38</v>
      </c>
      <c r="Z1325" s="2"/>
    </row>
    <row r="1326" spans="1:26">
      <c r="A1326" s="15">
        <v>200</v>
      </c>
      <c r="B1326" s="15">
        <v>1</v>
      </c>
      <c r="C1326" s="15"/>
      <c r="D1326" s="15"/>
      <c r="E1326" s="15"/>
      <c r="F1326" s="15"/>
      <c r="G1326" s="15"/>
      <c r="H1326" s="16" t="s">
        <v>32</v>
      </c>
      <c r="I1326" s="16" t="s">
        <v>32</v>
      </c>
      <c r="J1326" s="15"/>
      <c r="K1326" s="18" t="str" cm="1">
        <f t="array" ref="K1326">IF(I1326="","",_xlfn.XLOOKUP(0&amp;A1326&amp;IF(F1326&lt;&gt;"",F1326,LOOKUP(2,1/(F$2:F1326&lt;&gt;""),F$2:F1326))&amp;I1326,Hoja4!G:G,Hoja4!F:F,"",0))</f>
        <v/>
      </c>
      <c r="L1326" s="15"/>
      <c r="M1326" s="15">
        <v>4</v>
      </c>
      <c r="N1326" s="15" t="s">
        <v>1650</v>
      </c>
      <c r="O1326" s="15" t="s">
        <v>40</v>
      </c>
      <c r="P1326" s="15" t="s">
        <v>35</v>
      </c>
      <c r="Q1326" s="15" t="s">
        <v>36</v>
      </c>
      <c r="R1326" s="15" t="s">
        <v>58</v>
      </c>
      <c r="S1326" s="15">
        <v>14298</v>
      </c>
      <c r="T1326" s="15"/>
      <c r="U1326" s="15">
        <v>26905</v>
      </c>
      <c r="V1326" s="15">
        <v>3200</v>
      </c>
      <c r="W1326" s="15" t="s">
        <v>38</v>
      </c>
      <c r="X1326" s="15" t="s">
        <v>38</v>
      </c>
      <c r="Y1326" s="15" t="s">
        <v>38</v>
      </c>
      <c r="Z1326" s="2"/>
    </row>
    <row r="1327" spans="1:26">
      <c r="A1327" s="15">
        <v>200</v>
      </c>
      <c r="B1327" s="15">
        <v>1</v>
      </c>
      <c r="C1327" s="15"/>
      <c r="D1327" s="15"/>
      <c r="E1327" s="15"/>
      <c r="F1327" s="15"/>
      <c r="G1327" s="15"/>
      <c r="H1327" s="16" t="s">
        <v>32</v>
      </c>
      <c r="I1327" s="16" t="s">
        <v>32</v>
      </c>
      <c r="J1327" s="15"/>
      <c r="K1327" s="18" t="str" cm="1">
        <f t="array" ref="K1327">IF(I1327="","",_xlfn.XLOOKUP(0&amp;A1327&amp;IF(F1327&lt;&gt;"",F1327,LOOKUP(2,1/(F$2:F1327&lt;&gt;""),F$2:F1327))&amp;I1327,Hoja4!G:G,Hoja4!F:F,"",0))</f>
        <v/>
      </c>
      <c r="L1327" s="15"/>
      <c r="M1327" s="15">
        <v>5</v>
      </c>
      <c r="N1327" s="15" t="s">
        <v>1651</v>
      </c>
      <c r="O1327" s="15" t="s">
        <v>40</v>
      </c>
      <c r="P1327" s="15" t="s">
        <v>131</v>
      </c>
      <c r="Q1327" s="15" t="s">
        <v>36</v>
      </c>
      <c r="R1327" s="15" t="s">
        <v>58</v>
      </c>
      <c r="S1327" s="15">
        <v>1123</v>
      </c>
      <c r="T1327" s="15"/>
      <c r="U1327" s="15">
        <v>2820</v>
      </c>
      <c r="V1327" s="15">
        <v>432.85</v>
      </c>
      <c r="W1327" s="15" t="s">
        <v>38</v>
      </c>
      <c r="X1327" s="15" t="s">
        <v>38</v>
      </c>
      <c r="Y1327" s="15" t="s">
        <v>38</v>
      </c>
      <c r="Z1327" s="2"/>
    </row>
    <row r="1328" spans="1:26">
      <c r="A1328" s="3">
        <v>200</v>
      </c>
      <c r="B1328" s="3">
        <v>1</v>
      </c>
      <c r="C1328" s="3" t="s">
        <v>1635</v>
      </c>
      <c r="D1328" s="3"/>
      <c r="E1328" s="3"/>
      <c r="F1328" s="3">
        <v>3</v>
      </c>
      <c r="G1328" s="3" t="s">
        <v>1645</v>
      </c>
      <c r="H1328" s="4" t="s">
        <v>32</v>
      </c>
      <c r="I1328" s="4" t="s">
        <v>32</v>
      </c>
      <c r="J1328" s="3" t="s">
        <v>44</v>
      </c>
      <c r="K1328" s="11">
        <f>SUM(K1324:K1327)</f>
        <v>931000000</v>
      </c>
      <c r="L1328" s="13">
        <f>SUM(L1324:L1327)</f>
        <v>0</v>
      </c>
      <c r="M1328" s="3"/>
      <c r="N1328" s="3"/>
      <c r="O1328" s="3"/>
      <c r="P1328" s="3"/>
      <c r="Q1328" s="3"/>
      <c r="R1328" s="3"/>
      <c r="S1328" s="3"/>
      <c r="T1328" s="3"/>
      <c r="U1328" s="3"/>
      <c r="V1328" s="3"/>
      <c r="W1328" s="3"/>
      <c r="X1328" s="3"/>
      <c r="Y1328" s="3" t="s">
        <v>45</v>
      </c>
      <c r="Z1328" s="13">
        <f>SUM(Z1324:Z1327)</f>
        <v>0</v>
      </c>
    </row>
    <row r="1329" spans="1:26">
      <c r="A1329" s="15">
        <v>200</v>
      </c>
      <c r="B1329" s="15">
        <v>1</v>
      </c>
      <c r="C1329" s="15" t="s">
        <v>1635</v>
      </c>
      <c r="D1329" s="15">
        <v>1</v>
      </c>
      <c r="E1329" s="15" t="s">
        <v>1636</v>
      </c>
      <c r="F1329" s="15">
        <v>4</v>
      </c>
      <c r="G1329" s="15" t="s">
        <v>1652</v>
      </c>
      <c r="H1329" s="16" t="s">
        <v>32</v>
      </c>
      <c r="I1329" s="16" t="s">
        <v>32</v>
      </c>
      <c r="J1329" s="15"/>
      <c r="K1329" s="18" t="str" cm="1">
        <f t="array" ref="K1329">IF(I1329="","",_xlfn.XLOOKUP(0&amp;A1329&amp;IF(F1329&lt;&gt;"",F1329,LOOKUP(2,1/(F$2:F1329&lt;&gt;""),F$2:F1329))&amp;I1329,Hoja4!G:G,Hoja4!F:F,"",0))</f>
        <v/>
      </c>
      <c r="L1329" s="15"/>
      <c r="M1329" s="15"/>
      <c r="N1329" s="15"/>
      <c r="O1329" s="15"/>
      <c r="P1329" s="15"/>
      <c r="Q1329" s="15"/>
      <c r="R1329" s="15"/>
      <c r="S1329" s="15"/>
      <c r="T1329" s="15"/>
      <c r="U1329" s="15"/>
      <c r="V1329" s="15"/>
      <c r="W1329" s="15"/>
      <c r="X1329" s="15"/>
      <c r="Y1329" s="15"/>
      <c r="Z1329" s="2"/>
    </row>
    <row r="1330" spans="1:26">
      <c r="A1330" s="15">
        <v>200</v>
      </c>
      <c r="B1330" s="15">
        <v>1</v>
      </c>
      <c r="C1330" s="15"/>
      <c r="D1330" s="15"/>
      <c r="E1330" s="15"/>
      <c r="F1330" s="15"/>
      <c r="G1330" s="15"/>
      <c r="H1330" s="16" t="s">
        <v>32</v>
      </c>
      <c r="I1330" s="16" t="s">
        <v>32</v>
      </c>
      <c r="J1330" s="15"/>
      <c r="K1330" s="18" t="str" cm="1">
        <f t="array" ref="K1330">IF(I1330="","",_xlfn.XLOOKUP(0&amp;A1330&amp;IF(F1330&lt;&gt;"",F1330,LOOKUP(2,1/(F$2:F1330&lt;&gt;""),F$2:F1330))&amp;I1330,Hoja4!G:G,Hoja4!F:F,"",0))</f>
        <v/>
      </c>
      <c r="L1330" s="15"/>
      <c r="M1330" s="15">
        <v>6</v>
      </c>
      <c r="N1330" s="15" t="s">
        <v>1653</v>
      </c>
      <c r="O1330" s="15" t="s">
        <v>40</v>
      </c>
      <c r="P1330" s="15" t="s">
        <v>35</v>
      </c>
      <c r="Q1330" s="15" t="s">
        <v>36</v>
      </c>
      <c r="R1330" s="15" t="s">
        <v>58</v>
      </c>
      <c r="S1330" s="15">
        <v>2245</v>
      </c>
      <c r="T1330" s="15"/>
      <c r="U1330" s="15">
        <v>3299</v>
      </c>
      <c r="V1330" s="15">
        <v>300</v>
      </c>
      <c r="W1330" s="15" t="s">
        <v>38</v>
      </c>
      <c r="X1330" s="15" t="s">
        <v>38</v>
      </c>
      <c r="Y1330" s="15" t="s">
        <v>38</v>
      </c>
      <c r="Z1330" s="2"/>
    </row>
    <row r="1331" spans="1:26">
      <c r="A1331" s="15">
        <v>200</v>
      </c>
      <c r="B1331" s="15">
        <v>1</v>
      </c>
      <c r="C1331" s="15"/>
      <c r="D1331" s="15"/>
      <c r="E1331" s="15"/>
      <c r="F1331" s="15"/>
      <c r="G1331" s="15"/>
      <c r="H1331" s="16" t="s">
        <v>32</v>
      </c>
      <c r="I1331" s="16" t="s">
        <v>32</v>
      </c>
      <c r="J1331" s="15"/>
      <c r="K1331" s="18" t="str" cm="1">
        <f t="array" ref="K1331">IF(I1331="","",_xlfn.XLOOKUP(0&amp;A1331&amp;IF(F1331&lt;&gt;"",F1331,LOOKUP(2,1/(F$2:F1331&lt;&gt;""),F$2:F1331))&amp;I1331,Hoja4!G:G,Hoja4!F:F,"",0))</f>
        <v/>
      </c>
      <c r="L1331" s="15"/>
      <c r="M1331" s="15">
        <v>7</v>
      </c>
      <c r="N1331" s="15" t="s">
        <v>1654</v>
      </c>
      <c r="O1331" s="15" t="s">
        <v>40</v>
      </c>
      <c r="P1331" s="15" t="s">
        <v>131</v>
      </c>
      <c r="Q1331" s="15" t="s">
        <v>36</v>
      </c>
      <c r="R1331" s="15" t="s">
        <v>58</v>
      </c>
      <c r="S1331" s="15">
        <v>303</v>
      </c>
      <c r="T1331" s="15"/>
      <c r="U1331" s="15">
        <v>747</v>
      </c>
      <c r="V1331" s="15">
        <v>80</v>
      </c>
      <c r="W1331" s="15" t="s">
        <v>38</v>
      </c>
      <c r="X1331" s="15" t="s">
        <v>38</v>
      </c>
      <c r="Y1331" s="15" t="s">
        <v>38</v>
      </c>
      <c r="Z1331" s="2"/>
    </row>
    <row r="1332" spans="1:26">
      <c r="A1332" s="3">
        <v>200</v>
      </c>
      <c r="B1332" s="3">
        <v>1</v>
      </c>
      <c r="C1332" s="3" t="s">
        <v>1635</v>
      </c>
      <c r="D1332" s="3"/>
      <c r="E1332" s="3"/>
      <c r="F1332" s="3">
        <v>4</v>
      </c>
      <c r="G1332" s="3" t="s">
        <v>1652</v>
      </c>
      <c r="H1332" s="4" t="s">
        <v>32</v>
      </c>
      <c r="I1332" s="4" t="s">
        <v>32</v>
      </c>
      <c r="J1332" s="3" t="s">
        <v>44</v>
      </c>
      <c r="K1332" s="11">
        <f>SUM(K1329:K1331)</f>
        <v>0</v>
      </c>
      <c r="L1332" s="13">
        <f>SUM(L1329:L1331)</f>
        <v>0</v>
      </c>
      <c r="M1332" s="3"/>
      <c r="N1332" s="3"/>
      <c r="O1332" s="3"/>
      <c r="P1332" s="3"/>
      <c r="Q1332" s="3"/>
      <c r="R1332" s="3"/>
      <c r="S1332" s="3"/>
      <c r="T1332" s="3"/>
      <c r="U1332" s="3"/>
      <c r="V1332" s="3"/>
      <c r="W1332" s="3"/>
      <c r="X1332" s="3"/>
      <c r="Y1332" s="3" t="s">
        <v>45</v>
      </c>
      <c r="Z1332" s="13">
        <f>SUM(Z1329:Z1331)</f>
        <v>0</v>
      </c>
    </row>
    <row r="1333" spans="1:26">
      <c r="A1333" s="15">
        <v>200</v>
      </c>
      <c r="B1333" s="15">
        <v>1</v>
      </c>
      <c r="C1333" s="15" t="s">
        <v>1635</v>
      </c>
      <c r="D1333" s="15">
        <v>1</v>
      </c>
      <c r="E1333" s="15" t="s">
        <v>1636</v>
      </c>
      <c r="F1333" s="15">
        <v>5</v>
      </c>
      <c r="G1333" s="15" t="s">
        <v>1655</v>
      </c>
      <c r="H1333" s="16" t="s">
        <v>1656</v>
      </c>
      <c r="I1333" s="16" t="s">
        <v>1657</v>
      </c>
      <c r="J1333" s="15" t="s">
        <v>1658</v>
      </c>
      <c r="K1333" s="9" cm="1">
        <f t="array" ref="K1333">IF(I1333="","",_xlfn.XLOOKUP(0&amp;A1333&amp;IF(F1333&lt;&gt;"",F1333,LOOKUP(2,1/(F$2:F1333&lt;&gt;""),F$2:F1333))&amp;I1333,Hoja4!G:G,Hoja4!F:F,"",0))</f>
        <v>8196269000</v>
      </c>
      <c r="L1333" s="2"/>
      <c r="M1333" s="15"/>
      <c r="N1333" s="15"/>
      <c r="O1333" s="15"/>
      <c r="P1333" s="15"/>
      <c r="Q1333" s="15"/>
      <c r="R1333" s="15"/>
      <c r="S1333" s="15"/>
      <c r="T1333" s="15"/>
      <c r="U1333" s="15"/>
      <c r="V1333" s="15"/>
      <c r="W1333" s="15"/>
      <c r="X1333" s="15"/>
      <c r="Y1333" s="15"/>
      <c r="Z1333" s="15"/>
    </row>
    <row r="1334" spans="1:26">
      <c r="A1334" s="15">
        <v>200</v>
      </c>
      <c r="B1334" s="15">
        <v>1</v>
      </c>
      <c r="C1334" s="15"/>
      <c r="D1334" s="15"/>
      <c r="E1334" s="15"/>
      <c r="F1334" s="15"/>
      <c r="G1334" s="15"/>
      <c r="H1334" s="16" t="s">
        <v>32</v>
      </c>
      <c r="I1334" s="16" t="s">
        <v>32</v>
      </c>
      <c r="J1334" s="15"/>
      <c r="K1334" s="18" t="str" cm="1">
        <f t="array" ref="K1334">IF(I1334="","",_xlfn.XLOOKUP(0&amp;A1334&amp;IF(F1334&lt;&gt;"",F1334,LOOKUP(2,1/(F$2:F1334&lt;&gt;""),F$2:F1334))&amp;I1334,Hoja4!G:G,Hoja4!F:F,"",0))</f>
        <v/>
      </c>
      <c r="L1334" s="15"/>
      <c r="M1334" s="15">
        <v>8</v>
      </c>
      <c r="N1334" s="15" t="s">
        <v>1659</v>
      </c>
      <c r="O1334" s="15" t="s">
        <v>100</v>
      </c>
      <c r="P1334" s="15" t="s">
        <v>131</v>
      </c>
      <c r="Q1334" s="15" t="s">
        <v>41</v>
      </c>
      <c r="R1334" s="15" t="s">
        <v>58</v>
      </c>
      <c r="S1334" s="15">
        <v>100</v>
      </c>
      <c r="T1334" s="15"/>
      <c r="U1334" s="15">
        <v>100</v>
      </c>
      <c r="V1334" s="15">
        <v>1</v>
      </c>
      <c r="W1334" s="15" t="s">
        <v>38</v>
      </c>
      <c r="X1334" s="15" t="s">
        <v>38</v>
      </c>
      <c r="Y1334" s="15" t="s">
        <v>38</v>
      </c>
      <c r="Z1334" s="2"/>
    </row>
    <row r="1335" spans="1:26">
      <c r="A1335" s="3">
        <v>200</v>
      </c>
      <c r="B1335" s="3">
        <v>1</v>
      </c>
      <c r="C1335" s="3" t="s">
        <v>1635</v>
      </c>
      <c r="D1335" s="3"/>
      <c r="E1335" s="3"/>
      <c r="F1335" s="3">
        <v>5</v>
      </c>
      <c r="G1335" s="3" t="s">
        <v>1655</v>
      </c>
      <c r="H1335" s="4" t="s">
        <v>32</v>
      </c>
      <c r="I1335" s="4" t="s">
        <v>32</v>
      </c>
      <c r="J1335" s="3" t="s">
        <v>44</v>
      </c>
      <c r="K1335" s="11">
        <f>SUM(K1333:K1334)</f>
        <v>8196269000</v>
      </c>
      <c r="L1335" s="13">
        <f>SUM(L1333:L1334)</f>
        <v>0</v>
      </c>
      <c r="M1335" s="3"/>
      <c r="N1335" s="3"/>
      <c r="O1335" s="3"/>
      <c r="P1335" s="3"/>
      <c r="Q1335" s="3"/>
      <c r="R1335" s="3"/>
      <c r="S1335" s="3"/>
      <c r="T1335" s="3"/>
      <c r="U1335" s="3"/>
      <c r="V1335" s="3"/>
      <c r="W1335" s="3"/>
      <c r="X1335" s="3"/>
      <c r="Y1335" s="3" t="s">
        <v>45</v>
      </c>
      <c r="Z1335" s="13">
        <f>SUM(Z1333:Z1334)</f>
        <v>0</v>
      </c>
    </row>
    <row r="1336" spans="1:26">
      <c r="A1336" s="15">
        <v>200</v>
      </c>
      <c r="B1336" s="15">
        <v>1</v>
      </c>
      <c r="C1336" s="15" t="s">
        <v>1635</v>
      </c>
      <c r="D1336" s="15">
        <v>1</v>
      </c>
      <c r="E1336" s="15" t="s">
        <v>1636</v>
      </c>
      <c r="F1336" s="15">
        <v>6</v>
      </c>
      <c r="G1336" s="15" t="s">
        <v>1660</v>
      </c>
      <c r="H1336" s="16" t="s">
        <v>1661</v>
      </c>
      <c r="I1336" s="16" t="s">
        <v>1662</v>
      </c>
      <c r="J1336" s="15" t="s">
        <v>1663</v>
      </c>
      <c r="K1336" s="9" cm="1">
        <f t="array" ref="K1336">IF(I1336="","",_xlfn.XLOOKUP(0&amp;A1336&amp;IF(F1336&lt;&gt;"",F1336,LOOKUP(2,1/(F$2:F1336&lt;&gt;""),F$2:F1336))&amp;I1336,Hoja4!G:G,Hoja4!F:F,"",0))</f>
        <v>1180137000</v>
      </c>
      <c r="L1336" s="2"/>
      <c r="M1336" s="15"/>
      <c r="N1336" s="15"/>
      <c r="O1336" s="15"/>
      <c r="P1336" s="15"/>
      <c r="Q1336" s="15"/>
      <c r="R1336" s="15"/>
      <c r="S1336" s="15"/>
      <c r="T1336" s="15"/>
      <c r="U1336" s="15"/>
      <c r="V1336" s="15"/>
      <c r="W1336" s="15"/>
      <c r="X1336" s="15"/>
      <c r="Y1336" s="15"/>
      <c r="Z1336" s="15"/>
    </row>
    <row r="1337" spans="1:26">
      <c r="A1337" s="15">
        <v>200</v>
      </c>
      <c r="B1337" s="15">
        <v>1</v>
      </c>
      <c r="C1337" s="15"/>
      <c r="D1337" s="15"/>
      <c r="E1337" s="15"/>
      <c r="F1337" s="15"/>
      <c r="G1337" s="15"/>
      <c r="H1337" s="16" t="s">
        <v>32</v>
      </c>
      <c r="I1337" s="16" t="s">
        <v>32</v>
      </c>
      <c r="J1337" s="15"/>
      <c r="K1337" s="18" t="str" cm="1">
        <f t="array" ref="K1337">IF(I1337="","",_xlfn.XLOOKUP(0&amp;A1337&amp;IF(F1337&lt;&gt;"",F1337,LOOKUP(2,1/(F$2:F1337&lt;&gt;""),F$2:F1337))&amp;I1337,Hoja4!G:G,Hoja4!F:F,"",0))</f>
        <v/>
      </c>
      <c r="L1337" s="15"/>
      <c r="M1337" s="15">
        <v>9</v>
      </c>
      <c r="N1337" s="15" t="s">
        <v>1664</v>
      </c>
      <c r="O1337" s="15" t="s">
        <v>40</v>
      </c>
      <c r="P1337" s="15" t="s">
        <v>131</v>
      </c>
      <c r="Q1337" s="15" t="s">
        <v>36</v>
      </c>
      <c r="R1337" s="15" t="s">
        <v>58</v>
      </c>
      <c r="S1337" s="15">
        <v>186</v>
      </c>
      <c r="T1337" s="15"/>
      <c r="U1337" s="15">
        <v>499</v>
      </c>
      <c r="V1337" s="15">
        <v>55</v>
      </c>
      <c r="W1337" s="15" t="s">
        <v>38</v>
      </c>
      <c r="X1337" s="15" t="s">
        <v>38</v>
      </c>
      <c r="Y1337" s="15" t="s">
        <v>38</v>
      </c>
      <c r="Z1337" s="2"/>
    </row>
    <row r="1338" spans="1:26">
      <c r="A1338" s="15">
        <v>200</v>
      </c>
      <c r="B1338" s="15">
        <v>1</v>
      </c>
      <c r="C1338" s="15"/>
      <c r="D1338" s="15"/>
      <c r="E1338" s="15"/>
      <c r="F1338" s="15"/>
      <c r="G1338" s="15"/>
      <c r="H1338" s="16" t="s">
        <v>32</v>
      </c>
      <c r="I1338" s="16" t="s">
        <v>32</v>
      </c>
      <c r="J1338" s="15"/>
      <c r="K1338" s="18" t="str" cm="1">
        <f t="array" ref="K1338">IF(I1338="","",_xlfn.XLOOKUP(0&amp;A1338&amp;IF(F1338&lt;&gt;"",F1338,LOOKUP(2,1/(F$2:F1338&lt;&gt;""),F$2:F1338))&amp;I1338,Hoja4!G:G,Hoja4!F:F,"",0))</f>
        <v/>
      </c>
      <c r="L1338" s="15"/>
      <c r="M1338" s="15">
        <v>10</v>
      </c>
      <c r="N1338" s="15" t="s">
        <v>1665</v>
      </c>
      <c r="O1338" s="15" t="s">
        <v>40</v>
      </c>
      <c r="P1338" s="15" t="s">
        <v>35</v>
      </c>
      <c r="Q1338" s="15" t="s">
        <v>36</v>
      </c>
      <c r="R1338" s="15" t="s">
        <v>58</v>
      </c>
      <c r="S1338" s="15">
        <v>1483</v>
      </c>
      <c r="T1338" s="15"/>
      <c r="U1338" s="15">
        <v>2116</v>
      </c>
      <c r="V1338" s="15">
        <v>236</v>
      </c>
      <c r="W1338" s="15" t="s">
        <v>38</v>
      </c>
      <c r="X1338" s="15" t="s">
        <v>38</v>
      </c>
      <c r="Y1338" s="15" t="s">
        <v>38</v>
      </c>
      <c r="Z1338" s="2"/>
    </row>
    <row r="1339" spans="1:26">
      <c r="A1339" s="15">
        <v>200</v>
      </c>
      <c r="B1339" s="15">
        <v>1</v>
      </c>
      <c r="C1339" s="15"/>
      <c r="D1339" s="15"/>
      <c r="E1339" s="15"/>
      <c r="F1339" s="15"/>
      <c r="G1339" s="15"/>
      <c r="H1339" s="16" t="s">
        <v>32</v>
      </c>
      <c r="I1339" s="16" t="s">
        <v>32</v>
      </c>
      <c r="J1339" s="15"/>
      <c r="K1339" s="18" t="str" cm="1">
        <f t="array" ref="K1339">IF(I1339="","",_xlfn.XLOOKUP(0&amp;A1339&amp;IF(F1339&lt;&gt;"",F1339,LOOKUP(2,1/(F$2:F1339&lt;&gt;""),F$2:F1339))&amp;I1339,Hoja4!G:G,Hoja4!F:F,"",0))</f>
        <v/>
      </c>
      <c r="L1339" s="15"/>
      <c r="M1339" s="15">
        <v>11</v>
      </c>
      <c r="N1339" s="15" t="s">
        <v>1666</v>
      </c>
      <c r="O1339" s="15" t="s">
        <v>40</v>
      </c>
      <c r="P1339" s="15" t="s">
        <v>35</v>
      </c>
      <c r="Q1339" s="15" t="s">
        <v>36</v>
      </c>
      <c r="R1339" s="15" t="s">
        <v>58</v>
      </c>
      <c r="S1339" s="15">
        <v>336</v>
      </c>
      <c r="T1339" s="15"/>
      <c r="U1339" s="15">
        <v>498</v>
      </c>
      <c r="V1339" s="15">
        <v>60.06</v>
      </c>
      <c r="W1339" s="15" t="s">
        <v>38</v>
      </c>
      <c r="X1339" s="15" t="s">
        <v>38</v>
      </c>
      <c r="Y1339" s="15" t="s">
        <v>38</v>
      </c>
      <c r="Z1339" s="2"/>
    </row>
    <row r="1340" spans="1:26">
      <c r="A1340" s="15">
        <v>200</v>
      </c>
      <c r="B1340" s="15">
        <v>1</v>
      </c>
      <c r="C1340" s="15"/>
      <c r="D1340" s="15"/>
      <c r="E1340" s="15"/>
      <c r="F1340" s="15"/>
      <c r="G1340" s="15"/>
      <c r="H1340" s="16" t="s">
        <v>32</v>
      </c>
      <c r="I1340" s="16" t="s">
        <v>32</v>
      </c>
      <c r="J1340" s="15"/>
      <c r="K1340" s="18" t="str" cm="1">
        <f t="array" ref="K1340">IF(I1340="","",_xlfn.XLOOKUP(0&amp;A1340&amp;IF(F1340&lt;&gt;"",F1340,LOOKUP(2,1/(F$2:F1340&lt;&gt;""),F$2:F1340))&amp;I1340,Hoja4!G:G,Hoja4!F:F,"",0))</f>
        <v/>
      </c>
      <c r="L1340" s="15"/>
      <c r="M1340" s="15">
        <v>12</v>
      </c>
      <c r="N1340" s="15" t="s">
        <v>1667</v>
      </c>
      <c r="O1340" s="15" t="s">
        <v>40</v>
      </c>
      <c r="P1340" s="15" t="s">
        <v>35</v>
      </c>
      <c r="Q1340" s="15" t="s">
        <v>36</v>
      </c>
      <c r="R1340" s="15" t="s">
        <v>58</v>
      </c>
      <c r="S1340" s="15">
        <v>2230</v>
      </c>
      <c r="T1340" s="15"/>
      <c r="U1340" s="15">
        <v>4068</v>
      </c>
      <c r="V1340" s="15">
        <v>429</v>
      </c>
      <c r="W1340" s="15" t="s">
        <v>38</v>
      </c>
      <c r="X1340" s="15" t="s">
        <v>38</v>
      </c>
      <c r="Y1340" s="15" t="s">
        <v>38</v>
      </c>
      <c r="Z1340" s="2"/>
    </row>
    <row r="1341" spans="1:26">
      <c r="A1341" s="3">
        <v>200</v>
      </c>
      <c r="B1341" s="3">
        <v>1</v>
      </c>
      <c r="C1341" s="3" t="s">
        <v>1635</v>
      </c>
      <c r="D1341" s="3"/>
      <c r="E1341" s="3"/>
      <c r="F1341" s="3">
        <v>6</v>
      </c>
      <c r="G1341" s="3" t="s">
        <v>1660</v>
      </c>
      <c r="H1341" s="4" t="s">
        <v>32</v>
      </c>
      <c r="I1341" s="4" t="s">
        <v>32</v>
      </c>
      <c r="J1341" s="3" t="s">
        <v>44</v>
      </c>
      <c r="K1341" s="11">
        <f>SUM(K1336:K1340)</f>
        <v>1180137000</v>
      </c>
      <c r="L1341" s="13">
        <f>SUM(L1336:L1340)</f>
        <v>0</v>
      </c>
      <c r="M1341" s="3"/>
      <c r="N1341" s="3"/>
      <c r="O1341" s="3"/>
      <c r="P1341" s="3"/>
      <c r="Q1341" s="3"/>
      <c r="R1341" s="3"/>
      <c r="S1341" s="3"/>
      <c r="T1341" s="3"/>
      <c r="U1341" s="3"/>
      <c r="V1341" s="3"/>
      <c r="W1341" s="3"/>
      <c r="X1341" s="3"/>
      <c r="Y1341" s="3" t="s">
        <v>45</v>
      </c>
      <c r="Z1341" s="13">
        <f>SUM(Z1336:Z1340)</f>
        <v>0</v>
      </c>
    </row>
    <row r="1342" spans="1:26">
      <c r="A1342" s="15">
        <v>200</v>
      </c>
      <c r="B1342" s="15">
        <v>1</v>
      </c>
      <c r="C1342" s="15" t="s">
        <v>1635</v>
      </c>
      <c r="D1342" s="15">
        <v>2</v>
      </c>
      <c r="E1342" s="15" t="s">
        <v>1668</v>
      </c>
      <c r="F1342" s="15">
        <v>7</v>
      </c>
      <c r="G1342" s="15" t="s">
        <v>1669</v>
      </c>
      <c r="H1342" s="16" t="s">
        <v>1670</v>
      </c>
      <c r="I1342" s="16" t="s">
        <v>1671</v>
      </c>
      <c r="J1342" s="15" t="s">
        <v>1672</v>
      </c>
      <c r="K1342" s="9" cm="1">
        <f t="array" ref="K1342">IF(I1342="","",_xlfn.XLOOKUP(0&amp;A1342&amp;IF(F1342&lt;&gt;"",F1342,LOOKUP(2,1/(F$2:F1342&lt;&gt;""),F$2:F1342))&amp;I1342,Hoja4!G:G,Hoja4!F:F,"",0))</f>
        <v>6126895000</v>
      </c>
      <c r="L1342" s="2"/>
      <c r="M1342" s="15"/>
      <c r="N1342" s="15"/>
      <c r="O1342" s="15"/>
      <c r="P1342" s="15"/>
      <c r="Q1342" s="15"/>
      <c r="R1342" s="15"/>
      <c r="S1342" s="15"/>
      <c r="T1342" s="15"/>
      <c r="U1342" s="15"/>
      <c r="V1342" s="15"/>
      <c r="W1342" s="15"/>
      <c r="X1342" s="15"/>
      <c r="Y1342" s="15"/>
      <c r="Z1342" s="15"/>
    </row>
    <row r="1343" spans="1:26">
      <c r="A1343" s="15">
        <v>200</v>
      </c>
      <c r="B1343" s="15">
        <v>1</v>
      </c>
      <c r="C1343" s="15"/>
      <c r="D1343" s="15"/>
      <c r="E1343" s="15"/>
      <c r="F1343" s="15"/>
      <c r="G1343" s="15"/>
      <c r="H1343" s="16" t="s">
        <v>32</v>
      </c>
      <c r="I1343" s="16" t="s">
        <v>32</v>
      </c>
      <c r="J1343" s="15"/>
      <c r="K1343" s="18" t="str" cm="1">
        <f t="array" ref="K1343">IF(I1343="","",_xlfn.XLOOKUP(0&amp;A1343&amp;IF(F1343&lt;&gt;"",F1343,LOOKUP(2,1/(F$2:F1343&lt;&gt;""),F$2:F1343))&amp;I1343,Hoja4!G:G,Hoja4!F:F,"",0))</f>
        <v/>
      </c>
      <c r="L1343" s="15"/>
      <c r="M1343" s="15">
        <v>13</v>
      </c>
      <c r="N1343" s="15" t="s">
        <v>1673</v>
      </c>
      <c r="O1343" s="15" t="s">
        <v>34</v>
      </c>
      <c r="P1343" s="15" t="s">
        <v>131</v>
      </c>
      <c r="Q1343" s="15" t="s">
        <v>41</v>
      </c>
      <c r="R1343" s="15" t="s">
        <v>58</v>
      </c>
      <c r="S1343" s="15">
        <v>0</v>
      </c>
      <c r="T1343" s="15"/>
      <c r="U1343" s="15">
        <v>100</v>
      </c>
      <c r="V1343" s="15">
        <v>1</v>
      </c>
      <c r="W1343" s="15" t="s">
        <v>38</v>
      </c>
      <c r="X1343" s="15" t="s">
        <v>38</v>
      </c>
      <c r="Y1343" s="15" t="s">
        <v>38</v>
      </c>
      <c r="Z1343" s="2"/>
    </row>
    <row r="1344" spans="1:26">
      <c r="A1344" s="15">
        <v>200</v>
      </c>
      <c r="B1344" s="15">
        <v>1</v>
      </c>
      <c r="C1344" s="15"/>
      <c r="D1344" s="15"/>
      <c r="E1344" s="15"/>
      <c r="F1344" s="15"/>
      <c r="G1344" s="15"/>
      <c r="H1344" s="16" t="s">
        <v>32</v>
      </c>
      <c r="I1344" s="16" t="s">
        <v>32</v>
      </c>
      <c r="J1344" s="15"/>
      <c r="K1344" s="18" t="str" cm="1">
        <f t="array" ref="K1344">IF(I1344="","",_xlfn.XLOOKUP(0&amp;A1344&amp;IF(F1344&lt;&gt;"",F1344,LOOKUP(2,1/(F$2:F1344&lt;&gt;""),F$2:F1344))&amp;I1344,Hoja4!G:G,Hoja4!F:F,"",0))</f>
        <v/>
      </c>
      <c r="L1344" s="15"/>
      <c r="M1344" s="15">
        <v>17</v>
      </c>
      <c r="N1344" s="15" t="s">
        <v>1674</v>
      </c>
      <c r="O1344" s="15" t="s">
        <v>40</v>
      </c>
      <c r="P1344" s="15" t="s">
        <v>131</v>
      </c>
      <c r="Q1344" s="15" t="s">
        <v>36</v>
      </c>
      <c r="R1344" s="15" t="s">
        <v>58</v>
      </c>
      <c r="S1344" s="15">
        <v>92</v>
      </c>
      <c r="T1344" s="15"/>
      <c r="U1344" s="15">
        <v>1287</v>
      </c>
      <c r="V1344" s="15"/>
      <c r="W1344" s="15" t="s">
        <v>38</v>
      </c>
      <c r="X1344" s="15" t="s">
        <v>38</v>
      </c>
      <c r="Y1344" s="15" t="s">
        <v>38</v>
      </c>
      <c r="Z1344" s="2"/>
    </row>
    <row r="1345" spans="1:26">
      <c r="A1345" s="3">
        <v>200</v>
      </c>
      <c r="B1345" s="3">
        <v>1</v>
      </c>
      <c r="C1345" s="3" t="s">
        <v>1635</v>
      </c>
      <c r="D1345" s="3"/>
      <c r="E1345" s="3"/>
      <c r="F1345" s="3">
        <v>7</v>
      </c>
      <c r="G1345" s="3" t="s">
        <v>1669</v>
      </c>
      <c r="H1345" s="4" t="s">
        <v>32</v>
      </c>
      <c r="I1345" s="4" t="s">
        <v>32</v>
      </c>
      <c r="J1345" s="3" t="s">
        <v>44</v>
      </c>
      <c r="K1345" s="11">
        <f>SUM(K1342:K1344)</f>
        <v>6126895000</v>
      </c>
      <c r="L1345" s="13">
        <f>SUM(L1342:L1344)</f>
        <v>0</v>
      </c>
      <c r="M1345" s="3"/>
      <c r="N1345" s="3"/>
      <c r="O1345" s="3"/>
      <c r="P1345" s="3"/>
      <c r="Q1345" s="3"/>
      <c r="R1345" s="3"/>
      <c r="S1345" s="3"/>
      <c r="T1345" s="3"/>
      <c r="U1345" s="3"/>
      <c r="V1345" s="3"/>
      <c r="W1345" s="3"/>
      <c r="X1345" s="3"/>
      <c r="Y1345" s="3" t="s">
        <v>45</v>
      </c>
      <c r="Z1345" s="13">
        <f>SUM(Z1342:Z1344)</f>
        <v>0</v>
      </c>
    </row>
    <row r="1346" spans="1:26">
      <c r="A1346" s="15">
        <v>200</v>
      </c>
      <c r="B1346" s="15">
        <v>1</v>
      </c>
      <c r="C1346" s="15" t="s">
        <v>1635</v>
      </c>
      <c r="D1346" s="15">
        <v>2</v>
      </c>
      <c r="E1346" s="15" t="s">
        <v>1668</v>
      </c>
      <c r="F1346" s="15">
        <v>8</v>
      </c>
      <c r="G1346" s="15" t="s">
        <v>1675</v>
      </c>
      <c r="H1346" s="16" t="s">
        <v>1670</v>
      </c>
      <c r="I1346" s="16" t="s">
        <v>1671</v>
      </c>
      <c r="J1346" s="15" t="s">
        <v>1672</v>
      </c>
      <c r="K1346" s="9" cm="1">
        <f t="array" ref="K1346">IF(I1346="","",_xlfn.XLOOKUP(0&amp;A1346&amp;IF(F1346&lt;&gt;"",F1346,LOOKUP(2,1/(F$2:F1346&lt;&gt;""),F$2:F1346))&amp;I1346,Hoja4!G:G,Hoja4!F:F,"",0))</f>
        <v>865760000</v>
      </c>
      <c r="L1346" s="2"/>
      <c r="M1346" s="15"/>
      <c r="N1346" s="15"/>
      <c r="O1346" s="15"/>
      <c r="P1346" s="15"/>
      <c r="Q1346" s="15"/>
      <c r="R1346" s="15"/>
      <c r="S1346" s="15"/>
      <c r="T1346" s="15"/>
      <c r="U1346" s="15"/>
      <c r="V1346" s="15"/>
      <c r="W1346" s="15"/>
      <c r="X1346" s="15"/>
      <c r="Y1346" s="15"/>
      <c r="Z1346" s="15"/>
    </row>
    <row r="1347" spans="1:26">
      <c r="A1347" s="15">
        <v>200</v>
      </c>
      <c r="B1347" s="15">
        <v>1</v>
      </c>
      <c r="C1347" s="15"/>
      <c r="D1347" s="15"/>
      <c r="E1347" s="15"/>
      <c r="F1347" s="15"/>
      <c r="G1347" s="15"/>
      <c r="H1347" s="16" t="s">
        <v>1676</v>
      </c>
      <c r="I1347" s="16" t="s">
        <v>1677</v>
      </c>
      <c r="J1347" s="15" t="s">
        <v>1678</v>
      </c>
      <c r="K1347" s="9" cm="1">
        <f t="array" ref="K1347">IF(I1347="","",_xlfn.XLOOKUP(0&amp;A1347&amp;IF(F1347&lt;&gt;"",F1347,LOOKUP(2,1/(F$2:F1347&lt;&gt;""),F$2:F1347))&amp;I1347,Hoja4!G:G,Hoja4!F:F,"",0))</f>
        <v>21326651000</v>
      </c>
      <c r="L1347" s="2"/>
      <c r="M1347" s="15"/>
      <c r="N1347" s="15"/>
      <c r="O1347" s="15"/>
      <c r="P1347" s="15"/>
      <c r="Q1347" s="15"/>
      <c r="R1347" s="15"/>
      <c r="S1347" s="15"/>
      <c r="T1347" s="15"/>
      <c r="U1347" s="15"/>
      <c r="V1347" s="15"/>
      <c r="W1347" s="15"/>
      <c r="X1347" s="15"/>
      <c r="Y1347" s="15"/>
      <c r="Z1347" s="15"/>
    </row>
    <row r="1348" spans="1:26">
      <c r="A1348" s="15">
        <v>200</v>
      </c>
      <c r="B1348" s="15">
        <v>1</v>
      </c>
      <c r="C1348" s="15"/>
      <c r="D1348" s="15"/>
      <c r="E1348" s="15"/>
      <c r="F1348" s="15"/>
      <c r="G1348" s="15"/>
      <c r="H1348" s="16" t="s">
        <v>32</v>
      </c>
      <c r="I1348" s="16" t="s">
        <v>32</v>
      </c>
      <c r="J1348" s="15"/>
      <c r="K1348" s="18" t="str" cm="1">
        <f t="array" ref="K1348">IF(I1348="","",_xlfn.XLOOKUP(0&amp;A1348&amp;IF(F1348&lt;&gt;"",F1348,LOOKUP(2,1/(F$2:F1348&lt;&gt;""),F$2:F1348))&amp;I1348,Hoja4!G:G,Hoja4!F:F,"",0))</f>
        <v/>
      </c>
      <c r="L1348" s="15"/>
      <c r="M1348" s="15">
        <v>18</v>
      </c>
      <c r="N1348" s="15" t="s">
        <v>1679</v>
      </c>
      <c r="O1348" s="15" t="s">
        <v>100</v>
      </c>
      <c r="P1348" s="15" t="s">
        <v>131</v>
      </c>
      <c r="Q1348" s="15" t="s">
        <v>41</v>
      </c>
      <c r="R1348" s="15" t="s">
        <v>58</v>
      </c>
      <c r="S1348" s="15">
        <v>100</v>
      </c>
      <c r="T1348" s="15"/>
      <c r="U1348" s="15">
        <v>100</v>
      </c>
      <c r="V1348" s="15"/>
      <c r="W1348" s="15" t="s">
        <v>38</v>
      </c>
      <c r="X1348" s="15" t="s">
        <v>38</v>
      </c>
      <c r="Y1348" s="15" t="s">
        <v>38</v>
      </c>
      <c r="Z1348" s="2"/>
    </row>
    <row r="1349" spans="1:26">
      <c r="A1349" s="3">
        <v>200</v>
      </c>
      <c r="B1349" s="3">
        <v>1</v>
      </c>
      <c r="C1349" s="3" t="s">
        <v>1635</v>
      </c>
      <c r="D1349" s="3"/>
      <c r="E1349" s="3"/>
      <c r="F1349" s="3">
        <v>8</v>
      </c>
      <c r="G1349" s="3" t="s">
        <v>1675</v>
      </c>
      <c r="H1349" s="4" t="s">
        <v>32</v>
      </c>
      <c r="I1349" s="4" t="s">
        <v>32</v>
      </c>
      <c r="J1349" s="3" t="s">
        <v>44</v>
      </c>
      <c r="K1349" s="11">
        <f>SUM(K1346:K1348)</f>
        <v>22192411000</v>
      </c>
      <c r="L1349" s="13">
        <f>SUM(L1346:L1348)</f>
        <v>0</v>
      </c>
      <c r="M1349" s="3"/>
      <c r="N1349" s="3"/>
      <c r="O1349" s="3"/>
      <c r="P1349" s="3"/>
      <c r="Q1349" s="3"/>
      <c r="R1349" s="3"/>
      <c r="S1349" s="3"/>
      <c r="T1349" s="3"/>
      <c r="U1349" s="3"/>
      <c r="V1349" s="3"/>
      <c r="W1349" s="3"/>
      <c r="X1349" s="3"/>
      <c r="Y1349" s="3" t="s">
        <v>45</v>
      </c>
      <c r="Z1349" s="13">
        <f>SUM(Z1346:Z1348)</f>
        <v>0</v>
      </c>
    </row>
    <row r="1350" spans="1:26">
      <c r="A1350" s="15">
        <v>200</v>
      </c>
      <c r="B1350" s="15">
        <v>1</v>
      </c>
      <c r="C1350" s="15" t="s">
        <v>1635</v>
      </c>
      <c r="D1350" s="15">
        <v>3</v>
      </c>
      <c r="E1350" s="15" t="s">
        <v>317</v>
      </c>
      <c r="F1350" s="15">
        <v>9</v>
      </c>
      <c r="G1350" s="15" t="s">
        <v>318</v>
      </c>
      <c r="H1350" s="16" t="s">
        <v>1680</v>
      </c>
      <c r="I1350" s="16" t="s">
        <v>1681</v>
      </c>
      <c r="J1350" s="15" t="s">
        <v>1682</v>
      </c>
      <c r="K1350" s="9" cm="1">
        <f t="array" ref="K1350">IF(I1350="","",_xlfn.XLOOKUP(0&amp;A1350&amp;IF(F1350&lt;&gt;"",F1350,LOOKUP(2,1/(F$2:F1350&lt;&gt;""),F$2:F1350))&amp;I1350,Hoja4!G:G,Hoja4!F:F,"",0))</f>
        <v>8693219000</v>
      </c>
      <c r="L1350" s="2"/>
      <c r="M1350" s="15"/>
      <c r="N1350" s="15"/>
      <c r="O1350" s="15"/>
      <c r="P1350" s="15"/>
      <c r="Q1350" s="15"/>
      <c r="R1350" s="15"/>
      <c r="S1350" s="15"/>
      <c r="T1350" s="15"/>
      <c r="U1350" s="15"/>
      <c r="V1350" s="15"/>
      <c r="W1350" s="15"/>
      <c r="X1350" s="15"/>
      <c r="Y1350" s="15"/>
      <c r="Z1350" s="15"/>
    </row>
    <row r="1351" spans="1:26">
      <c r="A1351" s="15">
        <v>200</v>
      </c>
      <c r="B1351" s="15">
        <v>1</v>
      </c>
      <c r="C1351" s="15"/>
      <c r="D1351" s="15"/>
      <c r="E1351" s="15"/>
      <c r="F1351" s="15"/>
      <c r="G1351" s="15"/>
      <c r="H1351" s="16" t="s">
        <v>32</v>
      </c>
      <c r="I1351" s="16" t="s">
        <v>32</v>
      </c>
      <c r="J1351" s="15"/>
      <c r="K1351" s="18" t="str" cm="1">
        <f t="array" ref="K1351">IF(I1351="","",_xlfn.XLOOKUP(0&amp;A1351&amp;IF(F1351&lt;&gt;"",F1351,LOOKUP(2,1/(F$2:F1351&lt;&gt;""),F$2:F1351))&amp;I1351,Hoja4!G:G,Hoja4!F:F,"",0))</f>
        <v/>
      </c>
      <c r="L1351" s="15"/>
      <c r="M1351" s="15">
        <v>16</v>
      </c>
      <c r="N1351" s="15" t="s">
        <v>319</v>
      </c>
      <c r="O1351" s="15" t="s">
        <v>100</v>
      </c>
      <c r="P1351" s="15" t="s">
        <v>131</v>
      </c>
      <c r="Q1351" s="15" t="s">
        <v>41</v>
      </c>
      <c r="R1351" s="15" t="s">
        <v>37</v>
      </c>
      <c r="S1351" s="15">
        <v>100</v>
      </c>
      <c r="T1351" s="15"/>
      <c r="U1351" s="15">
        <v>100</v>
      </c>
      <c r="V1351" s="15">
        <v>1</v>
      </c>
      <c r="W1351" s="15" t="s">
        <v>38</v>
      </c>
      <c r="X1351" s="15" t="s">
        <v>38</v>
      </c>
      <c r="Y1351" s="15" t="s">
        <v>38</v>
      </c>
      <c r="Z1351" s="2"/>
    </row>
    <row r="1352" spans="1:26">
      <c r="A1352" s="3">
        <v>200</v>
      </c>
      <c r="B1352" s="3">
        <v>1</v>
      </c>
      <c r="C1352" s="3" t="s">
        <v>1635</v>
      </c>
      <c r="D1352" s="3"/>
      <c r="E1352" s="3"/>
      <c r="F1352" s="3">
        <v>9</v>
      </c>
      <c r="G1352" s="3" t="s">
        <v>318</v>
      </c>
      <c r="H1352" s="4" t="s">
        <v>32</v>
      </c>
      <c r="I1352" s="4" t="s">
        <v>32</v>
      </c>
      <c r="J1352" s="3" t="s">
        <v>44</v>
      </c>
      <c r="K1352" s="11">
        <f>SUM(K1350:K1351)</f>
        <v>8693219000</v>
      </c>
      <c r="L1352" s="13">
        <f>SUM(L1350:L1351)</f>
        <v>0</v>
      </c>
      <c r="M1352" s="3"/>
      <c r="N1352" s="3"/>
      <c r="O1352" s="3"/>
      <c r="P1352" s="3"/>
      <c r="Q1352" s="3"/>
      <c r="R1352" s="3"/>
      <c r="S1352" s="3"/>
      <c r="T1352" s="3"/>
      <c r="U1352" s="3"/>
      <c r="V1352" s="3"/>
      <c r="W1352" s="3"/>
      <c r="X1352" s="3"/>
      <c r="Y1352" s="3" t="s">
        <v>45</v>
      </c>
      <c r="Z1352" s="13">
        <f>SUM(Z1350:Z1351)</f>
        <v>0</v>
      </c>
    </row>
    <row r="1353" spans="1:26">
      <c r="A1353" s="15">
        <v>200</v>
      </c>
      <c r="B1353" s="15">
        <v>1</v>
      </c>
      <c r="C1353" s="15" t="s">
        <v>1635</v>
      </c>
      <c r="D1353" s="15">
        <v>3</v>
      </c>
      <c r="E1353" s="15" t="s">
        <v>317</v>
      </c>
      <c r="F1353" s="15">
        <v>20</v>
      </c>
      <c r="G1353" s="15" t="s">
        <v>118</v>
      </c>
      <c r="H1353" s="16" t="s">
        <v>1683</v>
      </c>
      <c r="I1353" s="16" t="s">
        <v>1684</v>
      </c>
      <c r="J1353" s="15" t="s">
        <v>1685</v>
      </c>
      <c r="K1353" s="9" cm="1">
        <f t="array" ref="K1353">IF(I1353="","",_xlfn.XLOOKUP(0&amp;A1353&amp;IF(F1353&lt;&gt;"",F1353,LOOKUP(2,1/(F$2:F1353&lt;&gt;""),F$2:F1353))&amp;I1353,Hoja4!G:G,Hoja4!F:F,"",0))</f>
        <v>2444202000</v>
      </c>
      <c r="L1353" s="2"/>
      <c r="M1353" s="15"/>
      <c r="N1353" s="15"/>
      <c r="O1353" s="15"/>
      <c r="P1353" s="15"/>
      <c r="Q1353" s="15"/>
      <c r="R1353" s="15"/>
      <c r="S1353" s="15"/>
      <c r="T1353" s="15"/>
      <c r="U1353" s="15"/>
      <c r="V1353" s="15"/>
      <c r="W1353" s="15"/>
      <c r="X1353" s="15"/>
      <c r="Y1353" s="15"/>
      <c r="Z1353" s="15"/>
    </row>
    <row r="1354" spans="1:26">
      <c r="A1354" s="15">
        <v>200</v>
      </c>
      <c r="B1354" s="15">
        <v>1</v>
      </c>
      <c r="C1354" s="15"/>
      <c r="D1354" s="15"/>
      <c r="E1354" s="15"/>
      <c r="F1354" s="15"/>
      <c r="G1354" s="15"/>
      <c r="H1354" s="16" t="s">
        <v>32</v>
      </c>
      <c r="I1354" s="16" t="s">
        <v>32</v>
      </c>
      <c r="J1354" s="15"/>
      <c r="K1354" s="18" t="str" cm="1">
        <f t="array" ref="K1354">IF(I1354="","",_xlfn.XLOOKUP(0&amp;A1354&amp;IF(F1354&lt;&gt;"",F1354,LOOKUP(2,1/(F$2:F1354&lt;&gt;""),F$2:F1354))&amp;I1354,Hoja4!G:G,Hoja4!F:F,"",0))</f>
        <v/>
      </c>
      <c r="L1354" s="15"/>
      <c r="M1354" s="15">
        <v>20</v>
      </c>
      <c r="N1354" s="15" t="s">
        <v>1686</v>
      </c>
      <c r="O1354" s="15" t="s">
        <v>34</v>
      </c>
      <c r="P1354" s="15" t="s">
        <v>131</v>
      </c>
      <c r="Q1354" s="15" t="s">
        <v>36</v>
      </c>
      <c r="R1354" s="15" t="s">
        <v>37</v>
      </c>
      <c r="S1354" s="15">
        <v>14</v>
      </c>
      <c r="T1354" s="15"/>
      <c r="U1354" s="15">
        <v>17</v>
      </c>
      <c r="V1354" s="15"/>
      <c r="W1354" s="15" t="s">
        <v>60</v>
      </c>
      <c r="X1354" s="15" t="s">
        <v>60</v>
      </c>
      <c r="Y1354" s="15" t="s">
        <v>38</v>
      </c>
      <c r="Z1354" s="2"/>
    </row>
    <row r="1355" spans="1:26">
      <c r="A1355" s="3">
        <v>200</v>
      </c>
      <c r="B1355" s="3">
        <v>1</v>
      </c>
      <c r="C1355" s="3" t="s">
        <v>1635</v>
      </c>
      <c r="D1355" s="3"/>
      <c r="E1355" s="3"/>
      <c r="F1355" s="3">
        <v>20</v>
      </c>
      <c r="G1355" s="3" t="s">
        <v>118</v>
      </c>
      <c r="H1355" s="4" t="s">
        <v>32</v>
      </c>
      <c r="I1355" s="4" t="s">
        <v>32</v>
      </c>
      <c r="J1355" s="3" t="s">
        <v>44</v>
      </c>
      <c r="K1355" s="11">
        <f>SUM(K1353:K1354)</f>
        <v>2444202000</v>
      </c>
      <c r="L1355" s="13">
        <f>SUM(L1353:L1354)</f>
        <v>0</v>
      </c>
      <c r="M1355" s="3"/>
      <c r="N1355" s="3"/>
      <c r="O1355" s="3"/>
      <c r="P1355" s="3"/>
      <c r="Q1355" s="3"/>
      <c r="R1355" s="3"/>
      <c r="S1355" s="3"/>
      <c r="T1355" s="3"/>
      <c r="U1355" s="3"/>
      <c r="V1355" s="3"/>
      <c r="W1355" s="3"/>
      <c r="X1355" s="3"/>
      <c r="Y1355" s="3" t="s">
        <v>45</v>
      </c>
      <c r="Z1355" s="13">
        <f>SUM(Z1353:Z1354)</f>
        <v>0</v>
      </c>
    </row>
    <row r="1356" spans="1:26">
      <c r="A1356" s="5">
        <v>200</v>
      </c>
      <c r="B1356" s="5">
        <v>1</v>
      </c>
      <c r="C1356" s="5" t="s">
        <v>1635</v>
      </c>
      <c r="D1356" s="5"/>
      <c r="E1356" s="5"/>
      <c r="F1356" s="5"/>
      <c r="G1356" s="5"/>
      <c r="H1356" s="6" t="s">
        <v>32</v>
      </c>
      <c r="I1356" s="6" t="s">
        <v>32</v>
      </c>
      <c r="J1356" s="5" t="s">
        <v>121</v>
      </c>
      <c r="K1356" s="12">
        <f>SUM(K1320,K1323,K1328,K1332,K1335,K1341,K1345,K1349,K1352,K1355)</f>
        <v>67306764667</v>
      </c>
      <c r="L1356" s="14">
        <f>SUM(L1320,L1323,L1328,L1332,L1335,L1341,L1345,L1349,L1352,L1355)</f>
        <v>0</v>
      </c>
      <c r="M1356" s="5"/>
      <c r="N1356" s="5"/>
      <c r="O1356" s="5"/>
      <c r="P1356" s="5"/>
      <c r="Q1356" s="5"/>
      <c r="R1356" s="5"/>
      <c r="S1356" s="5"/>
      <c r="T1356" s="5"/>
      <c r="U1356" s="5"/>
      <c r="V1356" s="5"/>
      <c r="W1356" s="5"/>
      <c r="X1356" s="5"/>
      <c r="Y1356" s="5" t="s">
        <v>121</v>
      </c>
      <c r="Z1356" s="14">
        <f>SUM(Z1320,Z1323,Z1328,Z1332,Z1335,Z1341,Z1345,Z1349,Z1352,Z1355)</f>
        <v>0</v>
      </c>
    </row>
    <row r="1357" spans="1:26">
      <c r="A1357" s="15">
        <v>221</v>
      </c>
      <c r="B1357" s="15">
        <v>1</v>
      </c>
      <c r="C1357" s="15" t="s">
        <v>1687</v>
      </c>
      <c r="D1357" s="15">
        <v>1</v>
      </c>
      <c r="E1357" s="15" t="s">
        <v>1688</v>
      </c>
      <c r="F1357" s="15">
        <v>1</v>
      </c>
      <c r="G1357" s="15" t="s">
        <v>1689</v>
      </c>
      <c r="H1357" s="16" t="s">
        <v>1690</v>
      </c>
      <c r="I1357" s="16" t="s">
        <v>1691</v>
      </c>
      <c r="J1357" s="15" t="s">
        <v>1692</v>
      </c>
      <c r="K1357" s="9" cm="1">
        <f t="array" ref="K1357">IF(I1357="","",_xlfn.XLOOKUP(0&amp;A1357&amp;IF(F1357&lt;&gt;"",F1357,LOOKUP(2,1/(F$2:F1357&lt;&gt;""),F$2:F1357))&amp;I1357,Hoja4!G:G,Hoja4!F:F,"",0))</f>
        <v>100000000</v>
      </c>
      <c r="L1357" s="2"/>
      <c r="M1357" s="15"/>
      <c r="N1357" s="15"/>
      <c r="O1357" s="15"/>
      <c r="P1357" s="15"/>
      <c r="Q1357" s="15"/>
      <c r="R1357" s="15"/>
      <c r="S1357" s="15"/>
      <c r="T1357" s="15"/>
      <c r="U1357" s="15"/>
      <c r="V1357" s="15"/>
      <c r="W1357" s="15"/>
      <c r="X1357" s="15"/>
      <c r="Y1357" s="15"/>
      <c r="Z1357" s="15"/>
    </row>
    <row r="1358" spans="1:26">
      <c r="A1358" s="15">
        <v>221</v>
      </c>
      <c r="B1358" s="15">
        <v>1</v>
      </c>
      <c r="C1358" s="15"/>
      <c r="D1358" s="15"/>
      <c r="E1358" s="15"/>
      <c r="F1358" s="15"/>
      <c r="G1358" s="15"/>
      <c r="H1358" s="16" t="s">
        <v>1693</v>
      </c>
      <c r="I1358" s="16" t="s">
        <v>1694</v>
      </c>
      <c r="J1358" s="15" t="s">
        <v>1695</v>
      </c>
      <c r="K1358" s="9" cm="1">
        <f t="array" ref="K1358">IF(I1358="","",_xlfn.XLOOKUP(0&amp;A1358&amp;IF(F1358&lt;&gt;"",F1358,LOOKUP(2,1/(F$2:F1358&lt;&gt;""),F$2:F1358))&amp;I1358,Hoja4!G:G,Hoja4!F:F,"",0))</f>
        <v>1750000000</v>
      </c>
      <c r="L1358" s="2"/>
      <c r="M1358" s="15"/>
      <c r="N1358" s="15"/>
      <c r="O1358" s="15"/>
      <c r="P1358" s="15"/>
      <c r="Q1358" s="15"/>
      <c r="R1358" s="15"/>
      <c r="S1358" s="15"/>
      <c r="T1358" s="15"/>
      <c r="U1358" s="15"/>
      <c r="V1358" s="15"/>
      <c r="W1358" s="15"/>
      <c r="X1358" s="15"/>
      <c r="Y1358" s="15"/>
      <c r="Z1358" s="15"/>
    </row>
    <row r="1359" spans="1:26">
      <c r="A1359" s="15">
        <v>221</v>
      </c>
      <c r="B1359" s="15">
        <v>1</v>
      </c>
      <c r="C1359" s="15"/>
      <c r="D1359" s="15"/>
      <c r="E1359" s="15"/>
      <c r="F1359" s="15"/>
      <c r="G1359" s="15"/>
      <c r="H1359" s="16" t="s">
        <v>1696</v>
      </c>
      <c r="I1359" s="16" t="s">
        <v>1697</v>
      </c>
      <c r="J1359" s="15" t="s">
        <v>1698</v>
      </c>
      <c r="K1359" s="9" cm="1">
        <f t="array" ref="K1359">IF(I1359="","",_xlfn.XLOOKUP(0&amp;A1359&amp;IF(F1359&lt;&gt;"",F1359,LOOKUP(2,1/(F$2:F1359&lt;&gt;""),F$2:F1359))&amp;I1359,Hoja4!G:G,Hoja4!F:F,"",0))</f>
        <v>1750000000</v>
      </c>
      <c r="L1359" s="2"/>
      <c r="M1359" s="15"/>
      <c r="N1359" s="15"/>
      <c r="O1359" s="15"/>
      <c r="P1359" s="15"/>
      <c r="Q1359" s="15"/>
      <c r="R1359" s="15"/>
      <c r="S1359" s="15"/>
      <c r="T1359" s="15"/>
      <c r="U1359" s="15"/>
      <c r="V1359" s="15"/>
      <c r="W1359" s="15"/>
      <c r="X1359" s="15"/>
      <c r="Y1359" s="15"/>
      <c r="Z1359" s="15"/>
    </row>
    <row r="1360" spans="1:26">
      <c r="A1360" s="15">
        <v>221</v>
      </c>
      <c r="B1360" s="15">
        <v>1</v>
      </c>
      <c r="C1360" s="15"/>
      <c r="D1360" s="15"/>
      <c r="E1360" s="15"/>
      <c r="F1360" s="15"/>
      <c r="G1360" s="15"/>
      <c r="H1360" s="16" t="s">
        <v>32</v>
      </c>
      <c r="I1360" s="16" t="s">
        <v>32</v>
      </c>
      <c r="J1360" s="15"/>
      <c r="K1360" s="18" t="str" cm="1">
        <f t="array" ref="K1360">IF(I1360="","",_xlfn.XLOOKUP(0&amp;A1360&amp;IF(F1360&lt;&gt;"",F1360,LOOKUP(2,1/(F$2:F1360&lt;&gt;""),F$2:F1360))&amp;I1360,Hoja4!G:G,Hoja4!F:F,"",0))</f>
        <v/>
      </c>
      <c r="L1360" s="15"/>
      <c r="M1360" s="15">
        <v>1</v>
      </c>
      <c r="N1360" s="15" t="s">
        <v>1699</v>
      </c>
      <c r="O1360" s="15" t="s">
        <v>40</v>
      </c>
      <c r="P1360" s="15" t="s">
        <v>95</v>
      </c>
      <c r="Q1360" s="15" t="s">
        <v>36</v>
      </c>
      <c r="R1360" s="15" t="s">
        <v>37</v>
      </c>
      <c r="S1360" s="15">
        <v>0</v>
      </c>
      <c r="T1360" s="15"/>
      <c r="U1360" s="15">
        <v>1244</v>
      </c>
      <c r="V1360" s="15">
        <v>140</v>
      </c>
      <c r="W1360" s="15" t="s">
        <v>38</v>
      </c>
      <c r="X1360" s="15" t="s">
        <v>38</v>
      </c>
      <c r="Y1360" s="15" t="s">
        <v>38</v>
      </c>
      <c r="Z1360" s="2"/>
    </row>
    <row r="1361" spans="1:26">
      <c r="A1361" s="15">
        <v>221</v>
      </c>
      <c r="B1361" s="15">
        <v>1</v>
      </c>
      <c r="C1361" s="15"/>
      <c r="D1361" s="15"/>
      <c r="E1361" s="15"/>
      <c r="F1361" s="15"/>
      <c r="G1361" s="15"/>
      <c r="H1361" s="16" t="s">
        <v>32</v>
      </c>
      <c r="I1361" s="16" t="s">
        <v>32</v>
      </c>
      <c r="J1361" s="15"/>
      <c r="K1361" s="18" t="str" cm="1">
        <f t="array" ref="K1361">IF(I1361="","",_xlfn.XLOOKUP(0&amp;A1361&amp;IF(F1361&lt;&gt;"",F1361,LOOKUP(2,1/(F$2:F1361&lt;&gt;""),F$2:F1361))&amp;I1361,Hoja4!G:G,Hoja4!F:F,"",0))</f>
        <v/>
      </c>
      <c r="L1361" s="15"/>
      <c r="M1361" s="15">
        <v>2</v>
      </c>
      <c r="N1361" s="15" t="s">
        <v>1700</v>
      </c>
      <c r="O1361" s="15" t="s">
        <v>76</v>
      </c>
      <c r="P1361" s="15" t="s">
        <v>95</v>
      </c>
      <c r="Q1361" s="15" t="s">
        <v>36</v>
      </c>
      <c r="R1361" s="15" t="s">
        <v>37</v>
      </c>
      <c r="S1361" s="15">
        <v>2.0499999999999998</v>
      </c>
      <c r="T1361" s="15"/>
      <c r="U1361" s="15">
        <v>3</v>
      </c>
      <c r="V1361" s="15"/>
      <c r="W1361" s="15" t="s">
        <v>38</v>
      </c>
      <c r="X1361" s="15" t="s">
        <v>43</v>
      </c>
      <c r="Y1361" s="15" t="s">
        <v>43</v>
      </c>
      <c r="Z1361" s="2"/>
    </row>
    <row r="1362" spans="1:26">
      <c r="A1362" s="15">
        <v>221</v>
      </c>
      <c r="B1362" s="15">
        <v>1</v>
      </c>
      <c r="C1362" s="15"/>
      <c r="D1362" s="15"/>
      <c r="E1362" s="15"/>
      <c r="F1362" s="15"/>
      <c r="G1362" s="15"/>
      <c r="H1362" s="16" t="s">
        <v>32</v>
      </c>
      <c r="I1362" s="16" t="s">
        <v>32</v>
      </c>
      <c r="J1362" s="15"/>
      <c r="K1362" s="18" t="str" cm="1">
        <f t="array" ref="K1362">IF(I1362="","",_xlfn.XLOOKUP(0&amp;A1362&amp;IF(F1362&lt;&gt;"",F1362,LOOKUP(2,1/(F$2:F1362&lt;&gt;""),F$2:F1362))&amp;I1362,Hoja4!G:G,Hoja4!F:F,"",0))</f>
        <v/>
      </c>
      <c r="L1362" s="15"/>
      <c r="M1362" s="15">
        <v>3</v>
      </c>
      <c r="N1362" s="15" t="s">
        <v>1701</v>
      </c>
      <c r="O1362" s="15" t="s">
        <v>40</v>
      </c>
      <c r="P1362" s="15" t="s">
        <v>131</v>
      </c>
      <c r="Q1362" s="15" t="s">
        <v>36</v>
      </c>
      <c r="R1362" s="15" t="s">
        <v>37</v>
      </c>
      <c r="S1362" s="15">
        <v>0</v>
      </c>
      <c r="T1362" s="15"/>
      <c r="U1362" s="15">
        <v>959</v>
      </c>
      <c r="V1362" s="15">
        <v>110</v>
      </c>
      <c r="W1362" s="15" t="s">
        <v>38</v>
      </c>
      <c r="X1362" s="15" t="s">
        <v>38</v>
      </c>
      <c r="Y1362" s="15" t="s">
        <v>43</v>
      </c>
      <c r="Z1362" s="2"/>
    </row>
    <row r="1363" spans="1:26">
      <c r="A1363" s="15">
        <v>221</v>
      </c>
      <c r="B1363" s="15">
        <v>1</v>
      </c>
      <c r="C1363" s="15"/>
      <c r="D1363" s="15"/>
      <c r="E1363" s="15"/>
      <c r="F1363" s="15"/>
      <c r="G1363" s="15"/>
      <c r="H1363" s="16" t="s">
        <v>32</v>
      </c>
      <c r="I1363" s="16" t="s">
        <v>32</v>
      </c>
      <c r="J1363" s="15"/>
      <c r="K1363" s="18" t="str" cm="1">
        <f t="array" ref="K1363">IF(I1363="","",_xlfn.XLOOKUP(0&amp;A1363&amp;IF(F1363&lt;&gt;"",F1363,LOOKUP(2,1/(F$2:F1363&lt;&gt;""),F$2:F1363))&amp;I1363,Hoja4!G:G,Hoja4!F:F,"",0))</f>
        <v/>
      </c>
      <c r="L1363" s="15"/>
      <c r="M1363" s="15">
        <v>4</v>
      </c>
      <c r="N1363" s="15" t="s">
        <v>1702</v>
      </c>
      <c r="O1363" s="15" t="s">
        <v>40</v>
      </c>
      <c r="P1363" s="15" t="s">
        <v>131</v>
      </c>
      <c r="Q1363" s="15" t="s">
        <v>36</v>
      </c>
      <c r="R1363" s="15" t="s">
        <v>37</v>
      </c>
      <c r="S1363" s="15">
        <v>0</v>
      </c>
      <c r="T1363" s="15"/>
      <c r="U1363" s="15">
        <v>7415</v>
      </c>
      <c r="V1363" s="15">
        <v>900</v>
      </c>
      <c r="W1363" s="15" t="s">
        <v>38</v>
      </c>
      <c r="X1363" s="15" t="s">
        <v>38</v>
      </c>
      <c r="Y1363" s="15" t="s">
        <v>38</v>
      </c>
      <c r="Z1363" s="2"/>
    </row>
    <row r="1364" spans="1:26">
      <c r="A1364" s="15">
        <v>221</v>
      </c>
      <c r="B1364" s="15">
        <v>1</v>
      </c>
      <c r="C1364" s="15"/>
      <c r="D1364" s="15"/>
      <c r="E1364" s="15"/>
      <c r="F1364" s="15"/>
      <c r="G1364" s="15"/>
      <c r="H1364" s="16" t="s">
        <v>32</v>
      </c>
      <c r="I1364" s="16" t="s">
        <v>32</v>
      </c>
      <c r="J1364" s="15"/>
      <c r="K1364" s="18" t="str" cm="1">
        <f t="array" ref="K1364">IF(I1364="","",_xlfn.XLOOKUP(0&amp;A1364&amp;IF(F1364&lt;&gt;"",F1364,LOOKUP(2,1/(F$2:F1364&lt;&gt;""),F$2:F1364))&amp;I1364,Hoja4!G:G,Hoja4!F:F,"",0))</f>
        <v/>
      </c>
      <c r="L1364" s="15"/>
      <c r="M1364" s="15">
        <v>5</v>
      </c>
      <c r="N1364" s="15" t="s">
        <v>1703</v>
      </c>
      <c r="O1364" s="15" t="s">
        <v>40</v>
      </c>
      <c r="P1364" s="15" t="s">
        <v>95</v>
      </c>
      <c r="Q1364" s="15" t="s">
        <v>36</v>
      </c>
      <c r="R1364" s="15" t="s">
        <v>37</v>
      </c>
      <c r="S1364" s="15">
        <v>0</v>
      </c>
      <c r="T1364" s="15"/>
      <c r="U1364" s="15">
        <v>511</v>
      </c>
      <c r="V1364" s="15">
        <v>50</v>
      </c>
      <c r="W1364" s="15" t="s">
        <v>38</v>
      </c>
      <c r="X1364" s="15" t="s">
        <v>38</v>
      </c>
      <c r="Y1364" s="15" t="s">
        <v>38</v>
      </c>
      <c r="Z1364" s="2"/>
    </row>
    <row r="1365" spans="1:26">
      <c r="A1365" s="15">
        <v>221</v>
      </c>
      <c r="B1365" s="15">
        <v>1</v>
      </c>
      <c r="C1365" s="15"/>
      <c r="D1365" s="15"/>
      <c r="E1365" s="15"/>
      <c r="F1365" s="15"/>
      <c r="G1365" s="15"/>
      <c r="H1365" s="16" t="s">
        <v>32</v>
      </c>
      <c r="I1365" s="16" t="s">
        <v>32</v>
      </c>
      <c r="J1365" s="15"/>
      <c r="K1365" s="18" t="str" cm="1">
        <f t="array" ref="K1365">IF(I1365="","",_xlfn.XLOOKUP(0&amp;A1365&amp;IF(F1365&lt;&gt;"",F1365,LOOKUP(2,1/(F$2:F1365&lt;&gt;""),F$2:F1365))&amp;I1365,Hoja4!G:G,Hoja4!F:F,"",0))</f>
        <v/>
      </c>
      <c r="L1365" s="15"/>
      <c r="M1365" s="15">
        <v>6</v>
      </c>
      <c r="N1365" s="15" t="s">
        <v>1704</v>
      </c>
      <c r="O1365" s="15" t="s">
        <v>40</v>
      </c>
      <c r="P1365" s="15" t="s">
        <v>95</v>
      </c>
      <c r="Q1365" s="15" t="s">
        <v>36</v>
      </c>
      <c r="R1365" s="15" t="s">
        <v>37</v>
      </c>
      <c r="S1365" s="15">
        <v>97</v>
      </c>
      <c r="T1365" s="15"/>
      <c r="U1365" s="15">
        <v>24</v>
      </c>
      <c r="V1365" s="15"/>
      <c r="W1365" s="15" t="s">
        <v>38</v>
      </c>
      <c r="X1365" s="15" t="s">
        <v>43</v>
      </c>
      <c r="Y1365" s="15" t="s">
        <v>43</v>
      </c>
      <c r="Z1365" s="2"/>
    </row>
    <row r="1366" spans="1:26">
      <c r="A1366" s="15">
        <v>221</v>
      </c>
      <c r="B1366" s="15">
        <v>1</v>
      </c>
      <c r="C1366" s="15"/>
      <c r="D1366" s="15"/>
      <c r="E1366" s="15"/>
      <c r="F1366" s="15"/>
      <c r="G1366" s="15"/>
      <c r="H1366" s="16" t="s">
        <v>32</v>
      </c>
      <c r="I1366" s="16" t="s">
        <v>32</v>
      </c>
      <c r="J1366" s="15"/>
      <c r="K1366" s="18" t="str" cm="1">
        <f t="array" ref="K1366">IF(I1366="","",_xlfn.XLOOKUP(0&amp;A1366&amp;IF(F1366&lt;&gt;"",F1366,LOOKUP(2,1/(F$2:F1366&lt;&gt;""),F$2:F1366))&amp;I1366,Hoja4!G:G,Hoja4!F:F,"",0))</f>
        <v/>
      </c>
      <c r="L1366" s="15"/>
      <c r="M1366" s="15">
        <v>7</v>
      </c>
      <c r="N1366" s="15" t="s">
        <v>1705</v>
      </c>
      <c r="O1366" s="15" t="s">
        <v>40</v>
      </c>
      <c r="P1366" s="15" t="s">
        <v>95</v>
      </c>
      <c r="Q1366" s="15" t="s">
        <v>36</v>
      </c>
      <c r="R1366" s="15" t="s">
        <v>58</v>
      </c>
      <c r="S1366" s="15">
        <v>3</v>
      </c>
      <c r="T1366" s="15"/>
      <c r="U1366" s="15">
        <v>0</v>
      </c>
      <c r="V1366" s="15"/>
      <c r="W1366" s="15" t="s">
        <v>38</v>
      </c>
      <c r="X1366" s="15" t="s">
        <v>43</v>
      </c>
      <c r="Y1366" s="15" t="s">
        <v>43</v>
      </c>
      <c r="Z1366" s="2"/>
    </row>
    <row r="1367" spans="1:26">
      <c r="A1367" s="15">
        <v>221</v>
      </c>
      <c r="B1367" s="15">
        <v>1</v>
      </c>
      <c r="C1367" s="15"/>
      <c r="D1367" s="15"/>
      <c r="E1367" s="15"/>
      <c r="F1367" s="15"/>
      <c r="G1367" s="15"/>
      <c r="H1367" s="16" t="s">
        <v>32</v>
      </c>
      <c r="I1367" s="16" t="s">
        <v>32</v>
      </c>
      <c r="J1367" s="15"/>
      <c r="K1367" s="18" t="str" cm="1">
        <f t="array" ref="K1367">IF(I1367="","",_xlfn.XLOOKUP(0&amp;A1367&amp;IF(F1367&lt;&gt;"",F1367,LOOKUP(2,1/(F$2:F1367&lt;&gt;""),F$2:F1367))&amp;I1367,Hoja4!G:G,Hoja4!F:F,"",0))</f>
        <v/>
      </c>
      <c r="L1367" s="15"/>
      <c r="M1367" s="15">
        <v>8</v>
      </c>
      <c r="N1367" s="15" t="s">
        <v>1706</v>
      </c>
      <c r="O1367" s="15" t="s">
        <v>40</v>
      </c>
      <c r="P1367" s="15" t="s">
        <v>131</v>
      </c>
      <c r="Q1367" s="15" t="s">
        <v>36</v>
      </c>
      <c r="R1367" s="15" t="s">
        <v>58</v>
      </c>
      <c r="S1367" s="15">
        <v>291</v>
      </c>
      <c r="T1367" s="15"/>
      <c r="U1367" s="15">
        <v>11</v>
      </c>
      <c r="V1367" s="15"/>
      <c r="W1367" s="15" t="s">
        <v>38</v>
      </c>
      <c r="X1367" s="15" t="s">
        <v>43</v>
      </c>
      <c r="Y1367" s="15" t="s">
        <v>43</v>
      </c>
      <c r="Z1367" s="2"/>
    </row>
    <row r="1368" spans="1:26">
      <c r="A1368" s="15">
        <v>221</v>
      </c>
      <c r="B1368" s="15">
        <v>1</v>
      </c>
      <c r="C1368" s="15"/>
      <c r="D1368" s="15"/>
      <c r="E1368" s="15"/>
      <c r="F1368" s="15"/>
      <c r="G1368" s="15"/>
      <c r="H1368" s="16" t="s">
        <v>32</v>
      </c>
      <c r="I1368" s="16" t="s">
        <v>32</v>
      </c>
      <c r="J1368" s="15"/>
      <c r="K1368" s="18" t="str" cm="1">
        <f t="array" ref="K1368">IF(I1368="","",_xlfn.XLOOKUP(0&amp;A1368&amp;IF(F1368&lt;&gt;"",F1368,LOOKUP(2,1/(F$2:F1368&lt;&gt;""),F$2:F1368))&amp;I1368,Hoja4!G:G,Hoja4!F:F,"",0))</f>
        <v/>
      </c>
      <c r="L1368" s="15"/>
      <c r="M1368" s="15">
        <v>9</v>
      </c>
      <c r="N1368" s="15" t="s">
        <v>1707</v>
      </c>
      <c r="O1368" s="15" t="s">
        <v>40</v>
      </c>
      <c r="P1368" s="15" t="s">
        <v>95</v>
      </c>
      <c r="Q1368" s="15" t="s">
        <v>41</v>
      </c>
      <c r="R1368" s="15" t="s">
        <v>37</v>
      </c>
      <c r="S1368" s="15">
        <v>0</v>
      </c>
      <c r="T1368" s="15"/>
      <c r="U1368" s="15">
        <v>100</v>
      </c>
      <c r="V1368" s="15"/>
      <c r="W1368" s="15" t="s">
        <v>38</v>
      </c>
      <c r="X1368" s="15" t="s">
        <v>43</v>
      </c>
      <c r="Y1368" s="15" t="s">
        <v>43</v>
      </c>
      <c r="Z1368" s="2"/>
    </row>
    <row r="1369" spans="1:26">
      <c r="A1369" s="15">
        <v>221</v>
      </c>
      <c r="B1369" s="15">
        <v>1</v>
      </c>
      <c r="C1369" s="15"/>
      <c r="D1369" s="15"/>
      <c r="E1369" s="15"/>
      <c r="F1369" s="15"/>
      <c r="G1369" s="15"/>
      <c r="H1369" s="16" t="s">
        <v>32</v>
      </c>
      <c r="I1369" s="16" t="s">
        <v>32</v>
      </c>
      <c r="J1369" s="15"/>
      <c r="K1369" s="18" t="str" cm="1">
        <f t="array" ref="K1369">IF(I1369="","",_xlfn.XLOOKUP(0&amp;A1369&amp;IF(F1369&lt;&gt;"",F1369,LOOKUP(2,1/(F$2:F1369&lt;&gt;""),F$2:F1369))&amp;I1369,Hoja4!G:G,Hoja4!F:F,"",0))</f>
        <v/>
      </c>
      <c r="L1369" s="15"/>
      <c r="M1369" s="15">
        <v>10</v>
      </c>
      <c r="N1369" s="15" t="s">
        <v>1708</v>
      </c>
      <c r="O1369" s="15" t="s">
        <v>40</v>
      </c>
      <c r="P1369" s="15" t="s">
        <v>95</v>
      </c>
      <c r="Q1369" s="15" t="s">
        <v>36</v>
      </c>
      <c r="R1369" s="15" t="s">
        <v>37</v>
      </c>
      <c r="S1369" s="15">
        <v>45</v>
      </c>
      <c r="T1369" s="15"/>
      <c r="U1369" s="15">
        <v>158</v>
      </c>
      <c r="V1369" s="15">
        <v>17</v>
      </c>
      <c r="W1369" s="15" t="s">
        <v>38</v>
      </c>
      <c r="X1369" s="15" t="s">
        <v>38</v>
      </c>
      <c r="Y1369" s="15" t="s">
        <v>38</v>
      </c>
      <c r="Z1369" s="2"/>
    </row>
    <row r="1370" spans="1:26">
      <c r="A1370" s="3">
        <v>221</v>
      </c>
      <c r="B1370" s="3">
        <v>1</v>
      </c>
      <c r="C1370" s="3" t="s">
        <v>1687</v>
      </c>
      <c r="D1370" s="3"/>
      <c r="E1370" s="3"/>
      <c r="F1370" s="3">
        <v>1</v>
      </c>
      <c r="G1370" s="3" t="s">
        <v>1689</v>
      </c>
      <c r="H1370" s="4" t="s">
        <v>32</v>
      </c>
      <c r="I1370" s="4" t="s">
        <v>32</v>
      </c>
      <c r="J1370" s="3" t="s">
        <v>44</v>
      </c>
      <c r="K1370" s="11">
        <f>SUM(K1357:K1369)</f>
        <v>3600000000</v>
      </c>
      <c r="L1370" s="13">
        <f>SUM(L1356:L1369)</f>
        <v>0</v>
      </c>
      <c r="M1370" s="3"/>
      <c r="N1370" s="3"/>
      <c r="O1370" s="3"/>
      <c r="P1370" s="3"/>
      <c r="Q1370" s="3"/>
      <c r="R1370" s="3"/>
      <c r="S1370" s="3"/>
      <c r="T1370" s="3"/>
      <c r="U1370" s="3"/>
      <c r="V1370" s="3"/>
      <c r="W1370" s="3"/>
      <c r="X1370" s="3"/>
      <c r="Y1370" s="3" t="s">
        <v>45</v>
      </c>
      <c r="Z1370" s="13">
        <f>SUM(Z1356:Z1369)</f>
        <v>0</v>
      </c>
    </row>
    <row r="1371" spans="1:26">
      <c r="A1371" s="15">
        <v>221</v>
      </c>
      <c r="B1371" s="15">
        <v>1</v>
      </c>
      <c r="C1371" s="15" t="s">
        <v>1687</v>
      </c>
      <c r="D1371" s="15">
        <v>1</v>
      </c>
      <c r="E1371" s="15" t="s">
        <v>1688</v>
      </c>
      <c r="F1371" s="15">
        <v>2</v>
      </c>
      <c r="G1371" s="15" t="s">
        <v>1709</v>
      </c>
      <c r="H1371" s="16" t="s">
        <v>1710</v>
      </c>
      <c r="I1371" s="16" t="s">
        <v>1711</v>
      </c>
      <c r="J1371" s="15" t="s">
        <v>1712</v>
      </c>
      <c r="K1371" s="9" cm="1">
        <f t="array" ref="K1371">IF(I1371="","",_xlfn.XLOOKUP(0&amp;A1371&amp;IF(F1371&lt;&gt;"",F1371,LOOKUP(2,1/(F$2:F1371&lt;&gt;""),F$2:F1371))&amp;I1371,Hoja4!G:G,Hoja4!F:F,"",0))</f>
        <v>850000000</v>
      </c>
      <c r="L1371" s="2"/>
      <c r="M1371" s="15"/>
      <c r="N1371" s="15"/>
      <c r="O1371" s="15"/>
      <c r="P1371" s="15"/>
      <c r="Q1371" s="15"/>
      <c r="R1371" s="15"/>
      <c r="S1371" s="15"/>
      <c r="T1371" s="15"/>
      <c r="U1371" s="15"/>
      <c r="V1371" s="15"/>
      <c r="W1371" s="15"/>
      <c r="X1371" s="15"/>
      <c r="Y1371" s="15"/>
      <c r="Z1371" s="15"/>
    </row>
    <row r="1372" spans="1:26">
      <c r="A1372" s="15">
        <v>221</v>
      </c>
      <c r="B1372" s="15">
        <v>1</v>
      </c>
      <c r="C1372" s="15"/>
      <c r="D1372" s="15"/>
      <c r="E1372" s="15"/>
      <c r="F1372" s="15"/>
      <c r="G1372" s="15"/>
      <c r="H1372" s="16" t="s">
        <v>32</v>
      </c>
      <c r="I1372" s="16" t="s">
        <v>32</v>
      </c>
      <c r="J1372" s="15"/>
      <c r="K1372" s="18" t="str" cm="1">
        <f t="array" ref="K1372">IF(I1372="","",_xlfn.XLOOKUP(0&amp;A1372&amp;IF(F1372&lt;&gt;"",F1372,LOOKUP(2,1/(F$2:F1372&lt;&gt;""),F$2:F1372))&amp;I1372,Hoja4!G:G,Hoja4!F:F,"",0))</f>
        <v/>
      </c>
      <c r="L1372" s="15"/>
      <c r="M1372" s="15">
        <v>11</v>
      </c>
      <c r="N1372" s="15" t="s">
        <v>1713</v>
      </c>
      <c r="O1372" s="15" t="s">
        <v>40</v>
      </c>
      <c r="P1372" s="15" t="s">
        <v>95</v>
      </c>
      <c r="Q1372" s="15" t="s">
        <v>36</v>
      </c>
      <c r="R1372" s="15" t="s">
        <v>37</v>
      </c>
      <c r="S1372" s="15">
        <v>81</v>
      </c>
      <c r="T1372" s="15"/>
      <c r="U1372" s="15">
        <v>791</v>
      </c>
      <c r="V1372" s="15">
        <v>100</v>
      </c>
      <c r="W1372" s="15" t="s">
        <v>38</v>
      </c>
      <c r="X1372" s="15" t="s">
        <v>38</v>
      </c>
      <c r="Y1372" s="15" t="s">
        <v>38</v>
      </c>
      <c r="Z1372" s="2"/>
    </row>
    <row r="1373" spans="1:26">
      <c r="A1373" s="15">
        <v>221</v>
      </c>
      <c r="B1373" s="15">
        <v>1</v>
      </c>
      <c r="C1373" s="15"/>
      <c r="D1373" s="15"/>
      <c r="E1373" s="15"/>
      <c r="F1373" s="15"/>
      <c r="G1373" s="15"/>
      <c r="H1373" s="16" t="s">
        <v>32</v>
      </c>
      <c r="I1373" s="16" t="s">
        <v>32</v>
      </c>
      <c r="J1373" s="15"/>
      <c r="K1373" s="18" t="str" cm="1">
        <f t="array" ref="K1373">IF(I1373="","",_xlfn.XLOOKUP(0&amp;A1373&amp;IF(F1373&lt;&gt;"",F1373,LOOKUP(2,1/(F$2:F1373&lt;&gt;""),F$2:F1373))&amp;I1373,Hoja4!G:G,Hoja4!F:F,"",0))</f>
        <v/>
      </c>
      <c r="L1373" s="15"/>
      <c r="M1373" s="15">
        <v>12</v>
      </c>
      <c r="N1373" s="15" t="s">
        <v>1714</v>
      </c>
      <c r="O1373" s="15" t="s">
        <v>40</v>
      </c>
      <c r="P1373" s="15" t="s">
        <v>95</v>
      </c>
      <c r="Q1373" s="15" t="s">
        <v>36</v>
      </c>
      <c r="R1373" s="15" t="s">
        <v>37</v>
      </c>
      <c r="S1373" s="15">
        <v>900</v>
      </c>
      <c r="T1373" s="15"/>
      <c r="U1373" s="15">
        <v>150</v>
      </c>
      <c r="V1373" s="15"/>
      <c r="W1373" s="15" t="s">
        <v>38</v>
      </c>
      <c r="X1373" s="15" t="s">
        <v>43</v>
      </c>
      <c r="Y1373" s="15" t="s">
        <v>43</v>
      </c>
      <c r="Z1373" s="2"/>
    </row>
    <row r="1374" spans="1:26">
      <c r="A1374" s="15">
        <v>221</v>
      </c>
      <c r="B1374" s="15">
        <v>1</v>
      </c>
      <c r="C1374" s="15"/>
      <c r="D1374" s="15"/>
      <c r="E1374" s="15"/>
      <c r="F1374" s="15"/>
      <c r="G1374" s="15"/>
      <c r="H1374" s="16" t="s">
        <v>32</v>
      </c>
      <c r="I1374" s="16" t="s">
        <v>32</v>
      </c>
      <c r="J1374" s="15"/>
      <c r="K1374" s="18" t="str" cm="1">
        <f t="array" ref="K1374">IF(I1374="","",_xlfn.XLOOKUP(0&amp;A1374&amp;IF(F1374&lt;&gt;"",F1374,LOOKUP(2,1/(F$2:F1374&lt;&gt;""),F$2:F1374))&amp;I1374,Hoja4!G:G,Hoja4!F:F,"",0))</f>
        <v/>
      </c>
      <c r="L1374" s="15"/>
      <c r="M1374" s="15">
        <v>13</v>
      </c>
      <c r="N1374" s="15" t="s">
        <v>1715</v>
      </c>
      <c r="O1374" s="15" t="s">
        <v>40</v>
      </c>
      <c r="P1374" s="15" t="s">
        <v>95</v>
      </c>
      <c r="Q1374" s="15" t="s">
        <v>36</v>
      </c>
      <c r="R1374" s="15" t="s">
        <v>37</v>
      </c>
      <c r="S1374" s="15">
        <v>2</v>
      </c>
      <c r="T1374" s="15"/>
      <c r="U1374" s="15">
        <v>1</v>
      </c>
      <c r="V1374" s="15"/>
      <c r="W1374" s="15" t="s">
        <v>38</v>
      </c>
      <c r="X1374" s="15" t="s">
        <v>43</v>
      </c>
      <c r="Y1374" s="15" t="s">
        <v>43</v>
      </c>
      <c r="Z1374" s="2"/>
    </row>
    <row r="1375" spans="1:26">
      <c r="A1375" s="3">
        <v>221</v>
      </c>
      <c r="B1375" s="3">
        <v>1</v>
      </c>
      <c r="C1375" s="3" t="s">
        <v>1687</v>
      </c>
      <c r="D1375" s="3"/>
      <c r="E1375" s="3"/>
      <c r="F1375" s="3">
        <v>2</v>
      </c>
      <c r="G1375" s="3" t="s">
        <v>1709</v>
      </c>
      <c r="H1375" s="4" t="s">
        <v>32</v>
      </c>
      <c r="I1375" s="4" t="s">
        <v>32</v>
      </c>
      <c r="J1375" s="3" t="s">
        <v>44</v>
      </c>
      <c r="K1375" s="11">
        <f>SUM(K1371:K1374)</f>
        <v>850000000</v>
      </c>
      <c r="L1375" s="13">
        <f>SUM(L1371:L1374)</f>
        <v>0</v>
      </c>
      <c r="M1375" s="3"/>
      <c r="N1375" s="3"/>
      <c r="O1375" s="3"/>
      <c r="P1375" s="3"/>
      <c r="Q1375" s="3"/>
      <c r="R1375" s="3"/>
      <c r="S1375" s="3"/>
      <c r="T1375" s="3"/>
      <c r="U1375" s="3"/>
      <c r="V1375" s="3"/>
      <c r="W1375" s="3"/>
      <c r="X1375" s="3"/>
      <c r="Y1375" s="3" t="s">
        <v>45</v>
      </c>
      <c r="Z1375" s="13">
        <f>SUM(Z1371:Z1374)</f>
        <v>0</v>
      </c>
    </row>
    <row r="1376" spans="1:26">
      <c r="A1376" s="15">
        <v>221</v>
      </c>
      <c r="B1376" s="15">
        <v>1</v>
      </c>
      <c r="C1376" s="15" t="s">
        <v>1687</v>
      </c>
      <c r="D1376" s="15">
        <v>1</v>
      </c>
      <c r="E1376" s="15" t="s">
        <v>1688</v>
      </c>
      <c r="F1376" s="15">
        <v>12</v>
      </c>
      <c r="G1376" s="15" t="s">
        <v>1716</v>
      </c>
      <c r="H1376" s="16" t="s">
        <v>1717</v>
      </c>
      <c r="I1376" s="16" t="s">
        <v>1718</v>
      </c>
      <c r="J1376" s="15" t="s">
        <v>1719</v>
      </c>
      <c r="K1376" s="9" cm="1">
        <f t="array" ref="K1376">IF(I1376="","",_xlfn.XLOOKUP(0&amp;A1376&amp;IF(F1376&lt;&gt;"",F1376,LOOKUP(2,1/(F$2:F1376&lt;&gt;""),F$2:F1376))&amp;I1376,Hoja4!G:G,Hoja4!F:F,"",0))</f>
        <v>1700000000</v>
      </c>
      <c r="L1376" s="2"/>
      <c r="M1376" s="15"/>
      <c r="N1376" s="15"/>
      <c r="O1376" s="15"/>
      <c r="P1376" s="15"/>
      <c r="Q1376" s="15"/>
      <c r="R1376" s="15"/>
      <c r="S1376" s="15"/>
      <c r="T1376" s="15"/>
      <c r="U1376" s="15"/>
      <c r="V1376" s="15"/>
      <c r="W1376" s="15"/>
      <c r="X1376" s="15"/>
      <c r="Y1376" s="15"/>
      <c r="Z1376" s="15"/>
    </row>
    <row r="1377" spans="1:26">
      <c r="A1377" s="15">
        <v>221</v>
      </c>
      <c r="B1377" s="15">
        <v>1</v>
      </c>
      <c r="C1377" s="15"/>
      <c r="D1377" s="15"/>
      <c r="E1377" s="15"/>
      <c r="F1377" s="15"/>
      <c r="G1377" s="15"/>
      <c r="H1377" s="16" t="s">
        <v>32</v>
      </c>
      <c r="I1377" s="16" t="s">
        <v>32</v>
      </c>
      <c r="J1377" s="15"/>
      <c r="K1377" s="18" t="str" cm="1">
        <f t="array" ref="K1377">IF(I1377="","",_xlfn.XLOOKUP(0&amp;A1377&amp;IF(F1377&lt;&gt;"",F1377,LOOKUP(2,1/(F$2:F1377&lt;&gt;""),F$2:F1377))&amp;I1377,Hoja4!G:G,Hoja4!F:F,"",0))</f>
        <v/>
      </c>
      <c r="L1377" s="15"/>
      <c r="M1377" s="15">
        <v>21</v>
      </c>
      <c r="N1377" s="15" t="s">
        <v>1720</v>
      </c>
      <c r="O1377" s="15" t="s">
        <v>1721</v>
      </c>
      <c r="P1377" s="15" t="s">
        <v>95</v>
      </c>
      <c r="Q1377" s="15" t="s">
        <v>41</v>
      </c>
      <c r="R1377" s="15" t="s">
        <v>37</v>
      </c>
      <c r="S1377" s="15"/>
      <c r="T1377" s="15"/>
      <c r="U1377" s="15">
        <v>100</v>
      </c>
      <c r="V1377" s="15"/>
      <c r="W1377" s="15" t="s">
        <v>60</v>
      </c>
      <c r="X1377" s="15" t="s">
        <v>60</v>
      </c>
      <c r="Y1377" s="15" t="s">
        <v>38</v>
      </c>
      <c r="Z1377" s="2"/>
    </row>
    <row r="1378" spans="1:26">
      <c r="A1378" s="3">
        <v>221</v>
      </c>
      <c r="B1378" s="3">
        <v>1</v>
      </c>
      <c r="C1378" s="3" t="s">
        <v>1687</v>
      </c>
      <c r="D1378" s="3"/>
      <c r="E1378" s="3"/>
      <c r="F1378" s="3">
        <v>12</v>
      </c>
      <c r="G1378" s="3" t="s">
        <v>1716</v>
      </c>
      <c r="H1378" s="4" t="s">
        <v>32</v>
      </c>
      <c r="I1378" s="4" t="s">
        <v>32</v>
      </c>
      <c r="J1378" s="3" t="s">
        <v>44</v>
      </c>
      <c r="K1378" s="11">
        <f>SUM(K1376:K1377)</f>
        <v>1700000000</v>
      </c>
      <c r="L1378" s="13">
        <f>SUM(L1376:L1377)</f>
        <v>0</v>
      </c>
      <c r="M1378" s="3"/>
      <c r="N1378" s="3"/>
      <c r="O1378" s="3"/>
      <c r="P1378" s="3"/>
      <c r="Q1378" s="3"/>
      <c r="R1378" s="3"/>
      <c r="S1378" s="3"/>
      <c r="T1378" s="3"/>
      <c r="U1378" s="3"/>
      <c r="V1378" s="3"/>
      <c r="W1378" s="3"/>
      <c r="X1378" s="3"/>
      <c r="Y1378" s="3" t="s">
        <v>45</v>
      </c>
      <c r="Z1378" s="13">
        <f>SUM(Z1376:Z1377)</f>
        <v>0</v>
      </c>
    </row>
    <row r="1379" spans="1:26">
      <c r="A1379" s="15">
        <v>221</v>
      </c>
      <c r="B1379" s="15">
        <v>1</v>
      </c>
      <c r="C1379" s="15" t="s">
        <v>1687</v>
      </c>
      <c r="D1379" s="15">
        <v>2</v>
      </c>
      <c r="E1379" s="15" t="s">
        <v>1722</v>
      </c>
      <c r="F1379" s="15">
        <v>6</v>
      </c>
      <c r="G1379" s="15" t="s">
        <v>1723</v>
      </c>
      <c r="H1379" s="16" t="s">
        <v>32</v>
      </c>
      <c r="I1379" s="16" t="s">
        <v>32</v>
      </c>
      <c r="J1379" s="15"/>
      <c r="K1379" s="18" t="str" cm="1">
        <f t="array" ref="K1379">IF(I1379="","",_xlfn.XLOOKUP(0&amp;A1379&amp;IF(F1379&lt;&gt;"",F1379,LOOKUP(2,1/(F$2:F1379&lt;&gt;""),F$2:F1379))&amp;I1379,Hoja4!G:G,Hoja4!F:F,"",0))</f>
        <v/>
      </c>
      <c r="L1379" s="15"/>
      <c r="M1379" s="15"/>
      <c r="N1379" s="15"/>
      <c r="O1379" s="15"/>
      <c r="P1379" s="15"/>
      <c r="Q1379" s="15"/>
      <c r="R1379" s="15"/>
      <c r="S1379" s="15"/>
      <c r="T1379" s="15"/>
      <c r="U1379" s="15"/>
      <c r="V1379" s="15"/>
      <c r="W1379" s="15"/>
      <c r="X1379" s="15"/>
      <c r="Y1379" s="15"/>
      <c r="Z1379" s="2"/>
    </row>
    <row r="1380" spans="1:26">
      <c r="A1380" s="15">
        <v>221</v>
      </c>
      <c r="B1380" s="15">
        <v>1</v>
      </c>
      <c r="C1380" s="15"/>
      <c r="D1380" s="15"/>
      <c r="E1380" s="15"/>
      <c r="F1380" s="15"/>
      <c r="G1380" s="15"/>
      <c r="H1380" s="16" t="s">
        <v>32</v>
      </c>
      <c r="I1380" s="16" t="s">
        <v>32</v>
      </c>
      <c r="J1380" s="15"/>
      <c r="K1380" s="18" t="str" cm="1">
        <f t="array" ref="K1380">IF(I1380="","",_xlfn.XLOOKUP(0&amp;A1380&amp;IF(F1380&lt;&gt;"",F1380,LOOKUP(2,1/(F$2:F1380&lt;&gt;""),F$2:F1380))&amp;I1380,Hoja4!G:G,Hoja4!F:F,"",0))</f>
        <v/>
      </c>
      <c r="L1380" s="15"/>
      <c r="M1380" s="15">
        <v>15</v>
      </c>
      <c r="N1380" s="15" t="s">
        <v>1724</v>
      </c>
      <c r="O1380" s="15" t="s">
        <v>40</v>
      </c>
      <c r="P1380" s="15" t="s">
        <v>95</v>
      </c>
      <c r="Q1380" s="15" t="s">
        <v>36</v>
      </c>
      <c r="R1380" s="15" t="s">
        <v>37</v>
      </c>
      <c r="S1380" s="15">
        <v>0</v>
      </c>
      <c r="T1380" s="15"/>
      <c r="U1380" s="15">
        <v>17</v>
      </c>
      <c r="V1380" s="15">
        <v>2</v>
      </c>
      <c r="W1380" s="15" t="s">
        <v>38</v>
      </c>
      <c r="X1380" s="15" t="s">
        <v>38</v>
      </c>
      <c r="Y1380" s="15" t="s">
        <v>43</v>
      </c>
      <c r="Z1380" s="2"/>
    </row>
    <row r="1381" spans="1:26">
      <c r="A1381" s="3">
        <v>221</v>
      </c>
      <c r="B1381" s="3">
        <v>1</v>
      </c>
      <c r="C1381" s="3" t="s">
        <v>1687</v>
      </c>
      <c r="D1381" s="3"/>
      <c r="E1381" s="3"/>
      <c r="F1381" s="3">
        <v>6</v>
      </c>
      <c r="G1381" s="3" t="s">
        <v>1723</v>
      </c>
      <c r="H1381" s="4" t="s">
        <v>32</v>
      </c>
      <c r="I1381" s="4" t="s">
        <v>32</v>
      </c>
      <c r="J1381" s="3" t="s">
        <v>44</v>
      </c>
      <c r="K1381" s="11">
        <f>SUM(K1379:K1380)</f>
        <v>0</v>
      </c>
      <c r="L1381" s="13">
        <f>SUM(L1379:L1380)</f>
        <v>0</v>
      </c>
      <c r="M1381" s="3"/>
      <c r="N1381" s="3"/>
      <c r="O1381" s="3"/>
      <c r="P1381" s="3"/>
      <c r="Q1381" s="3"/>
      <c r="R1381" s="3"/>
      <c r="S1381" s="3"/>
      <c r="T1381" s="3"/>
      <c r="U1381" s="3"/>
      <c r="V1381" s="3"/>
      <c r="W1381" s="3"/>
      <c r="X1381" s="3"/>
      <c r="Y1381" s="3" t="s">
        <v>45</v>
      </c>
      <c r="Z1381" s="13">
        <f>SUM(Z1379:Z1380)</f>
        <v>0</v>
      </c>
    </row>
    <row r="1382" spans="1:26">
      <c r="A1382" s="15">
        <v>221</v>
      </c>
      <c r="B1382" s="15">
        <v>1</v>
      </c>
      <c r="C1382" s="15" t="s">
        <v>1687</v>
      </c>
      <c r="D1382" s="15">
        <v>2</v>
      </c>
      <c r="E1382" s="15" t="s">
        <v>1722</v>
      </c>
      <c r="F1382" s="15">
        <v>7</v>
      </c>
      <c r="G1382" s="15" t="s">
        <v>1725</v>
      </c>
      <c r="H1382" s="16" t="s">
        <v>1693</v>
      </c>
      <c r="I1382" s="16" t="s">
        <v>1694</v>
      </c>
      <c r="J1382" s="15" t="s">
        <v>1695</v>
      </c>
      <c r="K1382" s="9" cm="1">
        <f t="array" ref="K1382">IF(I1382="","",_xlfn.XLOOKUP(0&amp;A1382&amp;IF(F1382&lt;&gt;"",F1382,LOOKUP(2,1/(F$2:F1382&lt;&gt;""),F$2:F1382))&amp;I1382,Hoja4!G:G,Hoja4!F:F,"",0))</f>
        <v>1100000000</v>
      </c>
      <c r="L1382" s="2"/>
      <c r="M1382" s="15"/>
      <c r="N1382" s="15"/>
      <c r="O1382" s="15"/>
      <c r="P1382" s="15"/>
      <c r="Q1382" s="15"/>
      <c r="R1382" s="15"/>
      <c r="S1382" s="15"/>
      <c r="T1382" s="15"/>
      <c r="U1382" s="15"/>
      <c r="V1382" s="15"/>
      <c r="W1382" s="15"/>
      <c r="X1382" s="15"/>
      <c r="Y1382" s="15"/>
      <c r="Z1382" s="15"/>
    </row>
    <row r="1383" spans="1:26">
      <c r="A1383" s="15">
        <v>221</v>
      </c>
      <c r="B1383" s="15">
        <v>1</v>
      </c>
      <c r="C1383" s="15"/>
      <c r="D1383" s="15"/>
      <c r="E1383" s="15"/>
      <c r="F1383" s="15"/>
      <c r="G1383" s="15"/>
      <c r="H1383" s="16" t="s">
        <v>32</v>
      </c>
      <c r="I1383" s="16" t="s">
        <v>32</v>
      </c>
      <c r="J1383" s="15"/>
      <c r="K1383" s="18" t="str" cm="1">
        <f t="array" ref="K1383">IF(I1383="","",_xlfn.XLOOKUP(0&amp;A1383&amp;IF(F1383&lt;&gt;"",F1383,LOOKUP(2,1/(F$2:F1383&lt;&gt;""),F$2:F1383))&amp;I1383,Hoja4!G:G,Hoja4!F:F,"",0))</f>
        <v/>
      </c>
      <c r="L1383" s="15"/>
      <c r="M1383" s="15">
        <v>16</v>
      </c>
      <c r="N1383" s="15" t="s">
        <v>1726</v>
      </c>
      <c r="O1383" s="15" t="s">
        <v>40</v>
      </c>
      <c r="P1383" s="15" t="s">
        <v>35</v>
      </c>
      <c r="Q1383" s="15" t="s">
        <v>36</v>
      </c>
      <c r="R1383" s="15" t="s">
        <v>58</v>
      </c>
      <c r="S1383" s="15">
        <v>748204</v>
      </c>
      <c r="T1383" s="15"/>
      <c r="U1383" s="15">
        <v>443979</v>
      </c>
      <c r="V1383" s="15">
        <v>40000</v>
      </c>
      <c r="W1383" s="15" t="s">
        <v>38</v>
      </c>
      <c r="X1383" s="15" t="s">
        <v>38</v>
      </c>
      <c r="Y1383" s="15" t="s">
        <v>38</v>
      </c>
      <c r="Z1383" s="2"/>
    </row>
    <row r="1384" spans="1:26">
      <c r="A1384" s="15">
        <v>221</v>
      </c>
      <c r="B1384" s="15">
        <v>1</v>
      </c>
      <c r="C1384" s="15"/>
      <c r="D1384" s="15"/>
      <c r="E1384" s="15"/>
      <c r="F1384" s="15"/>
      <c r="G1384" s="15"/>
      <c r="H1384" s="16" t="s">
        <v>32</v>
      </c>
      <c r="I1384" s="16" t="s">
        <v>32</v>
      </c>
      <c r="J1384" s="15"/>
      <c r="K1384" s="18" t="str" cm="1">
        <f t="array" ref="K1384">IF(I1384="","",_xlfn.XLOOKUP(0&amp;A1384&amp;IF(F1384&lt;&gt;"",F1384,LOOKUP(2,1/(F$2:F1384&lt;&gt;""),F$2:F1384))&amp;I1384,Hoja4!G:G,Hoja4!F:F,"",0))</f>
        <v/>
      </c>
      <c r="L1384" s="15"/>
      <c r="M1384" s="15">
        <v>22</v>
      </c>
      <c r="N1384" s="15" t="s">
        <v>1727</v>
      </c>
      <c r="O1384" s="15" t="s">
        <v>40</v>
      </c>
      <c r="P1384" s="15" t="s">
        <v>95</v>
      </c>
      <c r="Q1384" s="15" t="s">
        <v>36</v>
      </c>
      <c r="R1384" s="15" t="s">
        <v>37</v>
      </c>
      <c r="S1384" s="15"/>
      <c r="T1384" s="15"/>
      <c r="U1384" s="15">
        <v>8</v>
      </c>
      <c r="V1384" s="15"/>
      <c r="W1384" s="15" t="s">
        <v>60</v>
      </c>
      <c r="X1384" s="15" t="s">
        <v>60</v>
      </c>
      <c r="Y1384" s="15" t="s">
        <v>38</v>
      </c>
      <c r="Z1384" s="2"/>
    </row>
    <row r="1385" spans="1:26">
      <c r="A1385" s="3">
        <v>221</v>
      </c>
      <c r="B1385" s="3">
        <v>1</v>
      </c>
      <c r="C1385" s="3" t="s">
        <v>1687</v>
      </c>
      <c r="D1385" s="3"/>
      <c r="E1385" s="3"/>
      <c r="F1385" s="3">
        <v>7</v>
      </c>
      <c r="G1385" s="3" t="s">
        <v>1725</v>
      </c>
      <c r="H1385" s="4" t="s">
        <v>32</v>
      </c>
      <c r="I1385" s="4" t="s">
        <v>32</v>
      </c>
      <c r="J1385" s="3" t="s">
        <v>44</v>
      </c>
      <c r="K1385" s="11">
        <f>SUM(K1382:K1384)</f>
        <v>1100000000</v>
      </c>
      <c r="L1385" s="13">
        <f>SUM(L1382:L1384)</f>
        <v>0</v>
      </c>
      <c r="M1385" s="3"/>
      <c r="N1385" s="3"/>
      <c r="O1385" s="3"/>
      <c r="P1385" s="3"/>
      <c r="Q1385" s="3"/>
      <c r="R1385" s="3"/>
      <c r="S1385" s="3"/>
      <c r="T1385" s="3"/>
      <c r="U1385" s="3"/>
      <c r="V1385" s="3"/>
      <c r="W1385" s="3"/>
      <c r="X1385" s="3"/>
      <c r="Y1385" s="3" t="s">
        <v>45</v>
      </c>
      <c r="Z1385" s="13">
        <f>SUM(Z1382:Z1384)</f>
        <v>0</v>
      </c>
    </row>
    <row r="1386" spans="1:26">
      <c r="A1386" s="15">
        <v>221</v>
      </c>
      <c r="B1386" s="15">
        <v>1</v>
      </c>
      <c r="C1386" s="15" t="s">
        <v>1687</v>
      </c>
      <c r="D1386" s="15">
        <v>2</v>
      </c>
      <c r="E1386" s="15" t="s">
        <v>1722</v>
      </c>
      <c r="F1386" s="15">
        <v>8</v>
      </c>
      <c r="G1386" s="15" t="s">
        <v>1728</v>
      </c>
      <c r="H1386" s="16" t="s">
        <v>1729</v>
      </c>
      <c r="I1386" s="16" t="s">
        <v>1730</v>
      </c>
      <c r="J1386" s="15" t="s">
        <v>1731</v>
      </c>
      <c r="K1386" s="9" cm="1">
        <f t="array" ref="K1386">IF(I1386="","",_xlfn.XLOOKUP(0&amp;A1386&amp;IF(F1386&lt;&gt;"",F1386,LOOKUP(2,1/(F$2:F1386&lt;&gt;""),F$2:F1386))&amp;I1386,Hoja4!G:G,Hoja4!F:F,"",0))</f>
        <v>3040000000</v>
      </c>
      <c r="L1386" s="2"/>
      <c r="M1386" s="15"/>
      <c r="N1386" s="15"/>
      <c r="O1386" s="15"/>
      <c r="P1386" s="15"/>
      <c r="Q1386" s="15"/>
      <c r="R1386" s="15"/>
      <c r="S1386" s="15"/>
      <c r="T1386" s="15"/>
      <c r="U1386" s="15"/>
      <c r="V1386" s="15"/>
      <c r="W1386" s="15"/>
      <c r="X1386" s="15"/>
      <c r="Y1386" s="15"/>
      <c r="Z1386" s="15"/>
    </row>
    <row r="1387" spans="1:26">
      <c r="A1387" s="15">
        <v>221</v>
      </c>
      <c r="B1387" s="15">
        <v>1</v>
      </c>
      <c r="C1387" s="15"/>
      <c r="D1387" s="15"/>
      <c r="E1387" s="15"/>
      <c r="F1387" s="15"/>
      <c r="G1387" s="15"/>
      <c r="H1387" s="16" t="s">
        <v>1690</v>
      </c>
      <c r="I1387" s="16" t="s">
        <v>1691</v>
      </c>
      <c r="J1387" s="15" t="s">
        <v>1692</v>
      </c>
      <c r="K1387" s="9" cm="1">
        <f t="array" ref="K1387">IF(I1387="","",_xlfn.XLOOKUP(0&amp;A1387&amp;IF(F1387&lt;&gt;"",F1387,LOOKUP(2,1/(F$2:F1387&lt;&gt;""),F$2:F1387))&amp;I1387,Hoja4!G:G,Hoja4!F:F,"",0))</f>
        <v>450000000</v>
      </c>
      <c r="L1387" s="2"/>
      <c r="M1387" s="15"/>
      <c r="N1387" s="15"/>
      <c r="O1387" s="15"/>
      <c r="P1387" s="15"/>
      <c r="Q1387" s="15"/>
      <c r="R1387" s="15"/>
      <c r="S1387" s="15"/>
      <c r="T1387" s="15"/>
      <c r="U1387" s="15"/>
      <c r="V1387" s="15"/>
      <c r="W1387" s="15"/>
      <c r="X1387" s="15"/>
      <c r="Y1387" s="15"/>
      <c r="Z1387" s="15"/>
    </row>
    <row r="1388" spans="1:26">
      <c r="A1388" s="15">
        <v>221</v>
      </c>
      <c r="B1388" s="15">
        <v>1</v>
      </c>
      <c r="C1388" s="15"/>
      <c r="D1388" s="15"/>
      <c r="E1388" s="15"/>
      <c r="F1388" s="15"/>
      <c r="G1388" s="15"/>
      <c r="H1388" s="16" t="s">
        <v>32</v>
      </c>
      <c r="I1388" s="16" t="s">
        <v>32</v>
      </c>
      <c r="J1388" s="15"/>
      <c r="K1388" s="18" t="str" cm="1">
        <f t="array" ref="K1388">IF(I1388="","",_xlfn.XLOOKUP(0&amp;A1388&amp;IF(F1388&lt;&gt;"",F1388,LOOKUP(2,1/(F$2:F1388&lt;&gt;""),F$2:F1388))&amp;I1388,Hoja4!G:G,Hoja4!F:F,"",0))</f>
        <v/>
      </c>
      <c r="L1388" s="15"/>
      <c r="M1388" s="15">
        <v>17</v>
      </c>
      <c r="N1388" s="15" t="s">
        <v>1732</v>
      </c>
      <c r="O1388" s="15" t="s">
        <v>40</v>
      </c>
      <c r="P1388" s="15" t="s">
        <v>131</v>
      </c>
      <c r="Q1388" s="15" t="s">
        <v>36</v>
      </c>
      <c r="R1388" s="15" t="s">
        <v>37</v>
      </c>
      <c r="S1388" s="15">
        <v>1874876</v>
      </c>
      <c r="T1388" s="15"/>
      <c r="U1388" s="15">
        <v>1213434</v>
      </c>
      <c r="V1388" s="15"/>
      <c r="W1388" s="15" t="s">
        <v>38</v>
      </c>
      <c r="X1388" s="15" t="s">
        <v>38</v>
      </c>
      <c r="Y1388" s="15" t="s">
        <v>38</v>
      </c>
      <c r="Z1388" s="2"/>
    </row>
    <row r="1389" spans="1:26">
      <c r="A1389" s="3">
        <v>221</v>
      </c>
      <c r="B1389" s="3">
        <v>1</v>
      </c>
      <c r="C1389" s="3" t="s">
        <v>1687</v>
      </c>
      <c r="D1389" s="3"/>
      <c r="E1389" s="3"/>
      <c r="F1389" s="3">
        <v>8</v>
      </c>
      <c r="G1389" s="3" t="s">
        <v>1728</v>
      </c>
      <c r="H1389" s="4" t="s">
        <v>32</v>
      </c>
      <c r="I1389" s="4" t="s">
        <v>32</v>
      </c>
      <c r="J1389" s="3" t="s">
        <v>44</v>
      </c>
      <c r="K1389" s="11">
        <f>SUM(K1386:K1388)</f>
        <v>3490000000</v>
      </c>
      <c r="L1389" s="13">
        <f>SUM(L1386:L1388)</f>
        <v>0</v>
      </c>
      <c r="M1389" s="3"/>
      <c r="N1389" s="3"/>
      <c r="O1389" s="3"/>
      <c r="P1389" s="3"/>
      <c r="Q1389" s="3"/>
      <c r="R1389" s="3"/>
      <c r="S1389" s="3"/>
      <c r="T1389" s="3"/>
      <c r="U1389" s="3"/>
      <c r="V1389" s="3"/>
      <c r="W1389" s="3"/>
      <c r="X1389" s="3"/>
      <c r="Y1389" s="3" t="s">
        <v>45</v>
      </c>
      <c r="Z1389" s="13">
        <f>SUM(Z1386:Z1388)</f>
        <v>0</v>
      </c>
    </row>
    <row r="1390" spans="1:26">
      <c r="A1390" s="15">
        <v>221</v>
      </c>
      <c r="B1390" s="15">
        <v>1</v>
      </c>
      <c r="C1390" s="15" t="s">
        <v>1687</v>
      </c>
      <c r="D1390" s="15">
        <v>2</v>
      </c>
      <c r="E1390" s="15" t="s">
        <v>1722</v>
      </c>
      <c r="F1390" s="15">
        <v>9</v>
      </c>
      <c r="G1390" s="15" t="s">
        <v>1733</v>
      </c>
      <c r="H1390" s="16" t="s">
        <v>32</v>
      </c>
      <c r="I1390" s="16" t="s">
        <v>32</v>
      </c>
      <c r="J1390" s="15"/>
      <c r="K1390" s="18" t="str" cm="1">
        <f t="array" ref="K1390">IF(I1390="","",_xlfn.XLOOKUP(0&amp;A1390&amp;IF(F1390&lt;&gt;"",F1390,LOOKUP(2,1/(F$2:F1390&lt;&gt;""),F$2:F1390))&amp;I1390,Hoja4!G:G,Hoja4!F:F,"",0))</f>
        <v/>
      </c>
      <c r="L1390" s="15"/>
      <c r="M1390" s="15"/>
      <c r="N1390" s="15"/>
      <c r="O1390" s="15"/>
      <c r="P1390" s="15"/>
      <c r="Q1390" s="15"/>
      <c r="R1390" s="15"/>
      <c r="S1390" s="15"/>
      <c r="T1390" s="15"/>
      <c r="U1390" s="15"/>
      <c r="V1390" s="15"/>
      <c r="W1390" s="15"/>
      <c r="X1390" s="15"/>
      <c r="Y1390" s="15"/>
      <c r="Z1390" s="2"/>
    </row>
    <row r="1391" spans="1:26">
      <c r="A1391" s="15">
        <v>221</v>
      </c>
      <c r="B1391" s="15">
        <v>1</v>
      </c>
      <c r="C1391" s="15"/>
      <c r="D1391" s="15"/>
      <c r="E1391" s="15"/>
      <c r="F1391" s="15"/>
      <c r="G1391" s="15"/>
      <c r="H1391" s="16" t="s">
        <v>32</v>
      </c>
      <c r="I1391" s="16" t="s">
        <v>32</v>
      </c>
      <c r="J1391" s="15"/>
      <c r="K1391" s="18" t="str" cm="1">
        <f t="array" ref="K1391">IF(I1391="","",_xlfn.XLOOKUP(0&amp;A1391&amp;IF(F1391&lt;&gt;"",F1391,LOOKUP(2,1/(F$2:F1391&lt;&gt;""),F$2:F1391))&amp;I1391,Hoja4!G:G,Hoja4!F:F,"",0))</f>
        <v/>
      </c>
      <c r="L1391" s="15"/>
      <c r="M1391" s="15">
        <v>18</v>
      </c>
      <c r="N1391" s="15" t="s">
        <v>1734</v>
      </c>
      <c r="O1391" s="15" t="s">
        <v>40</v>
      </c>
      <c r="P1391" s="15" t="s">
        <v>131</v>
      </c>
      <c r="Q1391" s="15" t="s">
        <v>36</v>
      </c>
      <c r="R1391" s="15" t="s">
        <v>37</v>
      </c>
      <c r="S1391" s="15">
        <v>12643</v>
      </c>
      <c r="T1391" s="15"/>
      <c r="U1391" s="15">
        <v>4902</v>
      </c>
      <c r="V1391" s="15">
        <v>500</v>
      </c>
      <c r="W1391" s="15" t="s">
        <v>38</v>
      </c>
      <c r="X1391" s="15" t="s">
        <v>38</v>
      </c>
      <c r="Y1391" s="15" t="s">
        <v>43</v>
      </c>
      <c r="Z1391" s="2"/>
    </row>
    <row r="1392" spans="1:26">
      <c r="A1392" s="3">
        <v>221</v>
      </c>
      <c r="B1392" s="3">
        <v>1</v>
      </c>
      <c r="C1392" s="3" t="s">
        <v>1687</v>
      </c>
      <c r="D1392" s="3"/>
      <c r="E1392" s="3"/>
      <c r="F1392" s="3">
        <v>9</v>
      </c>
      <c r="G1392" s="3" t="s">
        <v>1733</v>
      </c>
      <c r="H1392" s="4" t="s">
        <v>32</v>
      </c>
      <c r="I1392" s="4" t="s">
        <v>32</v>
      </c>
      <c r="J1392" s="3" t="s">
        <v>44</v>
      </c>
      <c r="K1392" s="11">
        <f>SUM(K1390:K1391)</f>
        <v>0</v>
      </c>
      <c r="L1392" s="13">
        <f>SUM(L1390:L1391)</f>
        <v>0</v>
      </c>
      <c r="M1392" s="3"/>
      <c r="N1392" s="3"/>
      <c r="O1392" s="3"/>
      <c r="P1392" s="3"/>
      <c r="Q1392" s="3"/>
      <c r="R1392" s="3"/>
      <c r="S1392" s="3"/>
      <c r="T1392" s="3"/>
      <c r="U1392" s="3"/>
      <c r="V1392" s="3"/>
      <c r="W1392" s="3"/>
      <c r="X1392" s="3"/>
      <c r="Y1392" s="3" t="s">
        <v>45</v>
      </c>
      <c r="Z1392" s="13">
        <f>SUM(Z1390:Z1391)</f>
        <v>0</v>
      </c>
    </row>
    <row r="1393" spans="1:26">
      <c r="A1393" s="15">
        <v>221</v>
      </c>
      <c r="B1393" s="15">
        <v>1</v>
      </c>
      <c r="C1393" s="15" t="s">
        <v>1687</v>
      </c>
      <c r="D1393" s="15">
        <v>2</v>
      </c>
      <c r="E1393" s="15" t="s">
        <v>1722</v>
      </c>
      <c r="F1393" s="15">
        <v>10</v>
      </c>
      <c r="G1393" s="15" t="s">
        <v>1735</v>
      </c>
      <c r="H1393" s="16" t="s">
        <v>32</v>
      </c>
      <c r="I1393" s="16" t="s">
        <v>32</v>
      </c>
      <c r="J1393" s="15"/>
      <c r="K1393" s="18" t="str" cm="1">
        <f t="array" ref="K1393">IF(I1393="","",_xlfn.XLOOKUP(0&amp;A1393&amp;IF(F1393&lt;&gt;"",F1393,LOOKUP(2,1/(F$2:F1393&lt;&gt;""),F$2:F1393))&amp;I1393,Hoja4!G:G,Hoja4!F:F,"",0))</f>
        <v/>
      </c>
      <c r="L1393" s="15"/>
      <c r="M1393" s="15"/>
      <c r="N1393" s="15"/>
      <c r="O1393" s="15"/>
      <c r="P1393" s="15"/>
      <c r="Q1393" s="15"/>
      <c r="R1393" s="15"/>
      <c r="S1393" s="15"/>
      <c r="T1393" s="15"/>
      <c r="U1393" s="15"/>
      <c r="V1393" s="15"/>
      <c r="W1393" s="15"/>
      <c r="X1393" s="15"/>
      <c r="Y1393" s="15"/>
      <c r="Z1393" s="2"/>
    </row>
    <row r="1394" spans="1:26">
      <c r="A1394" s="15">
        <v>221</v>
      </c>
      <c r="B1394" s="15">
        <v>1</v>
      </c>
      <c r="C1394" s="15"/>
      <c r="D1394" s="15"/>
      <c r="E1394" s="15"/>
      <c r="F1394" s="15"/>
      <c r="G1394" s="15"/>
      <c r="H1394" s="16" t="s">
        <v>32</v>
      </c>
      <c r="I1394" s="16" t="s">
        <v>32</v>
      </c>
      <c r="J1394" s="15"/>
      <c r="K1394" s="18" t="str" cm="1">
        <f t="array" ref="K1394">IF(I1394="","",_xlfn.XLOOKUP(0&amp;A1394&amp;IF(F1394&lt;&gt;"",F1394,LOOKUP(2,1/(F$2:F1394&lt;&gt;""),F$2:F1394))&amp;I1394,Hoja4!G:G,Hoja4!F:F,"",0))</f>
        <v/>
      </c>
      <c r="L1394" s="15"/>
      <c r="M1394" s="15">
        <v>19</v>
      </c>
      <c r="N1394" s="15" t="s">
        <v>1736</v>
      </c>
      <c r="O1394" s="15" t="s">
        <v>40</v>
      </c>
      <c r="P1394" s="15" t="s">
        <v>131</v>
      </c>
      <c r="Q1394" s="15" t="s">
        <v>36</v>
      </c>
      <c r="R1394" s="15" t="s">
        <v>37</v>
      </c>
      <c r="S1394" s="15">
        <v>0</v>
      </c>
      <c r="T1394" s="15"/>
      <c r="U1394" s="15">
        <v>7294209</v>
      </c>
      <c r="V1394" s="15">
        <v>50000</v>
      </c>
      <c r="W1394" s="15" t="s">
        <v>38</v>
      </c>
      <c r="X1394" s="15" t="s">
        <v>38</v>
      </c>
      <c r="Y1394" s="15" t="s">
        <v>38</v>
      </c>
      <c r="Z1394" s="2"/>
    </row>
    <row r="1395" spans="1:26">
      <c r="A1395" s="3">
        <v>221</v>
      </c>
      <c r="B1395" s="3">
        <v>1</v>
      </c>
      <c r="C1395" s="3" t="s">
        <v>1687</v>
      </c>
      <c r="D1395" s="3"/>
      <c r="E1395" s="3"/>
      <c r="F1395" s="3">
        <v>10</v>
      </c>
      <c r="G1395" s="3" t="s">
        <v>1735</v>
      </c>
      <c r="H1395" s="4" t="s">
        <v>32</v>
      </c>
      <c r="I1395" s="4" t="s">
        <v>32</v>
      </c>
      <c r="J1395" s="3" t="s">
        <v>44</v>
      </c>
      <c r="K1395" s="11">
        <f>SUM(K1393:K1394)</f>
        <v>0</v>
      </c>
      <c r="L1395" s="13">
        <f>SUM(L1393:L1394)</f>
        <v>0</v>
      </c>
      <c r="M1395" s="3"/>
      <c r="N1395" s="3"/>
      <c r="O1395" s="3"/>
      <c r="P1395" s="3"/>
      <c r="Q1395" s="3"/>
      <c r="R1395" s="3"/>
      <c r="S1395" s="3"/>
      <c r="T1395" s="3"/>
      <c r="U1395" s="3"/>
      <c r="V1395" s="3"/>
      <c r="W1395" s="3"/>
      <c r="X1395" s="3"/>
      <c r="Y1395" s="3" t="s">
        <v>45</v>
      </c>
      <c r="Z1395" s="13">
        <f>SUM(Z1393:Z1394)</f>
        <v>0</v>
      </c>
    </row>
    <row r="1396" spans="1:26">
      <c r="A1396" s="15">
        <v>221</v>
      </c>
      <c r="B1396" s="15">
        <v>1</v>
      </c>
      <c r="C1396" s="15" t="s">
        <v>1687</v>
      </c>
      <c r="D1396" s="15">
        <v>3</v>
      </c>
      <c r="E1396" s="15" t="s">
        <v>317</v>
      </c>
      <c r="F1396" s="15">
        <v>11</v>
      </c>
      <c r="G1396" s="15" t="s">
        <v>1737</v>
      </c>
      <c r="H1396" s="16" t="s">
        <v>1738</v>
      </c>
      <c r="I1396" s="16" t="s">
        <v>1739</v>
      </c>
      <c r="J1396" s="15" t="s">
        <v>1740</v>
      </c>
      <c r="K1396" s="9" cm="1">
        <f t="array" ref="K1396">IF(I1396="","",_xlfn.XLOOKUP(0&amp;A1396&amp;IF(F1396&lt;&gt;"",F1396,LOOKUP(2,1/(F$2:F1396&lt;&gt;""),F$2:F1396))&amp;I1396,Hoja4!G:G,Hoja4!F:F,"",0))</f>
        <v>2199706728</v>
      </c>
      <c r="L1396" s="2"/>
      <c r="M1396" s="15"/>
      <c r="N1396" s="15"/>
      <c r="O1396" s="15"/>
      <c r="P1396" s="15"/>
      <c r="Q1396" s="15"/>
      <c r="R1396" s="15"/>
      <c r="S1396" s="15"/>
      <c r="T1396" s="15"/>
      <c r="U1396" s="15"/>
      <c r="V1396" s="15"/>
      <c r="W1396" s="15"/>
      <c r="X1396" s="15"/>
      <c r="Y1396" s="15"/>
      <c r="Z1396" s="15"/>
    </row>
    <row r="1397" spans="1:26">
      <c r="A1397" s="15">
        <v>221</v>
      </c>
      <c r="B1397" s="15">
        <v>1</v>
      </c>
      <c r="C1397" s="15"/>
      <c r="D1397" s="15"/>
      <c r="E1397" s="15"/>
      <c r="F1397" s="15"/>
      <c r="G1397" s="15"/>
      <c r="H1397" s="16" t="s">
        <v>32</v>
      </c>
      <c r="I1397" s="16" t="s">
        <v>32</v>
      </c>
      <c r="J1397" s="15"/>
      <c r="K1397" s="18" t="str" cm="1">
        <f t="array" ref="K1397">IF(I1397="","",_xlfn.XLOOKUP(0&amp;A1397&amp;IF(F1397&lt;&gt;"",F1397,LOOKUP(2,1/(F$2:F1397&lt;&gt;""),F$2:F1397))&amp;I1397,Hoja4!G:G,Hoja4!F:F,"",0))</f>
        <v/>
      </c>
      <c r="L1397" s="15"/>
      <c r="M1397" s="15">
        <v>20</v>
      </c>
      <c r="N1397" s="15" t="s">
        <v>1741</v>
      </c>
      <c r="O1397" s="15" t="s">
        <v>1078</v>
      </c>
      <c r="P1397" s="15" t="s">
        <v>95</v>
      </c>
      <c r="Q1397" s="15" t="s">
        <v>36</v>
      </c>
      <c r="R1397" s="15" t="s">
        <v>37</v>
      </c>
      <c r="S1397" s="15">
        <v>272</v>
      </c>
      <c r="T1397" s="15"/>
      <c r="U1397" s="15">
        <v>220</v>
      </c>
      <c r="V1397" s="15">
        <v>0</v>
      </c>
      <c r="W1397" s="15" t="s">
        <v>43</v>
      </c>
      <c r="X1397" s="15" t="s">
        <v>38</v>
      </c>
      <c r="Y1397" s="15" t="s">
        <v>38</v>
      </c>
      <c r="Z1397" s="2"/>
    </row>
    <row r="1398" spans="1:26">
      <c r="A1398" s="3">
        <v>221</v>
      </c>
      <c r="B1398" s="3">
        <v>1</v>
      </c>
      <c r="C1398" s="3" t="s">
        <v>1687</v>
      </c>
      <c r="D1398" s="3"/>
      <c r="E1398" s="3"/>
      <c r="F1398" s="3">
        <v>11</v>
      </c>
      <c r="G1398" s="3" t="s">
        <v>1737</v>
      </c>
      <c r="H1398" s="4" t="s">
        <v>32</v>
      </c>
      <c r="I1398" s="4" t="s">
        <v>32</v>
      </c>
      <c r="J1398" s="3" t="s">
        <v>44</v>
      </c>
      <c r="K1398" s="11">
        <f>SUM(K1396:K1397)</f>
        <v>2199706728</v>
      </c>
      <c r="L1398" s="13">
        <f>SUM(L1396:L1397)</f>
        <v>0</v>
      </c>
      <c r="M1398" s="3"/>
      <c r="N1398" s="3"/>
      <c r="O1398" s="3"/>
      <c r="P1398" s="3"/>
      <c r="Q1398" s="3"/>
      <c r="R1398" s="3"/>
      <c r="S1398" s="3"/>
      <c r="T1398" s="3"/>
      <c r="U1398" s="3"/>
      <c r="V1398" s="3"/>
      <c r="W1398" s="3"/>
      <c r="X1398" s="3"/>
      <c r="Y1398" s="3" t="s">
        <v>45</v>
      </c>
      <c r="Z1398" s="13">
        <f>SUM(Z1396:Z1397)</f>
        <v>0</v>
      </c>
    </row>
    <row r="1399" spans="1:26">
      <c r="A1399" s="15">
        <v>221</v>
      </c>
      <c r="B1399" s="15">
        <v>1</v>
      </c>
      <c r="C1399" s="15" t="s">
        <v>1687</v>
      </c>
      <c r="D1399" s="15">
        <v>3</v>
      </c>
      <c r="E1399" s="15" t="s">
        <v>317</v>
      </c>
      <c r="F1399" s="15">
        <v>13</v>
      </c>
      <c r="G1399" s="15" t="s">
        <v>118</v>
      </c>
      <c r="H1399" s="16" t="s">
        <v>1738</v>
      </c>
      <c r="I1399" s="16" t="s">
        <v>1739</v>
      </c>
      <c r="J1399" s="15" t="s">
        <v>1740</v>
      </c>
      <c r="K1399" s="9" cm="1">
        <f t="array" ref="K1399">IF(I1399="","",_xlfn.XLOOKUP(0&amp;A1399&amp;IF(F1399&lt;&gt;"",F1399,LOOKUP(2,1/(F$2:F1399&lt;&gt;""),F$2:F1399))&amp;I1399,Hoja4!G:G,Hoja4!F:F,"",0))</f>
        <v>1624990800</v>
      </c>
      <c r="L1399" s="2"/>
      <c r="M1399" s="15"/>
      <c r="N1399" s="15"/>
      <c r="O1399" s="15"/>
      <c r="P1399" s="15"/>
      <c r="Q1399" s="15"/>
      <c r="R1399" s="15"/>
      <c r="S1399" s="15"/>
      <c r="T1399" s="15"/>
      <c r="U1399" s="15"/>
      <c r="V1399" s="15"/>
      <c r="W1399" s="15"/>
      <c r="X1399" s="15"/>
      <c r="Y1399" s="15"/>
      <c r="Z1399" s="15"/>
    </row>
    <row r="1400" spans="1:26">
      <c r="A1400" s="15">
        <v>221</v>
      </c>
      <c r="B1400" s="15">
        <v>1</v>
      </c>
      <c r="C1400" s="15"/>
      <c r="D1400" s="15"/>
      <c r="E1400" s="15"/>
      <c r="F1400" s="15"/>
      <c r="G1400" s="15"/>
      <c r="H1400" s="16" t="s">
        <v>32</v>
      </c>
      <c r="I1400" s="16" t="s">
        <v>32</v>
      </c>
      <c r="J1400" s="15"/>
      <c r="K1400" s="18" t="str" cm="1">
        <f t="array" ref="K1400">IF(I1400="","",_xlfn.XLOOKUP(0&amp;A1400&amp;IF(F1400&lt;&gt;"",F1400,LOOKUP(2,1/(F$2:F1400&lt;&gt;""),F$2:F1400))&amp;I1400,Hoja4!G:G,Hoja4!F:F,"",0))</f>
        <v/>
      </c>
      <c r="L1400" s="15"/>
      <c r="M1400" s="15">
        <v>23</v>
      </c>
      <c r="N1400" s="15" t="s">
        <v>1742</v>
      </c>
      <c r="O1400" s="15" t="s">
        <v>1743</v>
      </c>
      <c r="P1400" s="15" t="s">
        <v>131</v>
      </c>
      <c r="Q1400" s="15" t="s">
        <v>41</v>
      </c>
      <c r="R1400" s="15" t="s">
        <v>37</v>
      </c>
      <c r="S1400" s="15"/>
      <c r="T1400" s="15"/>
      <c r="U1400" s="15">
        <v>100</v>
      </c>
      <c r="V1400" s="15"/>
      <c r="W1400" s="15" t="s">
        <v>60</v>
      </c>
      <c r="X1400" s="15" t="s">
        <v>60</v>
      </c>
      <c r="Y1400" s="15" t="s">
        <v>38</v>
      </c>
      <c r="Z1400" s="2"/>
    </row>
    <row r="1401" spans="1:26">
      <c r="A1401" s="3">
        <v>221</v>
      </c>
      <c r="B1401" s="3">
        <v>1</v>
      </c>
      <c r="C1401" s="3" t="s">
        <v>1687</v>
      </c>
      <c r="D1401" s="3"/>
      <c r="E1401" s="3"/>
      <c r="F1401" s="3">
        <v>13</v>
      </c>
      <c r="G1401" s="3" t="s">
        <v>118</v>
      </c>
      <c r="H1401" s="4" t="s">
        <v>32</v>
      </c>
      <c r="I1401" s="4" t="s">
        <v>32</v>
      </c>
      <c r="J1401" s="3" t="s">
        <v>44</v>
      </c>
      <c r="K1401" s="11">
        <f>SUM(K1399:K1400)</f>
        <v>1624990800</v>
      </c>
      <c r="L1401" s="13">
        <f>SUM(L1399:L1400)</f>
        <v>0</v>
      </c>
      <c r="M1401" s="3"/>
      <c r="N1401" s="3"/>
      <c r="O1401" s="3"/>
      <c r="P1401" s="3"/>
      <c r="Q1401" s="3"/>
      <c r="R1401" s="3"/>
      <c r="S1401" s="3"/>
      <c r="T1401" s="3"/>
      <c r="U1401" s="3"/>
      <c r="V1401" s="3"/>
      <c r="W1401" s="3"/>
      <c r="X1401" s="3"/>
      <c r="Y1401" s="3" t="s">
        <v>45</v>
      </c>
      <c r="Z1401" s="13">
        <f>SUM(Z1399:Z1400)</f>
        <v>0</v>
      </c>
    </row>
    <row r="1402" spans="1:26">
      <c r="A1402" s="15">
        <v>221</v>
      </c>
      <c r="B1402" s="15">
        <v>1</v>
      </c>
      <c r="C1402" s="15" t="s">
        <v>1687</v>
      </c>
      <c r="D1402" s="15">
        <v>3</v>
      </c>
      <c r="E1402" s="15" t="s">
        <v>317</v>
      </c>
      <c r="F1402" s="15">
        <v>14</v>
      </c>
      <c r="G1402" s="15" t="s">
        <v>1744</v>
      </c>
      <c r="H1402" s="16" t="s">
        <v>1738</v>
      </c>
      <c r="I1402" s="16" t="s">
        <v>1739</v>
      </c>
      <c r="J1402" s="15" t="s">
        <v>1740</v>
      </c>
      <c r="K1402" s="9" cm="1">
        <f t="array" ref="K1402">IF(I1402="","",_xlfn.XLOOKUP(0&amp;A1402&amp;IF(F1402&lt;&gt;"",F1402,LOOKUP(2,1/(F$2:F1402&lt;&gt;""),F$2:F1402))&amp;I1402,Hoja4!G:G,Hoja4!F:F,"",0))</f>
        <v>163778472</v>
      </c>
      <c r="L1402" s="2"/>
      <c r="M1402" s="15"/>
      <c r="N1402" s="15"/>
      <c r="O1402" s="15"/>
      <c r="P1402" s="15"/>
      <c r="Q1402" s="15"/>
      <c r="R1402" s="15"/>
      <c r="S1402" s="15"/>
      <c r="T1402" s="15"/>
      <c r="U1402" s="15"/>
      <c r="V1402" s="15"/>
      <c r="W1402" s="15"/>
      <c r="X1402" s="15"/>
      <c r="Y1402" s="15"/>
      <c r="Z1402" s="15"/>
    </row>
    <row r="1403" spans="1:26">
      <c r="A1403" s="15">
        <v>221</v>
      </c>
      <c r="B1403" s="15">
        <v>1</v>
      </c>
      <c r="C1403" s="15"/>
      <c r="D1403" s="15"/>
      <c r="E1403" s="15"/>
      <c r="F1403" s="15"/>
      <c r="G1403" s="15"/>
      <c r="H1403" s="16" t="s">
        <v>32</v>
      </c>
      <c r="I1403" s="16" t="s">
        <v>32</v>
      </c>
      <c r="J1403" s="15"/>
      <c r="K1403" s="18" t="str" cm="1">
        <f t="array" ref="K1403">IF(I1403="","",_xlfn.XLOOKUP(0&amp;A1403&amp;IF(F1403&lt;&gt;"",F1403,LOOKUP(2,1/(F$2:F1403&lt;&gt;""),F$2:F1403))&amp;I1403,Hoja4!G:G,Hoja4!F:F,"",0))</f>
        <v/>
      </c>
      <c r="L1403" s="15"/>
      <c r="M1403" s="15">
        <v>24</v>
      </c>
      <c r="N1403" s="15" t="s">
        <v>1745</v>
      </c>
      <c r="O1403" s="15" t="s">
        <v>1743</v>
      </c>
      <c r="P1403" s="15" t="s">
        <v>131</v>
      </c>
      <c r="Q1403" s="15" t="s">
        <v>41</v>
      </c>
      <c r="R1403" s="15" t="s">
        <v>37</v>
      </c>
      <c r="S1403" s="15"/>
      <c r="T1403" s="15"/>
      <c r="U1403" s="15">
        <v>100</v>
      </c>
      <c r="V1403" s="15"/>
      <c r="W1403" s="15" t="s">
        <v>60</v>
      </c>
      <c r="X1403" s="15" t="s">
        <v>60</v>
      </c>
      <c r="Y1403" s="15" t="s">
        <v>38</v>
      </c>
      <c r="Z1403" s="2"/>
    </row>
    <row r="1404" spans="1:26">
      <c r="A1404" s="3">
        <v>221</v>
      </c>
      <c r="B1404" s="3">
        <v>1</v>
      </c>
      <c r="C1404" s="3" t="s">
        <v>1687</v>
      </c>
      <c r="D1404" s="3"/>
      <c r="E1404" s="3"/>
      <c r="F1404" s="3">
        <v>14</v>
      </c>
      <c r="G1404" s="3" t="s">
        <v>1744</v>
      </c>
      <c r="H1404" s="4" t="s">
        <v>32</v>
      </c>
      <c r="I1404" s="4" t="s">
        <v>32</v>
      </c>
      <c r="J1404" s="3" t="s">
        <v>44</v>
      </c>
      <c r="K1404" s="11">
        <f>SUM(K1402:K1403)</f>
        <v>163778472</v>
      </c>
      <c r="L1404" s="13">
        <f>SUM(L1402:L1403)</f>
        <v>0</v>
      </c>
      <c r="M1404" s="3"/>
      <c r="N1404" s="3"/>
      <c r="O1404" s="3"/>
      <c r="P1404" s="3"/>
      <c r="Q1404" s="3"/>
      <c r="R1404" s="3"/>
      <c r="S1404" s="3"/>
      <c r="T1404" s="3"/>
      <c r="U1404" s="3"/>
      <c r="V1404" s="3"/>
      <c r="W1404" s="3"/>
      <c r="X1404" s="3"/>
      <c r="Y1404" s="3" t="s">
        <v>45</v>
      </c>
      <c r="Z1404" s="13">
        <f>SUM(Z1402:Z1403)</f>
        <v>0</v>
      </c>
    </row>
    <row r="1405" spans="1:26">
      <c r="A1405" s="5">
        <v>221</v>
      </c>
      <c r="B1405" s="5">
        <v>1</v>
      </c>
      <c r="C1405" s="5" t="s">
        <v>1687</v>
      </c>
      <c r="D1405" s="5"/>
      <c r="E1405" s="5"/>
      <c r="F1405" s="5"/>
      <c r="G1405" s="5"/>
      <c r="H1405" s="6" t="s">
        <v>32</v>
      </c>
      <c r="I1405" s="6" t="s">
        <v>32</v>
      </c>
      <c r="J1405" s="5" t="s">
        <v>121</v>
      </c>
      <c r="K1405" s="12">
        <f>SUM(K1370,K1375,K1378,K1381,K1385,K1389,K1392,K1395,K1398,K1401,K1404)</f>
        <v>14728476000</v>
      </c>
      <c r="L1405" s="14">
        <f>SUM(L1370,L1375,L1378,L1381,L1385,L1389,L1392,L1395,L1398,L1401,L1404)</f>
        <v>0</v>
      </c>
      <c r="M1405" s="5"/>
      <c r="N1405" s="5"/>
      <c r="O1405" s="5"/>
      <c r="P1405" s="5"/>
      <c r="Q1405" s="5"/>
      <c r="R1405" s="5"/>
      <c r="S1405" s="5"/>
      <c r="T1405" s="5"/>
      <c r="U1405" s="5"/>
      <c r="V1405" s="5"/>
      <c r="W1405" s="5"/>
      <c r="X1405" s="5"/>
      <c r="Y1405" s="5" t="s">
        <v>121</v>
      </c>
      <c r="Z1405" s="14">
        <f>SUM(Z1370,Z1375,Z1378,Z1381,Z1385,Z1389,Z1392,Z1395,Z1398,Z1401,Z1404)</f>
        <v>0</v>
      </c>
    </row>
    <row r="1406" spans="1:26">
      <c r="A1406" s="15">
        <v>113</v>
      </c>
      <c r="B1406" s="15">
        <v>2</v>
      </c>
      <c r="C1406" s="15" t="s">
        <v>1746</v>
      </c>
      <c r="D1406" s="15">
        <v>5</v>
      </c>
      <c r="E1406" s="15" t="s">
        <v>1747</v>
      </c>
      <c r="F1406" s="15">
        <v>4</v>
      </c>
      <c r="G1406" s="15" t="s">
        <v>1748</v>
      </c>
      <c r="H1406" s="16" t="s">
        <v>1749</v>
      </c>
      <c r="I1406" s="16" t="s">
        <v>1750</v>
      </c>
      <c r="J1406" s="15" t="s">
        <v>1751</v>
      </c>
      <c r="K1406" s="9" cm="1">
        <f t="array" ref="K1406">IF(I1406="","",_xlfn.XLOOKUP(0&amp;A1406&amp;IF(F1406&lt;&gt;"",F1406,LOOKUP(2,1/(F$2:F1406&lt;&gt;""),F$2:F1406))&amp;I1406,Hoja4!G:G,Hoja4!F:F,"",0))</f>
        <v>40075186000</v>
      </c>
      <c r="L1406" s="2"/>
      <c r="M1406" s="15"/>
      <c r="N1406" s="15"/>
      <c r="O1406" s="15"/>
      <c r="P1406" s="15"/>
      <c r="Q1406" s="15"/>
      <c r="R1406" s="15"/>
      <c r="S1406" s="15"/>
      <c r="T1406" s="15"/>
      <c r="U1406" s="15"/>
      <c r="V1406" s="15"/>
      <c r="W1406" s="15"/>
      <c r="X1406" s="15"/>
      <c r="Y1406" s="15"/>
      <c r="Z1406" s="15"/>
    </row>
    <row r="1407" spans="1:26">
      <c r="A1407" s="15">
        <v>113</v>
      </c>
      <c r="B1407" s="15">
        <v>2</v>
      </c>
      <c r="C1407" s="15"/>
      <c r="D1407" s="15"/>
      <c r="E1407" s="15"/>
      <c r="F1407" s="15"/>
      <c r="G1407" s="15"/>
      <c r="H1407" s="16" t="s">
        <v>1752</v>
      </c>
      <c r="I1407" s="16" t="s">
        <v>1753</v>
      </c>
      <c r="J1407" s="15" t="s">
        <v>1754</v>
      </c>
      <c r="K1407" s="9" cm="1">
        <f t="array" ref="K1407">IF(I1407="","",_xlfn.XLOOKUP(0&amp;A1407&amp;IF(F1407&lt;&gt;"",F1407,LOOKUP(2,1/(F$2:F1407&lt;&gt;""),F$2:F1407))&amp;I1407,Hoja4!G:G,Hoja4!F:F,"",0))</f>
        <v>25561813000</v>
      </c>
      <c r="L1407" s="2"/>
      <c r="M1407" s="15"/>
      <c r="N1407" s="15"/>
      <c r="O1407" s="15"/>
      <c r="P1407" s="15"/>
      <c r="Q1407" s="15"/>
      <c r="R1407" s="15"/>
      <c r="S1407" s="15"/>
      <c r="T1407" s="15"/>
      <c r="U1407" s="15"/>
      <c r="V1407" s="15"/>
      <c r="W1407" s="15"/>
      <c r="X1407" s="15"/>
      <c r="Y1407" s="15"/>
      <c r="Z1407" s="15"/>
    </row>
    <row r="1408" spans="1:26">
      <c r="A1408" s="15">
        <v>113</v>
      </c>
      <c r="B1408" s="15">
        <v>2</v>
      </c>
      <c r="C1408" s="15"/>
      <c r="D1408" s="15"/>
      <c r="E1408" s="15"/>
      <c r="F1408" s="15"/>
      <c r="G1408" s="15"/>
      <c r="H1408" s="16" t="s">
        <v>1755</v>
      </c>
      <c r="I1408" s="16" t="s">
        <v>1756</v>
      </c>
      <c r="J1408" s="15" t="s">
        <v>1757</v>
      </c>
      <c r="K1408" s="9" cm="1">
        <f t="array" ref="K1408">IF(I1408="","",_xlfn.XLOOKUP(0&amp;A1408&amp;IF(F1408&lt;&gt;"",F1408,LOOKUP(2,1/(F$2:F1408&lt;&gt;""),F$2:F1408))&amp;I1408,Hoja4!G:G,Hoja4!F:F,"",0))</f>
        <v>74727831000</v>
      </c>
      <c r="L1408" s="2"/>
      <c r="M1408" s="15"/>
      <c r="N1408" s="15"/>
      <c r="O1408" s="15"/>
      <c r="P1408" s="15"/>
      <c r="Q1408" s="15"/>
      <c r="R1408" s="15"/>
      <c r="S1408" s="15"/>
      <c r="T1408" s="15"/>
      <c r="U1408" s="15"/>
      <c r="V1408" s="15"/>
      <c r="W1408" s="15"/>
      <c r="X1408" s="15"/>
      <c r="Y1408" s="15"/>
      <c r="Z1408" s="15"/>
    </row>
    <row r="1409" spans="1:26">
      <c r="A1409" s="15">
        <v>113</v>
      </c>
      <c r="B1409" s="15">
        <v>2</v>
      </c>
      <c r="C1409" s="15"/>
      <c r="D1409" s="15"/>
      <c r="E1409" s="15"/>
      <c r="F1409" s="15"/>
      <c r="G1409" s="15"/>
      <c r="H1409" s="16" t="s">
        <v>32</v>
      </c>
      <c r="I1409" s="16" t="s">
        <v>32</v>
      </c>
      <c r="J1409" s="15"/>
      <c r="K1409" s="18" t="str" cm="1">
        <f t="array" ref="K1409">IF(I1409="","",_xlfn.XLOOKUP(0&amp;A1409&amp;IF(F1409&lt;&gt;"",F1409,LOOKUP(2,1/(F$2:F1409&lt;&gt;""),F$2:F1409))&amp;I1409,Hoja4!G:G,Hoja4!F:F,"",0))</f>
        <v/>
      </c>
      <c r="L1409" s="15"/>
      <c r="M1409" s="15">
        <v>1</v>
      </c>
      <c r="N1409" s="15" t="s">
        <v>1758</v>
      </c>
      <c r="O1409" s="15" t="s">
        <v>40</v>
      </c>
      <c r="P1409" s="15" t="s">
        <v>131</v>
      </c>
      <c r="Q1409" s="15" t="s">
        <v>36</v>
      </c>
      <c r="R1409" s="15" t="s">
        <v>37</v>
      </c>
      <c r="S1409" s="15">
        <v>92975</v>
      </c>
      <c r="T1409" s="15"/>
      <c r="U1409" s="15">
        <v>169714</v>
      </c>
      <c r="V1409" s="15">
        <v>17000</v>
      </c>
      <c r="W1409" s="15" t="s">
        <v>38</v>
      </c>
      <c r="X1409" s="15" t="s">
        <v>38</v>
      </c>
      <c r="Y1409" s="15" t="s">
        <v>38</v>
      </c>
      <c r="Z1409" s="2"/>
    </row>
    <row r="1410" spans="1:26">
      <c r="A1410" s="3">
        <v>113</v>
      </c>
      <c r="B1410" s="3">
        <v>2</v>
      </c>
      <c r="C1410" s="3" t="s">
        <v>1746</v>
      </c>
      <c r="D1410" s="3"/>
      <c r="E1410" s="3"/>
      <c r="F1410" s="3">
        <v>4</v>
      </c>
      <c r="G1410" s="3" t="s">
        <v>1748</v>
      </c>
      <c r="H1410" s="4" t="s">
        <v>32</v>
      </c>
      <c r="I1410" s="4" t="s">
        <v>32</v>
      </c>
      <c r="J1410" s="3" t="s">
        <v>44</v>
      </c>
      <c r="K1410" s="11">
        <f>SUM(K1406:K1409)</f>
        <v>140364830000</v>
      </c>
      <c r="L1410" s="13">
        <f>SUM(L1405:L1409)</f>
        <v>0</v>
      </c>
      <c r="M1410" s="3"/>
      <c r="N1410" s="3"/>
      <c r="O1410" s="3"/>
      <c r="P1410" s="3"/>
      <c r="Q1410" s="3"/>
      <c r="R1410" s="3"/>
      <c r="S1410" s="3"/>
      <c r="T1410" s="3"/>
      <c r="U1410" s="3"/>
      <c r="V1410" s="3"/>
      <c r="W1410" s="3"/>
      <c r="X1410" s="3"/>
      <c r="Y1410" s="3" t="s">
        <v>45</v>
      </c>
      <c r="Z1410" s="13">
        <f>SUM(Z1405:Z1409)</f>
        <v>0</v>
      </c>
    </row>
    <row r="1411" spans="1:26">
      <c r="A1411" s="15">
        <v>113</v>
      </c>
      <c r="B1411" s="15">
        <v>2</v>
      </c>
      <c r="C1411" s="15" t="s">
        <v>1746</v>
      </c>
      <c r="D1411" s="15">
        <v>5</v>
      </c>
      <c r="E1411" s="15" t="s">
        <v>1747</v>
      </c>
      <c r="F1411" s="15">
        <v>5</v>
      </c>
      <c r="G1411" s="15" t="s">
        <v>1759</v>
      </c>
      <c r="H1411" s="16" t="s">
        <v>1760</v>
      </c>
      <c r="I1411" s="16" t="s">
        <v>1761</v>
      </c>
      <c r="J1411" s="15" t="s">
        <v>1762</v>
      </c>
      <c r="K1411" s="9" cm="1">
        <f t="array" ref="K1411">IF(I1411="","",_xlfn.XLOOKUP(0&amp;A1411&amp;IF(F1411&lt;&gt;"",F1411,LOOKUP(2,1/(F$2:F1411&lt;&gt;""),F$2:F1411))&amp;I1411,Hoja4!G:G,Hoja4!F:F,"",0))</f>
        <v>2861714535</v>
      </c>
      <c r="L1411" s="2"/>
      <c r="M1411" s="15"/>
      <c r="N1411" s="15"/>
      <c r="O1411" s="15"/>
      <c r="P1411" s="15"/>
      <c r="Q1411" s="15"/>
      <c r="R1411" s="15"/>
      <c r="S1411" s="15"/>
      <c r="T1411" s="15"/>
      <c r="U1411" s="15"/>
      <c r="V1411" s="15"/>
      <c r="W1411" s="15"/>
      <c r="X1411" s="15"/>
      <c r="Y1411" s="15"/>
      <c r="Z1411" s="15"/>
    </row>
    <row r="1412" spans="1:26">
      <c r="A1412" s="15">
        <v>113</v>
      </c>
      <c r="B1412" s="15">
        <v>2</v>
      </c>
      <c r="C1412" s="15"/>
      <c r="D1412" s="15"/>
      <c r="E1412" s="15"/>
      <c r="F1412" s="15"/>
      <c r="G1412" s="15"/>
      <c r="H1412" s="16" t="s">
        <v>1763</v>
      </c>
      <c r="I1412" s="16" t="s">
        <v>1764</v>
      </c>
      <c r="J1412" s="15" t="s">
        <v>1765</v>
      </c>
      <c r="K1412" s="9" cm="1">
        <f t="array" ref="K1412">IF(I1412="","",_xlfn.XLOOKUP(0&amp;A1412&amp;IF(F1412&lt;&gt;"",F1412,LOOKUP(2,1/(F$2:F1412&lt;&gt;""),F$2:F1412))&amp;I1412,Hoja4!G:G,Hoja4!F:F,"",0))</f>
        <v>6010536000</v>
      </c>
      <c r="L1412" s="2"/>
      <c r="M1412" s="15"/>
      <c r="N1412" s="15"/>
      <c r="O1412" s="15"/>
      <c r="P1412" s="15"/>
      <c r="Q1412" s="15"/>
      <c r="R1412" s="15"/>
      <c r="S1412" s="15"/>
      <c r="T1412" s="15"/>
      <c r="U1412" s="15"/>
      <c r="V1412" s="15"/>
      <c r="W1412" s="15"/>
      <c r="X1412" s="15"/>
      <c r="Y1412" s="15"/>
      <c r="Z1412" s="15"/>
    </row>
    <row r="1413" spans="1:26">
      <c r="A1413" s="15">
        <v>113</v>
      </c>
      <c r="B1413" s="15">
        <v>2</v>
      </c>
      <c r="C1413" s="15"/>
      <c r="D1413" s="15"/>
      <c r="E1413" s="15"/>
      <c r="F1413" s="15"/>
      <c r="G1413" s="15"/>
      <c r="H1413" s="16" t="s">
        <v>1766</v>
      </c>
      <c r="I1413" s="16" t="s">
        <v>1767</v>
      </c>
      <c r="J1413" s="15" t="s">
        <v>1768</v>
      </c>
      <c r="K1413" s="9" cm="1">
        <f t="array" ref="K1413">IF(I1413="","",_xlfn.XLOOKUP(0&amp;A1413&amp;IF(F1413&lt;&gt;"",F1413,LOOKUP(2,1/(F$2:F1413&lt;&gt;""),F$2:F1413))&amp;I1413,Hoja4!G:G,Hoja4!F:F,"",0))</f>
        <v>2105948000</v>
      </c>
      <c r="L1413" s="2"/>
      <c r="M1413" s="15"/>
      <c r="N1413" s="15"/>
      <c r="O1413" s="15"/>
      <c r="P1413" s="15"/>
      <c r="Q1413" s="15"/>
      <c r="R1413" s="15"/>
      <c r="S1413" s="15"/>
      <c r="T1413" s="15"/>
      <c r="U1413" s="15"/>
      <c r="V1413" s="15"/>
      <c r="W1413" s="15"/>
      <c r="X1413" s="15"/>
      <c r="Y1413" s="15"/>
      <c r="Z1413" s="15"/>
    </row>
    <row r="1414" spans="1:26">
      <c r="A1414" s="15">
        <v>113</v>
      </c>
      <c r="B1414" s="15">
        <v>2</v>
      </c>
      <c r="C1414" s="15"/>
      <c r="D1414" s="15"/>
      <c r="E1414" s="15"/>
      <c r="F1414" s="15"/>
      <c r="G1414" s="15"/>
      <c r="H1414" s="16" t="s">
        <v>1769</v>
      </c>
      <c r="I1414" s="16" t="s">
        <v>1770</v>
      </c>
      <c r="J1414" s="15" t="s">
        <v>1771</v>
      </c>
      <c r="K1414" s="9" cm="1">
        <f t="array" ref="K1414">IF(I1414="","",_xlfn.XLOOKUP(0&amp;A1414&amp;IF(F1414&lt;&gt;"",F1414,LOOKUP(2,1/(F$2:F1414&lt;&gt;""),F$2:F1414))&amp;I1414,Hoja4!G:G,Hoja4!F:F,"",0))</f>
        <v>104408880000</v>
      </c>
      <c r="L1414" s="2"/>
      <c r="M1414" s="15"/>
      <c r="N1414" s="15"/>
      <c r="O1414" s="15"/>
      <c r="P1414" s="15"/>
      <c r="Q1414" s="15"/>
      <c r="R1414" s="15"/>
      <c r="S1414" s="15"/>
      <c r="T1414" s="15"/>
      <c r="U1414" s="15"/>
      <c r="V1414" s="15"/>
      <c r="W1414" s="15"/>
      <c r="X1414" s="15"/>
      <c r="Y1414" s="15"/>
      <c r="Z1414" s="15"/>
    </row>
    <row r="1415" spans="1:26">
      <c r="A1415" s="15">
        <v>113</v>
      </c>
      <c r="B1415" s="15">
        <v>2</v>
      </c>
      <c r="C1415" s="15"/>
      <c r="D1415" s="15"/>
      <c r="E1415" s="15"/>
      <c r="F1415" s="15"/>
      <c r="G1415" s="15"/>
      <c r="H1415" s="16" t="s">
        <v>32</v>
      </c>
      <c r="I1415" s="16" t="s">
        <v>32</v>
      </c>
      <c r="J1415" s="15"/>
      <c r="K1415" s="18" t="str" cm="1">
        <f t="array" ref="K1415">IF(I1415="","",_xlfn.XLOOKUP(0&amp;A1415&amp;IF(F1415&lt;&gt;"",F1415,LOOKUP(2,1/(F$2:F1415&lt;&gt;""),F$2:F1415))&amp;I1415,Hoja4!G:G,Hoja4!F:F,"",0))</f>
        <v/>
      </c>
      <c r="L1415" s="15"/>
      <c r="M1415" s="15">
        <v>2</v>
      </c>
      <c r="N1415" s="15" t="s">
        <v>1772</v>
      </c>
      <c r="O1415" s="15" t="s">
        <v>40</v>
      </c>
      <c r="P1415" s="15" t="s">
        <v>131</v>
      </c>
      <c r="Q1415" s="15" t="s">
        <v>36</v>
      </c>
      <c r="R1415" s="15" t="s">
        <v>58</v>
      </c>
      <c r="S1415" s="15">
        <v>11019</v>
      </c>
      <c r="T1415" s="15"/>
      <c r="U1415" s="15">
        <v>30600</v>
      </c>
      <c r="V1415" s="15">
        <v>3300</v>
      </c>
      <c r="W1415" s="15" t="s">
        <v>38</v>
      </c>
      <c r="X1415" s="15" t="s">
        <v>38</v>
      </c>
      <c r="Y1415" s="15" t="s">
        <v>38</v>
      </c>
      <c r="Z1415" s="2"/>
    </row>
    <row r="1416" spans="1:26">
      <c r="A1416" s="15">
        <v>113</v>
      </c>
      <c r="B1416" s="15">
        <v>2</v>
      </c>
      <c r="C1416" s="15"/>
      <c r="D1416" s="15"/>
      <c r="E1416" s="15"/>
      <c r="F1416" s="15"/>
      <c r="G1416" s="15"/>
      <c r="H1416" s="16" t="s">
        <v>32</v>
      </c>
      <c r="I1416" s="16" t="s">
        <v>32</v>
      </c>
      <c r="J1416" s="15"/>
      <c r="K1416" s="18" t="str" cm="1">
        <f t="array" ref="K1416">IF(I1416="","",_xlfn.XLOOKUP(0&amp;A1416&amp;IF(F1416&lt;&gt;"",F1416,LOOKUP(2,1/(F$2:F1416&lt;&gt;""),F$2:F1416))&amp;I1416,Hoja4!G:G,Hoja4!F:F,"",0))</f>
        <v/>
      </c>
      <c r="L1416" s="15"/>
      <c r="M1416" s="15">
        <v>3</v>
      </c>
      <c r="N1416" s="15" t="s">
        <v>1773</v>
      </c>
      <c r="O1416" s="15" t="s">
        <v>40</v>
      </c>
      <c r="P1416" s="15" t="s">
        <v>131</v>
      </c>
      <c r="Q1416" s="15" t="s">
        <v>36</v>
      </c>
      <c r="R1416" s="15" t="s">
        <v>58</v>
      </c>
      <c r="S1416" s="15">
        <v>63136</v>
      </c>
      <c r="T1416" s="15"/>
      <c r="U1416" s="15">
        <v>166550</v>
      </c>
      <c r="V1416" s="15">
        <v>18000</v>
      </c>
      <c r="W1416" s="15" t="s">
        <v>38</v>
      </c>
      <c r="X1416" s="15" t="s">
        <v>38</v>
      </c>
      <c r="Y1416" s="15" t="s">
        <v>38</v>
      </c>
      <c r="Z1416" s="2"/>
    </row>
    <row r="1417" spans="1:26">
      <c r="A1417" s="15">
        <v>113</v>
      </c>
      <c r="B1417" s="15">
        <v>2</v>
      </c>
      <c r="C1417" s="15"/>
      <c r="D1417" s="15"/>
      <c r="E1417" s="15"/>
      <c r="F1417" s="15"/>
      <c r="G1417" s="15"/>
      <c r="H1417" s="16" t="s">
        <v>32</v>
      </c>
      <c r="I1417" s="16" t="s">
        <v>32</v>
      </c>
      <c r="J1417" s="15"/>
      <c r="K1417" s="18" t="str" cm="1">
        <f t="array" ref="K1417">IF(I1417="","",_xlfn.XLOOKUP(0&amp;A1417&amp;IF(F1417&lt;&gt;"",F1417,LOOKUP(2,1/(F$2:F1417&lt;&gt;""),F$2:F1417))&amp;I1417,Hoja4!G:G,Hoja4!F:F,"",0))</f>
        <v/>
      </c>
      <c r="L1417" s="15"/>
      <c r="M1417" s="15">
        <v>4</v>
      </c>
      <c r="N1417" s="15" t="s">
        <v>1774</v>
      </c>
      <c r="O1417" s="15" t="s">
        <v>40</v>
      </c>
      <c r="P1417" s="15" t="s">
        <v>131</v>
      </c>
      <c r="Q1417" s="15" t="s">
        <v>36</v>
      </c>
      <c r="R1417" s="15" t="s">
        <v>58</v>
      </c>
      <c r="S1417" s="15">
        <v>374</v>
      </c>
      <c r="T1417" s="15"/>
      <c r="U1417" s="15">
        <v>946</v>
      </c>
      <c r="V1417" s="15">
        <v>100</v>
      </c>
      <c r="W1417" s="15" t="s">
        <v>38</v>
      </c>
      <c r="X1417" s="15" t="s">
        <v>38</v>
      </c>
      <c r="Y1417" s="15" t="s">
        <v>38</v>
      </c>
      <c r="Z1417" s="2"/>
    </row>
    <row r="1418" spans="1:26">
      <c r="A1418" s="15">
        <v>113</v>
      </c>
      <c r="B1418" s="15">
        <v>2</v>
      </c>
      <c r="C1418" s="15"/>
      <c r="D1418" s="15"/>
      <c r="E1418" s="15"/>
      <c r="F1418" s="15"/>
      <c r="G1418" s="15"/>
      <c r="H1418" s="16" t="s">
        <v>32</v>
      </c>
      <c r="I1418" s="16" t="s">
        <v>32</v>
      </c>
      <c r="J1418" s="15"/>
      <c r="K1418" s="18" t="str" cm="1">
        <f t="array" ref="K1418">IF(I1418="","",_xlfn.XLOOKUP(0&amp;A1418&amp;IF(F1418&lt;&gt;"",F1418,LOOKUP(2,1/(F$2:F1418&lt;&gt;""),F$2:F1418))&amp;I1418,Hoja4!G:G,Hoja4!F:F,"",0))</f>
        <v/>
      </c>
      <c r="L1418" s="15"/>
      <c r="M1418" s="15">
        <v>5</v>
      </c>
      <c r="N1418" s="15" t="s">
        <v>1775</v>
      </c>
      <c r="O1418" s="15" t="s">
        <v>100</v>
      </c>
      <c r="P1418" s="15" t="s">
        <v>131</v>
      </c>
      <c r="Q1418" s="15" t="s">
        <v>41</v>
      </c>
      <c r="R1418" s="15" t="s">
        <v>37</v>
      </c>
      <c r="S1418" s="15">
        <v>100</v>
      </c>
      <c r="T1418" s="15"/>
      <c r="U1418" s="15">
        <v>100</v>
      </c>
      <c r="V1418" s="15">
        <v>100</v>
      </c>
      <c r="W1418" s="15" t="s">
        <v>38</v>
      </c>
      <c r="X1418" s="15" t="s">
        <v>38</v>
      </c>
      <c r="Y1418" s="15" t="s">
        <v>38</v>
      </c>
      <c r="Z1418" s="2"/>
    </row>
    <row r="1419" spans="1:26">
      <c r="A1419" s="15">
        <v>113</v>
      </c>
      <c r="B1419" s="15">
        <v>2</v>
      </c>
      <c r="C1419" s="15"/>
      <c r="D1419" s="15"/>
      <c r="E1419" s="15"/>
      <c r="F1419" s="15"/>
      <c r="G1419" s="15"/>
      <c r="H1419" s="16" t="s">
        <v>32</v>
      </c>
      <c r="I1419" s="16" t="s">
        <v>32</v>
      </c>
      <c r="J1419" s="15"/>
      <c r="K1419" s="18" t="str" cm="1">
        <f t="array" ref="K1419">IF(I1419="","",_xlfn.XLOOKUP(0&amp;A1419&amp;IF(F1419&lt;&gt;"",F1419,LOOKUP(2,1/(F$2:F1419&lt;&gt;""),F$2:F1419))&amp;I1419,Hoja4!G:G,Hoja4!F:F,"",0))</f>
        <v/>
      </c>
      <c r="L1419" s="15"/>
      <c r="M1419" s="15">
        <v>6</v>
      </c>
      <c r="N1419" s="15" t="s">
        <v>1776</v>
      </c>
      <c r="O1419" s="15" t="s">
        <v>1078</v>
      </c>
      <c r="P1419" s="15" t="s">
        <v>115</v>
      </c>
      <c r="Q1419" s="15" t="s">
        <v>36</v>
      </c>
      <c r="R1419" s="15" t="s">
        <v>37</v>
      </c>
      <c r="S1419" s="15">
        <v>184</v>
      </c>
      <c r="T1419" s="15"/>
      <c r="U1419" s="15">
        <v>122</v>
      </c>
      <c r="V1419" s="15">
        <v>154</v>
      </c>
      <c r="W1419" s="15" t="s">
        <v>38</v>
      </c>
      <c r="X1419" s="15" t="s">
        <v>38</v>
      </c>
      <c r="Y1419" s="15" t="s">
        <v>38</v>
      </c>
      <c r="Z1419" s="2"/>
    </row>
    <row r="1420" spans="1:26">
      <c r="A1420" s="3">
        <v>113</v>
      </c>
      <c r="B1420" s="3">
        <v>2</v>
      </c>
      <c r="C1420" s="3" t="s">
        <v>1746</v>
      </c>
      <c r="D1420" s="3"/>
      <c r="E1420" s="3"/>
      <c r="F1420" s="3">
        <v>5</v>
      </c>
      <c r="G1420" s="3" t="s">
        <v>1759</v>
      </c>
      <c r="H1420" s="4" t="s">
        <v>32</v>
      </c>
      <c r="I1420" s="4" t="s">
        <v>32</v>
      </c>
      <c r="J1420" s="3" t="s">
        <v>44</v>
      </c>
      <c r="K1420" s="11">
        <f>SUM(K1411:K1419)</f>
        <v>115387078535</v>
      </c>
      <c r="L1420" s="13">
        <f>SUM(L1411:L1419)</f>
        <v>0</v>
      </c>
      <c r="M1420" s="3"/>
      <c r="N1420" s="3"/>
      <c r="O1420" s="3"/>
      <c r="P1420" s="3"/>
      <c r="Q1420" s="3"/>
      <c r="R1420" s="3"/>
      <c r="S1420" s="3"/>
      <c r="T1420" s="3"/>
      <c r="U1420" s="3"/>
      <c r="V1420" s="3"/>
      <c r="W1420" s="3"/>
      <c r="X1420" s="3"/>
      <c r="Y1420" s="3" t="s">
        <v>45</v>
      </c>
      <c r="Z1420" s="13">
        <f>SUM(Z1411:Z1419)</f>
        <v>0</v>
      </c>
    </row>
    <row r="1421" spans="1:26">
      <c r="A1421" s="15">
        <v>113</v>
      </c>
      <c r="B1421" s="15">
        <v>2</v>
      </c>
      <c r="C1421" s="15" t="s">
        <v>1746</v>
      </c>
      <c r="D1421" s="15">
        <v>5</v>
      </c>
      <c r="E1421" s="15" t="s">
        <v>1747</v>
      </c>
      <c r="F1421" s="15">
        <v>6</v>
      </c>
      <c r="G1421" s="15" t="s">
        <v>1777</v>
      </c>
      <c r="H1421" s="16" t="s">
        <v>1778</v>
      </c>
      <c r="I1421" s="16" t="s">
        <v>1779</v>
      </c>
      <c r="J1421" s="15" t="s">
        <v>1780</v>
      </c>
      <c r="K1421" s="9" cm="1">
        <f t="array" ref="K1421">IF(I1421="","",_xlfn.XLOOKUP(0&amp;A1421&amp;IF(F1421&lt;&gt;"",F1421,LOOKUP(2,1/(F$2:F1421&lt;&gt;""),F$2:F1421))&amp;I1421,Hoja4!G:G,Hoja4!F:F,"",0))</f>
        <v>8602671000</v>
      </c>
      <c r="L1421" s="2"/>
      <c r="M1421" s="15"/>
      <c r="N1421" s="15"/>
      <c r="O1421" s="15"/>
      <c r="P1421" s="15"/>
      <c r="Q1421" s="15"/>
      <c r="R1421" s="15"/>
      <c r="S1421" s="15"/>
      <c r="T1421" s="15"/>
      <c r="U1421" s="15"/>
      <c r="V1421" s="15"/>
      <c r="W1421" s="15"/>
      <c r="X1421" s="15"/>
      <c r="Y1421" s="15"/>
      <c r="Z1421" s="15"/>
    </row>
    <row r="1422" spans="1:26">
      <c r="A1422" s="15">
        <v>113</v>
      </c>
      <c r="B1422" s="15">
        <v>2</v>
      </c>
      <c r="C1422" s="15"/>
      <c r="D1422" s="15"/>
      <c r="E1422" s="15"/>
      <c r="F1422" s="15"/>
      <c r="G1422" s="15"/>
      <c r="H1422" s="16" t="s">
        <v>32</v>
      </c>
      <c r="I1422" s="16" t="s">
        <v>32</v>
      </c>
      <c r="J1422" s="15"/>
      <c r="K1422" s="18" t="str" cm="1">
        <f t="array" ref="K1422">IF(I1422="","",_xlfn.XLOOKUP(0&amp;A1422&amp;IF(F1422&lt;&gt;"",F1422,LOOKUP(2,1/(F$2:F1422&lt;&gt;""),F$2:F1422))&amp;I1422,Hoja4!G:G,Hoja4!F:F,"",0))</f>
        <v/>
      </c>
      <c r="L1422" s="15"/>
      <c r="M1422" s="15">
        <v>7</v>
      </c>
      <c r="N1422" s="15" t="s">
        <v>1781</v>
      </c>
      <c r="O1422" s="15" t="s">
        <v>100</v>
      </c>
      <c r="P1422" s="15" t="s">
        <v>131</v>
      </c>
      <c r="Q1422" s="15" t="s">
        <v>41</v>
      </c>
      <c r="R1422" s="15" t="s">
        <v>37</v>
      </c>
      <c r="S1422" s="15">
        <v>100</v>
      </c>
      <c r="T1422" s="15"/>
      <c r="U1422" s="15">
        <v>100</v>
      </c>
      <c r="V1422" s="15">
        <v>100</v>
      </c>
      <c r="W1422" s="15" t="s">
        <v>38</v>
      </c>
      <c r="X1422" s="15" t="s">
        <v>38</v>
      </c>
      <c r="Y1422" s="15" t="s">
        <v>38</v>
      </c>
      <c r="Z1422" s="2"/>
    </row>
    <row r="1423" spans="1:26">
      <c r="A1423" s="3">
        <v>113</v>
      </c>
      <c r="B1423" s="3">
        <v>2</v>
      </c>
      <c r="C1423" s="3" t="s">
        <v>1746</v>
      </c>
      <c r="D1423" s="3"/>
      <c r="E1423" s="3"/>
      <c r="F1423" s="3">
        <v>6</v>
      </c>
      <c r="G1423" s="3" t="s">
        <v>1777</v>
      </c>
      <c r="H1423" s="4" t="s">
        <v>32</v>
      </c>
      <c r="I1423" s="4" t="s">
        <v>32</v>
      </c>
      <c r="J1423" s="3" t="s">
        <v>44</v>
      </c>
      <c r="K1423" s="11">
        <f>SUM(K1421:K1422)</f>
        <v>8602671000</v>
      </c>
      <c r="L1423" s="13">
        <f>SUM(L1421:L1422)</f>
        <v>0</v>
      </c>
      <c r="M1423" s="3"/>
      <c r="N1423" s="3"/>
      <c r="O1423" s="3"/>
      <c r="P1423" s="3"/>
      <c r="Q1423" s="3"/>
      <c r="R1423" s="3"/>
      <c r="S1423" s="3"/>
      <c r="T1423" s="3"/>
      <c r="U1423" s="3"/>
      <c r="V1423" s="3"/>
      <c r="W1423" s="3"/>
      <c r="X1423" s="3"/>
      <c r="Y1423" s="3" t="s">
        <v>45</v>
      </c>
      <c r="Z1423" s="13">
        <f>SUM(Z1421:Z1422)</f>
        <v>0</v>
      </c>
    </row>
    <row r="1424" spans="1:26">
      <c r="A1424" s="15">
        <v>113</v>
      </c>
      <c r="B1424" s="15">
        <v>2</v>
      </c>
      <c r="C1424" s="15" t="s">
        <v>1746</v>
      </c>
      <c r="D1424" s="15">
        <v>7</v>
      </c>
      <c r="E1424" s="15" t="s">
        <v>1782</v>
      </c>
      <c r="F1424" s="15">
        <v>8</v>
      </c>
      <c r="G1424" s="15" t="s">
        <v>1783</v>
      </c>
      <c r="H1424" s="16" t="s">
        <v>1784</v>
      </c>
      <c r="I1424" s="16" t="s">
        <v>1785</v>
      </c>
      <c r="J1424" s="15" t="s">
        <v>1786</v>
      </c>
      <c r="K1424" s="9" cm="1">
        <f t="array" ref="K1424">IF(I1424="","",_xlfn.XLOOKUP(0&amp;A1424&amp;IF(F1424&lt;&gt;"",F1424,LOOKUP(2,1/(F$2:F1424&lt;&gt;""),F$2:F1424))&amp;I1424,Hoja4!G:G,Hoja4!F:F,"",0))</f>
        <v>44515194000</v>
      </c>
      <c r="L1424" s="2"/>
      <c r="M1424" s="15"/>
      <c r="N1424" s="15"/>
      <c r="O1424" s="15"/>
      <c r="P1424" s="15"/>
      <c r="Q1424" s="15"/>
      <c r="R1424" s="15"/>
      <c r="S1424" s="15"/>
      <c r="T1424" s="15"/>
      <c r="U1424" s="15"/>
      <c r="V1424" s="15"/>
      <c r="W1424" s="15"/>
      <c r="X1424" s="15"/>
      <c r="Y1424" s="15"/>
      <c r="Z1424" s="15"/>
    </row>
    <row r="1425" spans="1:26">
      <c r="A1425" s="15">
        <v>113</v>
      </c>
      <c r="B1425" s="15">
        <v>2</v>
      </c>
      <c r="C1425" s="15"/>
      <c r="D1425" s="15"/>
      <c r="E1425" s="15"/>
      <c r="F1425" s="15"/>
      <c r="G1425" s="15"/>
      <c r="H1425" s="16" t="s">
        <v>1787</v>
      </c>
      <c r="I1425" s="16" t="s">
        <v>1788</v>
      </c>
      <c r="J1425" s="15" t="s">
        <v>1789</v>
      </c>
      <c r="K1425" s="9" cm="1">
        <f t="array" ref="K1425">IF(I1425="","",_xlfn.XLOOKUP(0&amp;A1425&amp;IF(F1425&lt;&gt;"",F1425,LOOKUP(2,1/(F$2:F1425&lt;&gt;""),F$2:F1425))&amp;I1425,Hoja4!G:G,Hoja4!F:F,"",0))</f>
        <v>176572911000</v>
      </c>
      <c r="L1425" s="2"/>
      <c r="M1425" s="15"/>
      <c r="N1425" s="15"/>
      <c r="O1425" s="15"/>
      <c r="P1425" s="15"/>
      <c r="Q1425" s="15"/>
      <c r="R1425" s="15"/>
      <c r="S1425" s="15"/>
      <c r="T1425" s="15"/>
      <c r="U1425" s="15"/>
      <c r="V1425" s="15"/>
      <c r="W1425" s="15"/>
      <c r="X1425" s="15"/>
      <c r="Y1425" s="15"/>
      <c r="Z1425" s="15"/>
    </row>
    <row r="1426" spans="1:26">
      <c r="A1426" s="15">
        <v>113</v>
      </c>
      <c r="B1426" s="15">
        <v>2</v>
      </c>
      <c r="C1426" s="15"/>
      <c r="D1426" s="15"/>
      <c r="E1426" s="15"/>
      <c r="F1426" s="15"/>
      <c r="G1426" s="15"/>
      <c r="H1426" s="16" t="s">
        <v>32</v>
      </c>
      <c r="I1426" s="16" t="s">
        <v>32</v>
      </c>
      <c r="J1426" s="15"/>
      <c r="K1426" s="18" t="str" cm="1">
        <f t="array" ref="K1426">IF(I1426="","",_xlfn.XLOOKUP(0&amp;A1426&amp;IF(F1426&lt;&gt;"",F1426,LOOKUP(2,1/(F$2:F1426&lt;&gt;""),F$2:F1426))&amp;I1426,Hoja4!G:G,Hoja4!F:F,"",0))</f>
        <v/>
      </c>
      <c r="L1426" s="15"/>
      <c r="M1426" s="15">
        <v>8</v>
      </c>
      <c r="N1426" s="15" t="s">
        <v>1790</v>
      </c>
      <c r="O1426" s="15" t="s">
        <v>1078</v>
      </c>
      <c r="P1426" s="15" t="s">
        <v>131</v>
      </c>
      <c r="Q1426" s="15" t="s">
        <v>41</v>
      </c>
      <c r="R1426" s="15" t="s">
        <v>37</v>
      </c>
      <c r="S1426" s="15">
        <v>30</v>
      </c>
      <c r="T1426" s="15"/>
      <c r="U1426" s="15">
        <v>29</v>
      </c>
      <c r="V1426" s="15">
        <v>0</v>
      </c>
      <c r="W1426" s="15" t="s">
        <v>38</v>
      </c>
      <c r="X1426" s="15" t="s">
        <v>43</v>
      </c>
      <c r="Y1426" s="15" t="s">
        <v>43</v>
      </c>
      <c r="Z1426" s="2"/>
    </row>
    <row r="1427" spans="1:26">
      <c r="A1427" s="15">
        <v>113</v>
      </c>
      <c r="B1427" s="15">
        <v>2</v>
      </c>
      <c r="C1427" s="15"/>
      <c r="D1427" s="15"/>
      <c r="E1427" s="15"/>
      <c r="F1427" s="15"/>
      <c r="G1427" s="15"/>
      <c r="H1427" s="16" t="s">
        <v>32</v>
      </c>
      <c r="I1427" s="16" t="s">
        <v>32</v>
      </c>
      <c r="J1427" s="15"/>
      <c r="K1427" s="18" t="str" cm="1">
        <f t="array" ref="K1427">IF(I1427="","",_xlfn.XLOOKUP(0&amp;A1427&amp;IF(F1427&lt;&gt;"",F1427,LOOKUP(2,1/(F$2:F1427&lt;&gt;""),F$2:F1427))&amp;I1427,Hoja4!G:G,Hoja4!F:F,"",0))</f>
        <v/>
      </c>
      <c r="L1427" s="15"/>
      <c r="M1427" s="15">
        <v>9</v>
      </c>
      <c r="N1427" s="15" t="s">
        <v>1791</v>
      </c>
      <c r="O1427" s="15" t="s">
        <v>40</v>
      </c>
      <c r="P1427" s="15" t="s">
        <v>131</v>
      </c>
      <c r="Q1427" s="15" t="s">
        <v>36</v>
      </c>
      <c r="R1427" s="15" t="s">
        <v>37</v>
      </c>
      <c r="S1427" s="15">
        <v>83</v>
      </c>
      <c r="T1427" s="15"/>
      <c r="U1427" s="15">
        <v>240</v>
      </c>
      <c r="V1427" s="15">
        <v>25</v>
      </c>
      <c r="W1427" s="15" t="s">
        <v>38</v>
      </c>
      <c r="X1427" s="15" t="s">
        <v>38</v>
      </c>
      <c r="Y1427" s="15" t="s">
        <v>38</v>
      </c>
      <c r="Z1427" s="2"/>
    </row>
    <row r="1428" spans="1:26">
      <c r="A1428" s="15">
        <v>113</v>
      </c>
      <c r="B1428" s="15">
        <v>2</v>
      </c>
      <c r="C1428" s="15"/>
      <c r="D1428" s="15"/>
      <c r="E1428" s="15"/>
      <c r="F1428" s="15"/>
      <c r="G1428" s="15"/>
      <c r="H1428" s="16" t="s">
        <v>32</v>
      </c>
      <c r="I1428" s="16" t="s">
        <v>32</v>
      </c>
      <c r="J1428" s="15"/>
      <c r="K1428" s="18" t="str" cm="1">
        <f t="array" ref="K1428">IF(I1428="","",_xlfn.XLOOKUP(0&amp;A1428&amp;IF(F1428&lt;&gt;"",F1428,LOOKUP(2,1/(F$2:F1428&lt;&gt;""),F$2:F1428))&amp;I1428,Hoja4!G:G,Hoja4!F:F,"",0))</f>
        <v/>
      </c>
      <c r="L1428" s="15"/>
      <c r="M1428" s="15">
        <v>10</v>
      </c>
      <c r="N1428" s="15" t="s">
        <v>1792</v>
      </c>
      <c r="O1428" s="15" t="s">
        <v>40</v>
      </c>
      <c r="P1428" s="15" t="s">
        <v>131</v>
      </c>
      <c r="Q1428" s="15" t="s">
        <v>41</v>
      </c>
      <c r="R1428" s="15" t="s">
        <v>37</v>
      </c>
      <c r="S1428" s="15">
        <v>95</v>
      </c>
      <c r="T1428" s="15"/>
      <c r="U1428" s="15">
        <v>100</v>
      </c>
      <c r="V1428" s="15">
        <v>30</v>
      </c>
      <c r="W1428" s="15" t="s">
        <v>38</v>
      </c>
      <c r="X1428" s="15" t="s">
        <v>38</v>
      </c>
      <c r="Y1428" s="15" t="s">
        <v>38</v>
      </c>
      <c r="Z1428" s="2"/>
    </row>
    <row r="1429" spans="1:26">
      <c r="A1429" s="15">
        <v>113</v>
      </c>
      <c r="B1429" s="15">
        <v>2</v>
      </c>
      <c r="C1429" s="15"/>
      <c r="D1429" s="15"/>
      <c r="E1429" s="15"/>
      <c r="F1429" s="15"/>
      <c r="G1429" s="15"/>
      <c r="H1429" s="16" t="s">
        <v>32</v>
      </c>
      <c r="I1429" s="16" t="s">
        <v>32</v>
      </c>
      <c r="J1429" s="15"/>
      <c r="K1429" s="18" t="str" cm="1">
        <f t="array" ref="K1429">IF(I1429="","",_xlfn.XLOOKUP(0&amp;A1429&amp;IF(F1429&lt;&gt;"",F1429,LOOKUP(2,1/(F$2:F1429&lt;&gt;""),F$2:F1429))&amp;I1429,Hoja4!G:G,Hoja4!F:F,"",0))</f>
        <v/>
      </c>
      <c r="L1429" s="15"/>
      <c r="M1429" s="15">
        <v>11</v>
      </c>
      <c r="N1429" s="15" t="s">
        <v>1793</v>
      </c>
      <c r="O1429" s="15" t="s">
        <v>76</v>
      </c>
      <c r="P1429" s="15" t="s">
        <v>131</v>
      </c>
      <c r="Q1429" s="15" t="s">
        <v>36</v>
      </c>
      <c r="R1429" s="15" t="s">
        <v>37</v>
      </c>
      <c r="S1429" s="15">
        <v>54</v>
      </c>
      <c r="T1429" s="15"/>
      <c r="U1429" s="15">
        <v>59</v>
      </c>
      <c r="V1429" s="15"/>
      <c r="W1429" s="15" t="s">
        <v>43</v>
      </c>
      <c r="X1429" s="15" t="s">
        <v>43</v>
      </c>
      <c r="Y1429" s="15" t="s">
        <v>43</v>
      </c>
      <c r="Z1429" s="2"/>
    </row>
    <row r="1430" spans="1:26">
      <c r="A1430" s="3">
        <v>113</v>
      </c>
      <c r="B1430" s="3">
        <v>2</v>
      </c>
      <c r="C1430" s="3" t="s">
        <v>1746</v>
      </c>
      <c r="D1430" s="3"/>
      <c r="E1430" s="3"/>
      <c r="F1430" s="3">
        <v>8</v>
      </c>
      <c r="G1430" s="3" t="s">
        <v>1783</v>
      </c>
      <c r="H1430" s="4" t="s">
        <v>32</v>
      </c>
      <c r="I1430" s="4" t="s">
        <v>32</v>
      </c>
      <c r="J1430" s="3" t="s">
        <v>44</v>
      </c>
      <c r="K1430" s="11">
        <f>SUM(K1424:K1429)</f>
        <v>221088105000</v>
      </c>
      <c r="L1430" s="13">
        <f>SUM(L1424:L1429)</f>
        <v>0</v>
      </c>
      <c r="M1430" s="3"/>
      <c r="N1430" s="3"/>
      <c r="O1430" s="3"/>
      <c r="P1430" s="3"/>
      <c r="Q1430" s="3"/>
      <c r="R1430" s="3"/>
      <c r="S1430" s="3"/>
      <c r="T1430" s="3"/>
      <c r="U1430" s="3"/>
      <c r="V1430" s="3"/>
      <c r="W1430" s="3"/>
      <c r="X1430" s="3"/>
      <c r="Y1430" s="3" t="s">
        <v>45</v>
      </c>
      <c r="Z1430" s="13">
        <f>SUM(Z1424:Z1429)</f>
        <v>0</v>
      </c>
    </row>
    <row r="1431" spans="1:26">
      <c r="A1431" s="15">
        <v>113</v>
      </c>
      <c r="B1431" s="15">
        <v>2</v>
      </c>
      <c r="C1431" s="15" t="s">
        <v>1746</v>
      </c>
      <c r="D1431" s="15">
        <v>8</v>
      </c>
      <c r="E1431" s="15" t="s">
        <v>1794</v>
      </c>
      <c r="F1431" s="15">
        <v>9</v>
      </c>
      <c r="G1431" s="15" t="s">
        <v>1795</v>
      </c>
      <c r="H1431" s="16" t="s">
        <v>1784</v>
      </c>
      <c r="I1431" s="16" t="s">
        <v>1785</v>
      </c>
      <c r="J1431" s="15" t="s">
        <v>1786</v>
      </c>
      <c r="K1431" s="9" cm="1">
        <f t="array" ref="K1431">IF(I1431="","",_xlfn.XLOOKUP(0&amp;A1431&amp;IF(F1431&lt;&gt;"",F1431,LOOKUP(2,1/(F$2:F1431&lt;&gt;""),F$2:F1431))&amp;I1431,Hoja4!G:G,Hoja4!F:F,"",0))</f>
        <v>4234801000</v>
      </c>
      <c r="L1431" s="2"/>
      <c r="M1431" s="15"/>
      <c r="N1431" s="15"/>
      <c r="O1431" s="15"/>
      <c r="P1431" s="15"/>
      <c r="Q1431" s="15"/>
      <c r="R1431" s="15"/>
      <c r="S1431" s="15"/>
      <c r="T1431" s="15"/>
      <c r="U1431" s="15"/>
      <c r="V1431" s="15"/>
      <c r="W1431" s="15"/>
      <c r="X1431" s="15"/>
      <c r="Y1431" s="15"/>
      <c r="Z1431" s="15"/>
    </row>
    <row r="1432" spans="1:26">
      <c r="A1432" s="15">
        <v>113</v>
      </c>
      <c r="B1432" s="15">
        <v>2</v>
      </c>
      <c r="C1432" s="15"/>
      <c r="D1432" s="15"/>
      <c r="E1432" s="15"/>
      <c r="F1432" s="15"/>
      <c r="G1432" s="15"/>
      <c r="H1432" s="16" t="s">
        <v>32</v>
      </c>
      <c r="I1432" s="16" t="s">
        <v>32</v>
      </c>
      <c r="J1432" s="15"/>
      <c r="K1432" s="18" t="str" cm="1">
        <f t="array" ref="K1432">IF(I1432="","",_xlfn.XLOOKUP(0&amp;A1432&amp;IF(F1432&lt;&gt;"",F1432,LOOKUP(2,1/(F$2:F1432&lt;&gt;""),F$2:F1432))&amp;I1432,Hoja4!G:G,Hoja4!F:F,"",0))</f>
        <v/>
      </c>
      <c r="L1432" s="15"/>
      <c r="M1432" s="15">
        <v>13</v>
      </c>
      <c r="N1432" s="15" t="s">
        <v>1796</v>
      </c>
      <c r="O1432" s="15" t="s">
        <v>40</v>
      </c>
      <c r="P1432" s="15" t="s">
        <v>131</v>
      </c>
      <c r="Q1432" s="15" t="s">
        <v>36</v>
      </c>
      <c r="R1432" s="15" t="s">
        <v>37</v>
      </c>
      <c r="S1432" s="15">
        <v>6.6980000000000004</v>
      </c>
      <c r="T1432" s="15"/>
      <c r="U1432" s="15"/>
      <c r="V1432" s="15"/>
      <c r="W1432" s="15" t="s">
        <v>43</v>
      </c>
      <c r="X1432" s="15" t="s">
        <v>43</v>
      </c>
      <c r="Y1432" s="15" t="s">
        <v>43</v>
      </c>
      <c r="Z1432" s="2"/>
    </row>
    <row r="1433" spans="1:26">
      <c r="A1433" s="15">
        <v>113</v>
      </c>
      <c r="B1433" s="15">
        <v>2</v>
      </c>
      <c r="C1433" s="15"/>
      <c r="D1433" s="15"/>
      <c r="E1433" s="15"/>
      <c r="F1433" s="15"/>
      <c r="G1433" s="15"/>
      <c r="H1433" s="16" t="s">
        <v>32</v>
      </c>
      <c r="I1433" s="16" t="s">
        <v>32</v>
      </c>
      <c r="J1433" s="15"/>
      <c r="K1433" s="18" t="str" cm="1">
        <f t="array" ref="K1433">IF(I1433="","",_xlfn.XLOOKUP(0&amp;A1433&amp;IF(F1433&lt;&gt;"",F1433,LOOKUP(2,1/(F$2:F1433&lt;&gt;""),F$2:F1433))&amp;I1433,Hoja4!G:G,Hoja4!F:F,"",0))</f>
        <v/>
      </c>
      <c r="L1433" s="15"/>
      <c r="M1433" s="15">
        <v>14</v>
      </c>
      <c r="N1433" s="15" t="s">
        <v>1797</v>
      </c>
      <c r="O1433" s="15" t="s">
        <v>40</v>
      </c>
      <c r="P1433" s="15" t="s">
        <v>131</v>
      </c>
      <c r="Q1433" s="15" t="s">
        <v>36</v>
      </c>
      <c r="R1433" s="15" t="s">
        <v>37</v>
      </c>
      <c r="S1433" s="15">
        <v>8708</v>
      </c>
      <c r="T1433" s="15"/>
      <c r="U1433" s="15">
        <v>900</v>
      </c>
      <c r="V1433" s="15"/>
      <c r="W1433" s="15" t="s">
        <v>38</v>
      </c>
      <c r="X1433" s="15" t="s">
        <v>43</v>
      </c>
      <c r="Y1433" s="15" t="s">
        <v>43</v>
      </c>
      <c r="Z1433" s="2"/>
    </row>
    <row r="1434" spans="1:26">
      <c r="A1434" s="15">
        <v>113</v>
      </c>
      <c r="B1434" s="15">
        <v>2</v>
      </c>
      <c r="C1434" s="15"/>
      <c r="D1434" s="15"/>
      <c r="E1434" s="15"/>
      <c r="F1434" s="15"/>
      <c r="G1434" s="15"/>
      <c r="H1434" s="16" t="s">
        <v>32</v>
      </c>
      <c r="I1434" s="16" t="s">
        <v>32</v>
      </c>
      <c r="J1434" s="15"/>
      <c r="K1434" s="18" t="str" cm="1">
        <f t="array" ref="K1434">IF(I1434="","",_xlfn.XLOOKUP(0&amp;A1434&amp;IF(F1434&lt;&gt;"",F1434,LOOKUP(2,1/(F$2:F1434&lt;&gt;""),F$2:F1434))&amp;I1434,Hoja4!G:G,Hoja4!F:F,"",0))</f>
        <v/>
      </c>
      <c r="L1434" s="15"/>
      <c r="M1434" s="15">
        <v>19</v>
      </c>
      <c r="N1434" s="15" t="s">
        <v>1798</v>
      </c>
      <c r="O1434" s="15" t="s">
        <v>76</v>
      </c>
      <c r="P1434" s="15" t="s">
        <v>131</v>
      </c>
      <c r="Q1434" s="15" t="s">
        <v>41</v>
      </c>
      <c r="R1434" s="15" t="s">
        <v>37</v>
      </c>
      <c r="S1434" s="15" t="s">
        <v>1799</v>
      </c>
      <c r="T1434" s="15"/>
      <c r="U1434" s="15" t="s">
        <v>1800</v>
      </c>
      <c r="V1434" s="15"/>
      <c r="W1434" s="15" t="s">
        <v>38</v>
      </c>
      <c r="X1434" s="15" t="s">
        <v>43</v>
      </c>
      <c r="Y1434" s="15" t="s">
        <v>43</v>
      </c>
      <c r="Z1434" s="2"/>
    </row>
    <row r="1435" spans="1:26">
      <c r="A1435" s="15">
        <v>113</v>
      </c>
      <c r="B1435" s="15">
        <v>2</v>
      </c>
      <c r="C1435" s="15"/>
      <c r="D1435" s="15"/>
      <c r="E1435" s="15"/>
      <c r="F1435" s="15"/>
      <c r="G1435" s="15"/>
      <c r="H1435" s="16" t="s">
        <v>32</v>
      </c>
      <c r="I1435" s="16" t="s">
        <v>32</v>
      </c>
      <c r="J1435" s="15"/>
      <c r="K1435" s="18" t="str" cm="1">
        <f t="array" ref="K1435">IF(I1435="","",_xlfn.XLOOKUP(0&amp;A1435&amp;IF(F1435&lt;&gt;"",F1435,LOOKUP(2,1/(F$2:F1435&lt;&gt;""),F$2:F1435))&amp;I1435,Hoja4!G:G,Hoja4!F:F,"",0))</f>
        <v/>
      </c>
      <c r="L1435" s="15"/>
      <c r="M1435" s="15">
        <v>20</v>
      </c>
      <c r="N1435" s="15" t="s">
        <v>1801</v>
      </c>
      <c r="O1435" s="15" t="s">
        <v>40</v>
      </c>
      <c r="P1435" s="15" t="s">
        <v>131</v>
      </c>
      <c r="Q1435" s="15" t="s">
        <v>36</v>
      </c>
      <c r="R1435" s="15" t="s">
        <v>37</v>
      </c>
      <c r="S1435" s="15">
        <v>69130</v>
      </c>
      <c r="T1435" s="15"/>
      <c r="U1435" s="15">
        <v>43746</v>
      </c>
      <c r="V1435" s="15">
        <v>2958</v>
      </c>
      <c r="W1435" s="15" t="s">
        <v>38</v>
      </c>
      <c r="X1435" s="15" t="s">
        <v>38</v>
      </c>
      <c r="Y1435" s="15" t="s">
        <v>38</v>
      </c>
      <c r="Z1435" s="2"/>
    </row>
    <row r="1436" spans="1:26">
      <c r="A1436" s="3">
        <v>113</v>
      </c>
      <c r="B1436" s="3">
        <v>2</v>
      </c>
      <c r="C1436" s="3" t="s">
        <v>1746</v>
      </c>
      <c r="D1436" s="3"/>
      <c r="E1436" s="3"/>
      <c r="F1436" s="3">
        <v>9</v>
      </c>
      <c r="G1436" s="3" t="s">
        <v>1795</v>
      </c>
      <c r="H1436" s="4" t="s">
        <v>32</v>
      </c>
      <c r="I1436" s="4" t="s">
        <v>32</v>
      </c>
      <c r="J1436" s="3" t="s">
        <v>44</v>
      </c>
      <c r="K1436" s="11">
        <f>SUM(K1431:K1435)</f>
        <v>4234801000</v>
      </c>
      <c r="L1436" s="13">
        <f>SUM(L1431:L1435)</f>
        <v>0</v>
      </c>
      <c r="M1436" s="3"/>
      <c r="N1436" s="3"/>
      <c r="O1436" s="3"/>
      <c r="P1436" s="3"/>
      <c r="Q1436" s="3"/>
      <c r="R1436" s="3"/>
      <c r="S1436" s="3"/>
      <c r="T1436" s="3"/>
      <c r="U1436" s="3"/>
      <c r="V1436" s="3"/>
      <c r="W1436" s="3"/>
      <c r="X1436" s="3"/>
      <c r="Y1436" s="3" t="s">
        <v>45</v>
      </c>
      <c r="Z1436" s="13">
        <f>SUM(Z1431:Z1435)</f>
        <v>0</v>
      </c>
    </row>
    <row r="1437" spans="1:26">
      <c r="A1437" s="15">
        <v>113</v>
      </c>
      <c r="B1437" s="15">
        <v>2</v>
      </c>
      <c r="C1437" s="15" t="s">
        <v>1746</v>
      </c>
      <c r="D1437" s="15">
        <v>9</v>
      </c>
      <c r="E1437" s="15" t="s">
        <v>1802</v>
      </c>
      <c r="F1437" s="15">
        <v>12</v>
      </c>
      <c r="G1437" s="15" t="s">
        <v>1803</v>
      </c>
      <c r="H1437" s="16" t="s">
        <v>1760</v>
      </c>
      <c r="I1437" s="16" t="s">
        <v>1761</v>
      </c>
      <c r="J1437" s="15" t="s">
        <v>1762</v>
      </c>
      <c r="K1437" s="9" cm="1">
        <f t="array" ref="K1437">IF(I1437="","",_xlfn.XLOOKUP(0&amp;A1437&amp;IF(F1437&lt;&gt;"",F1437,LOOKUP(2,1/(F$2:F1437&lt;&gt;""),F$2:F1437))&amp;I1437,Hoja4!G:G,Hoja4!F:F,"",0))</f>
        <v>41916351465</v>
      </c>
      <c r="L1437" s="2"/>
      <c r="M1437" s="15"/>
      <c r="N1437" s="15"/>
      <c r="O1437" s="15"/>
      <c r="P1437" s="15"/>
      <c r="Q1437" s="15"/>
      <c r="R1437" s="15"/>
      <c r="S1437" s="15"/>
      <c r="T1437" s="15"/>
      <c r="U1437" s="15"/>
      <c r="V1437" s="15"/>
      <c r="W1437" s="15"/>
      <c r="X1437" s="15"/>
      <c r="Y1437" s="15"/>
      <c r="Z1437" s="15"/>
    </row>
    <row r="1438" spans="1:26">
      <c r="A1438" s="15">
        <v>113</v>
      </c>
      <c r="B1438" s="15">
        <v>2</v>
      </c>
      <c r="C1438" s="15"/>
      <c r="D1438" s="15"/>
      <c r="E1438" s="15"/>
      <c r="F1438" s="15"/>
      <c r="G1438" s="15"/>
      <c r="H1438" s="16" t="s">
        <v>1804</v>
      </c>
      <c r="I1438" s="16" t="s">
        <v>1805</v>
      </c>
      <c r="J1438" s="15" t="s">
        <v>1806</v>
      </c>
      <c r="K1438" s="9" cm="1">
        <f t="array" ref="K1438">IF(I1438="","",_xlfn.XLOOKUP(0&amp;A1438&amp;IF(F1438&lt;&gt;"",F1438,LOOKUP(2,1/(F$2:F1438&lt;&gt;""),F$2:F1438))&amp;I1438,Hoja4!G:G,Hoja4!F:F,"",0))</f>
        <v>4520205000</v>
      </c>
      <c r="L1438" s="2"/>
      <c r="M1438" s="15"/>
      <c r="N1438" s="15"/>
      <c r="O1438" s="15"/>
      <c r="P1438" s="15"/>
      <c r="Q1438" s="15"/>
      <c r="R1438" s="15"/>
      <c r="S1438" s="15"/>
      <c r="T1438" s="15"/>
      <c r="U1438" s="15"/>
      <c r="V1438" s="15"/>
      <c r="W1438" s="15"/>
      <c r="X1438" s="15"/>
      <c r="Y1438" s="15"/>
      <c r="Z1438" s="15"/>
    </row>
    <row r="1439" spans="1:26">
      <c r="A1439" s="15">
        <v>113</v>
      </c>
      <c r="B1439" s="15">
        <v>2</v>
      </c>
      <c r="C1439" s="15"/>
      <c r="D1439" s="15"/>
      <c r="E1439" s="15"/>
      <c r="F1439" s="15"/>
      <c r="G1439" s="15"/>
      <c r="H1439" s="16" t="s">
        <v>1811</v>
      </c>
      <c r="I1439" s="16" t="s">
        <v>1812</v>
      </c>
      <c r="J1439" s="15" t="s">
        <v>1813</v>
      </c>
      <c r="K1439" s="9"/>
      <c r="L1439" s="2"/>
      <c r="M1439" s="15"/>
      <c r="N1439" s="15"/>
      <c r="O1439" s="15"/>
      <c r="P1439" s="15"/>
      <c r="Q1439" s="15"/>
      <c r="R1439" s="15"/>
      <c r="S1439" s="15"/>
      <c r="T1439" s="15"/>
      <c r="U1439" s="15"/>
      <c r="V1439" s="15"/>
      <c r="W1439" s="15"/>
      <c r="X1439" s="15"/>
      <c r="Y1439" s="15"/>
      <c r="Z1439" s="15"/>
    </row>
    <row r="1440" spans="1:26">
      <c r="A1440" s="15">
        <v>113</v>
      </c>
      <c r="B1440" s="15">
        <v>2</v>
      </c>
      <c r="C1440" s="15"/>
      <c r="D1440" s="15"/>
      <c r="E1440" s="15"/>
      <c r="F1440" s="15"/>
      <c r="G1440" s="15"/>
      <c r="H1440" s="16" t="s">
        <v>1814</v>
      </c>
      <c r="I1440" s="16" t="s">
        <v>1815</v>
      </c>
      <c r="J1440" s="15" t="s">
        <v>1816</v>
      </c>
      <c r="K1440" s="9"/>
      <c r="L1440" s="2"/>
      <c r="M1440" s="15"/>
      <c r="N1440" s="15"/>
      <c r="O1440" s="15"/>
      <c r="P1440" s="15"/>
      <c r="Q1440" s="15"/>
      <c r="R1440" s="15"/>
      <c r="S1440" s="15"/>
      <c r="T1440" s="15"/>
      <c r="U1440" s="15"/>
      <c r="V1440" s="15"/>
      <c r="W1440" s="15"/>
      <c r="X1440" s="15"/>
      <c r="Y1440" s="15"/>
      <c r="Z1440" s="15"/>
    </row>
    <row r="1441" spans="1:26">
      <c r="A1441" s="15">
        <v>113</v>
      </c>
      <c r="B1441" s="15">
        <v>2</v>
      </c>
      <c r="C1441" s="15"/>
      <c r="D1441" s="15"/>
      <c r="E1441" s="15"/>
      <c r="F1441" s="15"/>
      <c r="G1441" s="15"/>
      <c r="H1441" s="16" t="s">
        <v>1817</v>
      </c>
      <c r="I1441" s="16" t="s">
        <v>1818</v>
      </c>
      <c r="J1441" s="15" t="s">
        <v>1819</v>
      </c>
      <c r="K1441" s="9"/>
      <c r="L1441" s="2"/>
      <c r="M1441" s="15"/>
      <c r="N1441" s="15"/>
      <c r="O1441" s="15"/>
      <c r="P1441" s="15"/>
      <c r="Q1441" s="15"/>
      <c r="R1441" s="15"/>
      <c r="S1441" s="15"/>
      <c r="T1441" s="15"/>
      <c r="U1441" s="15"/>
      <c r="V1441" s="15"/>
      <c r="W1441" s="15"/>
      <c r="X1441" s="15"/>
      <c r="Y1441" s="15"/>
      <c r="Z1441" s="15"/>
    </row>
    <row r="1442" spans="1:26">
      <c r="A1442" s="15">
        <v>113</v>
      </c>
      <c r="B1442" s="15">
        <v>2</v>
      </c>
      <c r="C1442" s="15"/>
      <c r="D1442" s="15"/>
      <c r="E1442" s="15"/>
      <c r="F1442" s="15"/>
      <c r="G1442" s="15"/>
      <c r="H1442" s="16" t="s">
        <v>1820</v>
      </c>
      <c r="I1442" s="16" t="s">
        <v>1821</v>
      </c>
      <c r="J1442" s="15" t="s">
        <v>1822</v>
      </c>
      <c r="K1442" s="9"/>
      <c r="L1442" s="2"/>
      <c r="M1442" s="15"/>
      <c r="N1442" s="15"/>
      <c r="O1442" s="15"/>
      <c r="P1442" s="15"/>
      <c r="Q1442" s="15"/>
      <c r="R1442" s="15"/>
      <c r="S1442" s="15"/>
      <c r="T1442" s="15"/>
      <c r="U1442" s="15"/>
      <c r="V1442" s="15"/>
      <c r="W1442" s="15"/>
      <c r="X1442" s="15"/>
      <c r="Y1442" s="15"/>
      <c r="Z1442" s="15"/>
    </row>
    <row r="1443" spans="1:26">
      <c r="A1443" s="15">
        <v>113</v>
      </c>
      <c r="B1443" s="15">
        <v>2</v>
      </c>
      <c r="C1443" s="15"/>
      <c r="D1443" s="15"/>
      <c r="E1443" s="15"/>
      <c r="F1443" s="15"/>
      <c r="G1443" s="15"/>
      <c r="H1443" s="16" t="s">
        <v>32</v>
      </c>
      <c r="I1443" s="16" t="s">
        <v>32</v>
      </c>
      <c r="J1443" s="15"/>
      <c r="K1443" s="18" t="str" cm="1">
        <f t="array" ref="K1443">IF(I1443="","",_xlfn.XLOOKUP(0&amp;A1443&amp;IF(F1443&lt;&gt;"",F1443,LOOKUP(2,1/(F$2:F1443&lt;&gt;""),F$2:F1443))&amp;I1443,Hoja4!G:G,Hoja4!F:F,"",0))</f>
        <v/>
      </c>
      <c r="L1443" s="15"/>
      <c r="M1443" s="15">
        <v>15</v>
      </c>
      <c r="N1443" s="15" t="s">
        <v>1807</v>
      </c>
      <c r="O1443" s="15" t="s">
        <v>100</v>
      </c>
      <c r="P1443" s="15" t="s">
        <v>115</v>
      </c>
      <c r="Q1443" s="15" t="s">
        <v>41</v>
      </c>
      <c r="R1443" s="15" t="s">
        <v>37</v>
      </c>
      <c r="S1443" s="15">
        <v>100</v>
      </c>
      <c r="T1443" s="15"/>
      <c r="U1443" s="15">
        <v>100</v>
      </c>
      <c r="V1443" s="15">
        <v>100</v>
      </c>
      <c r="W1443" s="15" t="s">
        <v>38</v>
      </c>
      <c r="X1443" s="15" t="s">
        <v>38</v>
      </c>
      <c r="Y1443" s="15" t="s">
        <v>43</v>
      </c>
      <c r="Z1443" s="2"/>
    </row>
    <row r="1444" spans="1:26">
      <c r="A1444" s="15">
        <v>113</v>
      </c>
      <c r="B1444" s="15">
        <v>2</v>
      </c>
      <c r="C1444" s="15"/>
      <c r="D1444" s="15"/>
      <c r="E1444" s="15"/>
      <c r="F1444" s="15"/>
      <c r="G1444" s="15"/>
      <c r="H1444" s="16" t="s">
        <v>32</v>
      </c>
      <c r="I1444" s="16" t="s">
        <v>32</v>
      </c>
      <c r="J1444" s="15"/>
      <c r="K1444" s="18" t="str" cm="1">
        <f t="array" ref="K1444">IF(I1444="","",_xlfn.XLOOKUP(0&amp;A1444&amp;IF(F1444&lt;&gt;"",F1444,LOOKUP(2,1/(F$2:F1444&lt;&gt;""),F$2:F1444))&amp;I1444,Hoja4!G:G,Hoja4!F:F,"",0))</f>
        <v/>
      </c>
      <c r="L1444" s="15"/>
      <c r="M1444" s="15">
        <v>23</v>
      </c>
      <c r="N1444" s="15" t="s">
        <v>1808</v>
      </c>
      <c r="O1444" s="15" t="s">
        <v>40</v>
      </c>
      <c r="P1444" s="15" t="s">
        <v>131</v>
      </c>
      <c r="Q1444" s="15" t="s">
        <v>36</v>
      </c>
      <c r="R1444" s="15" t="s">
        <v>37</v>
      </c>
      <c r="S1444" s="15">
        <v>10787</v>
      </c>
      <c r="T1444" s="15"/>
      <c r="U1444" s="15">
        <v>95000</v>
      </c>
      <c r="V1444" s="15"/>
      <c r="W1444" s="15" t="s">
        <v>60</v>
      </c>
      <c r="X1444" s="15" t="s">
        <v>60</v>
      </c>
      <c r="Y1444" s="15" t="s">
        <v>38</v>
      </c>
      <c r="Z1444" s="2"/>
    </row>
    <row r="1445" spans="1:26">
      <c r="A1445" s="15">
        <v>113</v>
      </c>
      <c r="B1445" s="15">
        <v>2</v>
      </c>
      <c r="C1445" s="15"/>
      <c r="D1445" s="15"/>
      <c r="E1445" s="15"/>
      <c r="F1445" s="15"/>
      <c r="G1445" s="15"/>
      <c r="H1445" s="16" t="s">
        <v>32</v>
      </c>
      <c r="I1445" s="16" t="s">
        <v>32</v>
      </c>
      <c r="J1445" s="15"/>
      <c r="K1445" s="18" t="str" cm="1">
        <f t="array" ref="K1445">IF(I1445="","",_xlfn.XLOOKUP(0&amp;A1445&amp;IF(F1445&lt;&gt;"",F1445,LOOKUP(2,1/(F$2:F1445&lt;&gt;""),F$2:F1445))&amp;I1445,Hoja4!G:G,Hoja4!F:F,"",0))</f>
        <v/>
      </c>
      <c r="L1445" s="15"/>
      <c r="M1445" s="15">
        <v>17</v>
      </c>
      <c r="N1445" s="15" t="s">
        <v>1809</v>
      </c>
      <c r="O1445" s="15" t="s">
        <v>34</v>
      </c>
      <c r="P1445" s="15" t="s">
        <v>131</v>
      </c>
      <c r="Q1445" s="15" t="s">
        <v>41</v>
      </c>
      <c r="R1445" s="15" t="s">
        <v>37</v>
      </c>
      <c r="S1445" s="15">
        <v>95</v>
      </c>
      <c r="T1445" s="15"/>
      <c r="U1445" s="15">
        <v>98</v>
      </c>
      <c r="V1445" s="15">
        <v>98</v>
      </c>
      <c r="W1445" s="15" t="s">
        <v>38</v>
      </c>
      <c r="X1445" s="15" t="s">
        <v>38</v>
      </c>
      <c r="Y1445" s="15" t="s">
        <v>38</v>
      </c>
      <c r="Z1445" s="2"/>
    </row>
    <row r="1446" spans="1:26">
      <c r="A1446" s="15">
        <v>113</v>
      </c>
      <c r="B1446" s="15">
        <v>2</v>
      </c>
      <c r="C1446" s="15"/>
      <c r="D1446" s="15"/>
      <c r="E1446" s="15"/>
      <c r="F1446" s="15"/>
      <c r="G1446" s="15"/>
      <c r="H1446" s="16" t="s">
        <v>32</v>
      </c>
      <c r="I1446" s="16" t="s">
        <v>32</v>
      </c>
      <c r="J1446" s="15"/>
      <c r="K1446" s="18" t="str" cm="1">
        <f t="array" ref="K1446">IF(I1446="","",_xlfn.XLOOKUP(0&amp;A1446&amp;IF(F1446&lt;&gt;"",F1446,LOOKUP(2,1/(F$2:F1446&lt;&gt;""),F$2:F1446))&amp;I1446,Hoja4!G:G,Hoja4!F:F,"",0))</f>
        <v/>
      </c>
      <c r="L1446" s="15"/>
      <c r="M1446" s="15">
        <v>18</v>
      </c>
      <c r="N1446" s="15" t="s">
        <v>1810</v>
      </c>
      <c r="O1446" s="15" t="s">
        <v>76</v>
      </c>
      <c r="P1446" s="15" t="s">
        <v>115</v>
      </c>
      <c r="Q1446" s="15" t="s">
        <v>36</v>
      </c>
      <c r="R1446" s="15" t="s">
        <v>37</v>
      </c>
      <c r="S1446" s="15">
        <v>7</v>
      </c>
      <c r="T1446" s="15"/>
      <c r="U1446" s="15">
        <v>17</v>
      </c>
      <c r="V1446" s="15">
        <v>12</v>
      </c>
      <c r="W1446" s="15" t="s">
        <v>38</v>
      </c>
      <c r="X1446" s="15" t="s">
        <v>38</v>
      </c>
      <c r="Y1446" s="15" t="s">
        <v>38</v>
      </c>
      <c r="Z1446" s="2"/>
    </row>
    <row r="1447" spans="1:26">
      <c r="A1447" s="3">
        <v>113</v>
      </c>
      <c r="B1447" s="3">
        <v>2</v>
      </c>
      <c r="C1447" s="3" t="s">
        <v>1746</v>
      </c>
      <c r="D1447" s="3"/>
      <c r="E1447" s="3"/>
      <c r="F1447" s="3">
        <v>12</v>
      </c>
      <c r="G1447" s="3" t="s">
        <v>1803</v>
      </c>
      <c r="H1447" s="4" t="s">
        <v>32</v>
      </c>
      <c r="I1447" s="4" t="s">
        <v>32</v>
      </c>
      <c r="J1447" s="3" t="s">
        <v>44</v>
      </c>
      <c r="K1447" s="11">
        <f>SUM(K1437:K1446)</f>
        <v>46436556465</v>
      </c>
      <c r="L1447" s="13">
        <f>SUM(L1437:L1446)</f>
        <v>0</v>
      </c>
      <c r="M1447" s="3"/>
      <c r="N1447" s="3"/>
      <c r="O1447" s="3"/>
      <c r="P1447" s="3"/>
      <c r="Q1447" s="3"/>
      <c r="R1447" s="3"/>
      <c r="S1447" s="3"/>
      <c r="T1447" s="3"/>
      <c r="U1447" s="3"/>
      <c r="V1447" s="3"/>
      <c r="W1447" s="3"/>
      <c r="X1447" s="3"/>
      <c r="Y1447" s="3" t="s">
        <v>45</v>
      </c>
      <c r="Z1447" s="13">
        <f>SUM(Z1437:Z1446)</f>
        <v>0</v>
      </c>
    </row>
    <row r="1448" spans="1:26">
      <c r="A1448" s="5">
        <v>113</v>
      </c>
      <c r="B1448" s="5">
        <v>2</v>
      </c>
      <c r="C1448" s="5" t="s">
        <v>1746</v>
      </c>
      <c r="D1448" s="5"/>
      <c r="E1448" s="5"/>
      <c r="F1448" s="5"/>
      <c r="G1448" s="5"/>
      <c r="H1448" s="6" t="s">
        <v>32</v>
      </c>
      <c r="I1448" s="6" t="s">
        <v>32</v>
      </c>
      <c r="J1448" s="5" t="s">
        <v>121</v>
      </c>
      <c r="K1448" s="12">
        <f>SUM(K1410,K1420,K1423,K1430,K1436,K1447)</f>
        <v>536114042000</v>
      </c>
      <c r="L1448" s="14">
        <f>SUM(L1410,L1420,L1423,L1430,L1436,L1447)</f>
        <v>0</v>
      </c>
      <c r="M1448" s="5"/>
      <c r="N1448" s="5"/>
      <c r="O1448" s="5"/>
      <c r="P1448" s="5"/>
      <c r="Q1448" s="5"/>
      <c r="R1448" s="5"/>
      <c r="S1448" s="5"/>
      <c r="T1448" s="5"/>
      <c r="U1448" s="5"/>
      <c r="V1448" s="5"/>
      <c r="W1448" s="5"/>
      <c r="X1448" s="5"/>
      <c r="Y1448" s="5" t="s">
        <v>121</v>
      </c>
      <c r="Z1448" s="14">
        <f>SUM(Z1410,Z1420,Z1423,Z1430,Z1436,Z1447)</f>
        <v>0</v>
      </c>
    </row>
    <row r="1449" spans="1:26">
      <c r="A1449" s="15">
        <v>113</v>
      </c>
      <c r="B1449" s="15">
        <v>1</v>
      </c>
      <c r="C1449" s="15" t="s">
        <v>1746</v>
      </c>
      <c r="D1449" s="15">
        <v>9</v>
      </c>
      <c r="E1449" s="15" t="s">
        <v>1802</v>
      </c>
      <c r="F1449" s="15">
        <v>12</v>
      </c>
      <c r="G1449" s="15" t="s">
        <v>1803</v>
      </c>
      <c r="H1449" s="16" t="s">
        <v>1760</v>
      </c>
      <c r="I1449" s="16" t="s">
        <v>1761</v>
      </c>
      <c r="J1449" s="15" t="s">
        <v>1762</v>
      </c>
      <c r="K1449" s="9"/>
      <c r="L1449" s="2"/>
      <c r="M1449" s="15"/>
      <c r="N1449" s="15"/>
      <c r="O1449" s="15"/>
      <c r="P1449" s="15"/>
      <c r="Q1449" s="15"/>
      <c r="R1449" s="15"/>
      <c r="S1449" s="15"/>
      <c r="T1449" s="15"/>
      <c r="U1449" s="15"/>
      <c r="V1449" s="15"/>
      <c r="W1449" s="15"/>
      <c r="X1449" s="15"/>
      <c r="Y1449" s="15"/>
      <c r="Z1449" s="15"/>
    </row>
    <row r="1450" spans="1:26">
      <c r="A1450" s="15">
        <v>113</v>
      </c>
      <c r="B1450" s="15">
        <v>1</v>
      </c>
      <c r="C1450" s="15"/>
      <c r="D1450" s="15"/>
      <c r="E1450" s="15"/>
      <c r="F1450" s="15"/>
      <c r="G1450" s="15"/>
      <c r="H1450" s="16" t="s">
        <v>1804</v>
      </c>
      <c r="I1450" s="16" t="s">
        <v>1805</v>
      </c>
      <c r="J1450" s="15" t="s">
        <v>1806</v>
      </c>
      <c r="K1450" s="9"/>
      <c r="L1450" s="2"/>
      <c r="M1450" s="15"/>
      <c r="N1450" s="15"/>
      <c r="O1450" s="15"/>
      <c r="P1450" s="15"/>
      <c r="Q1450" s="15"/>
      <c r="R1450" s="15"/>
      <c r="S1450" s="15"/>
      <c r="T1450" s="15"/>
      <c r="U1450" s="15"/>
      <c r="V1450" s="15"/>
      <c r="W1450" s="15"/>
      <c r="X1450" s="15"/>
      <c r="Y1450" s="15"/>
      <c r="Z1450" s="15"/>
    </row>
    <row r="1451" spans="1:26">
      <c r="A1451" s="15">
        <v>113</v>
      </c>
      <c r="B1451" s="15">
        <v>1</v>
      </c>
      <c r="C1451" s="15"/>
      <c r="D1451" s="15"/>
      <c r="E1451" s="15"/>
      <c r="F1451" s="15"/>
      <c r="G1451" s="15"/>
      <c r="H1451" s="16" t="s">
        <v>1811</v>
      </c>
      <c r="I1451" s="16" t="s">
        <v>1812</v>
      </c>
      <c r="J1451" s="15" t="s">
        <v>1813</v>
      </c>
      <c r="K1451" s="9" cm="1">
        <f t="array" ref="K1451">IF(I1451="","",_xlfn.XLOOKUP(0&amp;A1451&amp;IF(F1451&lt;&gt;"",F1451,LOOKUP(2,1/(F$2:F1451&lt;&gt;""),F$2:F1451))&amp;I1451,Hoja4!G:G,Hoja4!F:F,"",0))</f>
        <v>471992000</v>
      </c>
      <c r="L1451" s="2"/>
      <c r="M1451" s="15"/>
      <c r="N1451" s="15"/>
      <c r="O1451" s="15"/>
      <c r="P1451" s="15"/>
      <c r="Q1451" s="15"/>
      <c r="R1451" s="15"/>
      <c r="S1451" s="15"/>
      <c r="T1451" s="15"/>
      <c r="U1451" s="15"/>
      <c r="V1451" s="15"/>
      <c r="W1451" s="15"/>
      <c r="X1451" s="15"/>
      <c r="Y1451" s="15"/>
      <c r="Z1451" s="15"/>
    </row>
    <row r="1452" spans="1:26">
      <c r="A1452" s="15">
        <v>113</v>
      </c>
      <c r="B1452" s="15">
        <v>1</v>
      </c>
      <c r="C1452" s="15"/>
      <c r="D1452" s="15"/>
      <c r="E1452" s="15"/>
      <c r="F1452" s="15"/>
      <c r="G1452" s="15"/>
      <c r="H1452" s="16" t="s">
        <v>1814</v>
      </c>
      <c r="I1452" s="16" t="s">
        <v>1815</v>
      </c>
      <c r="J1452" s="15" t="s">
        <v>1816</v>
      </c>
      <c r="K1452" s="9" cm="1">
        <f t="array" ref="K1452">IF(I1452="","",_xlfn.XLOOKUP(0&amp;A1452&amp;IF(F1452&lt;&gt;"",F1452,LOOKUP(2,1/(F$2:F1452&lt;&gt;""),F$2:F1452))&amp;I1452,Hoja4!G:G,Hoja4!F:F,"",0))</f>
        <v>32047408000</v>
      </c>
      <c r="L1452" s="2"/>
      <c r="M1452" s="15"/>
      <c r="N1452" s="15"/>
      <c r="O1452" s="15"/>
      <c r="P1452" s="15"/>
      <c r="Q1452" s="15"/>
      <c r="R1452" s="15"/>
      <c r="S1452" s="15"/>
      <c r="T1452" s="15"/>
      <c r="U1452" s="15"/>
      <c r="V1452" s="15"/>
      <c r="W1452" s="15"/>
      <c r="X1452" s="15"/>
      <c r="Y1452" s="15"/>
      <c r="Z1452" s="15"/>
    </row>
    <row r="1453" spans="1:26">
      <c r="A1453" s="15">
        <v>113</v>
      </c>
      <c r="B1453" s="15">
        <v>1</v>
      </c>
      <c r="C1453" s="15"/>
      <c r="D1453" s="15"/>
      <c r="E1453" s="15"/>
      <c r="F1453" s="15"/>
      <c r="G1453" s="15"/>
      <c r="H1453" s="16" t="s">
        <v>1817</v>
      </c>
      <c r="I1453" s="16" t="s">
        <v>1818</v>
      </c>
      <c r="J1453" s="15" t="s">
        <v>1819</v>
      </c>
      <c r="K1453" s="9" cm="1">
        <f t="array" ref="K1453">IF(I1453="","",_xlfn.XLOOKUP(0&amp;A1453&amp;IF(F1453&lt;&gt;"",F1453,LOOKUP(2,1/(F$2:F1453&lt;&gt;""),F$2:F1453))&amp;I1453,Hoja4!G:G,Hoja4!F:F,"",0))</f>
        <v>19215836520</v>
      </c>
      <c r="L1453" s="2"/>
      <c r="M1453" s="15"/>
      <c r="N1453" s="15"/>
      <c r="O1453" s="15"/>
      <c r="P1453" s="15"/>
      <c r="Q1453" s="15"/>
      <c r="R1453" s="15"/>
      <c r="S1453" s="15"/>
      <c r="T1453" s="15"/>
      <c r="U1453" s="15"/>
      <c r="V1453" s="15"/>
      <c r="W1453" s="15"/>
      <c r="X1453" s="15"/>
      <c r="Y1453" s="15"/>
      <c r="Z1453" s="15"/>
    </row>
    <row r="1454" spans="1:26">
      <c r="A1454" s="15">
        <v>113</v>
      </c>
      <c r="B1454" s="15">
        <v>1</v>
      </c>
      <c r="C1454" s="15"/>
      <c r="D1454" s="15"/>
      <c r="E1454" s="15"/>
      <c r="F1454" s="15"/>
      <c r="G1454" s="15"/>
      <c r="H1454" s="16" t="s">
        <v>1820</v>
      </c>
      <c r="I1454" s="16" t="s">
        <v>1821</v>
      </c>
      <c r="J1454" s="15" t="s">
        <v>1822</v>
      </c>
      <c r="K1454" s="9" cm="1">
        <f t="array" ref="K1454">IF(I1454="","",_xlfn.XLOOKUP(0&amp;A1454&amp;IF(F1454&lt;&gt;"",F1454,LOOKUP(2,1/(F$2:F1454&lt;&gt;""),F$2:F1454))&amp;I1454,Hoja4!G:G,Hoja4!F:F,"",0))</f>
        <v>30833127000</v>
      </c>
      <c r="L1454" s="2"/>
      <c r="M1454" s="15"/>
      <c r="N1454" s="15"/>
      <c r="O1454" s="15"/>
      <c r="P1454" s="15"/>
      <c r="Q1454" s="15"/>
      <c r="R1454" s="15"/>
      <c r="S1454" s="15"/>
      <c r="T1454" s="15"/>
      <c r="U1454" s="15"/>
      <c r="V1454" s="15"/>
      <c r="W1454" s="15"/>
      <c r="X1454" s="15"/>
      <c r="Y1454" s="15"/>
      <c r="Z1454" s="15"/>
    </row>
    <row r="1455" spans="1:26">
      <c r="A1455" s="15">
        <v>113</v>
      </c>
      <c r="B1455" s="15">
        <v>1</v>
      </c>
      <c r="C1455" s="15"/>
      <c r="D1455" s="15"/>
      <c r="E1455" s="15"/>
      <c r="F1455" s="15"/>
      <c r="G1455" s="15"/>
      <c r="H1455" s="16" t="s">
        <v>32</v>
      </c>
      <c r="I1455" s="16" t="s">
        <v>32</v>
      </c>
      <c r="J1455" s="15"/>
      <c r="K1455" s="18" t="str" cm="1">
        <f t="array" ref="K1455">IF(I1455="","",_xlfn.XLOOKUP(0&amp;A1455&amp;IF(F1455&lt;&gt;"",F1455,LOOKUP(2,1/(F$2:F1455&lt;&gt;""),F$2:F1455))&amp;I1455,Hoja4!G:G,Hoja4!F:F,"",0))</f>
        <v/>
      </c>
      <c r="L1455" s="15"/>
      <c r="M1455" s="15">
        <v>16</v>
      </c>
      <c r="N1455" s="15" t="s">
        <v>1823</v>
      </c>
      <c r="O1455" s="15" t="s">
        <v>100</v>
      </c>
      <c r="P1455" s="15" t="s">
        <v>131</v>
      </c>
      <c r="Q1455" s="15" t="s">
        <v>41</v>
      </c>
      <c r="R1455" s="15" t="s">
        <v>37</v>
      </c>
      <c r="S1455" s="15">
        <v>100</v>
      </c>
      <c r="T1455" s="15"/>
      <c r="U1455" s="15">
        <v>100</v>
      </c>
      <c r="V1455" s="15">
        <v>100</v>
      </c>
      <c r="W1455" s="15" t="s">
        <v>38</v>
      </c>
      <c r="X1455" s="15" t="s">
        <v>38</v>
      </c>
      <c r="Y1455" s="15" t="s">
        <v>38</v>
      </c>
      <c r="Z1455" s="2"/>
    </row>
    <row r="1456" spans="1:26">
      <c r="A1456" s="3">
        <v>113</v>
      </c>
      <c r="B1456" s="3">
        <v>1</v>
      </c>
      <c r="C1456" s="3" t="s">
        <v>1746</v>
      </c>
      <c r="D1456" s="3"/>
      <c r="E1456" s="3"/>
      <c r="F1456" s="3">
        <v>12</v>
      </c>
      <c r="G1456" s="3" t="s">
        <v>1803</v>
      </c>
      <c r="H1456" s="4" t="s">
        <v>32</v>
      </c>
      <c r="I1456" s="4" t="s">
        <v>32</v>
      </c>
      <c r="J1456" s="3" t="s">
        <v>44</v>
      </c>
      <c r="K1456" s="11">
        <f>SUM(K1449:K1455)</f>
        <v>82568363520</v>
      </c>
      <c r="L1456" s="13">
        <f>SUM(L1448:L1455)</f>
        <v>0</v>
      </c>
      <c r="M1456" s="3"/>
      <c r="N1456" s="3"/>
      <c r="O1456" s="3"/>
      <c r="P1456" s="3"/>
      <c r="Q1456" s="3"/>
      <c r="R1456" s="3"/>
      <c r="S1456" s="3"/>
      <c r="T1456" s="3"/>
      <c r="U1456" s="3"/>
      <c r="V1456" s="3"/>
      <c r="W1456" s="3"/>
      <c r="X1456" s="3"/>
      <c r="Y1456" s="3" t="s">
        <v>45</v>
      </c>
      <c r="Z1456" s="13">
        <f>SUM(Z1448:Z1455)</f>
        <v>0</v>
      </c>
    </row>
    <row r="1457" spans="1:26">
      <c r="A1457" s="15">
        <v>113</v>
      </c>
      <c r="B1457" s="15">
        <v>1</v>
      </c>
      <c r="C1457" s="15" t="s">
        <v>1746</v>
      </c>
      <c r="D1457" s="15">
        <v>10</v>
      </c>
      <c r="E1457" s="15" t="s">
        <v>1622</v>
      </c>
      <c r="F1457" s="15">
        <v>13</v>
      </c>
      <c r="G1457" s="15" t="s">
        <v>1824</v>
      </c>
      <c r="H1457" s="16" t="s">
        <v>1811</v>
      </c>
      <c r="I1457" s="16" t="s">
        <v>1812</v>
      </c>
      <c r="J1457" s="15" t="s">
        <v>1813</v>
      </c>
      <c r="K1457" s="9" cm="1">
        <f t="array" ref="K1457">IF(I1457="","",_xlfn.XLOOKUP(0&amp;A1457&amp;IF(F1457&lt;&gt;"",F1457,LOOKUP(2,1/(F$2:F1457&lt;&gt;""),F$2:F1457))&amp;I1457,Hoja4!G:G,Hoja4!F:F,"",0))</f>
        <v>98218000</v>
      </c>
      <c r="L1457" s="2"/>
      <c r="M1457" s="15"/>
      <c r="N1457" s="15"/>
      <c r="O1457" s="15"/>
      <c r="P1457" s="15"/>
      <c r="Q1457" s="15"/>
      <c r="R1457" s="15"/>
      <c r="S1457" s="15"/>
      <c r="T1457" s="15"/>
      <c r="U1457" s="15"/>
      <c r="V1457" s="15"/>
      <c r="W1457" s="15"/>
      <c r="X1457" s="15"/>
      <c r="Y1457" s="15"/>
      <c r="Z1457" s="15"/>
    </row>
    <row r="1458" spans="1:26">
      <c r="A1458" s="15">
        <v>113</v>
      </c>
      <c r="B1458" s="15">
        <v>1</v>
      </c>
      <c r="C1458" s="15"/>
      <c r="D1458" s="15"/>
      <c r="E1458" s="15"/>
      <c r="F1458" s="15"/>
      <c r="G1458" s="15"/>
      <c r="H1458" s="16" t="s">
        <v>1817</v>
      </c>
      <c r="I1458" s="16" t="s">
        <v>1818</v>
      </c>
      <c r="J1458" s="15" t="s">
        <v>1819</v>
      </c>
      <c r="K1458" s="9" cm="1">
        <f t="array" ref="K1458">IF(I1458="","",_xlfn.XLOOKUP(0&amp;A1458&amp;IF(F1458&lt;&gt;"",F1458,LOOKUP(2,1/(F$2:F1458&lt;&gt;""),F$2:F1458))&amp;I1458,Hoja4!G:G,Hoja4!F:F,"",0))</f>
        <v>8466156480</v>
      </c>
      <c r="L1458" s="2"/>
      <c r="M1458" s="15"/>
      <c r="N1458" s="15"/>
      <c r="O1458" s="15"/>
      <c r="P1458" s="15"/>
      <c r="Q1458" s="15"/>
      <c r="R1458" s="15"/>
      <c r="S1458" s="15"/>
      <c r="T1458" s="15"/>
      <c r="U1458" s="15"/>
      <c r="V1458" s="15"/>
      <c r="W1458" s="15"/>
      <c r="X1458" s="15"/>
      <c r="Y1458" s="15"/>
      <c r="Z1458" s="15"/>
    </row>
    <row r="1459" spans="1:26">
      <c r="A1459" s="15">
        <v>113</v>
      </c>
      <c r="B1459" s="15">
        <v>1</v>
      </c>
      <c r="C1459" s="15"/>
      <c r="D1459" s="15"/>
      <c r="E1459" s="15"/>
      <c r="F1459" s="15"/>
      <c r="G1459" s="15"/>
      <c r="H1459" s="16" t="s">
        <v>32</v>
      </c>
      <c r="I1459" s="16" t="s">
        <v>32</v>
      </c>
      <c r="J1459" s="15"/>
      <c r="K1459" s="18" t="str" cm="1">
        <f t="array" ref="K1459">IF(I1459="","",_xlfn.XLOOKUP(0&amp;A1459&amp;IF(F1459&lt;&gt;"",F1459,LOOKUP(2,1/(F$2:F1459&lt;&gt;""),F$2:F1459))&amp;I1459,Hoja4!G:G,Hoja4!F:F,"",0))</f>
        <v/>
      </c>
      <c r="L1459" s="15"/>
      <c r="M1459" s="15">
        <v>21</v>
      </c>
      <c r="N1459" s="15" t="s">
        <v>1825</v>
      </c>
      <c r="O1459" s="15" t="s">
        <v>100</v>
      </c>
      <c r="P1459" s="15" t="s">
        <v>95</v>
      </c>
      <c r="Q1459" s="15" t="s">
        <v>41</v>
      </c>
      <c r="R1459" s="15" t="s">
        <v>37</v>
      </c>
      <c r="S1459" s="15"/>
      <c r="T1459" s="15"/>
      <c r="U1459" s="15">
        <v>100</v>
      </c>
      <c r="V1459" s="15">
        <v>100</v>
      </c>
      <c r="W1459" s="15" t="s">
        <v>60</v>
      </c>
      <c r="X1459" s="15" t="s">
        <v>38</v>
      </c>
      <c r="Y1459" s="15" t="s">
        <v>38</v>
      </c>
      <c r="Z1459" s="2"/>
    </row>
    <row r="1460" spans="1:26">
      <c r="A1460" s="3">
        <v>113</v>
      </c>
      <c r="B1460" s="3">
        <v>1</v>
      </c>
      <c r="C1460" s="3" t="s">
        <v>1746</v>
      </c>
      <c r="D1460" s="3"/>
      <c r="E1460" s="3"/>
      <c r="F1460" s="3">
        <v>13</v>
      </c>
      <c r="G1460" s="3" t="s">
        <v>1824</v>
      </c>
      <c r="H1460" s="4" t="s">
        <v>32</v>
      </c>
      <c r="I1460" s="4" t="s">
        <v>32</v>
      </c>
      <c r="J1460" s="3" t="s">
        <v>44</v>
      </c>
      <c r="K1460" s="11">
        <f>SUM(K1457:K1459)</f>
        <v>8564374480</v>
      </c>
      <c r="L1460" s="13">
        <f>SUM(L1457:L1459)</f>
        <v>0</v>
      </c>
      <c r="M1460" s="3"/>
      <c r="N1460" s="3"/>
      <c r="O1460" s="3"/>
      <c r="P1460" s="3"/>
      <c r="Q1460" s="3"/>
      <c r="R1460" s="3"/>
      <c r="S1460" s="3"/>
      <c r="T1460" s="3"/>
      <c r="U1460" s="3"/>
      <c r="V1460" s="3"/>
      <c r="W1460" s="3"/>
      <c r="X1460" s="3"/>
      <c r="Y1460" s="3" t="s">
        <v>45</v>
      </c>
      <c r="Z1460" s="13">
        <f>SUM(Z1457:Z1459)</f>
        <v>0</v>
      </c>
    </row>
    <row r="1461" spans="1:26">
      <c r="A1461" s="15">
        <v>113</v>
      </c>
      <c r="B1461" s="15">
        <v>1</v>
      </c>
      <c r="C1461" s="15" t="s">
        <v>1746</v>
      </c>
      <c r="D1461" s="15">
        <v>10</v>
      </c>
      <c r="E1461" s="15" t="s">
        <v>1622</v>
      </c>
      <c r="F1461" s="15">
        <v>14</v>
      </c>
      <c r="G1461" s="15" t="s">
        <v>1826</v>
      </c>
      <c r="H1461" s="16" t="s">
        <v>1817</v>
      </c>
      <c r="I1461" s="16" t="s">
        <v>1818</v>
      </c>
      <c r="J1461" s="15" t="s">
        <v>1819</v>
      </c>
      <c r="K1461" s="9" cm="1">
        <f t="array" ref="K1461">IF(I1461="","",_xlfn.XLOOKUP(0&amp;A1461&amp;IF(F1461&lt;&gt;"",F1461,LOOKUP(2,1/(F$2:F1461&lt;&gt;""),F$2:F1461))&amp;I1461,Hoja4!G:G,Hoja4!F:F,"",0))</f>
        <v>5769000000</v>
      </c>
      <c r="L1461" s="2"/>
      <c r="M1461" s="15"/>
      <c r="N1461" s="15"/>
      <c r="O1461" s="15"/>
      <c r="P1461" s="15"/>
      <c r="Q1461" s="15"/>
      <c r="R1461" s="15"/>
      <c r="S1461" s="15"/>
      <c r="T1461" s="15"/>
      <c r="U1461" s="15"/>
      <c r="V1461" s="15"/>
      <c r="W1461" s="15"/>
      <c r="X1461" s="15"/>
      <c r="Y1461" s="15"/>
      <c r="Z1461" s="15"/>
    </row>
    <row r="1462" spans="1:26">
      <c r="A1462" s="15">
        <v>113</v>
      </c>
      <c r="B1462" s="15">
        <v>1</v>
      </c>
      <c r="C1462" s="15"/>
      <c r="D1462" s="15"/>
      <c r="E1462" s="15"/>
      <c r="F1462" s="15"/>
      <c r="G1462" s="15"/>
      <c r="H1462" s="16" t="s">
        <v>32</v>
      </c>
      <c r="I1462" s="16" t="s">
        <v>32</v>
      </c>
      <c r="J1462" s="15"/>
      <c r="K1462" s="18" t="str" cm="1">
        <f t="array" ref="K1462">IF(I1462="","",_xlfn.XLOOKUP(0&amp;A1462&amp;IF(F1462&lt;&gt;"",F1462,LOOKUP(2,1/(F$2:F1462&lt;&gt;""),F$2:F1462))&amp;I1462,Hoja4!G:G,Hoja4!F:F,"",0))</f>
        <v/>
      </c>
      <c r="L1462" s="15"/>
      <c r="M1462" s="15">
        <v>22</v>
      </c>
      <c r="N1462" s="15" t="s">
        <v>1827</v>
      </c>
      <c r="O1462" s="15" t="s">
        <v>100</v>
      </c>
      <c r="P1462" s="15" t="s">
        <v>115</v>
      </c>
      <c r="Q1462" s="15" t="s">
        <v>41</v>
      </c>
      <c r="R1462" s="15" t="s">
        <v>37</v>
      </c>
      <c r="S1462" s="15"/>
      <c r="T1462" s="15"/>
      <c r="U1462" s="15">
        <v>100</v>
      </c>
      <c r="V1462" s="15">
        <v>100</v>
      </c>
      <c r="W1462" s="15" t="s">
        <v>60</v>
      </c>
      <c r="X1462" s="15" t="s">
        <v>38</v>
      </c>
      <c r="Y1462" s="15" t="s">
        <v>38</v>
      </c>
      <c r="Z1462" s="2"/>
    </row>
    <row r="1463" spans="1:26">
      <c r="A1463" s="3">
        <v>113</v>
      </c>
      <c r="B1463" s="3">
        <v>1</v>
      </c>
      <c r="C1463" s="3" t="s">
        <v>1746</v>
      </c>
      <c r="D1463" s="3"/>
      <c r="E1463" s="3"/>
      <c r="F1463" s="3">
        <v>14</v>
      </c>
      <c r="G1463" s="3" t="s">
        <v>1826</v>
      </c>
      <c r="H1463" s="4" t="s">
        <v>32</v>
      </c>
      <c r="I1463" s="4" t="s">
        <v>32</v>
      </c>
      <c r="J1463" s="3" t="s">
        <v>44</v>
      </c>
      <c r="K1463" s="11">
        <f>SUM(K1461:K1462)</f>
        <v>5769000000</v>
      </c>
      <c r="L1463" s="13">
        <f>SUM(L1461:L1462)</f>
        <v>0</v>
      </c>
      <c r="M1463" s="3"/>
      <c r="N1463" s="3"/>
      <c r="O1463" s="3"/>
      <c r="P1463" s="3"/>
      <c r="Q1463" s="3"/>
      <c r="R1463" s="3"/>
      <c r="S1463" s="3"/>
      <c r="T1463" s="3"/>
      <c r="U1463" s="3"/>
      <c r="V1463" s="3"/>
      <c r="W1463" s="3"/>
      <c r="X1463" s="3"/>
      <c r="Y1463" s="3" t="s">
        <v>45</v>
      </c>
      <c r="Z1463" s="13">
        <f>SUM(Z1461:Z1462)</f>
        <v>0</v>
      </c>
    </row>
    <row r="1464" spans="1:26">
      <c r="A1464" s="5">
        <v>113</v>
      </c>
      <c r="B1464" s="5">
        <v>1</v>
      </c>
      <c r="C1464" s="5" t="s">
        <v>1746</v>
      </c>
      <c r="D1464" s="5"/>
      <c r="E1464" s="5"/>
      <c r="F1464" s="5"/>
      <c r="G1464" s="5"/>
      <c r="H1464" s="6" t="s">
        <v>32</v>
      </c>
      <c r="I1464" s="6" t="s">
        <v>32</v>
      </c>
      <c r="J1464" s="5" t="s">
        <v>121</v>
      </c>
      <c r="K1464" s="12">
        <f>SUM(K1456,K1460,K1463)</f>
        <v>96901738000</v>
      </c>
      <c r="L1464" s="14">
        <f>SUM(L1456,L1460,L1463)</f>
        <v>0</v>
      </c>
      <c r="M1464" s="5"/>
      <c r="N1464" s="5"/>
      <c r="O1464" s="5"/>
      <c r="P1464" s="5"/>
      <c r="Q1464" s="5"/>
      <c r="R1464" s="5"/>
      <c r="S1464" s="5"/>
      <c r="T1464" s="5"/>
      <c r="U1464" s="5"/>
      <c r="V1464" s="5"/>
      <c r="W1464" s="5"/>
      <c r="X1464" s="5"/>
      <c r="Y1464" s="5" t="s">
        <v>121</v>
      </c>
      <c r="Z1464" s="14">
        <f>SUM(Z1456,Z1460,Z1463)</f>
        <v>0</v>
      </c>
    </row>
    <row r="1465" spans="1:26">
      <c r="A1465" s="15">
        <v>204</v>
      </c>
      <c r="B1465" s="15">
        <v>1</v>
      </c>
      <c r="C1465" s="15" t="s">
        <v>1828</v>
      </c>
      <c r="D1465" s="15">
        <v>1</v>
      </c>
      <c r="E1465" s="15" t="s">
        <v>1829</v>
      </c>
      <c r="F1465" s="15">
        <v>4</v>
      </c>
      <c r="G1465" s="15" t="s">
        <v>1830</v>
      </c>
      <c r="H1465" s="16" t="s">
        <v>1831</v>
      </c>
      <c r="I1465" s="16" t="s">
        <v>1832</v>
      </c>
      <c r="J1465" s="15" t="s">
        <v>1833</v>
      </c>
      <c r="K1465" s="9" cm="1">
        <f t="array" ref="K1465">IF(I1465="","",_xlfn.XLOOKUP(0&amp;A1465&amp;IF(F1465&lt;&gt;"",F1465,LOOKUP(2,1/(F$2:F1465&lt;&gt;""),F$2:F1465))&amp;I1465,Hoja4!G:G,Hoja4!F:F,"",0))</f>
        <v>319636150700</v>
      </c>
      <c r="L1465" s="2"/>
      <c r="M1465" s="15"/>
      <c r="N1465" s="15"/>
      <c r="O1465" s="15"/>
      <c r="P1465" s="15"/>
      <c r="Q1465" s="15"/>
      <c r="R1465" s="15"/>
      <c r="S1465" s="15"/>
      <c r="T1465" s="15"/>
      <c r="U1465" s="15"/>
      <c r="V1465" s="15"/>
      <c r="W1465" s="15"/>
      <c r="X1465" s="15"/>
      <c r="Y1465" s="15"/>
      <c r="Z1465" s="15"/>
    </row>
    <row r="1466" spans="1:26">
      <c r="A1466" s="15">
        <v>204</v>
      </c>
      <c r="B1466" s="15">
        <v>1</v>
      </c>
      <c r="C1466" s="15"/>
      <c r="D1466" s="15"/>
      <c r="E1466" s="15"/>
      <c r="F1466" s="15"/>
      <c r="G1466" s="15"/>
      <c r="H1466" s="16" t="s">
        <v>1834</v>
      </c>
      <c r="I1466" s="16" t="s">
        <v>1835</v>
      </c>
      <c r="J1466" s="15" t="s">
        <v>1836</v>
      </c>
      <c r="K1466" s="9" cm="1">
        <f t="array" ref="K1466">IF(I1466="","",_xlfn.XLOOKUP(0&amp;A1466&amp;IF(F1466&lt;&gt;"",F1466,LOOKUP(2,1/(F$2:F1466&lt;&gt;""),F$2:F1466))&amp;I1466,Hoja4!G:G,Hoja4!F:F,"",0))</f>
        <v>880656395718</v>
      </c>
      <c r="L1466" s="2"/>
      <c r="M1466" s="15"/>
      <c r="N1466" s="15"/>
      <c r="O1466" s="15"/>
      <c r="P1466" s="15"/>
      <c r="Q1466" s="15"/>
      <c r="R1466" s="15"/>
      <c r="S1466" s="15"/>
      <c r="T1466" s="15"/>
      <c r="U1466" s="15"/>
      <c r="V1466" s="15"/>
      <c r="W1466" s="15"/>
      <c r="X1466" s="15"/>
      <c r="Y1466" s="15"/>
      <c r="Z1466" s="15"/>
    </row>
    <row r="1467" spans="1:26">
      <c r="A1467" s="15">
        <v>204</v>
      </c>
      <c r="B1467" s="15">
        <v>1</v>
      </c>
      <c r="C1467" s="15"/>
      <c r="D1467" s="15"/>
      <c r="E1467" s="15"/>
      <c r="F1467" s="15"/>
      <c r="G1467" s="15"/>
      <c r="H1467" s="16" t="s">
        <v>32</v>
      </c>
      <c r="I1467" s="16" t="s">
        <v>32</v>
      </c>
      <c r="J1467" s="15"/>
      <c r="K1467" s="18" t="str" cm="1">
        <f t="array" ref="K1467">IF(I1467="","",_xlfn.XLOOKUP(0&amp;A1467&amp;IF(F1467&lt;&gt;"",F1467,LOOKUP(2,1/(F$2:F1467&lt;&gt;""),F$2:F1467))&amp;I1467,Hoja4!G:G,Hoja4!F:F,"",0))</f>
        <v/>
      </c>
      <c r="L1467" s="15"/>
      <c r="M1467" s="15">
        <v>2</v>
      </c>
      <c r="N1467" s="15" t="s">
        <v>1837</v>
      </c>
      <c r="O1467" s="15" t="s">
        <v>40</v>
      </c>
      <c r="P1467" s="15" t="s">
        <v>131</v>
      </c>
      <c r="Q1467" s="15" t="s">
        <v>36</v>
      </c>
      <c r="R1467" s="15" t="s">
        <v>58</v>
      </c>
      <c r="S1467" s="15">
        <v>170.62</v>
      </c>
      <c r="T1467" s="15"/>
      <c r="U1467" s="15">
        <v>256.87</v>
      </c>
      <c r="V1467" s="15">
        <v>222.316</v>
      </c>
      <c r="W1467" s="15" t="s">
        <v>38</v>
      </c>
      <c r="X1467" s="15" t="s">
        <v>38</v>
      </c>
      <c r="Y1467" s="15" t="s">
        <v>38</v>
      </c>
      <c r="Z1467" s="2"/>
    </row>
    <row r="1468" spans="1:26">
      <c r="A1468" s="15">
        <v>204</v>
      </c>
      <c r="B1468" s="15">
        <v>1</v>
      </c>
      <c r="C1468" s="15"/>
      <c r="D1468" s="15"/>
      <c r="E1468" s="15"/>
      <c r="F1468" s="15"/>
      <c r="G1468" s="15"/>
      <c r="H1468" s="16" t="s">
        <v>32</v>
      </c>
      <c r="I1468" s="16" t="s">
        <v>32</v>
      </c>
      <c r="J1468" s="15"/>
      <c r="K1468" s="18" t="str" cm="1">
        <f t="array" ref="K1468">IF(I1468="","",_xlfn.XLOOKUP(0&amp;A1468&amp;IF(F1468&lt;&gt;"",F1468,LOOKUP(2,1/(F$2:F1468&lt;&gt;""),F$2:F1468))&amp;I1468,Hoja4!G:G,Hoja4!F:F,"",0))</f>
        <v/>
      </c>
      <c r="L1468" s="15"/>
      <c r="M1468" s="15">
        <v>5</v>
      </c>
      <c r="N1468" s="15" t="s">
        <v>1838</v>
      </c>
      <c r="O1468" s="15" t="s">
        <v>40</v>
      </c>
      <c r="P1468" s="15" t="s">
        <v>131</v>
      </c>
      <c r="Q1468" s="15" t="s">
        <v>36</v>
      </c>
      <c r="R1468" s="15" t="s">
        <v>37</v>
      </c>
      <c r="S1468" s="15">
        <v>437.31</v>
      </c>
      <c r="T1468" s="15"/>
      <c r="U1468" s="15">
        <v>1382.21</v>
      </c>
      <c r="V1468" s="15">
        <v>222.316</v>
      </c>
      <c r="W1468" s="15" t="s">
        <v>38</v>
      </c>
      <c r="X1468" s="15" t="s">
        <v>38</v>
      </c>
      <c r="Y1468" s="15" t="s">
        <v>38</v>
      </c>
      <c r="Z1468" s="2"/>
    </row>
    <row r="1469" spans="1:26">
      <c r="A1469" s="3">
        <v>204</v>
      </c>
      <c r="B1469" s="3">
        <v>1</v>
      </c>
      <c r="C1469" s="3" t="s">
        <v>1828</v>
      </c>
      <c r="D1469" s="3"/>
      <c r="E1469" s="3"/>
      <c r="F1469" s="3">
        <v>4</v>
      </c>
      <c r="G1469" s="3" t="s">
        <v>1830</v>
      </c>
      <c r="H1469" s="4" t="s">
        <v>32</v>
      </c>
      <c r="I1469" s="4" t="s">
        <v>32</v>
      </c>
      <c r="J1469" s="3" t="s">
        <v>44</v>
      </c>
      <c r="K1469" s="11">
        <f>SUM(K1465:K1468)</f>
        <v>1200292546418</v>
      </c>
      <c r="L1469" s="13">
        <f>SUM(L1464:L1468)</f>
        <v>0</v>
      </c>
      <c r="M1469" s="3"/>
      <c r="N1469" s="3"/>
      <c r="O1469" s="3"/>
      <c r="P1469" s="3"/>
      <c r="Q1469" s="3"/>
      <c r="R1469" s="3"/>
      <c r="S1469" s="3"/>
      <c r="T1469" s="3"/>
      <c r="U1469" s="3"/>
      <c r="V1469" s="3"/>
      <c r="W1469" s="3"/>
      <c r="X1469" s="3"/>
      <c r="Y1469" s="3" t="s">
        <v>45</v>
      </c>
      <c r="Z1469" s="13">
        <f>SUM(Z1464:Z1468)</f>
        <v>0</v>
      </c>
    </row>
    <row r="1470" spans="1:26">
      <c r="A1470" s="15">
        <v>204</v>
      </c>
      <c r="B1470" s="15">
        <v>1</v>
      </c>
      <c r="C1470" s="15" t="s">
        <v>1828</v>
      </c>
      <c r="D1470" s="15">
        <v>1</v>
      </c>
      <c r="E1470" s="15" t="s">
        <v>1829</v>
      </c>
      <c r="F1470" s="15">
        <v>5</v>
      </c>
      <c r="G1470" s="15" t="s">
        <v>1839</v>
      </c>
      <c r="H1470" s="16" t="s">
        <v>1834</v>
      </c>
      <c r="I1470" s="16" t="s">
        <v>1835</v>
      </c>
      <c r="J1470" s="15" t="s">
        <v>1836</v>
      </c>
      <c r="K1470" s="9" cm="1">
        <f t="array" ref="K1470">IF(I1470="","",_xlfn.XLOOKUP(0&amp;A1470&amp;IF(F1470&lt;&gt;"",F1470,LOOKUP(2,1/(F$2:F1470&lt;&gt;""),F$2:F1470))&amp;I1470,Hoja4!G:G,Hoja4!F:F,"",0))</f>
        <v>125946606956</v>
      </c>
      <c r="L1470" s="2"/>
      <c r="M1470" s="15"/>
      <c r="N1470" s="15"/>
      <c r="O1470" s="15"/>
      <c r="P1470" s="15"/>
      <c r="Q1470" s="15"/>
      <c r="R1470" s="15"/>
      <c r="S1470" s="15"/>
      <c r="T1470" s="15"/>
      <c r="U1470" s="15"/>
      <c r="V1470" s="15"/>
      <c r="W1470" s="15"/>
      <c r="X1470" s="15"/>
      <c r="Y1470" s="15"/>
      <c r="Z1470" s="15"/>
    </row>
    <row r="1471" spans="1:26">
      <c r="A1471" s="15">
        <v>204</v>
      </c>
      <c r="B1471" s="15">
        <v>1</v>
      </c>
      <c r="C1471" s="15"/>
      <c r="D1471" s="15"/>
      <c r="E1471" s="15"/>
      <c r="F1471" s="15"/>
      <c r="G1471" s="15"/>
      <c r="H1471" s="16" t="s">
        <v>32</v>
      </c>
      <c r="I1471" s="16" t="s">
        <v>32</v>
      </c>
      <c r="J1471" s="15"/>
      <c r="K1471" s="18" t="str" cm="1">
        <f t="array" ref="K1471">IF(I1471="","",_xlfn.XLOOKUP(0&amp;A1471&amp;IF(F1471&lt;&gt;"",F1471,LOOKUP(2,1/(F$2:F1471&lt;&gt;""),F$2:F1471))&amp;I1471,Hoja4!G:G,Hoja4!F:F,"",0))</f>
        <v/>
      </c>
      <c r="L1471" s="15"/>
      <c r="M1471" s="15">
        <v>7</v>
      </c>
      <c r="N1471" s="15" t="s">
        <v>1840</v>
      </c>
      <c r="O1471" s="15" t="s">
        <v>40</v>
      </c>
      <c r="P1471" s="15" t="s">
        <v>131</v>
      </c>
      <c r="Q1471" s="15" t="s">
        <v>36</v>
      </c>
      <c r="R1471" s="15" t="s">
        <v>37</v>
      </c>
      <c r="S1471" s="15">
        <v>260.74</v>
      </c>
      <c r="T1471" s="15"/>
      <c r="U1471" s="15">
        <v>698.19</v>
      </c>
      <c r="V1471" s="15">
        <v>111.158</v>
      </c>
      <c r="W1471" s="15" t="s">
        <v>38</v>
      </c>
      <c r="X1471" s="15" t="s">
        <v>38</v>
      </c>
      <c r="Y1471" s="15" t="s">
        <v>38</v>
      </c>
      <c r="Z1471" s="2"/>
    </row>
    <row r="1472" spans="1:26">
      <c r="A1472" s="3">
        <v>204</v>
      </c>
      <c r="B1472" s="3">
        <v>1</v>
      </c>
      <c r="C1472" s="3" t="s">
        <v>1828</v>
      </c>
      <c r="D1472" s="3"/>
      <c r="E1472" s="3"/>
      <c r="F1472" s="3">
        <v>5</v>
      </c>
      <c r="G1472" s="3" t="s">
        <v>1839</v>
      </c>
      <c r="H1472" s="4" t="s">
        <v>32</v>
      </c>
      <c r="I1472" s="4" t="s">
        <v>32</v>
      </c>
      <c r="J1472" s="3" t="s">
        <v>44</v>
      </c>
      <c r="K1472" s="11">
        <f>SUM(K1470:K1471)</f>
        <v>125946606956</v>
      </c>
      <c r="L1472" s="13">
        <f>SUM(L1470:L1471)</f>
        <v>0</v>
      </c>
      <c r="M1472" s="3"/>
      <c r="N1472" s="3"/>
      <c r="O1472" s="3"/>
      <c r="P1472" s="3"/>
      <c r="Q1472" s="3"/>
      <c r="R1472" s="3"/>
      <c r="S1472" s="3"/>
      <c r="T1472" s="3"/>
      <c r="U1472" s="3"/>
      <c r="V1472" s="3"/>
      <c r="W1472" s="3"/>
      <c r="X1472" s="3"/>
      <c r="Y1472" s="3" t="s">
        <v>45</v>
      </c>
      <c r="Z1472" s="13">
        <f>SUM(Z1470:Z1471)</f>
        <v>0</v>
      </c>
    </row>
    <row r="1473" spans="1:26">
      <c r="A1473" s="15">
        <v>204</v>
      </c>
      <c r="B1473" s="15">
        <v>1</v>
      </c>
      <c r="C1473" s="15" t="s">
        <v>1828</v>
      </c>
      <c r="D1473" s="15">
        <v>1</v>
      </c>
      <c r="E1473" s="15" t="s">
        <v>1829</v>
      </c>
      <c r="F1473" s="15">
        <v>6</v>
      </c>
      <c r="G1473" s="15" t="s">
        <v>1841</v>
      </c>
      <c r="H1473" s="16" t="s">
        <v>1842</v>
      </c>
      <c r="I1473" s="16" t="s">
        <v>1843</v>
      </c>
      <c r="J1473" s="15" t="s">
        <v>1844</v>
      </c>
      <c r="K1473" s="9" cm="1">
        <f t="array" ref="K1473">IF(I1473="","",_xlfn.XLOOKUP(0&amp;A1473&amp;IF(F1473&lt;&gt;"",F1473,LOOKUP(2,1/(F$2:F1473&lt;&gt;""),F$2:F1473))&amp;I1473,Hoja4!G:G,Hoja4!F:F,"",0))</f>
        <v>47907269000</v>
      </c>
      <c r="L1473" s="2"/>
      <c r="M1473" s="15"/>
      <c r="N1473" s="15"/>
      <c r="O1473" s="15"/>
      <c r="P1473" s="15"/>
      <c r="Q1473" s="15"/>
      <c r="R1473" s="15"/>
      <c r="S1473" s="15"/>
      <c r="T1473" s="15"/>
      <c r="U1473" s="15"/>
      <c r="V1473" s="15"/>
      <c r="W1473" s="15"/>
      <c r="X1473" s="15"/>
      <c r="Y1473" s="15"/>
      <c r="Z1473" s="15"/>
    </row>
    <row r="1474" spans="1:26">
      <c r="A1474" s="15">
        <v>204</v>
      </c>
      <c r="B1474" s="15">
        <v>1</v>
      </c>
      <c r="C1474" s="15"/>
      <c r="D1474" s="15"/>
      <c r="E1474" s="15"/>
      <c r="F1474" s="15"/>
      <c r="G1474" s="15"/>
      <c r="H1474" s="16" t="s">
        <v>1834</v>
      </c>
      <c r="I1474" s="16" t="s">
        <v>1835</v>
      </c>
      <c r="J1474" s="15" t="s">
        <v>1836</v>
      </c>
      <c r="K1474" s="9" cm="1">
        <f t="array" ref="K1474">IF(I1474="","",_xlfn.XLOOKUP(0&amp;A1474&amp;IF(F1474&lt;&gt;"",F1474,LOOKUP(2,1/(F$2:F1474&lt;&gt;""),F$2:F1474))&amp;I1474,Hoja4!G:G,Hoja4!F:F,"",0))</f>
        <v>229946708913</v>
      </c>
      <c r="L1474" s="2"/>
      <c r="M1474" s="15"/>
      <c r="N1474" s="15"/>
      <c r="O1474" s="15"/>
      <c r="P1474" s="15"/>
      <c r="Q1474" s="15"/>
      <c r="R1474" s="15"/>
      <c r="S1474" s="15"/>
      <c r="T1474" s="15"/>
      <c r="U1474" s="15"/>
      <c r="V1474" s="15"/>
      <c r="W1474" s="15"/>
      <c r="X1474" s="15"/>
      <c r="Y1474" s="15"/>
      <c r="Z1474" s="15"/>
    </row>
    <row r="1475" spans="1:26">
      <c r="A1475" s="15">
        <v>204</v>
      </c>
      <c r="B1475" s="15">
        <v>1</v>
      </c>
      <c r="C1475" s="15"/>
      <c r="D1475" s="15"/>
      <c r="E1475" s="15"/>
      <c r="F1475" s="15"/>
      <c r="G1475" s="15"/>
      <c r="H1475" s="16" t="s">
        <v>32</v>
      </c>
      <c r="I1475" s="16" t="s">
        <v>32</v>
      </c>
      <c r="J1475" s="15"/>
      <c r="K1475" s="18" t="str" cm="1">
        <f t="array" ref="K1475">IF(I1475="","",_xlfn.XLOOKUP(0&amp;A1475&amp;IF(F1475&lt;&gt;"",F1475,LOOKUP(2,1/(F$2:F1475&lt;&gt;""),F$2:F1475))&amp;I1475,Hoja4!G:G,Hoja4!F:F,"",0))</f>
        <v/>
      </c>
      <c r="L1475" s="15"/>
      <c r="M1475" s="15">
        <v>8</v>
      </c>
      <c r="N1475" s="15" t="s">
        <v>1845</v>
      </c>
      <c r="O1475" s="15" t="s">
        <v>40</v>
      </c>
      <c r="P1475" s="15" t="s">
        <v>131</v>
      </c>
      <c r="Q1475" s="15" t="s">
        <v>36</v>
      </c>
      <c r="R1475" s="15" t="s">
        <v>58</v>
      </c>
      <c r="S1475" s="15">
        <v>4</v>
      </c>
      <c r="T1475" s="15"/>
      <c r="U1475" s="15">
        <v>25</v>
      </c>
      <c r="V1475" s="15">
        <v>3</v>
      </c>
      <c r="W1475" s="15" t="s">
        <v>38</v>
      </c>
      <c r="X1475" s="15" t="s">
        <v>38</v>
      </c>
      <c r="Y1475" s="15" t="s">
        <v>38</v>
      </c>
      <c r="Z1475" s="2"/>
    </row>
    <row r="1476" spans="1:26">
      <c r="A1476" s="15">
        <v>204</v>
      </c>
      <c r="B1476" s="15">
        <v>1</v>
      </c>
      <c r="C1476" s="15"/>
      <c r="D1476" s="15"/>
      <c r="E1476" s="15"/>
      <c r="F1476" s="15"/>
      <c r="G1476" s="15"/>
      <c r="H1476" s="16" t="s">
        <v>32</v>
      </c>
      <c r="I1476" s="16" t="s">
        <v>32</v>
      </c>
      <c r="J1476" s="15"/>
      <c r="K1476" s="18" t="str" cm="1">
        <f t="array" ref="K1476">IF(I1476="","",_xlfn.XLOOKUP(0&amp;A1476&amp;IF(F1476&lt;&gt;"",F1476,LOOKUP(2,1/(F$2:F1476&lt;&gt;""),F$2:F1476))&amp;I1476,Hoja4!G:G,Hoja4!F:F,"",0))</f>
        <v/>
      </c>
      <c r="L1476" s="15"/>
      <c r="M1476" s="15">
        <v>12</v>
      </c>
      <c r="N1476" s="15" t="s">
        <v>1846</v>
      </c>
      <c r="O1476" s="15" t="s">
        <v>40</v>
      </c>
      <c r="P1476" s="15" t="s">
        <v>131</v>
      </c>
      <c r="Q1476" s="15" t="s">
        <v>36</v>
      </c>
      <c r="R1476" s="15" t="s">
        <v>37</v>
      </c>
      <c r="S1476" s="15">
        <v>31</v>
      </c>
      <c r="T1476" s="15"/>
      <c r="U1476" s="15">
        <v>78</v>
      </c>
      <c r="V1476" s="15">
        <v>7</v>
      </c>
      <c r="W1476" s="15" t="s">
        <v>38</v>
      </c>
      <c r="X1476" s="15" t="s">
        <v>38</v>
      </c>
      <c r="Y1476" s="15" t="s">
        <v>38</v>
      </c>
      <c r="Z1476" s="2"/>
    </row>
    <row r="1477" spans="1:26">
      <c r="A1477" s="3">
        <v>204</v>
      </c>
      <c r="B1477" s="3">
        <v>1</v>
      </c>
      <c r="C1477" s="3" t="s">
        <v>1828</v>
      </c>
      <c r="D1477" s="3"/>
      <c r="E1477" s="3"/>
      <c r="F1477" s="3">
        <v>6</v>
      </c>
      <c r="G1477" s="3" t="s">
        <v>1841</v>
      </c>
      <c r="H1477" s="4" t="s">
        <v>32</v>
      </c>
      <c r="I1477" s="4" t="s">
        <v>32</v>
      </c>
      <c r="J1477" s="3" t="s">
        <v>44</v>
      </c>
      <c r="K1477" s="11">
        <f>SUM(K1473:K1476)</f>
        <v>277853977913</v>
      </c>
      <c r="L1477" s="13">
        <f>SUM(L1473:L1476)</f>
        <v>0</v>
      </c>
      <c r="M1477" s="3"/>
      <c r="N1477" s="3"/>
      <c r="O1477" s="3"/>
      <c r="P1477" s="3"/>
      <c r="Q1477" s="3"/>
      <c r="R1477" s="3"/>
      <c r="S1477" s="3"/>
      <c r="T1477" s="3"/>
      <c r="U1477" s="3"/>
      <c r="V1477" s="3"/>
      <c r="W1477" s="3"/>
      <c r="X1477" s="3"/>
      <c r="Y1477" s="3" t="s">
        <v>45</v>
      </c>
      <c r="Z1477" s="13">
        <f>SUM(Z1473:Z1476)</f>
        <v>0</v>
      </c>
    </row>
    <row r="1478" spans="1:26">
      <c r="A1478" s="15">
        <v>204</v>
      </c>
      <c r="B1478" s="15">
        <v>1</v>
      </c>
      <c r="C1478" s="15" t="s">
        <v>1828</v>
      </c>
      <c r="D1478" s="15">
        <v>1</v>
      </c>
      <c r="E1478" s="15" t="s">
        <v>1829</v>
      </c>
      <c r="F1478" s="15">
        <v>7</v>
      </c>
      <c r="G1478" s="15" t="s">
        <v>1847</v>
      </c>
      <c r="H1478" s="16" t="s">
        <v>1834</v>
      </c>
      <c r="I1478" s="16" t="s">
        <v>1835</v>
      </c>
      <c r="J1478" s="15" t="s">
        <v>1836</v>
      </c>
      <c r="K1478" s="9" cm="1">
        <f t="array" ref="K1478">IF(I1478="","",_xlfn.XLOOKUP(0&amp;A1478&amp;IF(F1478&lt;&gt;"",F1478,LOOKUP(2,1/(F$2:F1478&lt;&gt;""),F$2:F1478))&amp;I1478,Hoja4!G:G,Hoja4!F:F,"",0))</f>
        <v>62364444638</v>
      </c>
      <c r="L1478" s="2"/>
      <c r="M1478" s="15"/>
      <c r="N1478" s="15"/>
      <c r="O1478" s="15"/>
      <c r="P1478" s="15"/>
      <c r="Q1478" s="15"/>
      <c r="R1478" s="15"/>
      <c r="S1478" s="15"/>
      <c r="T1478" s="15"/>
      <c r="U1478" s="15"/>
      <c r="V1478" s="15"/>
      <c r="W1478" s="15"/>
      <c r="X1478" s="15"/>
      <c r="Y1478" s="15"/>
      <c r="Z1478" s="15"/>
    </row>
    <row r="1479" spans="1:26">
      <c r="A1479" s="15">
        <v>204</v>
      </c>
      <c r="B1479" s="15">
        <v>1</v>
      </c>
      <c r="C1479" s="15"/>
      <c r="D1479" s="15"/>
      <c r="E1479" s="15"/>
      <c r="F1479" s="15"/>
      <c r="G1479" s="15"/>
      <c r="H1479" s="16" t="s">
        <v>32</v>
      </c>
      <c r="I1479" s="16" t="s">
        <v>32</v>
      </c>
      <c r="J1479" s="15"/>
      <c r="K1479" s="18" t="str" cm="1">
        <f t="array" ref="K1479">IF(I1479="","",_xlfn.XLOOKUP(0&amp;A1479&amp;IF(F1479&lt;&gt;"",F1479,LOOKUP(2,1/(F$2:F1479&lt;&gt;""),F$2:F1479))&amp;I1479,Hoja4!G:G,Hoja4!F:F,"",0))</f>
        <v/>
      </c>
      <c r="L1479" s="15"/>
      <c r="M1479" s="15">
        <v>18</v>
      </c>
      <c r="N1479" s="15" t="s">
        <v>1848</v>
      </c>
      <c r="O1479" s="15" t="s">
        <v>40</v>
      </c>
      <c r="P1479" s="15" t="s">
        <v>131</v>
      </c>
      <c r="Q1479" s="15" t="s">
        <v>36</v>
      </c>
      <c r="R1479" s="15" t="s">
        <v>37</v>
      </c>
      <c r="S1479" s="15">
        <v>142.72999999999999</v>
      </c>
      <c r="T1479" s="15"/>
      <c r="U1479" s="15">
        <v>403.22</v>
      </c>
      <c r="V1479" s="15">
        <v>55.579000000000001</v>
      </c>
      <c r="W1479" s="15" t="s">
        <v>38</v>
      </c>
      <c r="X1479" s="15" t="s">
        <v>38</v>
      </c>
      <c r="Y1479" s="15" t="s">
        <v>38</v>
      </c>
      <c r="Z1479" s="2"/>
    </row>
    <row r="1480" spans="1:26">
      <c r="A1480" s="3">
        <v>204</v>
      </c>
      <c r="B1480" s="3">
        <v>1</v>
      </c>
      <c r="C1480" s="3" t="s">
        <v>1828</v>
      </c>
      <c r="D1480" s="3"/>
      <c r="E1480" s="3"/>
      <c r="F1480" s="3">
        <v>7</v>
      </c>
      <c r="G1480" s="3" t="s">
        <v>1847</v>
      </c>
      <c r="H1480" s="4" t="s">
        <v>32</v>
      </c>
      <c r="I1480" s="4" t="s">
        <v>32</v>
      </c>
      <c r="J1480" s="3" t="s">
        <v>44</v>
      </c>
      <c r="K1480" s="11">
        <f>SUM(K1478:K1479)</f>
        <v>62364444638</v>
      </c>
      <c r="L1480" s="13">
        <f>SUM(L1478:L1479)</f>
        <v>0</v>
      </c>
      <c r="M1480" s="3"/>
      <c r="N1480" s="3"/>
      <c r="O1480" s="3"/>
      <c r="P1480" s="3"/>
      <c r="Q1480" s="3"/>
      <c r="R1480" s="3"/>
      <c r="S1480" s="3"/>
      <c r="T1480" s="3"/>
      <c r="U1480" s="3"/>
      <c r="V1480" s="3"/>
      <c r="W1480" s="3"/>
      <c r="X1480" s="3"/>
      <c r="Y1480" s="3" t="s">
        <v>45</v>
      </c>
      <c r="Z1480" s="13">
        <f>SUM(Z1478:Z1479)</f>
        <v>0</v>
      </c>
    </row>
    <row r="1481" spans="1:26">
      <c r="A1481" s="15">
        <v>204</v>
      </c>
      <c r="B1481" s="15">
        <v>1</v>
      </c>
      <c r="C1481" s="15" t="s">
        <v>1828</v>
      </c>
      <c r="D1481" s="15">
        <v>1</v>
      </c>
      <c r="E1481" s="15" t="s">
        <v>1829</v>
      </c>
      <c r="F1481" s="15">
        <v>8</v>
      </c>
      <c r="G1481" s="15" t="s">
        <v>1849</v>
      </c>
      <c r="H1481" s="16" t="s">
        <v>1850</v>
      </c>
      <c r="I1481" s="16" t="s">
        <v>1851</v>
      </c>
      <c r="J1481" s="15" t="s">
        <v>1852</v>
      </c>
      <c r="K1481" s="9" cm="1">
        <f t="array" ref="K1481">IF(I1481="","",_xlfn.XLOOKUP(0&amp;A1481&amp;IF(F1481&lt;&gt;"",F1481,LOOKUP(2,1/(F$2:F1481&lt;&gt;""),F$2:F1481))&amp;I1481,Hoja4!G:G,Hoja4!F:F,"",0))</f>
        <v>100000000</v>
      </c>
      <c r="L1481" s="2"/>
      <c r="M1481" s="15"/>
      <c r="N1481" s="15"/>
      <c r="O1481" s="15"/>
      <c r="P1481" s="15"/>
      <c r="Q1481" s="15"/>
      <c r="R1481" s="15"/>
      <c r="S1481" s="15"/>
      <c r="T1481" s="15"/>
      <c r="U1481" s="15"/>
      <c r="V1481" s="15"/>
      <c r="W1481" s="15"/>
      <c r="X1481" s="15"/>
      <c r="Y1481" s="15"/>
      <c r="Z1481" s="15"/>
    </row>
    <row r="1482" spans="1:26">
      <c r="A1482" s="15">
        <v>204</v>
      </c>
      <c r="B1482" s="15">
        <v>1</v>
      </c>
      <c r="C1482" s="15"/>
      <c r="D1482" s="15"/>
      <c r="E1482" s="15"/>
      <c r="F1482" s="15"/>
      <c r="G1482" s="15"/>
      <c r="H1482" s="16" t="s">
        <v>1853</v>
      </c>
      <c r="I1482" s="16" t="s">
        <v>1854</v>
      </c>
      <c r="J1482" s="15" t="s">
        <v>1855</v>
      </c>
      <c r="K1482" s="9" cm="1">
        <f t="array" ref="K1482">IF(I1482="","",_xlfn.XLOOKUP(0&amp;A1482&amp;IF(F1482&lt;&gt;"",F1482,LOOKUP(2,1/(F$2:F1482&lt;&gt;""),F$2:F1482))&amp;I1482,Hoja4!G:G,Hoja4!F:F,"",0))</f>
        <v>154927201207</v>
      </c>
      <c r="L1482" s="2"/>
      <c r="M1482" s="15"/>
      <c r="N1482" s="15"/>
      <c r="O1482" s="15"/>
      <c r="P1482" s="15"/>
      <c r="Q1482" s="15"/>
      <c r="R1482" s="15"/>
      <c r="S1482" s="15"/>
      <c r="T1482" s="15"/>
      <c r="U1482" s="15"/>
      <c r="V1482" s="15"/>
      <c r="W1482" s="15"/>
      <c r="X1482" s="15"/>
      <c r="Y1482" s="15"/>
      <c r="Z1482" s="15"/>
    </row>
    <row r="1483" spans="1:26">
      <c r="A1483" s="15">
        <v>204</v>
      </c>
      <c r="B1483" s="15">
        <v>1</v>
      </c>
      <c r="C1483" s="15"/>
      <c r="D1483" s="15"/>
      <c r="E1483" s="15"/>
      <c r="F1483" s="15"/>
      <c r="G1483" s="15"/>
      <c r="H1483" s="16" t="s">
        <v>32</v>
      </c>
      <c r="I1483" s="16" t="s">
        <v>32</v>
      </c>
      <c r="J1483" s="15"/>
      <c r="K1483" s="18" t="str" cm="1">
        <f t="array" ref="K1483">IF(I1483="","",_xlfn.XLOOKUP(0&amp;A1483&amp;IF(F1483&lt;&gt;"",F1483,LOOKUP(2,1/(F$2:F1483&lt;&gt;""),F$2:F1483))&amp;I1483,Hoja4!G:G,Hoja4!F:F,"",0))</f>
        <v/>
      </c>
      <c r="L1483" s="15"/>
      <c r="M1483" s="15">
        <v>21</v>
      </c>
      <c r="N1483" s="15" t="s">
        <v>1856</v>
      </c>
      <c r="O1483" s="15" t="s">
        <v>40</v>
      </c>
      <c r="P1483" s="15" t="s">
        <v>131</v>
      </c>
      <c r="Q1483" s="15" t="s">
        <v>36</v>
      </c>
      <c r="R1483" s="15" t="s">
        <v>37</v>
      </c>
      <c r="S1483" s="15">
        <v>1492644.31</v>
      </c>
      <c r="T1483" s="15"/>
      <c r="U1483" s="15">
        <v>3390724.49</v>
      </c>
      <c r="V1483" s="15">
        <v>317387</v>
      </c>
      <c r="W1483" s="15" t="s">
        <v>38</v>
      </c>
      <c r="X1483" s="15" t="s">
        <v>38</v>
      </c>
      <c r="Y1483" s="15" t="s">
        <v>38</v>
      </c>
      <c r="Z1483" s="2"/>
    </row>
    <row r="1484" spans="1:26">
      <c r="A1484" s="15">
        <v>204</v>
      </c>
      <c r="B1484" s="15">
        <v>1</v>
      </c>
      <c r="C1484" s="15"/>
      <c r="D1484" s="15"/>
      <c r="E1484" s="15"/>
      <c r="F1484" s="15"/>
      <c r="G1484" s="15"/>
      <c r="H1484" s="16" t="s">
        <v>32</v>
      </c>
      <c r="I1484" s="16" t="s">
        <v>32</v>
      </c>
      <c r="J1484" s="15"/>
      <c r="K1484" s="18" t="str" cm="1">
        <f t="array" ref="K1484">IF(I1484="","",_xlfn.XLOOKUP(0&amp;A1484&amp;IF(F1484&lt;&gt;"",F1484,LOOKUP(2,1/(F$2:F1484&lt;&gt;""),F$2:F1484))&amp;I1484,Hoja4!G:G,Hoja4!F:F,"",0))</f>
        <v/>
      </c>
      <c r="L1484" s="15"/>
      <c r="M1484" s="15">
        <v>22</v>
      </c>
      <c r="N1484" s="15" t="s">
        <v>1857</v>
      </c>
      <c r="O1484" s="15" t="s">
        <v>40</v>
      </c>
      <c r="P1484" s="15" t="s">
        <v>131</v>
      </c>
      <c r="Q1484" s="15" t="s">
        <v>36</v>
      </c>
      <c r="R1484" s="15" t="s">
        <v>58</v>
      </c>
      <c r="S1484" s="15">
        <v>777659.73</v>
      </c>
      <c r="T1484" s="15"/>
      <c r="U1484" s="15">
        <v>1546615.54</v>
      </c>
      <c r="V1484" s="15">
        <v>36016</v>
      </c>
      <c r="W1484" s="15" t="s">
        <v>38</v>
      </c>
      <c r="X1484" s="15" t="s">
        <v>38</v>
      </c>
      <c r="Y1484" s="15" t="s">
        <v>38</v>
      </c>
      <c r="Z1484" s="2"/>
    </row>
    <row r="1485" spans="1:26">
      <c r="A1485" s="3">
        <v>204</v>
      </c>
      <c r="B1485" s="3">
        <v>1</v>
      </c>
      <c r="C1485" s="3" t="s">
        <v>1828</v>
      </c>
      <c r="D1485" s="3"/>
      <c r="E1485" s="3"/>
      <c r="F1485" s="3">
        <v>8</v>
      </c>
      <c r="G1485" s="3" t="s">
        <v>1849</v>
      </c>
      <c r="H1485" s="4" t="s">
        <v>32</v>
      </c>
      <c r="I1485" s="4" t="s">
        <v>32</v>
      </c>
      <c r="J1485" s="3" t="s">
        <v>44</v>
      </c>
      <c r="K1485" s="11">
        <f>SUM(K1481:K1484)</f>
        <v>155027201207</v>
      </c>
      <c r="L1485" s="13">
        <f>SUM(L1481:L1484)</f>
        <v>0</v>
      </c>
      <c r="M1485" s="3"/>
      <c r="N1485" s="3"/>
      <c r="O1485" s="3"/>
      <c r="P1485" s="3"/>
      <c r="Q1485" s="3"/>
      <c r="R1485" s="3"/>
      <c r="S1485" s="3"/>
      <c r="T1485" s="3"/>
      <c r="U1485" s="3"/>
      <c r="V1485" s="3"/>
      <c r="W1485" s="3"/>
      <c r="X1485" s="3"/>
      <c r="Y1485" s="3" t="s">
        <v>45</v>
      </c>
      <c r="Z1485" s="13">
        <f>SUM(Z1481:Z1484)</f>
        <v>0</v>
      </c>
    </row>
    <row r="1486" spans="1:26">
      <c r="A1486" s="15">
        <v>204</v>
      </c>
      <c r="B1486" s="15">
        <v>1</v>
      </c>
      <c r="C1486" s="15" t="s">
        <v>1828</v>
      </c>
      <c r="D1486" s="15">
        <v>1</v>
      </c>
      <c r="E1486" s="15" t="s">
        <v>1829</v>
      </c>
      <c r="F1486" s="15">
        <v>9</v>
      </c>
      <c r="G1486" s="15" t="s">
        <v>1858</v>
      </c>
      <c r="H1486" s="16" t="s">
        <v>1853</v>
      </c>
      <c r="I1486" s="16" t="s">
        <v>1854</v>
      </c>
      <c r="J1486" s="15" t="s">
        <v>1855</v>
      </c>
      <c r="K1486" s="9" cm="1">
        <f t="array" ref="K1486">IF(I1486="","",_xlfn.XLOOKUP(0&amp;A1486&amp;IF(F1486&lt;&gt;"",F1486,LOOKUP(2,1/(F$2:F1486&lt;&gt;""),F$2:F1486))&amp;I1486,Hoja4!G:G,Hoja4!F:F,"",0))</f>
        <v>94665649793</v>
      </c>
      <c r="L1486" s="2"/>
      <c r="M1486" s="15"/>
      <c r="N1486" s="15"/>
      <c r="O1486" s="15"/>
      <c r="P1486" s="15"/>
      <c r="Q1486" s="15"/>
      <c r="R1486" s="15"/>
      <c r="S1486" s="15"/>
      <c r="T1486" s="15"/>
      <c r="U1486" s="15"/>
      <c r="V1486" s="15"/>
      <c r="W1486" s="15"/>
      <c r="X1486" s="15"/>
      <c r="Y1486" s="15"/>
      <c r="Z1486" s="15"/>
    </row>
    <row r="1487" spans="1:26">
      <c r="A1487" s="15">
        <v>204</v>
      </c>
      <c r="B1487" s="15">
        <v>1</v>
      </c>
      <c r="C1487" s="15"/>
      <c r="D1487" s="15"/>
      <c r="E1487" s="15"/>
      <c r="F1487" s="15"/>
      <c r="G1487" s="15"/>
      <c r="H1487" s="16" t="s">
        <v>32</v>
      </c>
      <c r="I1487" s="16" t="s">
        <v>32</v>
      </c>
      <c r="J1487" s="15"/>
      <c r="K1487" s="18" t="str" cm="1">
        <f t="array" ref="K1487">IF(I1487="","",_xlfn.XLOOKUP(0&amp;A1487&amp;IF(F1487&lt;&gt;"",F1487,LOOKUP(2,1/(F$2:F1487&lt;&gt;""),F$2:F1487))&amp;I1487,Hoja4!G:G,Hoja4!F:F,"",0))</f>
        <v/>
      </c>
      <c r="L1487" s="15"/>
      <c r="M1487" s="15">
        <v>24</v>
      </c>
      <c r="N1487" s="15" t="s">
        <v>1859</v>
      </c>
      <c r="O1487" s="15" t="s">
        <v>40</v>
      </c>
      <c r="P1487" s="15" t="s">
        <v>131</v>
      </c>
      <c r="Q1487" s="15" t="s">
        <v>36</v>
      </c>
      <c r="R1487" s="15" t="s">
        <v>37</v>
      </c>
      <c r="S1487" s="15">
        <v>122</v>
      </c>
      <c r="T1487" s="15"/>
      <c r="U1487" s="15">
        <v>322</v>
      </c>
      <c r="V1487" s="15">
        <v>46</v>
      </c>
      <c r="W1487" s="15" t="s">
        <v>38</v>
      </c>
      <c r="X1487" s="15" t="s">
        <v>38</v>
      </c>
      <c r="Y1487" s="15" t="s">
        <v>38</v>
      </c>
      <c r="Z1487" s="2"/>
    </row>
    <row r="1488" spans="1:26">
      <c r="A1488" s="15">
        <v>204</v>
      </c>
      <c r="B1488" s="15">
        <v>1</v>
      </c>
      <c r="C1488" s="15"/>
      <c r="D1488" s="15"/>
      <c r="E1488" s="15"/>
      <c r="F1488" s="15"/>
      <c r="G1488" s="15"/>
      <c r="H1488" s="16" t="s">
        <v>32</v>
      </c>
      <c r="I1488" s="16" t="s">
        <v>32</v>
      </c>
      <c r="J1488" s="15"/>
      <c r="K1488" s="18" t="str" cm="1">
        <f t="array" ref="K1488">IF(I1488="","",_xlfn.XLOOKUP(0&amp;A1488&amp;IF(F1488&lt;&gt;"",F1488,LOOKUP(2,1/(F$2:F1488&lt;&gt;""),F$2:F1488))&amp;I1488,Hoja4!G:G,Hoja4!F:F,"",0))</f>
        <v/>
      </c>
      <c r="L1488" s="15"/>
      <c r="M1488" s="15">
        <v>23</v>
      </c>
      <c r="N1488" s="15" t="s">
        <v>1860</v>
      </c>
      <c r="O1488" s="15" t="s">
        <v>40</v>
      </c>
      <c r="P1488" s="15" t="s">
        <v>131</v>
      </c>
      <c r="Q1488" s="15" t="s">
        <v>36</v>
      </c>
      <c r="R1488" s="15" t="s">
        <v>58</v>
      </c>
      <c r="S1488" s="15">
        <v>8</v>
      </c>
      <c r="T1488" s="15"/>
      <c r="U1488" s="15">
        <v>49</v>
      </c>
      <c r="V1488" s="15"/>
      <c r="W1488" s="15" t="s">
        <v>43</v>
      </c>
      <c r="X1488" s="15" t="s">
        <v>43</v>
      </c>
      <c r="Y1488" s="15" t="s">
        <v>38</v>
      </c>
      <c r="Z1488" s="2"/>
    </row>
    <row r="1489" spans="1:26">
      <c r="A1489" s="3">
        <v>204</v>
      </c>
      <c r="B1489" s="3">
        <v>1</v>
      </c>
      <c r="C1489" s="3" t="s">
        <v>1828</v>
      </c>
      <c r="D1489" s="3"/>
      <c r="E1489" s="3"/>
      <c r="F1489" s="3">
        <v>9</v>
      </c>
      <c r="G1489" s="3" t="s">
        <v>1858</v>
      </c>
      <c r="H1489" s="4" t="s">
        <v>32</v>
      </c>
      <c r="I1489" s="4" t="s">
        <v>32</v>
      </c>
      <c r="J1489" s="3" t="s">
        <v>44</v>
      </c>
      <c r="K1489" s="11">
        <f>SUM(K1486:K1488)</f>
        <v>94665649793</v>
      </c>
      <c r="L1489" s="13">
        <f>SUM(L1486:L1488)</f>
        <v>0</v>
      </c>
      <c r="M1489" s="3"/>
      <c r="N1489" s="3"/>
      <c r="O1489" s="3"/>
      <c r="P1489" s="3"/>
      <c r="Q1489" s="3"/>
      <c r="R1489" s="3"/>
      <c r="S1489" s="3"/>
      <c r="T1489" s="3"/>
      <c r="U1489" s="3"/>
      <c r="V1489" s="3"/>
      <c r="W1489" s="3"/>
      <c r="X1489" s="3"/>
      <c r="Y1489" s="3" t="s">
        <v>45</v>
      </c>
      <c r="Z1489" s="13">
        <f>SUM(Z1486:Z1488)</f>
        <v>0</v>
      </c>
    </row>
    <row r="1490" spans="1:26">
      <c r="A1490" s="15">
        <v>204</v>
      </c>
      <c r="B1490" s="15">
        <v>1</v>
      </c>
      <c r="C1490" s="15" t="s">
        <v>1828</v>
      </c>
      <c r="D1490" s="15">
        <v>1</v>
      </c>
      <c r="E1490" s="15" t="s">
        <v>1829</v>
      </c>
      <c r="F1490" s="15">
        <v>10</v>
      </c>
      <c r="G1490" s="15" t="s">
        <v>1861</v>
      </c>
      <c r="H1490" s="16" t="s">
        <v>1834</v>
      </c>
      <c r="I1490" s="16" t="s">
        <v>1835</v>
      </c>
      <c r="J1490" s="15" t="s">
        <v>1836</v>
      </c>
      <c r="K1490" s="9" cm="1">
        <f t="array" ref="K1490">IF(I1490="","",_xlfn.XLOOKUP(0&amp;A1490&amp;IF(F1490&lt;&gt;"",F1490,LOOKUP(2,1/(F$2:F1490&lt;&gt;""),F$2:F1490))&amp;I1490,Hoja4!G:G,Hoja4!F:F,"",0))</f>
        <v>82627652740</v>
      </c>
      <c r="L1490" s="2"/>
      <c r="M1490" s="15"/>
      <c r="N1490" s="15"/>
      <c r="O1490" s="15"/>
      <c r="P1490" s="15"/>
      <c r="Q1490" s="15"/>
      <c r="R1490" s="15"/>
      <c r="S1490" s="15"/>
      <c r="T1490" s="15"/>
      <c r="U1490" s="15"/>
      <c r="V1490" s="15"/>
      <c r="W1490" s="15"/>
      <c r="X1490" s="15"/>
      <c r="Y1490" s="15"/>
      <c r="Z1490" s="15"/>
    </row>
    <row r="1491" spans="1:26">
      <c r="A1491" s="15">
        <v>204</v>
      </c>
      <c r="B1491" s="15">
        <v>1</v>
      </c>
      <c r="C1491" s="15"/>
      <c r="D1491" s="15"/>
      <c r="E1491" s="15"/>
      <c r="F1491" s="15"/>
      <c r="G1491" s="15"/>
      <c r="H1491" s="16" t="s">
        <v>32</v>
      </c>
      <c r="I1491" s="16" t="s">
        <v>32</v>
      </c>
      <c r="J1491" s="15"/>
      <c r="K1491" s="18" t="str" cm="1">
        <f t="array" ref="K1491">IF(I1491="","",_xlfn.XLOOKUP(0&amp;A1491&amp;IF(F1491&lt;&gt;"",F1491,LOOKUP(2,1/(F$2:F1491&lt;&gt;""),F$2:F1491))&amp;I1491,Hoja4!G:G,Hoja4!F:F,"",0))</f>
        <v/>
      </c>
      <c r="L1491" s="15"/>
      <c r="M1491" s="15">
        <v>25</v>
      </c>
      <c r="N1491" s="15" t="s">
        <v>1862</v>
      </c>
      <c r="O1491" s="15" t="s">
        <v>40</v>
      </c>
      <c r="P1491" s="15" t="s">
        <v>131</v>
      </c>
      <c r="Q1491" s="15" t="s">
        <v>36</v>
      </c>
      <c r="R1491" s="15" t="s">
        <v>58</v>
      </c>
      <c r="S1491" s="15">
        <v>41.31</v>
      </c>
      <c r="T1491" s="15"/>
      <c r="U1491" s="15">
        <v>100.83</v>
      </c>
      <c r="V1491" s="15">
        <v>2.72</v>
      </c>
      <c r="W1491" s="15" t="s">
        <v>38</v>
      </c>
      <c r="X1491" s="15" t="s">
        <v>38</v>
      </c>
      <c r="Y1491" s="15" t="s">
        <v>38</v>
      </c>
      <c r="Z1491" s="2"/>
    </row>
    <row r="1492" spans="1:26">
      <c r="A1492" s="15">
        <v>204</v>
      </c>
      <c r="B1492" s="15">
        <v>1</v>
      </c>
      <c r="C1492" s="15"/>
      <c r="D1492" s="15"/>
      <c r="E1492" s="15"/>
      <c r="F1492" s="15"/>
      <c r="G1492" s="15"/>
      <c r="H1492" s="16" t="s">
        <v>32</v>
      </c>
      <c r="I1492" s="16" t="s">
        <v>32</v>
      </c>
      <c r="J1492" s="15"/>
      <c r="K1492" s="18" t="str" cm="1">
        <f t="array" ref="K1492">IF(I1492="","",_xlfn.XLOOKUP(0&amp;A1492&amp;IF(F1492&lt;&gt;"",F1492,LOOKUP(2,1/(F$2:F1492&lt;&gt;""),F$2:F1492))&amp;I1492,Hoja4!G:G,Hoja4!F:F,"",0))</f>
        <v/>
      </c>
      <c r="L1492" s="15"/>
      <c r="M1492" s="15">
        <v>26</v>
      </c>
      <c r="N1492" s="15" t="s">
        <v>1863</v>
      </c>
      <c r="O1492" s="15" t="s">
        <v>40</v>
      </c>
      <c r="P1492" s="15" t="s">
        <v>131</v>
      </c>
      <c r="Q1492" s="15" t="s">
        <v>36</v>
      </c>
      <c r="R1492" s="15" t="s">
        <v>37</v>
      </c>
      <c r="S1492" s="15">
        <v>69.510000000000005</v>
      </c>
      <c r="T1492" s="15"/>
      <c r="U1492" s="15">
        <v>209.1</v>
      </c>
      <c r="V1492" s="15">
        <v>33.1</v>
      </c>
      <c r="W1492" s="15" t="s">
        <v>38</v>
      </c>
      <c r="X1492" s="15" t="s">
        <v>38</v>
      </c>
      <c r="Y1492" s="15" t="s">
        <v>38</v>
      </c>
      <c r="Z1492" s="2"/>
    </row>
    <row r="1493" spans="1:26">
      <c r="A1493" s="3">
        <v>204</v>
      </c>
      <c r="B1493" s="3">
        <v>1</v>
      </c>
      <c r="C1493" s="3" t="s">
        <v>1828</v>
      </c>
      <c r="D1493" s="3"/>
      <c r="E1493" s="3"/>
      <c r="F1493" s="3">
        <v>10</v>
      </c>
      <c r="G1493" s="3" t="s">
        <v>1861</v>
      </c>
      <c r="H1493" s="4" t="s">
        <v>32</v>
      </c>
      <c r="I1493" s="4" t="s">
        <v>32</v>
      </c>
      <c r="J1493" s="3" t="s">
        <v>44</v>
      </c>
      <c r="K1493" s="11">
        <f>SUM(K1490:K1492)</f>
        <v>82627652740</v>
      </c>
      <c r="L1493" s="13">
        <f>SUM(L1490:L1492)</f>
        <v>0</v>
      </c>
      <c r="M1493" s="3"/>
      <c r="N1493" s="3"/>
      <c r="O1493" s="3"/>
      <c r="P1493" s="3"/>
      <c r="Q1493" s="3"/>
      <c r="R1493" s="3"/>
      <c r="S1493" s="3"/>
      <c r="T1493" s="3"/>
      <c r="U1493" s="3"/>
      <c r="V1493" s="3"/>
      <c r="W1493" s="3"/>
      <c r="X1493" s="3"/>
      <c r="Y1493" s="3" t="s">
        <v>45</v>
      </c>
      <c r="Z1493" s="13">
        <f>SUM(Z1490:Z1492)</f>
        <v>0</v>
      </c>
    </row>
    <row r="1494" spans="1:26">
      <c r="A1494" s="15">
        <v>204</v>
      </c>
      <c r="B1494" s="15">
        <v>1</v>
      </c>
      <c r="C1494" s="15" t="s">
        <v>1828</v>
      </c>
      <c r="D1494" s="15">
        <v>1</v>
      </c>
      <c r="E1494" s="15" t="s">
        <v>1829</v>
      </c>
      <c r="F1494" s="15">
        <v>11</v>
      </c>
      <c r="G1494" s="15" t="s">
        <v>1864</v>
      </c>
      <c r="H1494" s="16" t="s">
        <v>1842</v>
      </c>
      <c r="I1494" s="16" t="s">
        <v>1843</v>
      </c>
      <c r="J1494" s="15" t="s">
        <v>1844</v>
      </c>
      <c r="K1494" s="9" cm="1">
        <f t="array" ref="K1494">IF(I1494="","",_xlfn.XLOOKUP(0&amp;A1494&amp;IF(F1494&lt;&gt;"",F1494,LOOKUP(2,1/(F$2:F1494&lt;&gt;""),F$2:F1494))&amp;I1494,Hoja4!G:G,Hoja4!F:F,"",0))</f>
        <v>145330986138</v>
      </c>
      <c r="L1494" s="2"/>
      <c r="M1494" s="15"/>
      <c r="N1494" s="15"/>
      <c r="O1494" s="15"/>
      <c r="P1494" s="15"/>
      <c r="Q1494" s="15"/>
      <c r="R1494" s="15"/>
      <c r="S1494" s="15"/>
      <c r="T1494" s="15"/>
      <c r="U1494" s="15"/>
      <c r="V1494" s="15"/>
      <c r="W1494" s="15"/>
      <c r="X1494" s="15"/>
      <c r="Y1494" s="15"/>
      <c r="Z1494" s="15"/>
    </row>
    <row r="1495" spans="1:26">
      <c r="A1495" s="15">
        <v>204</v>
      </c>
      <c r="B1495" s="15">
        <v>1</v>
      </c>
      <c r="C1495" s="15"/>
      <c r="D1495" s="15"/>
      <c r="E1495" s="15"/>
      <c r="F1495" s="15"/>
      <c r="G1495" s="15"/>
      <c r="H1495" s="16" t="s">
        <v>1834</v>
      </c>
      <c r="I1495" s="16" t="s">
        <v>1835</v>
      </c>
      <c r="J1495" s="15" t="s">
        <v>1836</v>
      </c>
      <c r="K1495" s="9" cm="1">
        <f t="array" ref="K1495">IF(I1495="","",_xlfn.XLOOKUP(0&amp;A1495&amp;IF(F1495&lt;&gt;"",F1495,LOOKUP(2,1/(F$2:F1495&lt;&gt;""),F$2:F1495))&amp;I1495,Hoja4!G:G,Hoja4!F:F,"",0))</f>
        <v>81059441035</v>
      </c>
      <c r="L1495" s="2"/>
      <c r="M1495" s="15"/>
      <c r="N1495" s="15"/>
      <c r="O1495" s="15"/>
      <c r="P1495" s="15"/>
      <c r="Q1495" s="15"/>
      <c r="R1495" s="15"/>
      <c r="S1495" s="15"/>
      <c r="T1495" s="15"/>
      <c r="U1495" s="15"/>
      <c r="V1495" s="15"/>
      <c r="W1495" s="15"/>
      <c r="X1495" s="15"/>
      <c r="Y1495" s="15"/>
      <c r="Z1495" s="15"/>
    </row>
    <row r="1496" spans="1:26">
      <c r="A1496" s="15">
        <v>204</v>
      </c>
      <c r="B1496" s="15">
        <v>1</v>
      </c>
      <c r="C1496" s="15"/>
      <c r="D1496" s="15"/>
      <c r="E1496" s="15"/>
      <c r="F1496" s="15"/>
      <c r="G1496" s="15"/>
      <c r="H1496" s="16" t="s">
        <v>32</v>
      </c>
      <c r="I1496" s="16" t="s">
        <v>32</v>
      </c>
      <c r="J1496" s="15"/>
      <c r="K1496" s="18" t="str" cm="1">
        <f t="array" ref="K1496">IF(I1496="","",_xlfn.XLOOKUP(0&amp;A1496&amp;IF(F1496&lt;&gt;"",F1496,LOOKUP(2,1/(F$2:F1496&lt;&gt;""),F$2:F1496))&amp;I1496,Hoja4!G:G,Hoja4!F:F,"",0))</f>
        <v/>
      </c>
      <c r="L1496" s="15"/>
      <c r="M1496" s="15">
        <v>27</v>
      </c>
      <c r="N1496" s="15" t="s">
        <v>1865</v>
      </c>
      <c r="O1496" s="15" t="s">
        <v>40</v>
      </c>
      <c r="P1496" s="15" t="s">
        <v>131</v>
      </c>
      <c r="Q1496" s="15" t="s">
        <v>36</v>
      </c>
      <c r="R1496" s="15" t="s">
        <v>37</v>
      </c>
      <c r="S1496" s="15">
        <v>415.84</v>
      </c>
      <c r="T1496" s="15"/>
      <c r="U1496" s="15">
        <v>1081.5899999999999</v>
      </c>
      <c r="V1496" s="15">
        <v>166.73699999999999</v>
      </c>
      <c r="W1496" s="15" t="s">
        <v>38</v>
      </c>
      <c r="X1496" s="15" t="s">
        <v>38</v>
      </c>
      <c r="Y1496" s="15" t="s">
        <v>38</v>
      </c>
      <c r="Z1496" s="2"/>
    </row>
    <row r="1497" spans="1:26">
      <c r="A1497" s="3">
        <v>204</v>
      </c>
      <c r="B1497" s="3">
        <v>1</v>
      </c>
      <c r="C1497" s="3" t="s">
        <v>1828</v>
      </c>
      <c r="D1497" s="3"/>
      <c r="E1497" s="3"/>
      <c r="F1497" s="3">
        <v>11</v>
      </c>
      <c r="G1497" s="3" t="s">
        <v>1864</v>
      </c>
      <c r="H1497" s="4" t="s">
        <v>32</v>
      </c>
      <c r="I1497" s="4" t="s">
        <v>32</v>
      </c>
      <c r="J1497" s="3" t="s">
        <v>44</v>
      </c>
      <c r="K1497" s="11">
        <f>SUM(K1494:K1496)</f>
        <v>226390427173</v>
      </c>
      <c r="L1497" s="13">
        <f>SUM(L1494:L1496)</f>
        <v>0</v>
      </c>
      <c r="M1497" s="3"/>
      <c r="N1497" s="3"/>
      <c r="O1497" s="3"/>
      <c r="P1497" s="3"/>
      <c r="Q1497" s="3"/>
      <c r="R1497" s="3"/>
      <c r="S1497" s="3"/>
      <c r="T1497" s="3"/>
      <c r="U1497" s="3"/>
      <c r="V1497" s="3"/>
      <c r="W1497" s="3"/>
      <c r="X1497" s="3"/>
      <c r="Y1497" s="3" t="s">
        <v>45</v>
      </c>
      <c r="Z1497" s="13">
        <f>SUM(Z1494:Z1496)</f>
        <v>0</v>
      </c>
    </row>
    <row r="1498" spans="1:26">
      <c r="A1498" s="15">
        <v>204</v>
      </c>
      <c r="B1498" s="15">
        <v>1</v>
      </c>
      <c r="C1498" s="15" t="s">
        <v>1828</v>
      </c>
      <c r="D1498" s="15">
        <v>1</v>
      </c>
      <c r="E1498" s="15" t="s">
        <v>1829</v>
      </c>
      <c r="F1498" s="15">
        <v>12</v>
      </c>
      <c r="G1498" s="15" t="s">
        <v>1866</v>
      </c>
      <c r="H1498" s="16" t="s">
        <v>1842</v>
      </c>
      <c r="I1498" s="16" t="s">
        <v>1843</v>
      </c>
      <c r="J1498" s="15" t="s">
        <v>1844</v>
      </c>
      <c r="K1498" s="9" cm="1">
        <f t="array" ref="K1498">IF(I1498="","",_xlfn.XLOOKUP(0&amp;A1498&amp;IF(F1498&lt;&gt;"",F1498,LOOKUP(2,1/(F$2:F1498&lt;&gt;""),F$2:F1498))&amp;I1498,Hoja4!G:G,Hoja4!F:F,"",0))</f>
        <v>459909000</v>
      </c>
      <c r="L1498" s="2"/>
      <c r="M1498" s="15"/>
      <c r="N1498" s="15"/>
      <c r="O1498" s="15"/>
      <c r="P1498" s="15"/>
      <c r="Q1498" s="15"/>
      <c r="R1498" s="15"/>
      <c r="S1498" s="15"/>
      <c r="T1498" s="15"/>
      <c r="U1498" s="15"/>
      <c r="V1498" s="15"/>
      <c r="W1498" s="15"/>
      <c r="X1498" s="15"/>
      <c r="Y1498" s="15"/>
      <c r="Z1498" s="15"/>
    </row>
    <row r="1499" spans="1:26">
      <c r="A1499" s="15">
        <v>204</v>
      </c>
      <c r="B1499" s="15">
        <v>1</v>
      </c>
      <c r="C1499" s="15"/>
      <c r="D1499" s="15"/>
      <c r="E1499" s="15"/>
      <c r="F1499" s="15"/>
      <c r="G1499" s="15"/>
      <c r="H1499" s="16" t="s">
        <v>32</v>
      </c>
      <c r="I1499" s="16" t="s">
        <v>32</v>
      </c>
      <c r="J1499" s="15"/>
      <c r="K1499" s="18" t="str" cm="1">
        <f t="array" ref="K1499">IF(I1499="","",_xlfn.XLOOKUP(0&amp;A1499&amp;IF(F1499&lt;&gt;"",F1499,LOOKUP(2,1/(F$2:F1499&lt;&gt;""),F$2:F1499))&amp;I1499,Hoja4!G:G,Hoja4!F:F,"",0))</f>
        <v/>
      </c>
      <c r="L1499" s="15"/>
      <c r="M1499" s="15">
        <v>28</v>
      </c>
      <c r="N1499" s="15" t="s">
        <v>1867</v>
      </c>
      <c r="O1499" s="15" t="s">
        <v>40</v>
      </c>
      <c r="P1499" s="15" t="s">
        <v>131</v>
      </c>
      <c r="Q1499" s="15" t="s">
        <v>36</v>
      </c>
      <c r="R1499" s="15" t="s">
        <v>37</v>
      </c>
      <c r="S1499" s="15">
        <v>1950</v>
      </c>
      <c r="T1499" s="15"/>
      <c r="U1499" s="15">
        <v>8000</v>
      </c>
      <c r="V1499" s="15">
        <v>900</v>
      </c>
      <c r="W1499" s="15" t="s">
        <v>38</v>
      </c>
      <c r="X1499" s="15" t="s">
        <v>38</v>
      </c>
      <c r="Y1499" s="15" t="s">
        <v>38</v>
      </c>
      <c r="Z1499" s="2"/>
    </row>
    <row r="1500" spans="1:26">
      <c r="A1500" s="3">
        <v>204</v>
      </c>
      <c r="B1500" s="3">
        <v>1</v>
      </c>
      <c r="C1500" s="3" t="s">
        <v>1828</v>
      </c>
      <c r="D1500" s="3"/>
      <c r="E1500" s="3"/>
      <c r="F1500" s="3">
        <v>12</v>
      </c>
      <c r="G1500" s="3" t="s">
        <v>1866</v>
      </c>
      <c r="H1500" s="4" t="s">
        <v>32</v>
      </c>
      <c r="I1500" s="4" t="s">
        <v>32</v>
      </c>
      <c r="J1500" s="3" t="s">
        <v>44</v>
      </c>
      <c r="K1500" s="11">
        <f>SUM(K1498:K1499)</f>
        <v>459909000</v>
      </c>
      <c r="L1500" s="13">
        <f>SUM(L1498:L1499)</f>
        <v>0</v>
      </c>
      <c r="M1500" s="3"/>
      <c r="N1500" s="3"/>
      <c r="O1500" s="3"/>
      <c r="P1500" s="3"/>
      <c r="Q1500" s="3"/>
      <c r="R1500" s="3"/>
      <c r="S1500" s="3"/>
      <c r="T1500" s="3"/>
      <c r="U1500" s="3"/>
      <c r="V1500" s="3"/>
      <c r="W1500" s="3"/>
      <c r="X1500" s="3"/>
      <c r="Y1500" s="3" t="s">
        <v>45</v>
      </c>
      <c r="Z1500" s="13">
        <f>SUM(Z1498:Z1499)</f>
        <v>0</v>
      </c>
    </row>
    <row r="1501" spans="1:26">
      <c r="A1501" s="15">
        <v>204</v>
      </c>
      <c r="B1501" s="15">
        <v>1</v>
      </c>
      <c r="C1501" s="15" t="s">
        <v>1828</v>
      </c>
      <c r="D1501" s="15">
        <v>1</v>
      </c>
      <c r="E1501" s="15" t="s">
        <v>1829</v>
      </c>
      <c r="F1501" s="15">
        <v>13</v>
      </c>
      <c r="G1501" s="15" t="s">
        <v>1868</v>
      </c>
      <c r="H1501" s="16" t="s">
        <v>1842</v>
      </c>
      <c r="I1501" s="16" t="s">
        <v>1843</v>
      </c>
      <c r="J1501" s="15" t="s">
        <v>1844</v>
      </c>
      <c r="K1501" s="9" cm="1">
        <f t="array" ref="K1501">IF(I1501="","",_xlfn.XLOOKUP(0&amp;A1501&amp;IF(F1501&lt;&gt;"",F1501,LOOKUP(2,1/(F$2:F1501&lt;&gt;""),F$2:F1501))&amp;I1501,Hoja4!G:G,Hoja4!F:F,"",0))</f>
        <v>129552091862</v>
      </c>
      <c r="L1501" s="2"/>
      <c r="M1501" s="15"/>
      <c r="N1501" s="15"/>
      <c r="O1501" s="15"/>
      <c r="P1501" s="15"/>
      <c r="Q1501" s="15"/>
      <c r="R1501" s="15"/>
      <c r="S1501" s="15"/>
      <c r="T1501" s="15"/>
      <c r="U1501" s="15"/>
      <c r="V1501" s="15"/>
      <c r="W1501" s="15"/>
      <c r="X1501" s="15"/>
      <c r="Y1501" s="15"/>
      <c r="Z1501" s="15"/>
    </row>
    <row r="1502" spans="1:26">
      <c r="A1502" s="15">
        <v>204</v>
      </c>
      <c r="B1502" s="15">
        <v>1</v>
      </c>
      <c r="C1502" s="15"/>
      <c r="D1502" s="15"/>
      <c r="E1502" s="15"/>
      <c r="F1502" s="15"/>
      <c r="G1502" s="15"/>
      <c r="H1502" s="16" t="s">
        <v>32</v>
      </c>
      <c r="I1502" s="16" t="s">
        <v>32</v>
      </c>
      <c r="J1502" s="15"/>
      <c r="K1502" s="18" t="str" cm="1">
        <f t="array" ref="K1502">IF(I1502="","",_xlfn.XLOOKUP(0&amp;A1502&amp;IF(F1502&lt;&gt;"",F1502,LOOKUP(2,1/(F$2:F1502&lt;&gt;""),F$2:F1502))&amp;I1502,Hoja4!G:G,Hoja4!F:F,"",0))</f>
        <v/>
      </c>
      <c r="L1502" s="15"/>
      <c r="M1502" s="15">
        <v>29</v>
      </c>
      <c r="N1502" s="15" t="s">
        <v>1869</v>
      </c>
      <c r="O1502" s="15" t="s">
        <v>76</v>
      </c>
      <c r="P1502" s="15" t="s">
        <v>115</v>
      </c>
      <c r="Q1502" s="15" t="s">
        <v>41</v>
      </c>
      <c r="R1502" s="15" t="s">
        <v>58</v>
      </c>
      <c r="S1502" s="15">
        <v>11</v>
      </c>
      <c r="T1502" s="15"/>
      <c r="U1502" s="15">
        <v>100</v>
      </c>
      <c r="V1502" s="15">
        <v>7.0000000000000007E-2</v>
      </c>
      <c r="W1502" s="15" t="s">
        <v>38</v>
      </c>
      <c r="X1502" s="15" t="s">
        <v>38</v>
      </c>
      <c r="Y1502" s="15" t="s">
        <v>38</v>
      </c>
      <c r="Z1502" s="2"/>
    </row>
    <row r="1503" spans="1:26">
      <c r="A1503" s="15">
        <v>204</v>
      </c>
      <c r="B1503" s="15">
        <v>1</v>
      </c>
      <c r="C1503" s="15"/>
      <c r="D1503" s="15"/>
      <c r="E1503" s="15"/>
      <c r="F1503" s="15"/>
      <c r="G1503" s="15"/>
      <c r="H1503" s="16" t="s">
        <v>32</v>
      </c>
      <c r="I1503" s="16" t="s">
        <v>32</v>
      </c>
      <c r="J1503" s="15"/>
      <c r="K1503" s="18" t="str" cm="1">
        <f t="array" ref="K1503">IF(I1503="","",_xlfn.XLOOKUP(0&amp;A1503&amp;IF(F1503&lt;&gt;"",F1503,LOOKUP(2,1/(F$2:F1503&lt;&gt;""),F$2:F1503))&amp;I1503,Hoja4!G:G,Hoja4!F:F,"",0))</f>
        <v/>
      </c>
      <c r="L1503" s="15"/>
      <c r="M1503" s="15">
        <v>30</v>
      </c>
      <c r="N1503" s="15" t="s">
        <v>1870</v>
      </c>
      <c r="O1503" s="15" t="s">
        <v>76</v>
      </c>
      <c r="P1503" s="15" t="s">
        <v>115</v>
      </c>
      <c r="Q1503" s="15" t="s">
        <v>41</v>
      </c>
      <c r="R1503" s="15" t="s">
        <v>58</v>
      </c>
      <c r="S1503" s="15">
        <v>35.159999999999997</v>
      </c>
      <c r="T1503" s="15"/>
      <c r="U1503" s="15">
        <v>100</v>
      </c>
      <c r="V1503" s="15">
        <v>0</v>
      </c>
      <c r="W1503" s="15" t="s">
        <v>38</v>
      </c>
      <c r="X1503" s="15" t="s">
        <v>38</v>
      </c>
      <c r="Y1503" s="15" t="s">
        <v>38</v>
      </c>
      <c r="Z1503" s="2"/>
    </row>
    <row r="1504" spans="1:26">
      <c r="A1504" s="15">
        <v>204</v>
      </c>
      <c r="B1504" s="15">
        <v>1</v>
      </c>
      <c r="C1504" s="15"/>
      <c r="D1504" s="15"/>
      <c r="E1504" s="15"/>
      <c r="F1504" s="15"/>
      <c r="G1504" s="15"/>
      <c r="H1504" s="16" t="s">
        <v>32</v>
      </c>
      <c r="I1504" s="16" t="s">
        <v>32</v>
      </c>
      <c r="J1504" s="15"/>
      <c r="K1504" s="18" t="str" cm="1">
        <f t="array" ref="K1504">IF(I1504="","",_xlfn.XLOOKUP(0&amp;A1504&amp;IF(F1504&lt;&gt;"",F1504,LOOKUP(2,1/(F$2:F1504&lt;&gt;""),F$2:F1504))&amp;I1504,Hoja4!G:G,Hoja4!F:F,"",0))</f>
        <v/>
      </c>
      <c r="L1504" s="15"/>
      <c r="M1504" s="15">
        <v>32</v>
      </c>
      <c r="N1504" s="15" t="s">
        <v>1871</v>
      </c>
      <c r="O1504" s="15" t="s">
        <v>76</v>
      </c>
      <c r="P1504" s="15" t="s">
        <v>115</v>
      </c>
      <c r="Q1504" s="15" t="s">
        <v>41</v>
      </c>
      <c r="R1504" s="15" t="s">
        <v>58</v>
      </c>
      <c r="S1504" s="15">
        <v>0</v>
      </c>
      <c r="T1504" s="15"/>
      <c r="U1504" s="15">
        <v>100</v>
      </c>
      <c r="V1504" s="15">
        <v>0.75</v>
      </c>
      <c r="W1504" s="15" t="s">
        <v>43</v>
      </c>
      <c r="X1504" s="15" t="s">
        <v>38</v>
      </c>
      <c r="Y1504" s="15" t="s">
        <v>38</v>
      </c>
      <c r="Z1504" s="2"/>
    </row>
    <row r="1505" spans="1:26">
      <c r="A1505" s="3">
        <v>204</v>
      </c>
      <c r="B1505" s="3">
        <v>1</v>
      </c>
      <c r="C1505" s="3" t="s">
        <v>1828</v>
      </c>
      <c r="D1505" s="3"/>
      <c r="E1505" s="3"/>
      <c r="F1505" s="3">
        <v>13</v>
      </c>
      <c r="G1505" s="3" t="s">
        <v>1868</v>
      </c>
      <c r="H1505" s="4" t="s">
        <v>32</v>
      </c>
      <c r="I1505" s="4" t="s">
        <v>32</v>
      </c>
      <c r="J1505" s="3" t="s">
        <v>44</v>
      </c>
      <c r="K1505" s="11">
        <f>SUM(K1501:K1504)</f>
        <v>129552091862</v>
      </c>
      <c r="L1505" s="13">
        <f>SUM(L1501:L1504)</f>
        <v>0</v>
      </c>
      <c r="M1505" s="3"/>
      <c r="N1505" s="3"/>
      <c r="O1505" s="3"/>
      <c r="P1505" s="3"/>
      <c r="Q1505" s="3"/>
      <c r="R1505" s="3"/>
      <c r="S1505" s="3"/>
      <c r="T1505" s="3"/>
      <c r="U1505" s="3"/>
      <c r="V1505" s="3"/>
      <c r="W1505" s="3"/>
      <c r="X1505" s="3"/>
      <c r="Y1505" s="3" t="s">
        <v>45</v>
      </c>
      <c r="Z1505" s="13">
        <f>SUM(Z1501:Z1504)</f>
        <v>0</v>
      </c>
    </row>
    <row r="1506" spans="1:26">
      <c r="A1506" s="15">
        <v>204</v>
      </c>
      <c r="B1506" s="15">
        <v>1</v>
      </c>
      <c r="C1506" s="15" t="s">
        <v>1828</v>
      </c>
      <c r="D1506" s="15">
        <v>2</v>
      </c>
      <c r="E1506" s="15" t="s">
        <v>1872</v>
      </c>
      <c r="F1506" s="15">
        <v>14</v>
      </c>
      <c r="G1506" s="15" t="s">
        <v>1873</v>
      </c>
      <c r="H1506" s="16" t="s">
        <v>1831</v>
      </c>
      <c r="I1506" s="16" t="s">
        <v>1832</v>
      </c>
      <c r="J1506" s="15" t="s">
        <v>1833</v>
      </c>
      <c r="K1506" s="9" cm="1">
        <f t="array" ref="K1506">IF(I1506="","",_xlfn.XLOOKUP(0&amp;A1506&amp;IF(F1506&lt;&gt;"",F1506,LOOKUP(2,1/(F$2:F1506&lt;&gt;""),F$2:F1506))&amp;I1506,Hoja4!G:G,Hoja4!F:F,"",0))</f>
        <v>197786000</v>
      </c>
      <c r="L1506" s="2"/>
      <c r="M1506" s="15"/>
      <c r="N1506" s="15"/>
      <c r="O1506" s="15"/>
      <c r="P1506" s="15"/>
      <c r="Q1506" s="15"/>
      <c r="R1506" s="15"/>
      <c r="S1506" s="15"/>
      <c r="T1506" s="15"/>
      <c r="U1506" s="15"/>
      <c r="V1506" s="15"/>
      <c r="W1506" s="15"/>
      <c r="X1506" s="15"/>
      <c r="Y1506" s="15"/>
      <c r="Z1506" s="15"/>
    </row>
    <row r="1507" spans="1:26">
      <c r="A1507" s="15">
        <v>204</v>
      </c>
      <c r="B1507" s="15">
        <v>1</v>
      </c>
      <c r="C1507" s="15"/>
      <c r="D1507" s="15"/>
      <c r="E1507" s="15"/>
      <c r="F1507" s="15"/>
      <c r="G1507" s="15"/>
      <c r="H1507" s="16" t="s">
        <v>32</v>
      </c>
      <c r="I1507" s="16" t="s">
        <v>32</v>
      </c>
      <c r="J1507" s="15"/>
      <c r="K1507" s="18" t="str" cm="1">
        <f t="array" ref="K1507">IF(I1507="","",_xlfn.XLOOKUP(0&amp;A1507&amp;IF(F1507&lt;&gt;"",F1507,LOOKUP(2,1/(F$2:F1507&lt;&gt;""),F$2:F1507))&amp;I1507,Hoja4!G:G,Hoja4!F:F,"",0))</f>
        <v/>
      </c>
      <c r="L1507" s="15"/>
      <c r="M1507" s="15">
        <v>33</v>
      </c>
      <c r="N1507" s="15" t="s">
        <v>1874</v>
      </c>
      <c r="O1507" s="15" t="s">
        <v>100</v>
      </c>
      <c r="P1507" s="15" t="s">
        <v>95</v>
      </c>
      <c r="Q1507" s="15" t="s">
        <v>36</v>
      </c>
      <c r="R1507" s="15" t="s">
        <v>37</v>
      </c>
      <c r="S1507" s="15">
        <v>8</v>
      </c>
      <c r="T1507" s="15"/>
      <c r="U1507" s="15">
        <v>8</v>
      </c>
      <c r="V1507" s="15"/>
      <c r="W1507" s="15" t="s">
        <v>60</v>
      </c>
      <c r="X1507" s="15" t="s">
        <v>60</v>
      </c>
      <c r="Y1507" s="15" t="s">
        <v>38</v>
      </c>
      <c r="Z1507" s="2"/>
    </row>
    <row r="1508" spans="1:26">
      <c r="A1508" s="3">
        <v>204</v>
      </c>
      <c r="B1508" s="3">
        <v>1</v>
      </c>
      <c r="C1508" s="3" t="s">
        <v>1828</v>
      </c>
      <c r="D1508" s="3"/>
      <c r="E1508" s="3"/>
      <c r="F1508" s="3">
        <v>14</v>
      </c>
      <c r="G1508" s="3" t="s">
        <v>1873</v>
      </c>
      <c r="H1508" s="4" t="s">
        <v>32</v>
      </c>
      <c r="I1508" s="4" t="s">
        <v>32</v>
      </c>
      <c r="J1508" s="3" t="s">
        <v>44</v>
      </c>
      <c r="K1508" s="11">
        <f>SUM(K1506:K1507)</f>
        <v>197786000</v>
      </c>
      <c r="L1508" s="13">
        <f>SUM(L1506:L1507)</f>
        <v>0</v>
      </c>
      <c r="M1508" s="3"/>
      <c r="N1508" s="3"/>
      <c r="O1508" s="3"/>
      <c r="P1508" s="3"/>
      <c r="Q1508" s="3"/>
      <c r="R1508" s="3"/>
      <c r="S1508" s="3"/>
      <c r="T1508" s="3"/>
      <c r="U1508" s="3"/>
      <c r="V1508" s="3"/>
      <c r="W1508" s="3"/>
      <c r="X1508" s="3"/>
      <c r="Y1508" s="3" t="s">
        <v>45</v>
      </c>
      <c r="Z1508" s="13">
        <f>SUM(Z1506:Z1507)</f>
        <v>0</v>
      </c>
    </row>
    <row r="1509" spans="1:26">
      <c r="A1509" s="15">
        <v>204</v>
      </c>
      <c r="B1509" s="15">
        <v>1</v>
      </c>
      <c r="C1509" s="15" t="s">
        <v>1828</v>
      </c>
      <c r="D1509" s="15">
        <v>2</v>
      </c>
      <c r="E1509" s="15" t="s">
        <v>1872</v>
      </c>
      <c r="F1509" s="15">
        <v>15</v>
      </c>
      <c r="G1509" s="15" t="s">
        <v>923</v>
      </c>
      <c r="H1509" s="16" t="s">
        <v>1831</v>
      </c>
      <c r="I1509" s="16" t="s">
        <v>1832</v>
      </c>
      <c r="J1509" s="15" t="s">
        <v>1833</v>
      </c>
      <c r="K1509" s="9" cm="1">
        <f t="array" ref="K1509">IF(I1509="","",_xlfn.XLOOKUP(0&amp;A1509&amp;IF(F1509&lt;&gt;"",F1509,LOOKUP(2,1/(F$2:F1509&lt;&gt;""),F$2:F1509))&amp;I1509,Hoja4!G:G,Hoja4!F:F,"",0))</f>
        <v>792634950</v>
      </c>
      <c r="L1509" s="2"/>
      <c r="M1509" s="15"/>
      <c r="N1509" s="15"/>
      <c r="O1509" s="15"/>
      <c r="P1509" s="15"/>
      <c r="Q1509" s="15"/>
      <c r="R1509" s="15"/>
      <c r="S1509" s="15"/>
      <c r="T1509" s="15"/>
      <c r="U1509" s="15"/>
      <c r="V1509" s="15"/>
      <c r="W1509" s="15"/>
      <c r="X1509" s="15"/>
      <c r="Y1509" s="15"/>
      <c r="Z1509" s="15"/>
    </row>
    <row r="1510" spans="1:26">
      <c r="A1510" s="15">
        <v>204</v>
      </c>
      <c r="B1510" s="15">
        <v>1</v>
      </c>
      <c r="C1510" s="15"/>
      <c r="D1510" s="15"/>
      <c r="E1510" s="15"/>
      <c r="F1510" s="15"/>
      <c r="G1510" s="15"/>
      <c r="H1510" s="16" t="s">
        <v>32</v>
      </c>
      <c r="I1510" s="16" t="s">
        <v>32</v>
      </c>
      <c r="J1510" s="15"/>
      <c r="K1510" s="18" t="str" cm="1">
        <f t="array" ref="K1510">IF(I1510="","",_xlfn.XLOOKUP(0&amp;A1510&amp;IF(F1510&lt;&gt;"",F1510,LOOKUP(2,1/(F$2:F1510&lt;&gt;""),F$2:F1510))&amp;I1510,Hoja4!G:G,Hoja4!F:F,"",0))</f>
        <v/>
      </c>
      <c r="L1510" s="15"/>
      <c r="M1510" s="15">
        <v>34</v>
      </c>
      <c r="N1510" s="15" t="s">
        <v>1875</v>
      </c>
      <c r="O1510" s="15" t="s">
        <v>100</v>
      </c>
      <c r="P1510" s="15" t="s">
        <v>95</v>
      </c>
      <c r="Q1510" s="15" t="s">
        <v>36</v>
      </c>
      <c r="R1510" s="15" t="s">
        <v>37</v>
      </c>
      <c r="S1510" s="15">
        <v>5</v>
      </c>
      <c r="T1510" s="15"/>
      <c r="U1510" s="15">
        <v>5</v>
      </c>
      <c r="V1510" s="15"/>
      <c r="W1510" s="15" t="s">
        <v>60</v>
      </c>
      <c r="X1510" s="15" t="s">
        <v>60</v>
      </c>
      <c r="Y1510" s="15" t="s">
        <v>38</v>
      </c>
      <c r="Z1510" s="2"/>
    </row>
    <row r="1511" spans="1:26">
      <c r="A1511" s="3">
        <v>204</v>
      </c>
      <c r="B1511" s="3">
        <v>1</v>
      </c>
      <c r="C1511" s="3" t="s">
        <v>1828</v>
      </c>
      <c r="D1511" s="3"/>
      <c r="E1511" s="3"/>
      <c r="F1511" s="3">
        <v>15</v>
      </c>
      <c r="G1511" s="3" t="s">
        <v>923</v>
      </c>
      <c r="H1511" s="4" t="s">
        <v>32</v>
      </c>
      <c r="I1511" s="4" t="s">
        <v>32</v>
      </c>
      <c r="J1511" s="3" t="s">
        <v>44</v>
      </c>
      <c r="K1511" s="11">
        <f>SUM(K1509:K1510)</f>
        <v>792634950</v>
      </c>
      <c r="L1511" s="13">
        <f>SUM(L1509:L1510)</f>
        <v>0</v>
      </c>
      <c r="M1511" s="3"/>
      <c r="N1511" s="3"/>
      <c r="O1511" s="3"/>
      <c r="P1511" s="3"/>
      <c r="Q1511" s="3"/>
      <c r="R1511" s="3"/>
      <c r="S1511" s="3"/>
      <c r="T1511" s="3"/>
      <c r="U1511" s="3"/>
      <c r="V1511" s="3"/>
      <c r="W1511" s="3"/>
      <c r="X1511" s="3"/>
      <c r="Y1511" s="3" t="s">
        <v>45</v>
      </c>
      <c r="Z1511" s="13">
        <f>SUM(Z1509:Z1510)</f>
        <v>0</v>
      </c>
    </row>
    <row r="1512" spans="1:26">
      <c r="A1512" s="15">
        <v>204</v>
      </c>
      <c r="B1512" s="15">
        <v>1</v>
      </c>
      <c r="C1512" s="15" t="s">
        <v>1828</v>
      </c>
      <c r="D1512" s="15">
        <v>2</v>
      </c>
      <c r="E1512" s="15" t="s">
        <v>1872</v>
      </c>
      <c r="F1512" s="15">
        <v>16</v>
      </c>
      <c r="G1512" s="15" t="s">
        <v>1876</v>
      </c>
      <c r="H1512" s="16" t="s">
        <v>1831</v>
      </c>
      <c r="I1512" s="16" t="s">
        <v>1832</v>
      </c>
      <c r="J1512" s="15" t="s">
        <v>1833</v>
      </c>
      <c r="K1512" s="9" cm="1">
        <f t="array" ref="K1512">IF(I1512="","",_xlfn.XLOOKUP(0&amp;A1512&amp;IF(F1512&lt;&gt;"",F1512,LOOKUP(2,1/(F$2:F1512&lt;&gt;""),F$2:F1512))&amp;I1512,Hoja4!G:G,Hoja4!F:F,"",0))</f>
        <v>6920787350</v>
      </c>
      <c r="L1512" s="2"/>
      <c r="M1512" s="15"/>
      <c r="N1512" s="15"/>
      <c r="O1512" s="15"/>
      <c r="P1512" s="15"/>
      <c r="Q1512" s="15"/>
      <c r="R1512" s="15"/>
      <c r="S1512" s="15"/>
      <c r="T1512" s="15"/>
      <c r="U1512" s="15"/>
      <c r="V1512" s="15"/>
      <c r="W1512" s="15"/>
      <c r="X1512" s="15"/>
      <c r="Y1512" s="15"/>
      <c r="Z1512" s="15"/>
    </row>
    <row r="1513" spans="1:26">
      <c r="A1513" s="15">
        <v>204</v>
      </c>
      <c r="B1513" s="15">
        <v>1</v>
      </c>
      <c r="C1513" s="15"/>
      <c r="D1513" s="15"/>
      <c r="E1513" s="15"/>
      <c r="F1513" s="15"/>
      <c r="G1513" s="15"/>
      <c r="H1513" s="16" t="s">
        <v>32</v>
      </c>
      <c r="I1513" s="16" t="s">
        <v>32</v>
      </c>
      <c r="J1513" s="15"/>
      <c r="K1513" s="18" t="str" cm="1">
        <f t="array" ref="K1513">IF(I1513="","",_xlfn.XLOOKUP(0&amp;A1513&amp;IF(F1513&lt;&gt;"",F1513,LOOKUP(2,1/(F$2:F1513&lt;&gt;""),F$2:F1513))&amp;I1513,Hoja4!G:G,Hoja4!F:F,"",0))</f>
        <v/>
      </c>
      <c r="L1513" s="15"/>
      <c r="M1513" s="15">
        <v>35</v>
      </c>
      <c r="N1513" s="15" t="s">
        <v>1877</v>
      </c>
      <c r="O1513" s="15" t="s">
        <v>40</v>
      </c>
      <c r="P1513" s="15" t="s">
        <v>95</v>
      </c>
      <c r="Q1513" s="15" t="s">
        <v>36</v>
      </c>
      <c r="R1513" s="15" t="s">
        <v>37</v>
      </c>
      <c r="S1513" s="15">
        <v>400</v>
      </c>
      <c r="T1513" s="15"/>
      <c r="U1513" s="15">
        <v>3243</v>
      </c>
      <c r="V1513" s="15"/>
      <c r="W1513" s="15" t="s">
        <v>60</v>
      </c>
      <c r="X1513" s="15" t="s">
        <v>60</v>
      </c>
      <c r="Y1513" s="15" t="s">
        <v>38</v>
      </c>
      <c r="Z1513" s="2"/>
    </row>
    <row r="1514" spans="1:26">
      <c r="A1514" s="3">
        <v>204</v>
      </c>
      <c r="B1514" s="3">
        <v>1</v>
      </c>
      <c r="C1514" s="3" t="s">
        <v>1828</v>
      </c>
      <c r="D1514" s="3"/>
      <c r="E1514" s="3"/>
      <c r="F1514" s="3">
        <v>16</v>
      </c>
      <c r="G1514" s="3" t="s">
        <v>1876</v>
      </c>
      <c r="H1514" s="4" t="s">
        <v>32</v>
      </c>
      <c r="I1514" s="4" t="s">
        <v>32</v>
      </c>
      <c r="J1514" s="3" t="s">
        <v>44</v>
      </c>
      <c r="K1514" s="11">
        <f>SUM(K1512:K1513)</f>
        <v>6920787350</v>
      </c>
      <c r="L1514" s="13">
        <f>SUM(L1512:L1513)</f>
        <v>0</v>
      </c>
      <c r="M1514" s="3"/>
      <c r="N1514" s="3"/>
      <c r="O1514" s="3"/>
      <c r="P1514" s="3"/>
      <c r="Q1514" s="3"/>
      <c r="R1514" s="3"/>
      <c r="S1514" s="3"/>
      <c r="T1514" s="3"/>
      <c r="U1514" s="3"/>
      <c r="V1514" s="3"/>
      <c r="W1514" s="3"/>
      <c r="X1514" s="3"/>
      <c r="Y1514" s="3" t="s">
        <v>45</v>
      </c>
      <c r="Z1514" s="13">
        <f>SUM(Z1512:Z1513)</f>
        <v>0</v>
      </c>
    </row>
    <row r="1515" spans="1:26">
      <c r="A1515" s="5">
        <v>204</v>
      </c>
      <c r="B1515" s="5">
        <v>1</v>
      </c>
      <c r="C1515" s="5" t="s">
        <v>1828</v>
      </c>
      <c r="D1515" s="5"/>
      <c r="E1515" s="5"/>
      <c r="F1515" s="5"/>
      <c r="G1515" s="5"/>
      <c r="H1515" s="6" t="s">
        <v>32</v>
      </c>
      <c r="I1515" s="6" t="s">
        <v>32</v>
      </c>
      <c r="J1515" s="5" t="s">
        <v>121</v>
      </c>
      <c r="K1515" s="12">
        <f>SUM(K1469,K1472,K1477,K1480,K1485,K1489,K1493,K1497,K1500,K1505,K1508,K1511,K1514)</f>
        <v>2363091716000</v>
      </c>
      <c r="L1515" s="14">
        <f>SUM(L1469,L1472,L1477,L1480,L1485,L1489,L1493,L1497,L1500,L1505,L1508,L1511,L1514)</f>
        <v>0</v>
      </c>
      <c r="M1515" s="5"/>
      <c r="N1515" s="5"/>
      <c r="O1515" s="5"/>
      <c r="P1515" s="5"/>
      <c r="Q1515" s="5"/>
      <c r="R1515" s="5"/>
      <c r="S1515" s="5"/>
      <c r="T1515" s="5"/>
      <c r="U1515" s="5"/>
      <c r="V1515" s="5"/>
      <c r="W1515" s="5"/>
      <c r="X1515" s="5"/>
      <c r="Y1515" s="5" t="s">
        <v>121</v>
      </c>
      <c r="Z1515" s="14">
        <f>SUM(Z1469,Z1472,Z1477,Z1480,Z1485,Z1489,Z1493,Z1497,Z1500,Z1505,Z1508,Z1511,Z1514)</f>
        <v>0</v>
      </c>
    </row>
    <row r="1516" spans="1:26">
      <c r="A1516" s="15">
        <v>227</v>
      </c>
      <c r="B1516" s="15">
        <v>1</v>
      </c>
      <c r="C1516" s="15" t="s">
        <v>1878</v>
      </c>
      <c r="D1516" s="15">
        <v>1</v>
      </c>
      <c r="E1516" s="15" t="s">
        <v>1879</v>
      </c>
      <c r="F1516" s="15">
        <v>1</v>
      </c>
      <c r="G1516" s="15" t="s">
        <v>1880</v>
      </c>
      <c r="H1516" s="16" t="s">
        <v>1881</v>
      </c>
      <c r="I1516" s="16" t="s">
        <v>1882</v>
      </c>
      <c r="J1516" s="15" t="s">
        <v>1883</v>
      </c>
      <c r="K1516" s="9" cm="1">
        <f t="array" ref="K1516">IF(I1516="","",_xlfn.XLOOKUP(0&amp;A1516&amp;IF(F1516&lt;&gt;"",F1516,LOOKUP(2,1/(F$2:F1516&lt;&gt;""),F$2:F1516))&amp;I1516,Hoja4!G:G,Hoja4!F:F,"",0))</f>
        <v>114358014836</v>
      </c>
      <c r="L1516" s="2"/>
      <c r="M1516" s="15"/>
      <c r="N1516" s="15"/>
      <c r="O1516" s="15"/>
      <c r="P1516" s="15"/>
      <c r="Q1516" s="15"/>
      <c r="R1516" s="15"/>
      <c r="S1516" s="15"/>
      <c r="T1516" s="15"/>
      <c r="U1516" s="15"/>
      <c r="V1516" s="15"/>
      <c r="W1516" s="15"/>
      <c r="X1516" s="15"/>
      <c r="Y1516" s="15"/>
      <c r="Z1516" s="15"/>
    </row>
    <row r="1517" spans="1:26">
      <c r="A1517" s="15">
        <v>227</v>
      </c>
      <c r="B1517" s="15">
        <v>1</v>
      </c>
      <c r="C1517" s="15"/>
      <c r="D1517" s="15"/>
      <c r="E1517" s="15"/>
      <c r="F1517" s="15"/>
      <c r="G1517" s="15"/>
      <c r="H1517" s="16" t="s">
        <v>1884</v>
      </c>
      <c r="I1517" s="16" t="s">
        <v>1885</v>
      </c>
      <c r="J1517" s="15" t="s">
        <v>1886</v>
      </c>
      <c r="K1517" s="9" cm="1">
        <f t="array" ref="K1517">IF(I1517="","",_xlfn.XLOOKUP(0&amp;A1517&amp;IF(F1517&lt;&gt;"",F1517,LOOKUP(2,1/(F$2:F1517&lt;&gt;""),F$2:F1517))&amp;I1517,Hoja4!G:G,Hoja4!F:F,"",0))</f>
        <v>429086000</v>
      </c>
      <c r="L1517" s="2"/>
      <c r="M1517" s="15"/>
      <c r="N1517" s="15"/>
      <c r="O1517" s="15"/>
      <c r="P1517" s="15"/>
      <c r="Q1517" s="15"/>
      <c r="R1517" s="15"/>
      <c r="S1517" s="15"/>
      <c r="T1517" s="15"/>
      <c r="U1517" s="15"/>
      <c r="V1517" s="15"/>
      <c r="W1517" s="15"/>
      <c r="X1517" s="15"/>
      <c r="Y1517" s="15"/>
      <c r="Z1517" s="15"/>
    </row>
    <row r="1518" spans="1:26">
      <c r="A1518" s="15">
        <v>227</v>
      </c>
      <c r="B1518" s="15">
        <v>1</v>
      </c>
      <c r="C1518" s="15"/>
      <c r="D1518" s="15"/>
      <c r="E1518" s="15"/>
      <c r="F1518" s="15"/>
      <c r="G1518" s="15"/>
      <c r="H1518" s="16" t="s">
        <v>32</v>
      </c>
      <c r="I1518" s="16" t="s">
        <v>32</v>
      </c>
      <c r="J1518" s="15"/>
      <c r="K1518" s="18" t="str" cm="1">
        <f t="array" ref="K1518">IF(I1518="","",_xlfn.XLOOKUP(0&amp;A1518&amp;IF(F1518&lt;&gt;"",F1518,LOOKUP(2,1/(F$2:F1518&lt;&gt;""),F$2:F1518))&amp;I1518,Hoja4!G:G,Hoja4!F:F,"",0))</f>
        <v/>
      </c>
      <c r="L1518" s="15"/>
      <c r="M1518" s="15">
        <v>1</v>
      </c>
      <c r="N1518" s="15" t="s">
        <v>1887</v>
      </c>
      <c r="O1518" s="15" t="s">
        <v>40</v>
      </c>
      <c r="P1518" s="15" t="s">
        <v>35</v>
      </c>
      <c r="Q1518" s="15" t="s">
        <v>36</v>
      </c>
      <c r="R1518" s="15" t="s">
        <v>58</v>
      </c>
      <c r="S1518" s="15">
        <v>1580.16</v>
      </c>
      <c r="T1518" s="15"/>
      <c r="U1518" s="15">
        <v>4080.77</v>
      </c>
      <c r="V1518" s="15">
        <v>428</v>
      </c>
      <c r="W1518" s="15" t="s">
        <v>38</v>
      </c>
      <c r="X1518" s="15" t="s">
        <v>38</v>
      </c>
      <c r="Y1518" s="15" t="s">
        <v>38</v>
      </c>
      <c r="Z1518" s="2"/>
    </row>
    <row r="1519" spans="1:26">
      <c r="A1519" s="3">
        <v>227</v>
      </c>
      <c r="B1519" s="3">
        <v>1</v>
      </c>
      <c r="C1519" s="3" t="s">
        <v>1878</v>
      </c>
      <c r="D1519" s="3"/>
      <c r="E1519" s="3"/>
      <c r="F1519" s="3">
        <v>1</v>
      </c>
      <c r="G1519" s="3" t="s">
        <v>1880</v>
      </c>
      <c r="H1519" s="4" t="s">
        <v>32</v>
      </c>
      <c r="I1519" s="4" t="s">
        <v>32</v>
      </c>
      <c r="J1519" s="3" t="s">
        <v>44</v>
      </c>
      <c r="K1519" s="11">
        <f>SUM(K1516:K1518)</f>
        <v>114787100836</v>
      </c>
      <c r="L1519" s="13">
        <f>SUM(L1515:L1518)</f>
        <v>0</v>
      </c>
      <c r="M1519" s="3"/>
      <c r="N1519" s="3"/>
      <c r="O1519" s="3"/>
      <c r="P1519" s="3"/>
      <c r="Q1519" s="3"/>
      <c r="R1519" s="3"/>
      <c r="S1519" s="3"/>
      <c r="T1519" s="3"/>
      <c r="U1519" s="3"/>
      <c r="V1519" s="3"/>
      <c r="W1519" s="3"/>
      <c r="X1519" s="3"/>
      <c r="Y1519" s="3" t="s">
        <v>45</v>
      </c>
      <c r="Z1519" s="13">
        <f>SUM(Z1515:Z1518)</f>
        <v>0</v>
      </c>
    </row>
    <row r="1520" spans="1:26">
      <c r="A1520" s="15">
        <v>227</v>
      </c>
      <c r="B1520" s="15">
        <v>1</v>
      </c>
      <c r="C1520" s="15" t="s">
        <v>1878</v>
      </c>
      <c r="D1520" s="15">
        <v>1</v>
      </c>
      <c r="E1520" s="15" t="s">
        <v>1879</v>
      </c>
      <c r="F1520" s="15">
        <v>2</v>
      </c>
      <c r="G1520" s="15" t="s">
        <v>1888</v>
      </c>
      <c r="H1520" s="16" t="s">
        <v>1881</v>
      </c>
      <c r="I1520" s="16" t="s">
        <v>1882</v>
      </c>
      <c r="J1520" s="15" t="s">
        <v>1883</v>
      </c>
      <c r="K1520" s="9" cm="1">
        <f t="array" ref="K1520">IF(I1520="","",_xlfn.XLOOKUP(0&amp;A1520&amp;IF(F1520&lt;&gt;"",F1520,LOOKUP(2,1/(F$2:F1520&lt;&gt;""),F$2:F1520))&amp;I1520,Hoja4!G:G,Hoja4!F:F,"",0))</f>
        <v>13047362296</v>
      </c>
      <c r="L1520" s="2"/>
      <c r="M1520" s="15"/>
      <c r="N1520" s="15"/>
      <c r="O1520" s="15"/>
      <c r="P1520" s="15"/>
      <c r="Q1520" s="15"/>
      <c r="R1520" s="15"/>
      <c r="S1520" s="15"/>
      <c r="T1520" s="15"/>
      <c r="U1520" s="15"/>
      <c r="V1520" s="15"/>
      <c r="W1520" s="15"/>
      <c r="X1520" s="15"/>
      <c r="Y1520" s="15"/>
      <c r="Z1520" s="15"/>
    </row>
    <row r="1521" spans="1:26">
      <c r="A1521" s="15">
        <v>227</v>
      </c>
      <c r="B1521" s="15">
        <v>1</v>
      </c>
      <c r="C1521" s="15"/>
      <c r="D1521" s="15"/>
      <c r="E1521" s="15"/>
      <c r="F1521" s="15"/>
      <c r="G1521" s="15"/>
      <c r="H1521" s="16" t="s">
        <v>32</v>
      </c>
      <c r="I1521" s="16" t="s">
        <v>32</v>
      </c>
      <c r="J1521" s="15"/>
      <c r="K1521" s="18" t="str" cm="1">
        <f t="array" ref="K1521">IF(I1521="","",_xlfn.XLOOKUP(0&amp;A1521&amp;IF(F1521&lt;&gt;"",F1521,LOOKUP(2,1/(F$2:F1521&lt;&gt;""),F$2:F1521))&amp;I1521,Hoja4!G:G,Hoja4!F:F,"",0))</f>
        <v/>
      </c>
      <c r="L1521" s="15"/>
      <c r="M1521" s="15">
        <v>2</v>
      </c>
      <c r="N1521" s="15" t="s">
        <v>1889</v>
      </c>
      <c r="O1521" s="15" t="s">
        <v>40</v>
      </c>
      <c r="P1521" s="15" t="s">
        <v>35</v>
      </c>
      <c r="Q1521" s="15" t="s">
        <v>36</v>
      </c>
      <c r="R1521" s="15" t="s">
        <v>58</v>
      </c>
      <c r="S1521" s="15">
        <v>30.31</v>
      </c>
      <c r="T1521" s="15"/>
      <c r="U1521" s="15">
        <v>55.4</v>
      </c>
      <c r="V1521" s="15">
        <v>2</v>
      </c>
      <c r="W1521" s="15" t="s">
        <v>38</v>
      </c>
      <c r="X1521" s="15" t="s">
        <v>38</v>
      </c>
      <c r="Y1521" s="15" t="s">
        <v>38</v>
      </c>
      <c r="Z1521" s="2"/>
    </row>
    <row r="1522" spans="1:26">
      <c r="A1522" s="3">
        <v>227</v>
      </c>
      <c r="B1522" s="3">
        <v>1</v>
      </c>
      <c r="C1522" s="3" t="s">
        <v>1878</v>
      </c>
      <c r="D1522" s="3"/>
      <c r="E1522" s="3"/>
      <c r="F1522" s="3">
        <v>2</v>
      </c>
      <c r="G1522" s="3" t="s">
        <v>1888</v>
      </c>
      <c r="H1522" s="4" t="s">
        <v>32</v>
      </c>
      <c r="I1522" s="4" t="s">
        <v>32</v>
      </c>
      <c r="J1522" s="3" t="s">
        <v>44</v>
      </c>
      <c r="K1522" s="11">
        <f>SUM(K1520:K1521)</f>
        <v>13047362296</v>
      </c>
      <c r="L1522" s="13">
        <f>SUM(L1520:L1521)</f>
        <v>0</v>
      </c>
      <c r="M1522" s="3"/>
      <c r="N1522" s="3"/>
      <c r="O1522" s="3"/>
      <c r="P1522" s="3"/>
      <c r="Q1522" s="3"/>
      <c r="R1522" s="3"/>
      <c r="S1522" s="3"/>
      <c r="T1522" s="3"/>
      <c r="U1522" s="3"/>
      <c r="V1522" s="3"/>
      <c r="W1522" s="3"/>
      <c r="X1522" s="3"/>
      <c r="Y1522" s="3" t="s">
        <v>45</v>
      </c>
      <c r="Z1522" s="13">
        <f>SUM(Z1520:Z1521)</f>
        <v>0</v>
      </c>
    </row>
    <row r="1523" spans="1:26">
      <c r="A1523" s="15">
        <v>227</v>
      </c>
      <c r="B1523" s="15">
        <v>1</v>
      </c>
      <c r="C1523" s="15" t="s">
        <v>1878</v>
      </c>
      <c r="D1523" s="15">
        <v>1</v>
      </c>
      <c r="E1523" s="15" t="s">
        <v>1879</v>
      </c>
      <c r="F1523" s="15">
        <v>3</v>
      </c>
      <c r="G1523" s="15" t="s">
        <v>1890</v>
      </c>
      <c r="H1523" s="16" t="s">
        <v>1881</v>
      </c>
      <c r="I1523" s="16" t="s">
        <v>1882</v>
      </c>
      <c r="J1523" s="15" t="s">
        <v>1883</v>
      </c>
      <c r="K1523" s="9" cm="1">
        <f t="array" ref="K1523">IF(I1523="","",_xlfn.XLOOKUP(0&amp;A1523&amp;IF(F1523&lt;&gt;"",F1523,LOOKUP(2,1/(F$2:F1523&lt;&gt;""),F$2:F1523))&amp;I1523,Hoja4!G:G,Hoja4!F:F,"",0))</f>
        <v>6282055973</v>
      </c>
      <c r="L1523" s="2"/>
      <c r="M1523" s="15"/>
      <c r="N1523" s="15"/>
      <c r="O1523" s="15"/>
      <c r="P1523" s="15"/>
      <c r="Q1523" s="15"/>
      <c r="R1523" s="15"/>
      <c r="S1523" s="15"/>
      <c r="T1523" s="15"/>
      <c r="U1523" s="15"/>
      <c r="V1523" s="15"/>
      <c r="W1523" s="15"/>
      <c r="X1523" s="15"/>
      <c r="Y1523" s="15"/>
      <c r="Z1523" s="15"/>
    </row>
    <row r="1524" spans="1:26">
      <c r="A1524" s="15">
        <v>227</v>
      </c>
      <c r="B1524" s="15">
        <v>1</v>
      </c>
      <c r="C1524" s="15"/>
      <c r="D1524" s="15"/>
      <c r="E1524" s="15"/>
      <c r="F1524" s="15"/>
      <c r="G1524" s="15"/>
      <c r="H1524" s="16" t="s">
        <v>32</v>
      </c>
      <c r="I1524" s="16" t="s">
        <v>32</v>
      </c>
      <c r="J1524" s="15"/>
      <c r="K1524" s="18" t="str" cm="1">
        <f t="array" ref="K1524">IF(I1524="","",_xlfn.XLOOKUP(0&amp;A1524&amp;IF(F1524&lt;&gt;"",F1524,LOOKUP(2,1/(F$2:F1524&lt;&gt;""),F$2:F1524))&amp;I1524,Hoja4!G:G,Hoja4!F:F,"",0))</f>
        <v/>
      </c>
      <c r="L1524" s="15"/>
      <c r="M1524" s="15">
        <v>3</v>
      </c>
      <c r="N1524" s="15" t="s">
        <v>1891</v>
      </c>
      <c r="O1524" s="15" t="s">
        <v>40</v>
      </c>
      <c r="P1524" s="15" t="s">
        <v>35</v>
      </c>
      <c r="Q1524" s="15" t="s">
        <v>36</v>
      </c>
      <c r="R1524" s="15" t="s">
        <v>58</v>
      </c>
      <c r="S1524" s="15">
        <v>85.47</v>
      </c>
      <c r="T1524" s="15"/>
      <c r="U1524" s="15">
        <v>138.31</v>
      </c>
      <c r="V1524" s="15">
        <v>14</v>
      </c>
      <c r="W1524" s="15" t="s">
        <v>38</v>
      </c>
      <c r="X1524" s="15" t="s">
        <v>38</v>
      </c>
      <c r="Y1524" s="15" t="s">
        <v>38</v>
      </c>
      <c r="Z1524" s="2"/>
    </row>
    <row r="1525" spans="1:26">
      <c r="A1525" s="3">
        <v>227</v>
      </c>
      <c r="B1525" s="3">
        <v>1</v>
      </c>
      <c r="C1525" s="3" t="s">
        <v>1878</v>
      </c>
      <c r="D1525" s="3"/>
      <c r="E1525" s="3"/>
      <c r="F1525" s="3">
        <v>3</v>
      </c>
      <c r="G1525" s="3" t="s">
        <v>1890</v>
      </c>
      <c r="H1525" s="4" t="s">
        <v>32</v>
      </c>
      <c r="I1525" s="4" t="s">
        <v>32</v>
      </c>
      <c r="J1525" s="3" t="s">
        <v>44</v>
      </c>
      <c r="K1525" s="11">
        <f>SUM(K1523:K1524)</f>
        <v>6282055973</v>
      </c>
      <c r="L1525" s="13">
        <f>SUM(L1523:L1524)</f>
        <v>0</v>
      </c>
      <c r="M1525" s="3"/>
      <c r="N1525" s="3"/>
      <c r="O1525" s="3"/>
      <c r="P1525" s="3"/>
      <c r="Q1525" s="3"/>
      <c r="R1525" s="3"/>
      <c r="S1525" s="3"/>
      <c r="T1525" s="3"/>
      <c r="U1525" s="3"/>
      <c r="V1525" s="3"/>
      <c r="W1525" s="3"/>
      <c r="X1525" s="3"/>
      <c r="Y1525" s="3" t="s">
        <v>45</v>
      </c>
      <c r="Z1525" s="13">
        <f>SUM(Z1523:Z1524)</f>
        <v>0</v>
      </c>
    </row>
    <row r="1526" spans="1:26">
      <c r="A1526" s="15">
        <v>227</v>
      </c>
      <c r="B1526" s="15">
        <v>1</v>
      </c>
      <c r="C1526" s="15" t="s">
        <v>1878</v>
      </c>
      <c r="D1526" s="15">
        <v>1</v>
      </c>
      <c r="E1526" s="15" t="s">
        <v>1879</v>
      </c>
      <c r="F1526" s="15">
        <v>4</v>
      </c>
      <c r="G1526" s="15" t="s">
        <v>1892</v>
      </c>
      <c r="H1526" s="16" t="s">
        <v>32</v>
      </c>
      <c r="I1526" s="16" t="s">
        <v>32</v>
      </c>
      <c r="J1526" s="15"/>
      <c r="K1526" s="18" t="str" cm="1">
        <f t="array" ref="K1526">IF(I1526="","",_xlfn.XLOOKUP(0&amp;A1526&amp;IF(F1526&lt;&gt;"",F1526,LOOKUP(2,1/(F$2:F1526&lt;&gt;""),F$2:F1526))&amp;I1526,Hoja4!G:G,Hoja4!F:F,"",0))</f>
        <v/>
      </c>
      <c r="L1526" s="15"/>
      <c r="M1526" s="15"/>
      <c r="N1526" s="15"/>
      <c r="O1526" s="15"/>
      <c r="P1526" s="15"/>
      <c r="Q1526" s="15"/>
      <c r="R1526" s="15"/>
      <c r="S1526" s="15"/>
      <c r="T1526" s="15"/>
      <c r="U1526" s="15"/>
      <c r="V1526" s="15"/>
      <c r="W1526" s="15"/>
      <c r="X1526" s="15"/>
      <c r="Y1526" s="15"/>
      <c r="Z1526" s="2"/>
    </row>
    <row r="1527" spans="1:26">
      <c r="A1527" s="15">
        <v>227</v>
      </c>
      <c r="B1527" s="15">
        <v>1</v>
      </c>
      <c r="C1527" s="15"/>
      <c r="D1527" s="15"/>
      <c r="E1527" s="15"/>
      <c r="F1527" s="15"/>
      <c r="G1527" s="15"/>
      <c r="H1527" s="16" t="s">
        <v>32</v>
      </c>
      <c r="I1527" s="16" t="s">
        <v>32</v>
      </c>
      <c r="J1527" s="15"/>
      <c r="K1527" s="18" t="str" cm="1">
        <f t="array" ref="K1527">IF(I1527="","",_xlfn.XLOOKUP(0&amp;A1527&amp;IF(F1527&lt;&gt;"",F1527,LOOKUP(2,1/(F$2:F1527&lt;&gt;""),F$2:F1527))&amp;I1527,Hoja4!G:G,Hoja4!F:F,"",0))</f>
        <v/>
      </c>
      <c r="L1527" s="15"/>
      <c r="M1527" s="15">
        <v>4</v>
      </c>
      <c r="N1527" s="15" t="s">
        <v>1893</v>
      </c>
      <c r="O1527" s="15" t="s">
        <v>40</v>
      </c>
      <c r="P1527" s="15" t="s">
        <v>35</v>
      </c>
      <c r="Q1527" s="15" t="s">
        <v>36</v>
      </c>
      <c r="R1527" s="15" t="s">
        <v>37</v>
      </c>
      <c r="S1527" s="15" t="s">
        <v>1799</v>
      </c>
      <c r="T1527" s="15"/>
      <c r="U1527" s="15" t="s">
        <v>1894</v>
      </c>
      <c r="V1527" s="15"/>
      <c r="W1527" s="15" t="s">
        <v>38</v>
      </c>
      <c r="X1527" s="15" t="s">
        <v>43</v>
      </c>
      <c r="Y1527" s="15" t="s">
        <v>43</v>
      </c>
      <c r="Z1527" s="2"/>
    </row>
    <row r="1528" spans="1:26">
      <c r="A1528" s="3">
        <v>227</v>
      </c>
      <c r="B1528" s="3">
        <v>1</v>
      </c>
      <c r="C1528" s="3" t="s">
        <v>1878</v>
      </c>
      <c r="D1528" s="3"/>
      <c r="E1528" s="3"/>
      <c r="F1528" s="3">
        <v>4</v>
      </c>
      <c r="G1528" s="3" t="s">
        <v>1892</v>
      </c>
      <c r="H1528" s="4" t="s">
        <v>32</v>
      </c>
      <c r="I1528" s="4" t="s">
        <v>32</v>
      </c>
      <c r="J1528" s="3" t="s">
        <v>44</v>
      </c>
      <c r="K1528" s="11">
        <f>SUM(K1526:K1527)</f>
        <v>0</v>
      </c>
      <c r="L1528" s="13">
        <f>SUM(L1526:L1527)</f>
        <v>0</v>
      </c>
      <c r="M1528" s="3"/>
      <c r="N1528" s="3"/>
      <c r="O1528" s="3"/>
      <c r="P1528" s="3"/>
      <c r="Q1528" s="3"/>
      <c r="R1528" s="3"/>
      <c r="S1528" s="3"/>
      <c r="T1528" s="3"/>
      <c r="U1528" s="3"/>
      <c r="V1528" s="3"/>
      <c r="W1528" s="3"/>
      <c r="X1528" s="3"/>
      <c r="Y1528" s="3" t="s">
        <v>45</v>
      </c>
      <c r="Z1528" s="13">
        <f>SUM(Z1526:Z1527)</f>
        <v>0</v>
      </c>
    </row>
    <row r="1529" spans="1:26">
      <c r="A1529" s="15">
        <v>227</v>
      </c>
      <c r="B1529" s="15">
        <v>1</v>
      </c>
      <c r="C1529" s="15" t="s">
        <v>1878</v>
      </c>
      <c r="D1529" s="15">
        <v>1</v>
      </c>
      <c r="E1529" s="15" t="s">
        <v>1879</v>
      </c>
      <c r="F1529" s="15">
        <v>6</v>
      </c>
      <c r="G1529" s="15" t="s">
        <v>1895</v>
      </c>
      <c r="H1529" s="16" t="s">
        <v>1896</v>
      </c>
      <c r="I1529" s="16" t="s">
        <v>1897</v>
      </c>
      <c r="J1529" s="15" t="s">
        <v>1898</v>
      </c>
      <c r="K1529" s="9" cm="1">
        <f t="array" ref="K1529">IF(I1529="","",_xlfn.XLOOKUP(0&amp;A1529&amp;IF(F1529&lt;&gt;"",F1529,LOOKUP(2,1/(F$2:F1529&lt;&gt;""),F$2:F1529))&amp;I1529,Hoja4!G:G,Hoja4!F:F,"",0))</f>
        <v>8299793369</v>
      </c>
      <c r="L1529" s="2"/>
      <c r="M1529" s="15"/>
      <c r="N1529" s="15"/>
      <c r="O1529" s="15"/>
      <c r="P1529" s="15"/>
      <c r="Q1529" s="15"/>
      <c r="R1529" s="15"/>
      <c r="S1529" s="15"/>
      <c r="T1529" s="15"/>
      <c r="U1529" s="15"/>
      <c r="V1529" s="15"/>
      <c r="W1529" s="15"/>
      <c r="X1529" s="15"/>
      <c r="Y1529" s="15"/>
      <c r="Z1529" s="15"/>
    </row>
    <row r="1530" spans="1:26">
      <c r="A1530" s="15">
        <v>227</v>
      </c>
      <c r="B1530" s="15">
        <v>1</v>
      </c>
      <c r="C1530" s="15"/>
      <c r="D1530" s="15"/>
      <c r="E1530" s="15"/>
      <c r="F1530" s="15"/>
      <c r="G1530" s="15"/>
      <c r="H1530" s="16" t="s">
        <v>32</v>
      </c>
      <c r="I1530" s="16" t="s">
        <v>32</v>
      </c>
      <c r="J1530" s="15"/>
      <c r="K1530" s="18" t="str" cm="1">
        <f t="array" ref="K1530">IF(I1530="","",_xlfn.XLOOKUP(0&amp;A1530&amp;IF(F1530&lt;&gt;"",F1530,LOOKUP(2,1/(F$2:F1530&lt;&gt;""),F$2:F1530))&amp;I1530,Hoja4!G:G,Hoja4!F:F,"",0))</f>
        <v/>
      </c>
      <c r="L1530" s="15"/>
      <c r="M1530" s="15">
        <v>5</v>
      </c>
      <c r="N1530" s="15" t="s">
        <v>1899</v>
      </c>
      <c r="O1530" s="15" t="s">
        <v>40</v>
      </c>
      <c r="P1530" s="15" t="s">
        <v>35</v>
      </c>
      <c r="Q1530" s="15" t="s">
        <v>36</v>
      </c>
      <c r="R1530" s="15" t="s">
        <v>58</v>
      </c>
      <c r="S1530" s="15">
        <v>127491</v>
      </c>
      <c r="T1530" s="15"/>
      <c r="U1530" s="15">
        <v>208184.34</v>
      </c>
      <c r="V1530" s="15">
        <v>20000</v>
      </c>
      <c r="W1530" s="15" t="s">
        <v>38</v>
      </c>
      <c r="X1530" s="15" t="s">
        <v>38</v>
      </c>
      <c r="Y1530" s="15" t="s">
        <v>38</v>
      </c>
      <c r="Z1530" s="2"/>
    </row>
    <row r="1531" spans="1:26">
      <c r="A1531" s="3">
        <v>227</v>
      </c>
      <c r="B1531" s="3">
        <v>1</v>
      </c>
      <c r="C1531" s="3" t="s">
        <v>1878</v>
      </c>
      <c r="D1531" s="3"/>
      <c r="E1531" s="3"/>
      <c r="F1531" s="3">
        <v>6</v>
      </c>
      <c r="G1531" s="3" t="s">
        <v>1895</v>
      </c>
      <c r="H1531" s="4" t="s">
        <v>32</v>
      </c>
      <c r="I1531" s="4" t="s">
        <v>32</v>
      </c>
      <c r="J1531" s="3" t="s">
        <v>44</v>
      </c>
      <c r="K1531" s="11">
        <f>SUM(K1529:K1530)</f>
        <v>8299793369</v>
      </c>
      <c r="L1531" s="13">
        <f>SUM(L1529:L1530)</f>
        <v>0</v>
      </c>
      <c r="M1531" s="3"/>
      <c r="N1531" s="3"/>
      <c r="O1531" s="3"/>
      <c r="P1531" s="3"/>
      <c r="Q1531" s="3"/>
      <c r="R1531" s="3"/>
      <c r="S1531" s="3"/>
      <c r="T1531" s="3"/>
      <c r="U1531" s="3"/>
      <c r="V1531" s="3"/>
      <c r="W1531" s="3"/>
      <c r="X1531" s="3"/>
      <c r="Y1531" s="3" t="s">
        <v>45</v>
      </c>
      <c r="Z1531" s="13">
        <f>SUM(Z1529:Z1530)</f>
        <v>0</v>
      </c>
    </row>
    <row r="1532" spans="1:26">
      <c r="A1532" s="15">
        <v>227</v>
      </c>
      <c r="B1532" s="15">
        <v>1</v>
      </c>
      <c r="C1532" s="15" t="s">
        <v>1878</v>
      </c>
      <c r="D1532" s="15">
        <v>1</v>
      </c>
      <c r="E1532" s="15" t="s">
        <v>1879</v>
      </c>
      <c r="F1532" s="15">
        <v>8</v>
      </c>
      <c r="G1532" s="15" t="s">
        <v>1900</v>
      </c>
      <c r="H1532" s="16" t="s">
        <v>1901</v>
      </c>
      <c r="I1532" s="16" t="s">
        <v>1902</v>
      </c>
      <c r="J1532" s="15" t="s">
        <v>1903</v>
      </c>
      <c r="K1532" s="9" cm="1">
        <f t="array" ref="K1532">IF(I1532="","",_xlfn.XLOOKUP(0&amp;A1532&amp;IF(F1532&lt;&gt;"",F1532,LOOKUP(2,1/(F$2:F1532&lt;&gt;""),F$2:F1532))&amp;I1532,Hoja4!G:G,Hoja4!F:F,"",0))</f>
        <v>11994099000</v>
      </c>
      <c r="L1532" s="2"/>
      <c r="M1532" s="15"/>
      <c r="N1532" s="15"/>
      <c r="O1532" s="15"/>
      <c r="P1532" s="15"/>
      <c r="Q1532" s="15"/>
      <c r="R1532" s="15"/>
      <c r="S1532" s="15"/>
      <c r="T1532" s="15"/>
      <c r="U1532" s="15"/>
      <c r="V1532" s="15"/>
      <c r="W1532" s="15"/>
      <c r="X1532" s="15"/>
      <c r="Y1532" s="15"/>
      <c r="Z1532" s="15"/>
    </row>
    <row r="1533" spans="1:26">
      <c r="A1533" s="15">
        <v>227</v>
      </c>
      <c r="B1533" s="15">
        <v>1</v>
      </c>
      <c r="C1533" s="15"/>
      <c r="D1533" s="15"/>
      <c r="E1533" s="15"/>
      <c r="F1533" s="15"/>
      <c r="G1533" s="15"/>
      <c r="H1533" s="16" t="s">
        <v>32</v>
      </c>
      <c r="I1533" s="16" t="s">
        <v>32</v>
      </c>
      <c r="J1533" s="15"/>
      <c r="K1533" s="18" t="str" cm="1">
        <f t="array" ref="K1533">IF(I1533="","",_xlfn.XLOOKUP(0&amp;A1533&amp;IF(F1533&lt;&gt;"",F1533,LOOKUP(2,1/(F$2:F1533&lt;&gt;""),F$2:F1533))&amp;I1533,Hoja4!G:G,Hoja4!F:F,"",0))</f>
        <v/>
      </c>
      <c r="L1533" s="15"/>
      <c r="M1533" s="15">
        <v>7</v>
      </c>
      <c r="N1533" s="15" t="s">
        <v>1900</v>
      </c>
      <c r="O1533" s="15" t="s">
        <v>100</v>
      </c>
      <c r="P1533" s="15" t="s">
        <v>131</v>
      </c>
      <c r="Q1533" s="15" t="s">
        <v>41</v>
      </c>
      <c r="R1533" s="15" t="s">
        <v>58</v>
      </c>
      <c r="S1533" s="15">
        <v>9.9999999999989E-5</v>
      </c>
      <c r="T1533" s="15"/>
      <c r="U1533" s="15">
        <v>100</v>
      </c>
      <c r="V1533" s="15">
        <v>100</v>
      </c>
      <c r="W1533" s="15" t="s">
        <v>60</v>
      </c>
      <c r="X1533" s="15" t="s">
        <v>38</v>
      </c>
      <c r="Y1533" s="15" t="s">
        <v>38</v>
      </c>
      <c r="Z1533" s="2"/>
    </row>
    <row r="1534" spans="1:26">
      <c r="A1534" s="3">
        <v>227</v>
      </c>
      <c r="B1534" s="3">
        <v>1</v>
      </c>
      <c r="C1534" s="3" t="s">
        <v>1878</v>
      </c>
      <c r="D1534" s="3"/>
      <c r="E1534" s="3"/>
      <c r="F1534" s="3">
        <v>8</v>
      </c>
      <c r="G1534" s="3" t="s">
        <v>1900</v>
      </c>
      <c r="H1534" s="4" t="s">
        <v>32</v>
      </c>
      <c r="I1534" s="4" t="s">
        <v>32</v>
      </c>
      <c r="J1534" s="3" t="s">
        <v>44</v>
      </c>
      <c r="K1534" s="11">
        <f>SUM(K1532:K1533)</f>
        <v>11994099000</v>
      </c>
      <c r="L1534" s="13">
        <f>SUM(L1532:L1533)</f>
        <v>0</v>
      </c>
      <c r="M1534" s="3"/>
      <c r="N1534" s="3"/>
      <c r="O1534" s="3"/>
      <c r="P1534" s="3"/>
      <c r="Q1534" s="3"/>
      <c r="R1534" s="3"/>
      <c r="S1534" s="3"/>
      <c r="T1534" s="3"/>
      <c r="U1534" s="3"/>
      <c r="V1534" s="3"/>
      <c r="W1534" s="3"/>
      <c r="X1534" s="3"/>
      <c r="Y1534" s="3" t="s">
        <v>45</v>
      </c>
      <c r="Z1534" s="13">
        <f>SUM(Z1532:Z1533)</f>
        <v>0</v>
      </c>
    </row>
    <row r="1535" spans="1:26">
      <c r="A1535" s="15">
        <v>227</v>
      </c>
      <c r="B1535" s="15">
        <v>1</v>
      </c>
      <c r="C1535" s="15" t="s">
        <v>1878</v>
      </c>
      <c r="D1535" s="15">
        <v>1</v>
      </c>
      <c r="E1535" s="15" t="s">
        <v>1879</v>
      </c>
      <c r="F1535" s="15">
        <v>9</v>
      </c>
      <c r="G1535" s="15" t="s">
        <v>1904</v>
      </c>
      <c r="H1535" s="16" t="s">
        <v>1905</v>
      </c>
      <c r="I1535" s="16" t="s">
        <v>1906</v>
      </c>
      <c r="J1535" s="15" t="s">
        <v>1907</v>
      </c>
      <c r="K1535" s="9" cm="1">
        <f t="array" ref="K1535">IF(I1535="","",_xlfn.XLOOKUP(0&amp;A1535&amp;IF(F1535&lt;&gt;"",F1535,LOOKUP(2,1/(F$2:F1535&lt;&gt;""),F$2:F1535))&amp;I1535,Hoja4!G:G,Hoja4!F:F,"",0))</f>
        <v>7036993000</v>
      </c>
      <c r="L1535" s="2"/>
      <c r="M1535" s="15"/>
      <c r="N1535" s="15"/>
      <c r="O1535" s="15"/>
      <c r="P1535" s="15"/>
      <c r="Q1535" s="15"/>
      <c r="R1535" s="15"/>
      <c r="S1535" s="15"/>
      <c r="T1535" s="15"/>
      <c r="U1535" s="15"/>
      <c r="V1535" s="15"/>
      <c r="W1535" s="15"/>
      <c r="X1535" s="15"/>
      <c r="Y1535" s="15"/>
      <c r="Z1535" s="15"/>
    </row>
    <row r="1536" spans="1:26">
      <c r="A1536" s="15">
        <v>227</v>
      </c>
      <c r="B1536" s="15">
        <v>1</v>
      </c>
      <c r="C1536" s="15"/>
      <c r="D1536" s="15"/>
      <c r="E1536" s="15"/>
      <c r="F1536" s="15"/>
      <c r="G1536" s="15"/>
      <c r="H1536" s="16" t="s">
        <v>32</v>
      </c>
      <c r="I1536" s="16" t="s">
        <v>32</v>
      </c>
      <c r="J1536" s="15"/>
      <c r="K1536" s="18" t="str" cm="1">
        <f t="array" ref="K1536">IF(I1536="","",_xlfn.XLOOKUP(0&amp;A1536&amp;IF(F1536&lt;&gt;"",F1536,LOOKUP(2,1/(F$2:F1536&lt;&gt;""),F$2:F1536))&amp;I1536,Hoja4!G:G,Hoja4!F:F,"",0))</f>
        <v/>
      </c>
      <c r="L1536" s="15"/>
      <c r="M1536" s="15">
        <v>8</v>
      </c>
      <c r="N1536" s="15" t="s">
        <v>1908</v>
      </c>
      <c r="O1536" s="15" t="s">
        <v>40</v>
      </c>
      <c r="P1536" s="15" t="s">
        <v>131</v>
      </c>
      <c r="Q1536" s="15" t="s">
        <v>36</v>
      </c>
      <c r="R1536" s="15" t="s">
        <v>37</v>
      </c>
      <c r="S1536" s="15"/>
      <c r="T1536" s="15"/>
      <c r="U1536" s="15">
        <v>28</v>
      </c>
      <c r="V1536" s="15">
        <v>3</v>
      </c>
      <c r="W1536" s="15" t="s">
        <v>60</v>
      </c>
      <c r="X1536" s="15" t="s">
        <v>38</v>
      </c>
      <c r="Y1536" s="15" t="s">
        <v>38</v>
      </c>
      <c r="Z1536" s="2"/>
    </row>
    <row r="1537" spans="1:26">
      <c r="A1537" s="3">
        <v>227</v>
      </c>
      <c r="B1537" s="3">
        <v>1</v>
      </c>
      <c r="C1537" s="3" t="s">
        <v>1878</v>
      </c>
      <c r="D1537" s="3"/>
      <c r="E1537" s="3"/>
      <c r="F1537" s="3">
        <v>9</v>
      </c>
      <c r="G1537" s="3" t="s">
        <v>1904</v>
      </c>
      <c r="H1537" s="4" t="s">
        <v>32</v>
      </c>
      <c r="I1537" s="4" t="s">
        <v>32</v>
      </c>
      <c r="J1537" s="3" t="s">
        <v>44</v>
      </c>
      <c r="K1537" s="11">
        <f>SUM(K1535:K1536)</f>
        <v>7036993000</v>
      </c>
      <c r="L1537" s="13">
        <f>SUM(L1535:L1536)</f>
        <v>0</v>
      </c>
      <c r="M1537" s="3"/>
      <c r="N1537" s="3"/>
      <c r="O1537" s="3"/>
      <c r="P1537" s="3"/>
      <c r="Q1537" s="3"/>
      <c r="R1537" s="3"/>
      <c r="S1537" s="3"/>
      <c r="T1537" s="3"/>
      <c r="U1537" s="3"/>
      <c r="V1537" s="3"/>
      <c r="W1537" s="3"/>
      <c r="X1537" s="3"/>
      <c r="Y1537" s="3" t="s">
        <v>45</v>
      </c>
      <c r="Z1537" s="13">
        <f>SUM(Z1535:Z1536)</f>
        <v>0</v>
      </c>
    </row>
    <row r="1538" spans="1:26">
      <c r="A1538" s="15">
        <v>227</v>
      </c>
      <c r="B1538" s="15">
        <v>1</v>
      </c>
      <c r="C1538" s="15" t="s">
        <v>1878</v>
      </c>
      <c r="D1538" s="15">
        <v>2</v>
      </c>
      <c r="E1538" s="15" t="s">
        <v>317</v>
      </c>
      <c r="F1538" s="15">
        <v>7</v>
      </c>
      <c r="G1538" s="15" t="s">
        <v>318</v>
      </c>
      <c r="H1538" s="16" t="s">
        <v>1901</v>
      </c>
      <c r="I1538" s="16" t="s">
        <v>1902</v>
      </c>
      <c r="J1538" s="15" t="s">
        <v>1903</v>
      </c>
      <c r="K1538" s="9" cm="1">
        <f t="array" ref="K1538">IF(I1538="","",_xlfn.XLOOKUP(0&amp;A1538&amp;IF(F1538&lt;&gt;"",F1538,LOOKUP(2,1/(F$2:F1538&lt;&gt;""),F$2:F1538))&amp;I1538,Hoja4!G:G,Hoja4!F:F,"",0))</f>
        <v>13321923000</v>
      </c>
      <c r="L1538" s="2"/>
      <c r="M1538" s="15"/>
      <c r="N1538" s="15"/>
      <c r="O1538" s="15"/>
      <c r="P1538" s="15"/>
      <c r="Q1538" s="15"/>
      <c r="R1538" s="15"/>
      <c r="S1538" s="15"/>
      <c r="T1538" s="15"/>
      <c r="U1538" s="15"/>
      <c r="V1538" s="15"/>
      <c r="W1538" s="15"/>
      <c r="X1538" s="15"/>
      <c r="Y1538" s="15"/>
      <c r="Z1538" s="15"/>
    </row>
    <row r="1539" spans="1:26">
      <c r="A1539" s="15">
        <v>227</v>
      </c>
      <c r="B1539" s="15">
        <v>1</v>
      </c>
      <c r="C1539" s="15"/>
      <c r="D1539" s="15"/>
      <c r="E1539" s="15"/>
      <c r="F1539" s="15"/>
      <c r="G1539" s="15"/>
      <c r="H1539" s="16" t="s">
        <v>32</v>
      </c>
      <c r="I1539" s="16" t="s">
        <v>32</v>
      </c>
      <c r="J1539" s="15"/>
      <c r="K1539" s="18" t="str" cm="1">
        <f t="array" ref="K1539">IF(I1539="","",_xlfn.XLOOKUP(0&amp;A1539&amp;IF(F1539&lt;&gt;"",F1539,LOOKUP(2,1/(F$2:F1539&lt;&gt;""),F$2:F1539))&amp;I1539,Hoja4!G:G,Hoja4!F:F,"",0))</f>
        <v/>
      </c>
      <c r="L1539" s="15"/>
      <c r="M1539" s="15">
        <v>6</v>
      </c>
      <c r="N1539" s="15" t="s">
        <v>1909</v>
      </c>
      <c r="O1539" s="15" t="s">
        <v>76</v>
      </c>
      <c r="P1539" s="15" t="s">
        <v>131</v>
      </c>
      <c r="Q1539" s="15" t="s">
        <v>41</v>
      </c>
      <c r="R1539" s="15" t="s">
        <v>37</v>
      </c>
      <c r="S1539" s="15">
        <v>91.28</v>
      </c>
      <c r="T1539" s="15"/>
      <c r="U1539" s="15">
        <v>91.57</v>
      </c>
      <c r="V1539" s="15">
        <v>0.91369999999999996</v>
      </c>
      <c r="W1539" s="15" t="s">
        <v>60</v>
      </c>
      <c r="X1539" s="15" t="s">
        <v>38</v>
      </c>
      <c r="Y1539" s="15" t="s">
        <v>43</v>
      </c>
      <c r="Z1539" s="2"/>
    </row>
    <row r="1540" spans="1:26">
      <c r="A1540" s="15">
        <v>227</v>
      </c>
      <c r="B1540" s="15">
        <v>1</v>
      </c>
      <c r="C1540" s="15"/>
      <c r="D1540" s="15"/>
      <c r="E1540" s="15"/>
      <c r="F1540" s="15"/>
      <c r="G1540" s="15"/>
      <c r="H1540" s="16" t="s">
        <v>32</v>
      </c>
      <c r="I1540" s="16" t="s">
        <v>32</v>
      </c>
      <c r="J1540" s="15"/>
      <c r="K1540" s="18" t="str" cm="1">
        <f t="array" ref="K1540">IF(I1540="","",_xlfn.XLOOKUP(0&amp;A1540&amp;IF(F1540&lt;&gt;"",F1540,LOOKUP(2,1/(F$2:F1540&lt;&gt;""),F$2:F1540))&amp;I1540,Hoja4!G:G,Hoja4!F:F,"",0))</f>
        <v/>
      </c>
      <c r="L1540" s="15"/>
      <c r="M1540" s="15">
        <v>13</v>
      </c>
      <c r="N1540" s="15" t="s">
        <v>1910</v>
      </c>
      <c r="O1540" s="15" t="s">
        <v>34</v>
      </c>
      <c r="P1540" s="15" t="s">
        <v>131</v>
      </c>
      <c r="Q1540" s="15" t="s">
        <v>41</v>
      </c>
      <c r="R1540" s="15" t="s">
        <v>37</v>
      </c>
      <c r="S1540" s="15"/>
      <c r="T1540" s="15"/>
      <c r="U1540" s="15">
        <v>97.1</v>
      </c>
      <c r="V1540" s="15"/>
      <c r="W1540" s="15" t="s">
        <v>60</v>
      </c>
      <c r="X1540" s="15" t="s">
        <v>60</v>
      </c>
      <c r="Y1540" s="15" t="s">
        <v>38</v>
      </c>
      <c r="Z1540" s="2"/>
    </row>
    <row r="1541" spans="1:26">
      <c r="A1541" s="3">
        <v>227</v>
      </c>
      <c r="B1541" s="3">
        <v>1</v>
      </c>
      <c r="C1541" s="3" t="s">
        <v>1878</v>
      </c>
      <c r="D1541" s="3"/>
      <c r="E1541" s="3"/>
      <c r="F1541" s="3">
        <v>7</v>
      </c>
      <c r="G1541" s="3" t="s">
        <v>318</v>
      </c>
      <c r="H1541" s="4" t="s">
        <v>32</v>
      </c>
      <c r="I1541" s="4" t="s">
        <v>32</v>
      </c>
      <c r="J1541" s="3" t="s">
        <v>44</v>
      </c>
      <c r="K1541" s="11">
        <f>SUM(K1538:K1540)</f>
        <v>13321923000</v>
      </c>
      <c r="L1541" s="13">
        <f>SUM(L1538:L1540)</f>
        <v>0</v>
      </c>
      <c r="M1541" s="3"/>
      <c r="N1541" s="3"/>
      <c r="O1541" s="3"/>
      <c r="P1541" s="3"/>
      <c r="Q1541" s="3"/>
      <c r="R1541" s="3"/>
      <c r="S1541" s="3"/>
      <c r="T1541" s="3"/>
      <c r="U1541" s="3"/>
      <c r="V1541" s="3"/>
      <c r="W1541" s="3"/>
      <c r="X1541" s="3"/>
      <c r="Y1541" s="3" t="s">
        <v>45</v>
      </c>
      <c r="Z1541" s="13">
        <f>SUM(Z1538:Z1540)</f>
        <v>0</v>
      </c>
    </row>
    <row r="1542" spans="1:26">
      <c r="A1542" s="5">
        <v>227</v>
      </c>
      <c r="B1542" s="5">
        <v>1</v>
      </c>
      <c r="C1542" s="5" t="s">
        <v>1878</v>
      </c>
      <c r="D1542" s="5"/>
      <c r="E1542" s="5"/>
      <c r="F1542" s="5"/>
      <c r="G1542" s="5"/>
      <c r="H1542" s="6" t="s">
        <v>32</v>
      </c>
      <c r="I1542" s="6" t="s">
        <v>32</v>
      </c>
      <c r="J1542" s="5" t="s">
        <v>121</v>
      </c>
      <c r="K1542" s="12">
        <f>SUM(K1519,K1522,K1525,K1528,K1531,K1534,K1537,K1541)</f>
        <v>174769327474</v>
      </c>
      <c r="L1542" s="14">
        <f>SUM(L1519,L1522,L1525,L1528,L1531,L1534,L1537,L1541)</f>
        <v>0</v>
      </c>
      <c r="M1542" s="5"/>
      <c r="N1542" s="5"/>
      <c r="O1542" s="5"/>
      <c r="P1542" s="5"/>
      <c r="Q1542" s="5"/>
      <c r="R1542" s="5"/>
      <c r="S1542" s="5"/>
      <c r="T1542" s="5"/>
      <c r="U1542" s="5"/>
      <c r="V1542" s="5"/>
      <c r="W1542" s="5"/>
      <c r="X1542" s="5"/>
      <c r="Y1542" s="5" t="s">
        <v>121</v>
      </c>
      <c r="Z1542" s="14">
        <f>SUM(Z1519,Z1522,Z1525,Z1528,Z1531,Z1534,Z1537,Z1541)</f>
        <v>0</v>
      </c>
    </row>
    <row r="1543" spans="1:26">
      <c r="A1543" s="15">
        <v>119</v>
      </c>
      <c r="B1543" s="15">
        <v>1</v>
      </c>
      <c r="C1543" s="15" t="s">
        <v>1911</v>
      </c>
      <c r="D1543" s="15">
        <v>1</v>
      </c>
      <c r="E1543" s="15" t="s">
        <v>1912</v>
      </c>
      <c r="F1543" s="15">
        <v>1</v>
      </c>
      <c r="G1543" s="15" t="s">
        <v>1913</v>
      </c>
      <c r="H1543" s="16" t="s">
        <v>1914</v>
      </c>
      <c r="I1543" s="16" t="s">
        <v>1915</v>
      </c>
      <c r="J1543" s="15" t="s">
        <v>1916</v>
      </c>
      <c r="K1543" s="9" cm="1">
        <f t="array" ref="K1543">IF(I1543="","",_xlfn.XLOOKUP(0&amp;A1543&amp;IF(F1543&lt;&gt;"",F1543,LOOKUP(2,1/(F$2:F1543&lt;&gt;""),F$2:F1543))&amp;I1543,Hoja4!G:G,Hoja4!F:F,"",0))</f>
        <v>44479016995</v>
      </c>
      <c r="L1543" s="2"/>
      <c r="M1543" s="15"/>
      <c r="N1543" s="15"/>
      <c r="O1543" s="15"/>
      <c r="P1543" s="15"/>
      <c r="Q1543" s="15"/>
      <c r="R1543" s="15"/>
      <c r="S1543" s="15"/>
      <c r="T1543" s="15"/>
      <c r="U1543" s="15"/>
      <c r="V1543" s="15"/>
      <c r="W1543" s="15"/>
      <c r="X1543" s="15"/>
      <c r="Y1543" s="15"/>
      <c r="Z1543" s="15"/>
    </row>
    <row r="1544" spans="1:26">
      <c r="A1544" s="15">
        <v>119</v>
      </c>
      <c r="B1544" s="15">
        <v>1</v>
      </c>
      <c r="C1544" s="15"/>
      <c r="D1544" s="15"/>
      <c r="E1544" s="15"/>
      <c r="F1544" s="15"/>
      <c r="G1544" s="15"/>
      <c r="H1544" s="16" t="s">
        <v>32</v>
      </c>
      <c r="I1544" s="16" t="s">
        <v>32</v>
      </c>
      <c r="J1544" s="15"/>
      <c r="K1544" s="18" t="str" cm="1">
        <f t="array" ref="K1544">IF(I1544="","",_xlfn.XLOOKUP(0&amp;A1544&amp;IF(F1544&lt;&gt;"",F1544,LOOKUP(2,1/(F$2:F1544&lt;&gt;""),F$2:F1544))&amp;I1544,Hoja4!G:G,Hoja4!F:F,"",0))</f>
        <v/>
      </c>
      <c r="L1544" s="15"/>
      <c r="M1544" s="15">
        <v>1</v>
      </c>
      <c r="N1544" s="15" t="s">
        <v>1917</v>
      </c>
      <c r="O1544" s="15" t="s">
        <v>40</v>
      </c>
      <c r="P1544" s="15" t="s">
        <v>131</v>
      </c>
      <c r="Q1544" s="15" t="s">
        <v>36</v>
      </c>
      <c r="R1544" s="15" t="s">
        <v>374</v>
      </c>
      <c r="S1544" s="15">
        <v>2110</v>
      </c>
      <c r="T1544" s="15"/>
      <c r="U1544" s="15">
        <v>5745</v>
      </c>
      <c r="V1544" s="15">
        <v>537</v>
      </c>
      <c r="W1544" s="15" t="s">
        <v>38</v>
      </c>
      <c r="X1544" s="15" t="s">
        <v>38</v>
      </c>
      <c r="Y1544" s="15" t="s">
        <v>38</v>
      </c>
      <c r="Z1544" s="2"/>
    </row>
    <row r="1545" spans="1:26">
      <c r="A1545" s="3">
        <v>119</v>
      </c>
      <c r="B1545" s="3">
        <v>1</v>
      </c>
      <c r="C1545" s="3" t="s">
        <v>1911</v>
      </c>
      <c r="D1545" s="3"/>
      <c r="E1545" s="3"/>
      <c r="F1545" s="3">
        <v>1</v>
      </c>
      <c r="G1545" s="3" t="s">
        <v>1913</v>
      </c>
      <c r="H1545" s="4" t="s">
        <v>32</v>
      </c>
      <c r="I1545" s="4" t="s">
        <v>32</v>
      </c>
      <c r="J1545" s="3" t="s">
        <v>44</v>
      </c>
      <c r="K1545" s="11">
        <f>SUM(K1543:K1544)</f>
        <v>44479016995</v>
      </c>
      <c r="L1545" s="13">
        <f>SUM(L1542:L1544)</f>
        <v>0</v>
      </c>
      <c r="M1545" s="3"/>
      <c r="N1545" s="3"/>
      <c r="O1545" s="3"/>
      <c r="P1545" s="3"/>
      <c r="Q1545" s="3"/>
      <c r="R1545" s="3"/>
      <c r="S1545" s="3"/>
      <c r="T1545" s="3"/>
      <c r="U1545" s="3"/>
      <c r="V1545" s="3"/>
      <c r="W1545" s="3"/>
      <c r="X1545" s="3"/>
      <c r="Y1545" s="3" t="s">
        <v>45</v>
      </c>
      <c r="Z1545" s="13">
        <f>SUM(Z1542:Z1544)</f>
        <v>0</v>
      </c>
    </row>
    <row r="1546" spans="1:26">
      <c r="A1546" s="15">
        <v>119</v>
      </c>
      <c r="B1546" s="15">
        <v>1</v>
      </c>
      <c r="C1546" s="15" t="s">
        <v>1911</v>
      </c>
      <c r="D1546" s="15">
        <v>1</v>
      </c>
      <c r="E1546" s="15" t="s">
        <v>1912</v>
      </c>
      <c r="F1546" s="15">
        <v>3</v>
      </c>
      <c r="G1546" s="15" t="s">
        <v>1918</v>
      </c>
      <c r="H1546" s="16" t="s">
        <v>1919</v>
      </c>
      <c r="I1546" s="16" t="s">
        <v>1920</v>
      </c>
      <c r="J1546" s="15" t="s">
        <v>1921</v>
      </c>
      <c r="K1546" s="9" cm="1">
        <f t="array" ref="K1546">IF(I1546="","",_xlfn.XLOOKUP(0&amp;A1546&amp;IF(F1546&lt;&gt;"",F1546,LOOKUP(2,1/(F$2:F1546&lt;&gt;""),F$2:F1546))&amp;I1546,Hoja4!G:G,Hoja4!F:F,"",0))</f>
        <v>3100161146</v>
      </c>
      <c r="L1546" s="2"/>
      <c r="M1546" s="15"/>
      <c r="N1546" s="15"/>
      <c r="O1546" s="15"/>
      <c r="P1546" s="15"/>
      <c r="Q1546" s="15"/>
      <c r="R1546" s="15"/>
      <c r="S1546" s="15"/>
      <c r="T1546" s="15"/>
      <c r="U1546" s="15"/>
      <c r="V1546" s="15"/>
      <c r="W1546" s="15"/>
      <c r="X1546" s="15"/>
      <c r="Y1546" s="15"/>
      <c r="Z1546" s="15"/>
    </row>
    <row r="1547" spans="1:26">
      <c r="A1547" s="15">
        <v>119</v>
      </c>
      <c r="B1547" s="15">
        <v>1</v>
      </c>
      <c r="C1547" s="15"/>
      <c r="D1547" s="15"/>
      <c r="E1547" s="15"/>
      <c r="F1547" s="15"/>
      <c r="G1547" s="15"/>
      <c r="H1547" s="16" t="s">
        <v>32</v>
      </c>
      <c r="I1547" s="16" t="s">
        <v>32</v>
      </c>
      <c r="J1547" s="15"/>
      <c r="K1547" s="18" t="str" cm="1">
        <f t="array" ref="K1547">IF(I1547="","",_xlfn.XLOOKUP(0&amp;A1547&amp;IF(F1547&lt;&gt;"",F1547,LOOKUP(2,1/(F$2:F1547&lt;&gt;""),F$2:F1547))&amp;I1547,Hoja4!G:G,Hoja4!F:F,"",0))</f>
        <v/>
      </c>
      <c r="L1547" s="15"/>
      <c r="M1547" s="15">
        <v>3</v>
      </c>
      <c r="N1547" s="15" t="s">
        <v>1922</v>
      </c>
      <c r="O1547" s="15" t="s">
        <v>40</v>
      </c>
      <c r="P1547" s="15" t="s">
        <v>131</v>
      </c>
      <c r="Q1547" s="15" t="s">
        <v>36</v>
      </c>
      <c r="R1547" s="15" t="s">
        <v>374</v>
      </c>
      <c r="S1547" s="15">
        <v>170</v>
      </c>
      <c r="T1547" s="15"/>
      <c r="U1547" s="15">
        <v>2700</v>
      </c>
      <c r="V1547" s="15">
        <v>340</v>
      </c>
      <c r="W1547" s="15" t="s">
        <v>38</v>
      </c>
      <c r="X1547" s="15" t="s">
        <v>38</v>
      </c>
      <c r="Y1547" s="15" t="s">
        <v>38</v>
      </c>
      <c r="Z1547" s="2"/>
    </row>
    <row r="1548" spans="1:26">
      <c r="A1548" s="3">
        <v>119</v>
      </c>
      <c r="B1548" s="3">
        <v>1</v>
      </c>
      <c r="C1548" s="3" t="s">
        <v>1911</v>
      </c>
      <c r="D1548" s="3"/>
      <c r="E1548" s="3"/>
      <c r="F1548" s="3">
        <v>3</v>
      </c>
      <c r="G1548" s="3" t="s">
        <v>1918</v>
      </c>
      <c r="H1548" s="4" t="s">
        <v>32</v>
      </c>
      <c r="I1548" s="4" t="s">
        <v>32</v>
      </c>
      <c r="J1548" s="3" t="s">
        <v>44</v>
      </c>
      <c r="K1548" s="11">
        <f>SUM(K1546:K1547)</f>
        <v>3100161146</v>
      </c>
      <c r="L1548" s="13">
        <f>SUM(L1546:L1547)</f>
        <v>0</v>
      </c>
      <c r="M1548" s="3"/>
      <c r="N1548" s="3"/>
      <c r="O1548" s="3"/>
      <c r="P1548" s="3"/>
      <c r="Q1548" s="3"/>
      <c r="R1548" s="3"/>
      <c r="S1548" s="3"/>
      <c r="T1548" s="3"/>
      <c r="U1548" s="3"/>
      <c r="V1548" s="3"/>
      <c r="W1548" s="3"/>
      <c r="X1548" s="3"/>
      <c r="Y1548" s="3" t="s">
        <v>45</v>
      </c>
      <c r="Z1548" s="13">
        <f>SUM(Z1546:Z1547)</f>
        <v>0</v>
      </c>
    </row>
    <row r="1549" spans="1:26">
      <c r="A1549" s="15">
        <v>119</v>
      </c>
      <c r="B1549" s="15">
        <v>1</v>
      </c>
      <c r="C1549" s="15" t="s">
        <v>1911</v>
      </c>
      <c r="D1549" s="15">
        <v>1</v>
      </c>
      <c r="E1549" s="15" t="s">
        <v>1912</v>
      </c>
      <c r="F1549" s="15">
        <v>4</v>
      </c>
      <c r="G1549" s="15" t="s">
        <v>1923</v>
      </c>
      <c r="H1549" s="16" t="s">
        <v>1924</v>
      </c>
      <c r="I1549" s="16" t="s">
        <v>1925</v>
      </c>
      <c r="J1549" s="15" t="s">
        <v>1926</v>
      </c>
      <c r="K1549" s="9" cm="1">
        <f t="array" ref="K1549">IF(I1549="","",_xlfn.XLOOKUP(0&amp;A1549&amp;IF(F1549&lt;&gt;"",F1549,LOOKUP(2,1/(F$2:F1549&lt;&gt;""),F$2:F1549))&amp;I1549,Hoja4!G:G,Hoja4!F:F,"",0))</f>
        <v>4053827000</v>
      </c>
      <c r="L1549" s="2"/>
      <c r="M1549" s="15"/>
      <c r="N1549" s="15"/>
      <c r="O1549" s="15"/>
      <c r="P1549" s="15"/>
      <c r="Q1549" s="15"/>
      <c r="R1549" s="15"/>
      <c r="S1549" s="15"/>
      <c r="T1549" s="15"/>
      <c r="U1549" s="15"/>
      <c r="V1549" s="15"/>
      <c r="W1549" s="15"/>
      <c r="X1549" s="15"/>
      <c r="Y1549" s="15"/>
      <c r="Z1549" s="15"/>
    </row>
    <row r="1550" spans="1:26">
      <c r="A1550" s="15">
        <v>119</v>
      </c>
      <c r="B1550" s="15">
        <v>1</v>
      </c>
      <c r="C1550" s="15"/>
      <c r="D1550" s="15"/>
      <c r="E1550" s="15"/>
      <c r="F1550" s="15"/>
      <c r="G1550" s="15"/>
      <c r="H1550" s="16" t="s">
        <v>32</v>
      </c>
      <c r="I1550" s="16" t="s">
        <v>32</v>
      </c>
      <c r="J1550" s="15"/>
      <c r="K1550" s="18" t="str" cm="1">
        <f t="array" ref="K1550">IF(I1550="","",_xlfn.XLOOKUP(0&amp;A1550&amp;IF(F1550&lt;&gt;"",F1550,LOOKUP(2,1/(F$2:F1550&lt;&gt;""),F$2:F1550))&amp;I1550,Hoja4!G:G,Hoja4!F:F,"",0))</f>
        <v/>
      </c>
      <c r="L1550" s="15"/>
      <c r="M1550" s="15">
        <v>4</v>
      </c>
      <c r="N1550" s="15" t="s">
        <v>1927</v>
      </c>
      <c r="O1550" s="15" t="s">
        <v>40</v>
      </c>
      <c r="P1550" s="15" t="s">
        <v>131</v>
      </c>
      <c r="Q1550" s="15" t="s">
        <v>36</v>
      </c>
      <c r="R1550" s="15" t="s">
        <v>374</v>
      </c>
      <c r="S1550" s="15">
        <v>859</v>
      </c>
      <c r="T1550" s="15"/>
      <c r="U1550" s="15">
        <v>1000</v>
      </c>
      <c r="V1550" s="15">
        <v>100</v>
      </c>
      <c r="W1550" s="15" t="s">
        <v>38</v>
      </c>
      <c r="X1550" s="15" t="s">
        <v>38</v>
      </c>
      <c r="Y1550" s="15" t="s">
        <v>38</v>
      </c>
      <c r="Z1550" s="2"/>
    </row>
    <row r="1551" spans="1:26">
      <c r="A1551" s="3">
        <v>119</v>
      </c>
      <c r="B1551" s="3">
        <v>1</v>
      </c>
      <c r="C1551" s="3" t="s">
        <v>1911</v>
      </c>
      <c r="D1551" s="3"/>
      <c r="E1551" s="3"/>
      <c r="F1551" s="3">
        <v>4</v>
      </c>
      <c r="G1551" s="3" t="s">
        <v>1923</v>
      </c>
      <c r="H1551" s="4" t="s">
        <v>32</v>
      </c>
      <c r="I1551" s="4" t="s">
        <v>32</v>
      </c>
      <c r="J1551" s="3" t="s">
        <v>44</v>
      </c>
      <c r="K1551" s="11">
        <f>SUM(K1549:K1550)</f>
        <v>4053827000</v>
      </c>
      <c r="L1551" s="13">
        <f>SUM(L1549:L1550)</f>
        <v>0</v>
      </c>
      <c r="M1551" s="3"/>
      <c r="N1551" s="3"/>
      <c r="O1551" s="3"/>
      <c r="P1551" s="3"/>
      <c r="Q1551" s="3"/>
      <c r="R1551" s="3"/>
      <c r="S1551" s="3"/>
      <c r="T1551" s="3"/>
      <c r="U1551" s="3"/>
      <c r="V1551" s="3"/>
      <c r="W1551" s="3"/>
      <c r="X1551" s="3"/>
      <c r="Y1551" s="3" t="s">
        <v>45</v>
      </c>
      <c r="Z1551" s="13">
        <f>SUM(Z1549:Z1550)</f>
        <v>0</v>
      </c>
    </row>
    <row r="1552" spans="1:26">
      <c r="A1552" s="15">
        <v>119</v>
      </c>
      <c r="B1552" s="15">
        <v>1</v>
      </c>
      <c r="C1552" s="15" t="s">
        <v>1911</v>
      </c>
      <c r="D1552" s="15">
        <v>2</v>
      </c>
      <c r="E1552" s="15" t="s">
        <v>1928</v>
      </c>
      <c r="F1552" s="15">
        <v>6</v>
      </c>
      <c r="G1552" s="15" t="s">
        <v>1929</v>
      </c>
      <c r="H1552" s="16" t="s">
        <v>1930</v>
      </c>
      <c r="I1552" s="16" t="s">
        <v>1931</v>
      </c>
      <c r="J1552" s="15" t="s">
        <v>1932</v>
      </c>
      <c r="K1552" s="9" cm="1">
        <f t="array" ref="K1552">IF(I1552="","",_xlfn.XLOOKUP(0&amp;A1552&amp;IF(F1552&lt;&gt;"",F1552,LOOKUP(2,1/(F$2:F1552&lt;&gt;""),F$2:F1552))&amp;I1552,Hoja4!G:G,Hoja4!F:F,"",0))</f>
        <v>69180994005</v>
      </c>
      <c r="L1552" s="2"/>
      <c r="M1552" s="15"/>
      <c r="N1552" s="15"/>
      <c r="O1552" s="15"/>
      <c r="P1552" s="15"/>
      <c r="Q1552" s="15"/>
      <c r="R1552" s="15"/>
      <c r="S1552" s="15"/>
      <c r="T1552" s="15"/>
      <c r="U1552" s="15"/>
      <c r="V1552" s="15"/>
      <c r="W1552" s="15"/>
      <c r="X1552" s="15"/>
      <c r="Y1552" s="15"/>
      <c r="Z1552" s="15"/>
    </row>
    <row r="1553" spans="1:26">
      <c r="A1553" s="15">
        <v>119</v>
      </c>
      <c r="B1553" s="15">
        <v>1</v>
      </c>
      <c r="C1553" s="15"/>
      <c r="D1553" s="15"/>
      <c r="E1553" s="15"/>
      <c r="F1553" s="15"/>
      <c r="G1553" s="15"/>
      <c r="H1553" s="16" t="s">
        <v>32</v>
      </c>
      <c r="I1553" s="16" t="s">
        <v>32</v>
      </c>
      <c r="J1553" s="15"/>
      <c r="K1553" s="18" t="str" cm="1">
        <f t="array" ref="K1553">IF(I1553="","",_xlfn.XLOOKUP(0&amp;A1553&amp;IF(F1553&lt;&gt;"",F1553,LOOKUP(2,1/(F$2:F1553&lt;&gt;""),F$2:F1553))&amp;I1553,Hoja4!G:G,Hoja4!F:F,"",0))</f>
        <v/>
      </c>
      <c r="L1553" s="15"/>
      <c r="M1553" s="15">
        <v>6</v>
      </c>
      <c r="N1553" s="15" t="s">
        <v>1933</v>
      </c>
      <c r="O1553" s="15" t="s">
        <v>40</v>
      </c>
      <c r="P1553" s="15" t="s">
        <v>131</v>
      </c>
      <c r="Q1553" s="15" t="s">
        <v>41</v>
      </c>
      <c r="R1553" s="15" t="s">
        <v>374</v>
      </c>
      <c r="S1553" s="15">
        <v>76.92</v>
      </c>
      <c r="T1553" s="15"/>
      <c r="U1553" s="15">
        <v>100</v>
      </c>
      <c r="V1553" s="15">
        <v>12.99</v>
      </c>
      <c r="W1553" s="15" t="s">
        <v>38</v>
      </c>
      <c r="X1553" s="15" t="s">
        <v>38</v>
      </c>
      <c r="Y1553" s="15" t="s">
        <v>38</v>
      </c>
      <c r="Z1553" s="2"/>
    </row>
    <row r="1554" spans="1:26">
      <c r="A1554" s="3">
        <v>119</v>
      </c>
      <c r="B1554" s="3">
        <v>1</v>
      </c>
      <c r="C1554" s="3" t="s">
        <v>1911</v>
      </c>
      <c r="D1554" s="3"/>
      <c r="E1554" s="3"/>
      <c r="F1554" s="3">
        <v>6</v>
      </c>
      <c r="G1554" s="3" t="s">
        <v>1929</v>
      </c>
      <c r="H1554" s="4" t="s">
        <v>32</v>
      </c>
      <c r="I1554" s="4" t="s">
        <v>32</v>
      </c>
      <c r="J1554" s="3" t="s">
        <v>44</v>
      </c>
      <c r="K1554" s="11">
        <f>SUM(K1552:K1553)</f>
        <v>69180994005</v>
      </c>
      <c r="L1554" s="13">
        <f>SUM(L1552:L1553)</f>
        <v>0</v>
      </c>
      <c r="M1554" s="3"/>
      <c r="N1554" s="3"/>
      <c r="O1554" s="3"/>
      <c r="P1554" s="3"/>
      <c r="Q1554" s="3"/>
      <c r="R1554" s="3"/>
      <c r="S1554" s="3"/>
      <c r="T1554" s="3"/>
      <c r="U1554" s="3"/>
      <c r="V1554" s="3"/>
      <c r="W1554" s="3"/>
      <c r="X1554" s="3"/>
      <c r="Y1554" s="3" t="s">
        <v>45</v>
      </c>
      <c r="Z1554" s="13">
        <f>SUM(Z1552:Z1553)</f>
        <v>0</v>
      </c>
    </row>
    <row r="1555" spans="1:26">
      <c r="A1555" s="15">
        <v>119</v>
      </c>
      <c r="B1555" s="15">
        <v>1</v>
      </c>
      <c r="C1555" s="15" t="s">
        <v>1911</v>
      </c>
      <c r="D1555" s="15">
        <v>3</v>
      </c>
      <c r="E1555" s="15" t="s">
        <v>1934</v>
      </c>
      <c r="F1555" s="15">
        <v>7</v>
      </c>
      <c r="G1555" s="15" t="s">
        <v>1935</v>
      </c>
      <c r="H1555" s="16" t="s">
        <v>1936</v>
      </c>
      <c r="I1555" s="16" t="s">
        <v>1937</v>
      </c>
      <c r="J1555" s="15" t="s">
        <v>1938</v>
      </c>
      <c r="K1555" s="9" cm="1">
        <f t="array" ref="K1555">IF(I1555="","",_xlfn.XLOOKUP(0&amp;A1555&amp;IF(F1555&lt;&gt;"",F1555,LOOKUP(2,1/(F$2:F1555&lt;&gt;""),F$2:F1555))&amp;I1555,Hoja4!G:G,Hoja4!F:F,"",0))</f>
        <v>54998411130</v>
      </c>
      <c r="L1555" s="2"/>
      <c r="M1555" s="15"/>
      <c r="N1555" s="15"/>
      <c r="O1555" s="15"/>
      <c r="P1555" s="15"/>
      <c r="Q1555" s="15"/>
      <c r="R1555" s="15"/>
      <c r="S1555" s="15"/>
      <c r="T1555" s="15"/>
      <c r="U1555" s="15"/>
      <c r="V1555" s="15"/>
      <c r="W1555" s="15"/>
      <c r="X1555" s="15"/>
      <c r="Y1555" s="15"/>
      <c r="Z1555" s="15"/>
    </row>
    <row r="1556" spans="1:26">
      <c r="A1556" s="15">
        <v>119</v>
      </c>
      <c r="B1556" s="15">
        <v>1</v>
      </c>
      <c r="C1556" s="15"/>
      <c r="D1556" s="15"/>
      <c r="E1556" s="15"/>
      <c r="F1556" s="15"/>
      <c r="G1556" s="15"/>
      <c r="H1556" s="16" t="s">
        <v>32</v>
      </c>
      <c r="I1556" s="16" t="s">
        <v>32</v>
      </c>
      <c r="J1556" s="15"/>
      <c r="K1556" s="18" t="str" cm="1">
        <f t="array" ref="K1556">IF(I1556="","",_xlfn.XLOOKUP(0&amp;A1556&amp;IF(F1556&lt;&gt;"",F1556,LOOKUP(2,1/(F$2:F1556&lt;&gt;""),F$2:F1556))&amp;I1556,Hoja4!G:G,Hoja4!F:F,"",0))</f>
        <v/>
      </c>
      <c r="L1556" s="15"/>
      <c r="M1556" s="15">
        <v>7</v>
      </c>
      <c r="N1556" s="15" t="s">
        <v>1939</v>
      </c>
      <c r="O1556" s="15" t="s">
        <v>76</v>
      </c>
      <c r="P1556" s="15" t="s">
        <v>131</v>
      </c>
      <c r="Q1556" s="15" t="s">
        <v>36</v>
      </c>
      <c r="R1556" s="15" t="s">
        <v>1038</v>
      </c>
      <c r="S1556" s="15">
        <v>148</v>
      </c>
      <c r="T1556" s="15"/>
      <c r="U1556" s="15">
        <v>162</v>
      </c>
      <c r="V1556" s="15">
        <v>156</v>
      </c>
      <c r="W1556" s="15" t="s">
        <v>38</v>
      </c>
      <c r="X1556" s="15" t="s">
        <v>38</v>
      </c>
      <c r="Y1556" s="15" t="s">
        <v>38</v>
      </c>
      <c r="Z1556" s="2"/>
    </row>
    <row r="1557" spans="1:26">
      <c r="A1557" s="3">
        <v>119</v>
      </c>
      <c r="B1557" s="3">
        <v>1</v>
      </c>
      <c r="C1557" s="3" t="s">
        <v>1911</v>
      </c>
      <c r="D1557" s="3"/>
      <c r="E1557" s="3"/>
      <c r="F1557" s="3">
        <v>7</v>
      </c>
      <c r="G1557" s="3" t="s">
        <v>1935</v>
      </c>
      <c r="H1557" s="4" t="s">
        <v>32</v>
      </c>
      <c r="I1557" s="4" t="s">
        <v>32</v>
      </c>
      <c r="J1557" s="3" t="s">
        <v>44</v>
      </c>
      <c r="K1557" s="11">
        <f>SUM(K1555:K1556)</f>
        <v>54998411130</v>
      </c>
      <c r="L1557" s="13">
        <f>SUM(L1555:L1556)</f>
        <v>0</v>
      </c>
      <c r="M1557" s="3"/>
      <c r="N1557" s="3"/>
      <c r="O1557" s="3"/>
      <c r="P1557" s="3"/>
      <c r="Q1557" s="3"/>
      <c r="R1557" s="3"/>
      <c r="S1557" s="3"/>
      <c r="T1557" s="3"/>
      <c r="U1557" s="3"/>
      <c r="V1557" s="3"/>
      <c r="W1557" s="3"/>
      <c r="X1557" s="3"/>
      <c r="Y1557" s="3" t="s">
        <v>45</v>
      </c>
      <c r="Z1557" s="13">
        <f>SUM(Z1555:Z1556)</f>
        <v>0</v>
      </c>
    </row>
    <row r="1558" spans="1:26">
      <c r="A1558" s="15">
        <v>119</v>
      </c>
      <c r="B1558" s="15">
        <v>1</v>
      </c>
      <c r="C1558" s="15" t="s">
        <v>1911</v>
      </c>
      <c r="D1558" s="15">
        <v>5</v>
      </c>
      <c r="E1558" s="15" t="s">
        <v>1940</v>
      </c>
      <c r="F1558" s="15">
        <v>9</v>
      </c>
      <c r="G1558" s="15" t="s">
        <v>1941</v>
      </c>
      <c r="H1558" s="16" t="s">
        <v>1924</v>
      </c>
      <c r="I1558" s="16" t="s">
        <v>1925</v>
      </c>
      <c r="J1558" s="15" t="s">
        <v>1926</v>
      </c>
      <c r="K1558" s="9" cm="1">
        <f t="array" ref="K1558">IF(I1558="","",_xlfn.XLOOKUP(0&amp;A1558&amp;IF(F1558&lt;&gt;"",F1558,LOOKUP(2,1/(F$2:F1558&lt;&gt;""),F$2:F1558))&amp;I1558,Hoja4!G:G,Hoja4!F:F,"",0))</f>
        <v>5747205000</v>
      </c>
      <c r="L1558" s="2"/>
      <c r="M1558" s="15"/>
      <c r="N1558" s="15"/>
      <c r="O1558" s="15"/>
      <c r="P1558" s="15"/>
      <c r="Q1558" s="15"/>
      <c r="R1558" s="15"/>
      <c r="S1558" s="15"/>
      <c r="T1558" s="15"/>
      <c r="U1558" s="15"/>
      <c r="V1558" s="15"/>
      <c r="W1558" s="15"/>
      <c r="X1558" s="15"/>
      <c r="Y1558" s="15"/>
      <c r="Z1558" s="15"/>
    </row>
    <row r="1559" spans="1:26">
      <c r="A1559" s="15">
        <v>119</v>
      </c>
      <c r="B1559" s="15">
        <v>1</v>
      </c>
      <c r="C1559" s="15"/>
      <c r="D1559" s="15"/>
      <c r="E1559" s="15"/>
      <c r="F1559" s="15"/>
      <c r="G1559" s="15"/>
      <c r="H1559" s="16" t="s">
        <v>1942</v>
      </c>
      <c r="I1559" s="16" t="s">
        <v>1943</v>
      </c>
      <c r="J1559" s="15" t="s">
        <v>1944</v>
      </c>
      <c r="K1559" s="9" cm="1">
        <f t="array" ref="K1559">IF(I1559="","",_xlfn.XLOOKUP(0&amp;A1559&amp;IF(F1559&lt;&gt;"",F1559,LOOKUP(2,1/(F$2:F1559&lt;&gt;""),F$2:F1559))&amp;I1559,Hoja4!G:G,Hoja4!F:F,"",0))</f>
        <v>37030517682</v>
      </c>
      <c r="L1559" s="2"/>
      <c r="M1559" s="15"/>
      <c r="N1559" s="15"/>
      <c r="O1559" s="15"/>
      <c r="P1559" s="15"/>
      <c r="Q1559" s="15"/>
      <c r="R1559" s="15"/>
      <c r="S1559" s="15"/>
      <c r="T1559" s="15"/>
      <c r="U1559" s="15"/>
      <c r="V1559" s="15"/>
      <c r="W1559" s="15"/>
      <c r="X1559" s="15"/>
      <c r="Y1559" s="15"/>
      <c r="Z1559" s="15"/>
    </row>
    <row r="1560" spans="1:26">
      <c r="A1560" s="15">
        <v>119</v>
      </c>
      <c r="B1560" s="15">
        <v>1</v>
      </c>
      <c r="C1560" s="15"/>
      <c r="D1560" s="15"/>
      <c r="E1560" s="15"/>
      <c r="F1560" s="15"/>
      <c r="G1560" s="15"/>
      <c r="H1560" s="16" t="s">
        <v>1945</v>
      </c>
      <c r="I1560" s="16" t="s">
        <v>1946</v>
      </c>
      <c r="J1560" s="15" t="s">
        <v>1947</v>
      </c>
      <c r="K1560" s="9" cm="1">
        <f t="array" ref="K1560">IF(I1560="","",_xlfn.XLOOKUP(0&amp;A1560&amp;IF(F1560&lt;&gt;"",F1560,LOOKUP(2,1/(F$2:F1560&lt;&gt;""),F$2:F1560))&amp;I1560,Hoja4!G:G,Hoja4!F:F,"",0))</f>
        <v>11731684235</v>
      </c>
      <c r="L1560" s="2"/>
      <c r="M1560" s="15"/>
      <c r="N1560" s="15"/>
      <c r="O1560" s="15"/>
      <c r="P1560" s="15"/>
      <c r="Q1560" s="15"/>
      <c r="R1560" s="15"/>
      <c r="S1560" s="15"/>
      <c r="T1560" s="15"/>
      <c r="U1560" s="15"/>
      <c r="V1560" s="15"/>
      <c r="W1560" s="15"/>
      <c r="X1560" s="15"/>
      <c r="Y1560" s="15"/>
      <c r="Z1560" s="15"/>
    </row>
    <row r="1561" spans="1:26">
      <c r="A1561" s="15">
        <v>119</v>
      </c>
      <c r="B1561" s="15">
        <v>1</v>
      </c>
      <c r="C1561" s="15"/>
      <c r="D1561" s="15"/>
      <c r="E1561" s="15"/>
      <c r="F1561" s="15"/>
      <c r="G1561" s="15"/>
      <c r="H1561" s="16" t="s">
        <v>32</v>
      </c>
      <c r="I1561" s="16" t="s">
        <v>32</v>
      </c>
      <c r="J1561" s="15"/>
      <c r="K1561" s="18" t="str" cm="1">
        <f t="array" ref="K1561">IF(I1561="","",_xlfn.XLOOKUP(0&amp;A1561&amp;IF(F1561&lt;&gt;"",F1561,LOOKUP(2,1/(F$2:F1561&lt;&gt;""),F$2:F1561))&amp;I1561,Hoja4!G:G,Hoja4!F:F,"",0))</f>
        <v/>
      </c>
      <c r="L1561" s="15"/>
      <c r="M1561" s="15">
        <v>9</v>
      </c>
      <c r="N1561" s="15" t="s">
        <v>1948</v>
      </c>
      <c r="O1561" s="15" t="s">
        <v>40</v>
      </c>
      <c r="P1561" s="15" t="s">
        <v>131</v>
      </c>
      <c r="Q1561" s="15" t="s">
        <v>36</v>
      </c>
      <c r="R1561" s="15" t="s">
        <v>1038</v>
      </c>
      <c r="S1561" s="15">
        <v>205</v>
      </c>
      <c r="T1561" s="15"/>
      <c r="U1561" s="15">
        <v>585</v>
      </c>
      <c r="V1561" s="15">
        <v>59</v>
      </c>
      <c r="W1561" s="15" t="s">
        <v>38</v>
      </c>
      <c r="X1561" s="15" t="s">
        <v>38</v>
      </c>
      <c r="Y1561" s="15" t="s">
        <v>38</v>
      </c>
      <c r="Z1561" s="2"/>
    </row>
    <row r="1562" spans="1:26">
      <c r="A1562" s="3">
        <v>119</v>
      </c>
      <c r="B1562" s="3">
        <v>1</v>
      </c>
      <c r="C1562" s="3" t="s">
        <v>1911</v>
      </c>
      <c r="D1562" s="3"/>
      <c r="E1562" s="3"/>
      <c r="F1562" s="3">
        <v>9</v>
      </c>
      <c r="G1562" s="3" t="s">
        <v>1941</v>
      </c>
      <c r="H1562" s="4" t="s">
        <v>32</v>
      </c>
      <c r="I1562" s="4" t="s">
        <v>32</v>
      </c>
      <c r="J1562" s="3" t="s">
        <v>44</v>
      </c>
      <c r="K1562" s="11">
        <f>SUM(K1558:K1561)</f>
        <v>54509406917</v>
      </c>
      <c r="L1562" s="13">
        <f>SUM(L1558:L1561)</f>
        <v>0</v>
      </c>
      <c r="M1562" s="3"/>
      <c r="N1562" s="3"/>
      <c r="O1562" s="3"/>
      <c r="P1562" s="3"/>
      <c r="Q1562" s="3"/>
      <c r="R1562" s="3"/>
      <c r="S1562" s="3"/>
      <c r="T1562" s="3"/>
      <c r="U1562" s="3"/>
      <c r="V1562" s="3"/>
      <c r="W1562" s="3"/>
      <c r="X1562" s="3"/>
      <c r="Y1562" s="3" t="s">
        <v>45</v>
      </c>
      <c r="Z1562" s="13">
        <f>SUM(Z1558:Z1561)</f>
        <v>0</v>
      </c>
    </row>
    <row r="1563" spans="1:26">
      <c r="A1563" s="15">
        <v>119</v>
      </c>
      <c r="B1563" s="15">
        <v>1</v>
      </c>
      <c r="C1563" s="15" t="s">
        <v>1911</v>
      </c>
      <c r="D1563" s="15">
        <v>4</v>
      </c>
      <c r="E1563" s="15" t="s">
        <v>1949</v>
      </c>
      <c r="F1563" s="15">
        <v>8</v>
      </c>
      <c r="G1563" s="15" t="s">
        <v>1950</v>
      </c>
      <c r="H1563" s="16" t="s">
        <v>1945</v>
      </c>
      <c r="I1563" s="16" t="s">
        <v>1946</v>
      </c>
      <c r="J1563" s="15" t="s">
        <v>1947</v>
      </c>
      <c r="K1563" s="9" cm="1">
        <f t="array" ref="K1563">IF(I1563="","",_xlfn.XLOOKUP(0&amp;A1563&amp;IF(F1563&lt;&gt;"",F1563,LOOKUP(2,1/(F$2:F1563&lt;&gt;""),F$2:F1563))&amp;I1563,Hoja4!G:G,Hoja4!F:F,"",0))</f>
        <v>737600000</v>
      </c>
      <c r="L1563" s="2"/>
      <c r="M1563" s="15"/>
      <c r="N1563" s="15"/>
      <c r="O1563" s="15"/>
      <c r="P1563" s="15"/>
      <c r="Q1563" s="15"/>
      <c r="R1563" s="15"/>
      <c r="S1563" s="15"/>
      <c r="T1563" s="15"/>
      <c r="U1563" s="15"/>
      <c r="V1563" s="15"/>
      <c r="W1563" s="15"/>
      <c r="X1563" s="15"/>
      <c r="Y1563" s="15"/>
      <c r="Z1563" s="15"/>
    </row>
    <row r="1564" spans="1:26">
      <c r="A1564" s="15">
        <v>119</v>
      </c>
      <c r="B1564" s="15">
        <v>1</v>
      </c>
      <c r="C1564" s="15"/>
      <c r="D1564" s="15"/>
      <c r="E1564" s="15"/>
      <c r="F1564" s="15"/>
      <c r="G1564" s="15"/>
      <c r="H1564" s="16" t="s">
        <v>32</v>
      </c>
      <c r="I1564" s="16" t="s">
        <v>32</v>
      </c>
      <c r="J1564" s="15"/>
      <c r="K1564" s="18" t="str" cm="1">
        <f t="array" ref="K1564">IF(I1564="","",_xlfn.XLOOKUP(0&amp;A1564&amp;IF(F1564&lt;&gt;"",F1564,LOOKUP(2,1/(F$2:F1564&lt;&gt;""),F$2:F1564))&amp;I1564,Hoja4!G:G,Hoja4!F:F,"",0))</f>
        <v/>
      </c>
      <c r="L1564" s="15"/>
      <c r="M1564" s="15">
        <v>15</v>
      </c>
      <c r="N1564" s="15" t="s">
        <v>1951</v>
      </c>
      <c r="O1564" s="15" t="s">
        <v>34</v>
      </c>
      <c r="P1564" s="15" t="s">
        <v>131</v>
      </c>
      <c r="Q1564" s="15" t="s">
        <v>36</v>
      </c>
      <c r="R1564" s="15" t="s">
        <v>1038</v>
      </c>
      <c r="S1564" s="15">
        <v>26</v>
      </c>
      <c r="T1564" s="15"/>
      <c r="U1564" s="15">
        <v>43</v>
      </c>
      <c r="V1564" s="15">
        <v>43</v>
      </c>
      <c r="W1564" s="15" t="s">
        <v>38</v>
      </c>
      <c r="X1564" s="15" t="s">
        <v>38</v>
      </c>
      <c r="Y1564" s="15" t="s">
        <v>38</v>
      </c>
      <c r="Z1564" s="2"/>
    </row>
    <row r="1565" spans="1:26">
      <c r="A1565" s="3">
        <v>119</v>
      </c>
      <c r="B1565" s="3">
        <v>1</v>
      </c>
      <c r="C1565" s="3" t="s">
        <v>1911</v>
      </c>
      <c r="D1565" s="3"/>
      <c r="E1565" s="3"/>
      <c r="F1565" s="3">
        <v>8</v>
      </c>
      <c r="G1565" s="3" t="s">
        <v>1950</v>
      </c>
      <c r="H1565" s="4" t="s">
        <v>32</v>
      </c>
      <c r="I1565" s="4" t="s">
        <v>32</v>
      </c>
      <c r="J1565" s="3" t="s">
        <v>44</v>
      </c>
      <c r="K1565" s="11">
        <f>SUM(K1563:K1564)</f>
        <v>737600000</v>
      </c>
      <c r="L1565" s="13">
        <f>SUM(L1563:L1564)</f>
        <v>0</v>
      </c>
      <c r="M1565" s="3"/>
      <c r="N1565" s="3"/>
      <c r="O1565" s="3"/>
      <c r="P1565" s="3"/>
      <c r="Q1565" s="3"/>
      <c r="R1565" s="3"/>
      <c r="S1565" s="3"/>
      <c r="T1565" s="3"/>
      <c r="U1565" s="3"/>
      <c r="V1565" s="3"/>
      <c r="W1565" s="3"/>
      <c r="X1565" s="3"/>
      <c r="Y1565" s="3" t="s">
        <v>45</v>
      </c>
      <c r="Z1565" s="13">
        <f>SUM(Z1563:Z1564)</f>
        <v>0</v>
      </c>
    </row>
    <row r="1566" spans="1:26">
      <c r="A1566" s="15">
        <v>119</v>
      </c>
      <c r="B1566" s="15">
        <v>1</v>
      </c>
      <c r="C1566" s="15" t="s">
        <v>1911</v>
      </c>
      <c r="D1566" s="15">
        <v>1</v>
      </c>
      <c r="E1566" s="15" t="s">
        <v>1912</v>
      </c>
      <c r="F1566" s="15">
        <v>2</v>
      </c>
      <c r="G1566" s="15" t="s">
        <v>1952</v>
      </c>
      <c r="H1566" s="16" t="s">
        <v>1953</v>
      </c>
      <c r="I1566" s="16" t="s">
        <v>1954</v>
      </c>
      <c r="J1566" s="15" t="s">
        <v>1955</v>
      </c>
      <c r="K1566" s="9" cm="1">
        <f t="array" ref="K1566">IF(I1566="","",_xlfn.XLOOKUP(0&amp;A1566&amp;IF(F1566&lt;&gt;"",F1566,LOOKUP(2,1/(F$2:F1566&lt;&gt;""),F$2:F1566))&amp;I1566,Hoja4!G:G,Hoja4!F:F,"",0))</f>
        <v>10026380000</v>
      </c>
      <c r="L1566" s="2"/>
      <c r="M1566" s="15"/>
      <c r="N1566" s="15"/>
      <c r="O1566" s="15"/>
      <c r="P1566" s="15"/>
      <c r="Q1566" s="15"/>
      <c r="R1566" s="15"/>
      <c r="S1566" s="15"/>
      <c r="T1566" s="15"/>
      <c r="U1566" s="15"/>
      <c r="V1566" s="15"/>
      <c r="W1566" s="15"/>
      <c r="X1566" s="15"/>
      <c r="Y1566" s="15"/>
      <c r="Z1566" s="15"/>
    </row>
    <row r="1567" spans="1:26">
      <c r="A1567" s="15">
        <v>119</v>
      </c>
      <c r="B1567" s="15">
        <v>1</v>
      </c>
      <c r="C1567" s="15"/>
      <c r="D1567" s="15"/>
      <c r="E1567" s="15"/>
      <c r="F1567" s="15"/>
      <c r="G1567" s="15"/>
      <c r="H1567" s="16" t="s">
        <v>32</v>
      </c>
      <c r="I1567" s="16" t="s">
        <v>32</v>
      </c>
      <c r="J1567" s="15"/>
      <c r="K1567" s="18" t="str" cm="1">
        <f t="array" ref="K1567">IF(I1567="","",_xlfn.XLOOKUP(0&amp;A1567&amp;IF(F1567&lt;&gt;"",F1567,LOOKUP(2,1/(F$2:F1567&lt;&gt;""),F$2:F1567))&amp;I1567,Hoja4!G:G,Hoja4!F:F,"",0))</f>
        <v/>
      </c>
      <c r="L1567" s="15"/>
      <c r="M1567" s="15">
        <v>18</v>
      </c>
      <c r="N1567" s="15" t="s">
        <v>1956</v>
      </c>
      <c r="O1567" s="15" t="s">
        <v>40</v>
      </c>
      <c r="P1567" s="15" t="s">
        <v>131</v>
      </c>
      <c r="Q1567" s="15" t="s">
        <v>36</v>
      </c>
      <c r="R1567" s="15" t="s">
        <v>374</v>
      </c>
      <c r="S1567" s="15">
        <v>0</v>
      </c>
      <c r="T1567" s="15"/>
      <c r="U1567" s="15">
        <v>4540</v>
      </c>
      <c r="V1567" s="15">
        <v>451</v>
      </c>
      <c r="W1567" s="15" t="s">
        <v>38</v>
      </c>
      <c r="X1567" s="15" t="s">
        <v>38</v>
      </c>
      <c r="Y1567" s="15" t="s">
        <v>38</v>
      </c>
      <c r="Z1567" s="2"/>
    </row>
    <row r="1568" spans="1:26">
      <c r="A1568" s="3">
        <v>119</v>
      </c>
      <c r="B1568" s="3">
        <v>1</v>
      </c>
      <c r="C1568" s="3" t="s">
        <v>1911</v>
      </c>
      <c r="D1568" s="3"/>
      <c r="E1568" s="3"/>
      <c r="F1568" s="3">
        <v>2</v>
      </c>
      <c r="G1568" s="3" t="s">
        <v>1952</v>
      </c>
      <c r="H1568" s="4" t="s">
        <v>32</v>
      </c>
      <c r="I1568" s="4" t="s">
        <v>32</v>
      </c>
      <c r="J1568" s="3" t="s">
        <v>44</v>
      </c>
      <c r="K1568" s="11">
        <f>SUM(K1566:K1567)</f>
        <v>10026380000</v>
      </c>
      <c r="L1568" s="13">
        <f>SUM(L1566:L1567)</f>
        <v>0</v>
      </c>
      <c r="M1568" s="3"/>
      <c r="N1568" s="3"/>
      <c r="O1568" s="3"/>
      <c r="P1568" s="3"/>
      <c r="Q1568" s="3"/>
      <c r="R1568" s="3"/>
      <c r="S1568" s="3"/>
      <c r="T1568" s="3"/>
      <c r="U1568" s="3"/>
      <c r="V1568" s="3"/>
      <c r="W1568" s="3"/>
      <c r="X1568" s="3"/>
      <c r="Y1568" s="3" t="s">
        <v>45</v>
      </c>
      <c r="Z1568" s="13">
        <f>SUM(Z1566:Z1567)</f>
        <v>0</v>
      </c>
    </row>
    <row r="1569" spans="1:26">
      <c r="A1569" s="15">
        <v>119</v>
      </c>
      <c r="B1569" s="15">
        <v>1</v>
      </c>
      <c r="C1569" s="15" t="s">
        <v>1911</v>
      </c>
      <c r="D1569" s="15">
        <v>5</v>
      </c>
      <c r="E1569" s="15" t="s">
        <v>1940</v>
      </c>
      <c r="F1569" s="15">
        <v>12</v>
      </c>
      <c r="G1569" s="15" t="s">
        <v>1957</v>
      </c>
      <c r="H1569" s="16" t="s">
        <v>1924</v>
      </c>
      <c r="I1569" s="16" t="s">
        <v>1925</v>
      </c>
      <c r="J1569" s="15" t="s">
        <v>1926</v>
      </c>
      <c r="K1569" s="9" cm="1">
        <f t="array" ref="K1569">IF(I1569="","",_xlfn.XLOOKUP(0&amp;A1569&amp;IF(F1569&lt;&gt;"",F1569,LOOKUP(2,1/(F$2:F1569&lt;&gt;""),F$2:F1569))&amp;I1569,Hoja4!G:G,Hoja4!F:F,"",0))</f>
        <v>6777037000</v>
      </c>
      <c r="L1569" s="2"/>
      <c r="M1569" s="15"/>
      <c r="N1569" s="15"/>
      <c r="O1569" s="15"/>
      <c r="P1569" s="15"/>
      <c r="Q1569" s="15"/>
      <c r="R1569" s="15"/>
      <c r="S1569" s="15"/>
      <c r="T1569" s="15"/>
      <c r="U1569" s="15"/>
      <c r="V1569" s="15"/>
      <c r="W1569" s="15"/>
      <c r="X1569" s="15"/>
      <c r="Y1569" s="15"/>
      <c r="Z1569" s="15"/>
    </row>
    <row r="1570" spans="1:26">
      <c r="A1570" s="15">
        <v>119</v>
      </c>
      <c r="B1570" s="15">
        <v>1</v>
      </c>
      <c r="C1570" s="15"/>
      <c r="D1570" s="15"/>
      <c r="E1570" s="15"/>
      <c r="F1570" s="15"/>
      <c r="G1570" s="15"/>
      <c r="H1570" s="16" t="s">
        <v>32</v>
      </c>
      <c r="I1570" s="16" t="s">
        <v>32</v>
      </c>
      <c r="J1570" s="15"/>
      <c r="K1570" s="18" t="str" cm="1">
        <f t="array" ref="K1570">IF(I1570="","",_xlfn.XLOOKUP(0&amp;A1570&amp;IF(F1570&lt;&gt;"",F1570,LOOKUP(2,1/(F$2:F1570&lt;&gt;""),F$2:F1570))&amp;I1570,Hoja4!G:G,Hoja4!F:F,"",0))</f>
        <v/>
      </c>
      <c r="L1570" s="15"/>
      <c r="M1570" s="15">
        <v>19</v>
      </c>
      <c r="N1570" s="15" t="s">
        <v>1958</v>
      </c>
      <c r="O1570" s="15" t="s">
        <v>40</v>
      </c>
      <c r="P1570" s="15" t="s">
        <v>131</v>
      </c>
      <c r="Q1570" s="15" t="s">
        <v>36</v>
      </c>
      <c r="R1570" s="15" t="s">
        <v>374</v>
      </c>
      <c r="S1570" s="15">
        <v>10</v>
      </c>
      <c r="T1570" s="15"/>
      <c r="U1570" s="15">
        <v>815</v>
      </c>
      <c r="V1570" s="15">
        <v>100</v>
      </c>
      <c r="W1570" s="15" t="s">
        <v>38</v>
      </c>
      <c r="X1570" s="15" t="s">
        <v>38</v>
      </c>
      <c r="Y1570" s="15" t="s">
        <v>38</v>
      </c>
      <c r="Z1570" s="2"/>
    </row>
    <row r="1571" spans="1:26">
      <c r="A1571" s="3">
        <v>119</v>
      </c>
      <c r="B1571" s="3">
        <v>1</v>
      </c>
      <c r="C1571" s="3" t="s">
        <v>1911</v>
      </c>
      <c r="D1571" s="3"/>
      <c r="E1571" s="3"/>
      <c r="F1571" s="3">
        <v>12</v>
      </c>
      <c r="G1571" s="3" t="s">
        <v>1957</v>
      </c>
      <c r="H1571" s="4" t="s">
        <v>32</v>
      </c>
      <c r="I1571" s="4" t="s">
        <v>32</v>
      </c>
      <c r="J1571" s="3" t="s">
        <v>44</v>
      </c>
      <c r="K1571" s="11">
        <f>SUM(K1569:K1570)</f>
        <v>6777037000</v>
      </c>
      <c r="L1571" s="13">
        <f>SUM(L1569:L1570)</f>
        <v>0</v>
      </c>
      <c r="M1571" s="3"/>
      <c r="N1571" s="3"/>
      <c r="O1571" s="3"/>
      <c r="P1571" s="3"/>
      <c r="Q1571" s="3"/>
      <c r="R1571" s="3"/>
      <c r="S1571" s="3"/>
      <c r="T1571" s="3"/>
      <c r="U1571" s="3"/>
      <c r="V1571" s="3"/>
      <c r="W1571" s="3"/>
      <c r="X1571" s="3"/>
      <c r="Y1571" s="3" t="s">
        <v>45</v>
      </c>
      <c r="Z1571" s="13">
        <f>SUM(Z1569:Z1570)</f>
        <v>0</v>
      </c>
    </row>
    <row r="1572" spans="1:26">
      <c r="A1572" s="15">
        <v>119</v>
      </c>
      <c r="B1572" s="15">
        <v>1</v>
      </c>
      <c r="C1572" s="15" t="s">
        <v>1911</v>
      </c>
      <c r="D1572" s="15">
        <v>5</v>
      </c>
      <c r="E1572" s="15" t="s">
        <v>1940</v>
      </c>
      <c r="F1572" s="15">
        <v>10</v>
      </c>
      <c r="G1572" s="15" t="s">
        <v>1959</v>
      </c>
      <c r="H1572" s="16" t="s">
        <v>1960</v>
      </c>
      <c r="I1572" s="16" t="s">
        <v>1961</v>
      </c>
      <c r="J1572" s="15" t="s">
        <v>1962</v>
      </c>
      <c r="K1572" s="9" cm="1">
        <f t="array" ref="K1572">IF(I1572="","",_xlfn.XLOOKUP(0&amp;A1572&amp;IF(F1572&lt;&gt;"",F1572,LOOKUP(2,1/(F$2:F1572&lt;&gt;""),F$2:F1572))&amp;I1572,Hoja4!G:G,Hoja4!F:F,"",0))</f>
        <v>17481811807</v>
      </c>
      <c r="L1572" s="2"/>
      <c r="M1572" s="15"/>
      <c r="N1572" s="15"/>
      <c r="O1572" s="15"/>
      <c r="P1572" s="15"/>
      <c r="Q1572" s="15"/>
      <c r="R1572" s="15"/>
      <c r="S1572" s="15"/>
      <c r="T1572" s="15"/>
      <c r="U1572" s="15"/>
      <c r="V1572" s="15"/>
      <c r="W1572" s="15"/>
      <c r="X1572" s="15"/>
      <c r="Y1572" s="15"/>
      <c r="Z1572" s="15"/>
    </row>
    <row r="1573" spans="1:26">
      <c r="A1573" s="15">
        <v>119</v>
      </c>
      <c r="B1573" s="15">
        <v>1</v>
      </c>
      <c r="C1573" s="15"/>
      <c r="D1573" s="15"/>
      <c r="E1573" s="15"/>
      <c r="F1573" s="15"/>
      <c r="G1573" s="15"/>
      <c r="H1573" s="16" t="s">
        <v>32</v>
      </c>
      <c r="I1573" s="16" t="s">
        <v>32</v>
      </c>
      <c r="J1573" s="15"/>
      <c r="K1573" s="18" t="str" cm="1">
        <f t="array" ref="K1573">IF(I1573="","",_xlfn.XLOOKUP(0&amp;A1573&amp;IF(F1573&lt;&gt;"",F1573,LOOKUP(2,1/(F$2:F1573&lt;&gt;""),F$2:F1573))&amp;I1573,Hoja4!G:G,Hoja4!F:F,"",0))</f>
        <v/>
      </c>
      <c r="L1573" s="15"/>
      <c r="M1573" s="15">
        <v>20</v>
      </c>
      <c r="N1573" s="15" t="s">
        <v>1963</v>
      </c>
      <c r="O1573" s="15" t="s">
        <v>34</v>
      </c>
      <c r="P1573" s="15" t="s">
        <v>131</v>
      </c>
      <c r="Q1573" s="15" t="s">
        <v>36</v>
      </c>
      <c r="R1573" s="15" t="s">
        <v>374</v>
      </c>
      <c r="S1573" s="15">
        <v>12</v>
      </c>
      <c r="T1573" s="15"/>
      <c r="U1573" s="15">
        <v>8</v>
      </c>
      <c r="V1573" s="15">
        <v>8</v>
      </c>
      <c r="W1573" s="15" t="s">
        <v>38</v>
      </c>
      <c r="X1573" s="15" t="s">
        <v>38</v>
      </c>
      <c r="Y1573" s="15" t="s">
        <v>38</v>
      </c>
      <c r="Z1573" s="2"/>
    </row>
    <row r="1574" spans="1:26">
      <c r="A1574" s="3">
        <v>119</v>
      </c>
      <c r="B1574" s="3">
        <v>1</v>
      </c>
      <c r="C1574" s="3" t="s">
        <v>1911</v>
      </c>
      <c r="D1574" s="3"/>
      <c r="E1574" s="3"/>
      <c r="F1574" s="3">
        <v>10</v>
      </c>
      <c r="G1574" s="3" t="s">
        <v>1959</v>
      </c>
      <c r="H1574" s="4" t="s">
        <v>32</v>
      </c>
      <c r="I1574" s="4" t="s">
        <v>32</v>
      </c>
      <c r="J1574" s="3" t="s">
        <v>44</v>
      </c>
      <c r="K1574" s="11">
        <f>SUM(K1572:K1573)</f>
        <v>17481811807</v>
      </c>
      <c r="L1574" s="13">
        <f>SUM(L1572:L1573)</f>
        <v>0</v>
      </c>
      <c r="M1574" s="3"/>
      <c r="N1574" s="3"/>
      <c r="O1574" s="3"/>
      <c r="P1574" s="3"/>
      <c r="Q1574" s="3"/>
      <c r="R1574" s="3"/>
      <c r="S1574" s="3"/>
      <c r="T1574" s="3"/>
      <c r="U1574" s="3"/>
      <c r="V1574" s="3"/>
      <c r="W1574" s="3"/>
      <c r="X1574" s="3"/>
      <c r="Y1574" s="3" t="s">
        <v>45</v>
      </c>
      <c r="Z1574" s="13">
        <f>SUM(Z1572:Z1573)</f>
        <v>0</v>
      </c>
    </row>
    <row r="1575" spans="1:26">
      <c r="A1575" s="15">
        <v>119</v>
      </c>
      <c r="B1575" s="15">
        <v>1</v>
      </c>
      <c r="C1575" s="15" t="s">
        <v>1911</v>
      </c>
      <c r="D1575" s="15">
        <v>7</v>
      </c>
      <c r="E1575" s="15" t="s">
        <v>1964</v>
      </c>
      <c r="F1575" s="15">
        <v>14</v>
      </c>
      <c r="G1575" s="15" t="s">
        <v>1965</v>
      </c>
      <c r="H1575" s="16" t="s">
        <v>1966</v>
      </c>
      <c r="I1575" s="16" t="s">
        <v>1967</v>
      </c>
      <c r="J1575" s="15" t="s">
        <v>1968</v>
      </c>
      <c r="K1575" s="9" cm="1">
        <f t="array" ref="K1575">IF(I1575="","",_xlfn.XLOOKUP(0&amp;A1575&amp;IF(F1575&lt;&gt;"",F1575,LOOKUP(2,1/(F$2:F1575&lt;&gt;""),F$2:F1575))&amp;I1575,Hoja4!G:G,Hoja4!F:F,"",0))</f>
        <v>6730768500</v>
      </c>
      <c r="L1575" s="2"/>
      <c r="M1575" s="15"/>
      <c r="N1575" s="15"/>
      <c r="O1575" s="15"/>
      <c r="P1575" s="15"/>
      <c r="Q1575" s="15"/>
      <c r="R1575" s="15"/>
      <c r="S1575" s="15"/>
      <c r="T1575" s="15"/>
      <c r="U1575" s="15"/>
      <c r="V1575" s="15"/>
      <c r="W1575" s="15"/>
      <c r="X1575" s="15"/>
      <c r="Y1575" s="15"/>
      <c r="Z1575" s="15"/>
    </row>
    <row r="1576" spans="1:26">
      <c r="A1576" s="15">
        <v>119</v>
      </c>
      <c r="B1576" s="15">
        <v>1</v>
      </c>
      <c r="C1576" s="15"/>
      <c r="D1576" s="15"/>
      <c r="E1576" s="15"/>
      <c r="F1576" s="15"/>
      <c r="G1576" s="15"/>
      <c r="H1576" s="16" t="s">
        <v>32</v>
      </c>
      <c r="I1576" s="16" t="s">
        <v>32</v>
      </c>
      <c r="J1576" s="15"/>
      <c r="K1576" s="18" t="str" cm="1">
        <f t="array" ref="K1576">IF(I1576="","",_xlfn.XLOOKUP(0&amp;A1576&amp;IF(F1576&lt;&gt;"",F1576,LOOKUP(2,1/(F$2:F1576&lt;&gt;""),F$2:F1576))&amp;I1576,Hoja4!G:G,Hoja4!F:F,"",0))</f>
        <v/>
      </c>
      <c r="L1576" s="15"/>
      <c r="M1576" s="15">
        <v>21</v>
      </c>
      <c r="N1576" s="15" t="s">
        <v>1969</v>
      </c>
      <c r="O1576" s="15" t="s">
        <v>100</v>
      </c>
      <c r="P1576" s="15" t="s">
        <v>131</v>
      </c>
      <c r="Q1576" s="15" t="s">
        <v>41</v>
      </c>
      <c r="R1576" s="15" t="s">
        <v>374</v>
      </c>
      <c r="S1576" s="15">
        <v>100</v>
      </c>
      <c r="T1576" s="15"/>
      <c r="U1576" s="15">
        <v>100</v>
      </c>
      <c r="V1576" s="15">
        <v>100</v>
      </c>
      <c r="W1576" s="15" t="s">
        <v>60</v>
      </c>
      <c r="X1576" s="15" t="s">
        <v>38</v>
      </c>
      <c r="Y1576" s="15" t="s">
        <v>38</v>
      </c>
      <c r="Z1576" s="2"/>
    </row>
    <row r="1577" spans="1:26">
      <c r="A1577" s="3">
        <v>119</v>
      </c>
      <c r="B1577" s="3">
        <v>1</v>
      </c>
      <c r="C1577" s="3" t="s">
        <v>1911</v>
      </c>
      <c r="D1577" s="3"/>
      <c r="E1577" s="3"/>
      <c r="F1577" s="3">
        <v>14</v>
      </c>
      <c r="G1577" s="3" t="s">
        <v>1965</v>
      </c>
      <c r="H1577" s="4" t="s">
        <v>32</v>
      </c>
      <c r="I1577" s="4" t="s">
        <v>32</v>
      </c>
      <c r="J1577" s="3" t="s">
        <v>44</v>
      </c>
      <c r="K1577" s="11">
        <f>SUM(K1575:K1576)</f>
        <v>6730768500</v>
      </c>
      <c r="L1577" s="13">
        <f>SUM(L1575:L1576)</f>
        <v>0</v>
      </c>
      <c r="M1577" s="3"/>
      <c r="N1577" s="3"/>
      <c r="O1577" s="3"/>
      <c r="P1577" s="3"/>
      <c r="Q1577" s="3"/>
      <c r="R1577" s="3"/>
      <c r="S1577" s="3"/>
      <c r="T1577" s="3"/>
      <c r="U1577" s="3"/>
      <c r="V1577" s="3"/>
      <c r="W1577" s="3"/>
      <c r="X1577" s="3"/>
      <c r="Y1577" s="3" t="s">
        <v>45</v>
      </c>
      <c r="Z1577" s="13">
        <f>SUM(Z1575:Z1576)</f>
        <v>0</v>
      </c>
    </row>
    <row r="1578" spans="1:26">
      <c r="A1578" s="15">
        <v>119</v>
      </c>
      <c r="B1578" s="15">
        <v>1</v>
      </c>
      <c r="C1578" s="15" t="s">
        <v>1911</v>
      </c>
      <c r="D1578" s="15">
        <v>7</v>
      </c>
      <c r="E1578" s="15" t="s">
        <v>1964</v>
      </c>
      <c r="F1578" s="15">
        <v>15</v>
      </c>
      <c r="G1578" s="15" t="s">
        <v>1970</v>
      </c>
      <c r="H1578" s="16" t="s">
        <v>1966</v>
      </c>
      <c r="I1578" s="16" t="s">
        <v>1967</v>
      </c>
      <c r="J1578" s="15" t="s">
        <v>1968</v>
      </c>
      <c r="K1578" s="9" cm="1">
        <f t="array" ref="K1578">IF(I1578="","",_xlfn.XLOOKUP(0&amp;A1578&amp;IF(F1578&lt;&gt;"",F1578,LOOKUP(2,1/(F$2:F1578&lt;&gt;""),F$2:F1578))&amp;I1578,Hoja4!G:G,Hoja4!F:F,"",0))</f>
        <v>11000000</v>
      </c>
      <c r="L1578" s="2"/>
      <c r="M1578" s="15"/>
      <c r="N1578" s="15"/>
      <c r="O1578" s="15"/>
      <c r="P1578" s="15"/>
      <c r="Q1578" s="15"/>
      <c r="R1578" s="15"/>
      <c r="S1578" s="15"/>
      <c r="T1578" s="15"/>
      <c r="U1578" s="15"/>
      <c r="V1578" s="15"/>
      <c r="W1578" s="15"/>
      <c r="X1578" s="15"/>
      <c r="Y1578" s="15"/>
      <c r="Z1578" s="15"/>
    </row>
    <row r="1579" spans="1:26">
      <c r="A1579" s="15">
        <v>119</v>
      </c>
      <c r="B1579" s="15">
        <v>1</v>
      </c>
      <c r="C1579" s="15"/>
      <c r="D1579" s="15"/>
      <c r="E1579" s="15"/>
      <c r="F1579" s="15"/>
      <c r="G1579" s="15"/>
      <c r="H1579" s="16" t="s">
        <v>32</v>
      </c>
      <c r="I1579" s="16" t="s">
        <v>32</v>
      </c>
      <c r="J1579" s="15"/>
      <c r="K1579" s="18" t="str" cm="1">
        <f t="array" ref="K1579">IF(I1579="","",_xlfn.XLOOKUP(0&amp;A1579&amp;IF(F1579&lt;&gt;"",F1579,LOOKUP(2,1/(F$2:F1579&lt;&gt;""),F$2:F1579))&amp;I1579,Hoja4!G:G,Hoja4!F:F,"",0))</f>
        <v/>
      </c>
      <c r="L1579" s="15"/>
      <c r="M1579" s="15">
        <v>22</v>
      </c>
      <c r="N1579" s="15" t="s">
        <v>1971</v>
      </c>
      <c r="O1579" s="15" t="s">
        <v>100</v>
      </c>
      <c r="P1579" s="15" t="s">
        <v>131</v>
      </c>
      <c r="Q1579" s="15" t="s">
        <v>41</v>
      </c>
      <c r="R1579" s="15" t="s">
        <v>374</v>
      </c>
      <c r="S1579" s="15">
        <v>100</v>
      </c>
      <c r="T1579" s="15"/>
      <c r="U1579" s="15">
        <v>100</v>
      </c>
      <c r="V1579" s="15">
        <v>100</v>
      </c>
      <c r="W1579" s="15" t="s">
        <v>60</v>
      </c>
      <c r="X1579" s="15" t="s">
        <v>38</v>
      </c>
      <c r="Y1579" s="15" t="s">
        <v>38</v>
      </c>
      <c r="Z1579" s="2"/>
    </row>
    <row r="1580" spans="1:26">
      <c r="A1580" s="3">
        <v>119</v>
      </c>
      <c r="B1580" s="3">
        <v>1</v>
      </c>
      <c r="C1580" s="3" t="s">
        <v>1911</v>
      </c>
      <c r="D1580" s="3"/>
      <c r="E1580" s="3"/>
      <c r="F1580" s="3">
        <v>15</v>
      </c>
      <c r="G1580" s="3" t="s">
        <v>1970</v>
      </c>
      <c r="H1580" s="4" t="s">
        <v>32</v>
      </c>
      <c r="I1580" s="4" t="s">
        <v>32</v>
      </c>
      <c r="J1580" s="3" t="s">
        <v>44</v>
      </c>
      <c r="K1580" s="11">
        <f>SUM(K1578:K1579)</f>
        <v>11000000</v>
      </c>
      <c r="L1580" s="13">
        <f>SUM(L1578:L1579)</f>
        <v>0</v>
      </c>
      <c r="M1580" s="3"/>
      <c r="N1580" s="3"/>
      <c r="O1580" s="3"/>
      <c r="P1580" s="3"/>
      <c r="Q1580" s="3"/>
      <c r="R1580" s="3"/>
      <c r="S1580" s="3"/>
      <c r="T1580" s="3"/>
      <c r="U1580" s="3"/>
      <c r="V1580" s="3"/>
      <c r="W1580" s="3"/>
      <c r="X1580" s="3"/>
      <c r="Y1580" s="3" t="s">
        <v>45</v>
      </c>
      <c r="Z1580" s="13">
        <f>SUM(Z1578:Z1579)</f>
        <v>0</v>
      </c>
    </row>
    <row r="1581" spans="1:26">
      <c r="A1581" s="15">
        <v>119</v>
      </c>
      <c r="B1581" s="15">
        <v>1</v>
      </c>
      <c r="C1581" s="15" t="s">
        <v>1911</v>
      </c>
      <c r="D1581" s="15">
        <v>7</v>
      </c>
      <c r="E1581" s="15" t="s">
        <v>1964</v>
      </c>
      <c r="F1581" s="15">
        <v>16</v>
      </c>
      <c r="G1581" s="15" t="s">
        <v>118</v>
      </c>
      <c r="H1581" s="16" t="s">
        <v>1966</v>
      </c>
      <c r="I1581" s="16" t="s">
        <v>1967</v>
      </c>
      <c r="J1581" s="15" t="s">
        <v>1968</v>
      </c>
      <c r="K1581" s="9" cm="1">
        <f t="array" ref="K1581">IF(I1581="","",_xlfn.XLOOKUP(0&amp;A1581&amp;IF(F1581&lt;&gt;"",F1581,LOOKUP(2,1/(F$2:F1581&lt;&gt;""),F$2:F1581))&amp;I1581,Hoja4!G:G,Hoja4!F:F,"",0))</f>
        <v>3317323500</v>
      </c>
      <c r="L1581" s="2"/>
      <c r="M1581" s="15"/>
      <c r="N1581" s="15"/>
      <c r="O1581" s="15"/>
      <c r="P1581" s="15"/>
      <c r="Q1581" s="15"/>
      <c r="R1581" s="15"/>
      <c r="S1581" s="15"/>
      <c r="T1581" s="15"/>
      <c r="U1581" s="15"/>
      <c r="V1581" s="15"/>
      <c r="W1581" s="15"/>
      <c r="X1581" s="15"/>
      <c r="Y1581" s="15"/>
      <c r="Z1581" s="15"/>
    </row>
    <row r="1582" spans="1:26">
      <c r="A1582" s="15">
        <v>119</v>
      </c>
      <c r="B1582" s="15">
        <v>1</v>
      </c>
      <c r="C1582" s="15"/>
      <c r="D1582" s="15"/>
      <c r="E1582" s="15"/>
      <c r="F1582" s="15"/>
      <c r="G1582" s="15"/>
      <c r="H1582" s="16" t="s">
        <v>32</v>
      </c>
      <c r="I1582" s="16" t="s">
        <v>32</v>
      </c>
      <c r="J1582" s="15"/>
      <c r="K1582" s="18" t="str" cm="1">
        <f t="array" ref="K1582">IF(I1582="","",_xlfn.XLOOKUP(0&amp;A1582&amp;IF(F1582&lt;&gt;"",F1582,LOOKUP(2,1/(F$2:F1582&lt;&gt;""),F$2:F1582))&amp;I1582,Hoja4!G:G,Hoja4!F:F,"",0))</f>
        <v/>
      </c>
      <c r="L1582" s="15"/>
      <c r="M1582" s="15">
        <v>23</v>
      </c>
      <c r="N1582" s="15" t="s">
        <v>1972</v>
      </c>
      <c r="O1582" s="15" t="s">
        <v>100</v>
      </c>
      <c r="P1582" s="15" t="s">
        <v>131</v>
      </c>
      <c r="Q1582" s="15" t="s">
        <v>41</v>
      </c>
      <c r="R1582" s="15" t="s">
        <v>374</v>
      </c>
      <c r="S1582" s="15">
        <v>100</v>
      </c>
      <c r="T1582" s="15"/>
      <c r="U1582" s="15">
        <v>100</v>
      </c>
      <c r="V1582" s="15">
        <v>100</v>
      </c>
      <c r="W1582" s="15" t="s">
        <v>60</v>
      </c>
      <c r="X1582" s="15" t="s">
        <v>38</v>
      </c>
      <c r="Y1582" s="15" t="s">
        <v>38</v>
      </c>
      <c r="Z1582" s="2"/>
    </row>
    <row r="1583" spans="1:26">
      <c r="A1583" s="15">
        <v>119</v>
      </c>
      <c r="B1583" s="15">
        <v>1</v>
      </c>
      <c r="C1583" s="15"/>
      <c r="D1583" s="15"/>
      <c r="E1583" s="15"/>
      <c r="F1583" s="15"/>
      <c r="G1583" s="15"/>
      <c r="H1583" s="16" t="s">
        <v>32</v>
      </c>
      <c r="I1583" s="16" t="s">
        <v>32</v>
      </c>
      <c r="J1583" s="15"/>
      <c r="K1583" s="18" t="str" cm="1">
        <f t="array" ref="K1583">IF(I1583="","",_xlfn.XLOOKUP(0&amp;A1583&amp;IF(F1583&lt;&gt;"",F1583,LOOKUP(2,1/(F$2:F1583&lt;&gt;""),F$2:F1583))&amp;I1583,Hoja4!G:G,Hoja4!F:F,"",0))</f>
        <v/>
      </c>
      <c r="L1583" s="15"/>
      <c r="M1583" s="15">
        <v>24</v>
      </c>
      <c r="N1583" s="15" t="s">
        <v>1973</v>
      </c>
      <c r="O1583" s="15" t="s">
        <v>100</v>
      </c>
      <c r="P1583" s="15" t="s">
        <v>131</v>
      </c>
      <c r="Q1583" s="15" t="s">
        <v>41</v>
      </c>
      <c r="R1583" s="15" t="s">
        <v>374</v>
      </c>
      <c r="S1583" s="15">
        <v>100</v>
      </c>
      <c r="T1583" s="15"/>
      <c r="U1583" s="15">
        <v>100</v>
      </c>
      <c r="V1583" s="15">
        <v>100</v>
      </c>
      <c r="W1583" s="15" t="s">
        <v>60</v>
      </c>
      <c r="X1583" s="15" t="s">
        <v>38</v>
      </c>
      <c r="Y1583" s="15" t="s">
        <v>38</v>
      </c>
      <c r="Z1583" s="2"/>
    </row>
    <row r="1584" spans="1:26">
      <c r="A1584" s="3">
        <v>119</v>
      </c>
      <c r="B1584" s="3">
        <v>1</v>
      </c>
      <c r="C1584" s="3" t="s">
        <v>1911</v>
      </c>
      <c r="D1584" s="3"/>
      <c r="E1584" s="3"/>
      <c r="F1584" s="3">
        <v>16</v>
      </c>
      <c r="G1584" s="3" t="s">
        <v>118</v>
      </c>
      <c r="H1584" s="4" t="s">
        <v>32</v>
      </c>
      <c r="I1584" s="4" t="s">
        <v>32</v>
      </c>
      <c r="J1584" s="3" t="s">
        <v>44</v>
      </c>
      <c r="K1584" s="11">
        <f>SUM(K1581:K1583)</f>
        <v>3317323500</v>
      </c>
      <c r="L1584" s="13">
        <f>SUM(L1581:L1583)</f>
        <v>0</v>
      </c>
      <c r="M1584" s="3"/>
      <c r="N1584" s="3"/>
      <c r="O1584" s="3"/>
      <c r="P1584" s="3"/>
      <c r="Q1584" s="3"/>
      <c r="R1584" s="3"/>
      <c r="S1584" s="3"/>
      <c r="T1584" s="3"/>
      <c r="U1584" s="3"/>
      <c r="V1584" s="3"/>
      <c r="W1584" s="3"/>
      <c r="X1584" s="3"/>
      <c r="Y1584" s="3" t="s">
        <v>45</v>
      </c>
      <c r="Z1584" s="13">
        <f>SUM(Z1581:Z1583)</f>
        <v>0</v>
      </c>
    </row>
    <row r="1585" spans="1:26">
      <c r="A1585" s="15">
        <v>119</v>
      </c>
      <c r="B1585" s="15">
        <v>1</v>
      </c>
      <c r="C1585" s="15" t="s">
        <v>1911</v>
      </c>
      <c r="D1585" s="15">
        <v>5</v>
      </c>
      <c r="E1585" s="15" t="s">
        <v>1940</v>
      </c>
      <c r="F1585" s="15">
        <v>29</v>
      </c>
      <c r="G1585" s="15" t="s">
        <v>1974</v>
      </c>
      <c r="H1585" s="16" t="s">
        <v>1966</v>
      </c>
      <c r="I1585" s="16" t="s">
        <v>1967</v>
      </c>
      <c r="J1585" s="15" t="s">
        <v>1968</v>
      </c>
      <c r="K1585" s="9" cm="1">
        <f t="array" ref="K1585">IF(I1585="","",_xlfn.XLOOKUP(0&amp;A1585&amp;IF(F1585&lt;&gt;"",F1585,LOOKUP(2,1/(F$2:F1585&lt;&gt;""),F$2:F1585))&amp;I1585,Hoja4!G:G,Hoja4!F:F,"",0))</f>
        <v>3364908000</v>
      </c>
      <c r="L1585" s="2"/>
      <c r="M1585" s="15"/>
      <c r="N1585" s="15"/>
      <c r="O1585" s="15"/>
      <c r="P1585" s="15"/>
      <c r="Q1585" s="15"/>
      <c r="R1585" s="15"/>
      <c r="S1585" s="15"/>
      <c r="T1585" s="15"/>
      <c r="U1585" s="15"/>
      <c r="V1585" s="15"/>
      <c r="W1585" s="15"/>
      <c r="X1585" s="15"/>
      <c r="Y1585" s="15"/>
      <c r="Z1585" s="15"/>
    </row>
    <row r="1586" spans="1:26">
      <c r="A1586" s="15">
        <v>119</v>
      </c>
      <c r="B1586" s="15">
        <v>1</v>
      </c>
      <c r="C1586" s="15"/>
      <c r="D1586" s="15"/>
      <c r="E1586" s="15"/>
      <c r="F1586" s="15"/>
      <c r="G1586" s="15"/>
      <c r="H1586" s="16" t="s">
        <v>32</v>
      </c>
      <c r="I1586" s="16" t="s">
        <v>32</v>
      </c>
      <c r="J1586" s="15"/>
      <c r="K1586" s="18" t="str" cm="1">
        <f t="array" ref="K1586">IF(I1586="","",_xlfn.XLOOKUP(0&amp;A1586&amp;IF(F1586&lt;&gt;"",F1586,LOOKUP(2,1/(F$2:F1586&lt;&gt;""),F$2:F1586))&amp;I1586,Hoja4!G:G,Hoja4!F:F,"",0))</f>
        <v/>
      </c>
      <c r="L1586" s="15"/>
      <c r="M1586" s="15">
        <v>25</v>
      </c>
      <c r="N1586" s="15" t="s">
        <v>1975</v>
      </c>
      <c r="O1586" s="15" t="s">
        <v>40</v>
      </c>
      <c r="P1586" s="15" t="s">
        <v>95</v>
      </c>
      <c r="Q1586" s="15" t="s">
        <v>36</v>
      </c>
      <c r="R1586" s="15" t="s">
        <v>374</v>
      </c>
      <c r="S1586" s="15">
        <v>4752</v>
      </c>
      <c r="T1586" s="15"/>
      <c r="U1586" s="15">
        <v>11200</v>
      </c>
      <c r="V1586" s="15"/>
      <c r="W1586" s="15" t="s">
        <v>60</v>
      </c>
      <c r="X1586" s="15" t="s">
        <v>60</v>
      </c>
      <c r="Y1586" s="15" t="s">
        <v>38</v>
      </c>
      <c r="Z1586" s="2"/>
    </row>
    <row r="1587" spans="1:26">
      <c r="A1587" s="3">
        <v>119</v>
      </c>
      <c r="B1587" s="3">
        <v>1</v>
      </c>
      <c r="C1587" s="3" t="s">
        <v>1911</v>
      </c>
      <c r="D1587" s="3"/>
      <c r="E1587" s="3"/>
      <c r="F1587" s="3">
        <v>29</v>
      </c>
      <c r="G1587" s="3" t="s">
        <v>1974</v>
      </c>
      <c r="H1587" s="4" t="s">
        <v>32</v>
      </c>
      <c r="I1587" s="4" t="s">
        <v>32</v>
      </c>
      <c r="J1587" s="3" t="s">
        <v>44</v>
      </c>
      <c r="K1587" s="11">
        <f>SUM(K1585:K1586)</f>
        <v>3364908000</v>
      </c>
      <c r="L1587" s="13">
        <f>SUM(L1585:L1586)</f>
        <v>0</v>
      </c>
      <c r="M1587" s="3"/>
      <c r="N1587" s="3"/>
      <c r="O1587" s="3"/>
      <c r="P1587" s="3"/>
      <c r="Q1587" s="3"/>
      <c r="R1587" s="3"/>
      <c r="S1587" s="3"/>
      <c r="T1587" s="3"/>
      <c r="U1587" s="3"/>
      <c r="V1587" s="3"/>
      <c r="W1587" s="3"/>
      <c r="X1587" s="3"/>
      <c r="Y1587" s="3" t="s">
        <v>45</v>
      </c>
      <c r="Z1587" s="13">
        <f>SUM(Z1585:Z1586)</f>
        <v>0</v>
      </c>
    </row>
    <row r="1588" spans="1:26">
      <c r="A1588" s="5">
        <v>119</v>
      </c>
      <c r="B1588" s="5">
        <v>1</v>
      </c>
      <c r="C1588" s="5" t="s">
        <v>1911</v>
      </c>
      <c r="D1588" s="5"/>
      <c r="E1588" s="5"/>
      <c r="F1588" s="5"/>
      <c r="G1588" s="5"/>
      <c r="H1588" s="6" t="s">
        <v>32</v>
      </c>
      <c r="I1588" s="6" t="s">
        <v>32</v>
      </c>
      <c r="J1588" s="5" t="s">
        <v>121</v>
      </c>
      <c r="K1588" s="12">
        <f>SUM(K1545,K1548,K1551,K1554,K1557,K1562,K1565,K1568,K1571,K1574,K1577,K1580,K1584,K1587)</f>
        <v>278768646000</v>
      </c>
      <c r="L1588" s="14">
        <f>SUM(L1545,L1548,L1551,L1554,L1557,L1562,L1565,L1568,L1571,L1574,L1577,L1580,L1584,L1587)</f>
        <v>0</v>
      </c>
      <c r="M1588" s="5"/>
      <c r="N1588" s="5"/>
      <c r="O1588" s="5"/>
      <c r="P1588" s="5"/>
      <c r="Q1588" s="5"/>
      <c r="R1588" s="5"/>
      <c r="S1588" s="5"/>
      <c r="T1588" s="5"/>
      <c r="U1588" s="5"/>
      <c r="V1588" s="5"/>
      <c r="W1588" s="5"/>
      <c r="X1588" s="5"/>
      <c r="Y1588" s="5" t="s">
        <v>121</v>
      </c>
      <c r="Z1588" s="14">
        <f>SUM(Z1545,Z1548,Z1551,Z1554,Z1557,Z1562,Z1565,Z1568,Z1571,Z1574,Z1577,Z1580,Z1584,Z1587)</f>
        <v>0</v>
      </c>
    </row>
    <row r="1589" spans="1:26">
      <c r="A1589" s="15">
        <v>211</v>
      </c>
      <c r="B1589" s="15">
        <v>1</v>
      </c>
      <c r="C1589" s="15" t="s">
        <v>1976</v>
      </c>
      <c r="D1589" s="15">
        <v>5</v>
      </c>
      <c r="E1589" s="15" t="s">
        <v>1977</v>
      </c>
      <c r="F1589" s="15">
        <v>6</v>
      </c>
      <c r="G1589" s="15" t="s">
        <v>1978</v>
      </c>
      <c r="H1589" s="16" t="s">
        <v>1979</v>
      </c>
      <c r="I1589" s="16" t="s">
        <v>1980</v>
      </c>
      <c r="J1589" s="15" t="s">
        <v>1981</v>
      </c>
      <c r="K1589" s="9" cm="1">
        <f t="array" ref="K1589">IF(I1589="","",_xlfn.XLOOKUP(0&amp;A1589&amp;IF(F1589&lt;&gt;"",F1589,LOOKUP(2,1/(F$2:F1589&lt;&gt;""),F$2:F1589))&amp;I1589,Hoja4!G:G,Hoja4!F:F,"",0))</f>
        <v>4500000000</v>
      </c>
      <c r="L1589" s="2"/>
      <c r="M1589" s="15"/>
      <c r="N1589" s="15"/>
      <c r="O1589" s="15"/>
      <c r="P1589" s="15"/>
      <c r="Q1589" s="15"/>
      <c r="R1589" s="15"/>
      <c r="S1589" s="15"/>
      <c r="T1589" s="15"/>
      <c r="U1589" s="15"/>
      <c r="V1589" s="15"/>
      <c r="W1589" s="15"/>
      <c r="X1589" s="15"/>
      <c r="Y1589" s="15"/>
      <c r="Z1589" s="15"/>
    </row>
    <row r="1590" spans="1:26">
      <c r="A1590" s="15">
        <v>211</v>
      </c>
      <c r="B1590" s="15">
        <v>1</v>
      </c>
      <c r="C1590" s="15"/>
      <c r="D1590" s="15"/>
      <c r="E1590" s="15"/>
      <c r="F1590" s="15"/>
      <c r="G1590" s="15"/>
      <c r="H1590" s="16" t="s">
        <v>1982</v>
      </c>
      <c r="I1590" s="16" t="s">
        <v>1983</v>
      </c>
      <c r="J1590" s="15" t="s">
        <v>1984</v>
      </c>
      <c r="K1590" s="9" cm="1">
        <f t="array" ref="K1590">IF(I1590="","",_xlfn.XLOOKUP(0&amp;A1590&amp;IF(F1590&lt;&gt;"",F1590,LOOKUP(2,1/(F$2:F1590&lt;&gt;""),F$2:F1590))&amp;I1590,Hoja4!G:G,Hoja4!F:F,"",0))</f>
        <v>52344160000</v>
      </c>
      <c r="L1590" s="2"/>
      <c r="M1590" s="15"/>
      <c r="N1590" s="15"/>
      <c r="O1590" s="15"/>
      <c r="P1590" s="15"/>
      <c r="Q1590" s="15"/>
      <c r="R1590" s="15"/>
      <c r="S1590" s="15"/>
      <c r="T1590" s="15"/>
      <c r="U1590" s="15"/>
      <c r="V1590" s="15"/>
      <c r="W1590" s="15"/>
      <c r="X1590" s="15"/>
      <c r="Y1590" s="15"/>
      <c r="Z1590" s="15"/>
    </row>
    <row r="1591" spans="1:26">
      <c r="A1591" s="15">
        <v>211</v>
      </c>
      <c r="B1591" s="15">
        <v>1</v>
      </c>
      <c r="C1591" s="15"/>
      <c r="D1591" s="15"/>
      <c r="E1591" s="15"/>
      <c r="F1591" s="15"/>
      <c r="G1591" s="15"/>
      <c r="H1591" s="16" t="s">
        <v>32</v>
      </c>
      <c r="I1591" s="16" t="s">
        <v>32</v>
      </c>
      <c r="J1591" s="15"/>
      <c r="K1591" s="18" t="str" cm="1">
        <f t="array" ref="K1591">IF(I1591="","",_xlfn.XLOOKUP(0&amp;A1591&amp;IF(F1591&lt;&gt;"",F1591,LOOKUP(2,1/(F$2:F1591&lt;&gt;""),F$2:F1591))&amp;I1591,Hoja4!G:G,Hoja4!F:F,"",0))</f>
        <v/>
      </c>
      <c r="L1591" s="15"/>
      <c r="M1591" s="15">
        <v>3</v>
      </c>
      <c r="N1591" s="15" t="s">
        <v>1985</v>
      </c>
      <c r="O1591" s="15" t="s">
        <v>40</v>
      </c>
      <c r="P1591" s="15" t="s">
        <v>35</v>
      </c>
      <c r="Q1591" s="15" t="s">
        <v>36</v>
      </c>
      <c r="R1591" s="15" t="s">
        <v>1038</v>
      </c>
      <c r="S1591" s="15">
        <v>189628</v>
      </c>
      <c r="T1591" s="15"/>
      <c r="U1591" s="15">
        <v>490000</v>
      </c>
      <c r="V1591" s="15">
        <v>55000</v>
      </c>
      <c r="W1591" s="15" t="s">
        <v>38</v>
      </c>
      <c r="X1591" s="15" t="s">
        <v>38</v>
      </c>
      <c r="Y1591" s="15" t="s">
        <v>38</v>
      </c>
      <c r="Z1591" s="2"/>
    </row>
    <row r="1592" spans="1:26">
      <c r="A1592" s="15">
        <v>211</v>
      </c>
      <c r="B1592" s="15">
        <v>1</v>
      </c>
      <c r="C1592" s="15"/>
      <c r="D1592" s="15"/>
      <c r="E1592" s="15"/>
      <c r="F1592" s="15"/>
      <c r="G1592" s="15"/>
      <c r="H1592" s="16" t="s">
        <v>32</v>
      </c>
      <c r="I1592" s="16" t="s">
        <v>32</v>
      </c>
      <c r="J1592" s="15"/>
      <c r="K1592" s="18" t="str" cm="1">
        <f t="array" ref="K1592">IF(I1592="","",_xlfn.XLOOKUP(0&amp;A1592&amp;IF(F1592&lt;&gt;"",F1592,LOOKUP(2,1/(F$2:F1592&lt;&gt;""),F$2:F1592))&amp;I1592,Hoja4!G:G,Hoja4!F:F,"",0))</f>
        <v/>
      </c>
      <c r="L1592" s="15"/>
      <c r="M1592" s="15">
        <v>5</v>
      </c>
      <c r="N1592" s="15" t="s">
        <v>1986</v>
      </c>
      <c r="O1592" s="15" t="s">
        <v>40</v>
      </c>
      <c r="P1592" s="15" t="s">
        <v>35</v>
      </c>
      <c r="Q1592" s="15" t="s">
        <v>36</v>
      </c>
      <c r="R1592" s="15" t="s">
        <v>374</v>
      </c>
      <c r="S1592" s="15">
        <v>451607</v>
      </c>
      <c r="T1592" s="15"/>
      <c r="U1592" s="15">
        <v>1375036</v>
      </c>
      <c r="V1592" s="15">
        <v>144552</v>
      </c>
      <c r="W1592" s="15" t="s">
        <v>38</v>
      </c>
      <c r="X1592" s="15" t="s">
        <v>38</v>
      </c>
      <c r="Y1592" s="15" t="s">
        <v>38</v>
      </c>
      <c r="Z1592" s="2"/>
    </row>
    <row r="1593" spans="1:26">
      <c r="A1593" s="3">
        <v>211</v>
      </c>
      <c r="B1593" s="3">
        <v>1</v>
      </c>
      <c r="C1593" s="3" t="s">
        <v>1976</v>
      </c>
      <c r="D1593" s="3"/>
      <c r="E1593" s="3"/>
      <c r="F1593" s="3">
        <v>6</v>
      </c>
      <c r="G1593" s="3" t="s">
        <v>1978</v>
      </c>
      <c r="H1593" s="4" t="s">
        <v>32</v>
      </c>
      <c r="I1593" s="4" t="s">
        <v>32</v>
      </c>
      <c r="J1593" s="3" t="s">
        <v>44</v>
      </c>
      <c r="K1593" s="11">
        <f>SUM(K1589:K1592)</f>
        <v>56844160000</v>
      </c>
      <c r="L1593" s="13">
        <f>SUM(L1588:L1592)</f>
        <v>0</v>
      </c>
      <c r="M1593" s="3"/>
      <c r="N1593" s="3"/>
      <c r="O1593" s="3"/>
      <c r="P1593" s="3"/>
      <c r="Q1593" s="3"/>
      <c r="R1593" s="3"/>
      <c r="S1593" s="3"/>
      <c r="T1593" s="3"/>
      <c r="U1593" s="3"/>
      <c r="V1593" s="3"/>
      <c r="W1593" s="3"/>
      <c r="X1593" s="3"/>
      <c r="Y1593" s="3" t="s">
        <v>45</v>
      </c>
      <c r="Z1593" s="13">
        <f>SUM(Z1588:Z1592)</f>
        <v>0</v>
      </c>
    </row>
    <row r="1594" spans="1:26">
      <c r="A1594" s="15">
        <v>211</v>
      </c>
      <c r="B1594" s="15">
        <v>1</v>
      </c>
      <c r="C1594" s="15" t="s">
        <v>1976</v>
      </c>
      <c r="D1594" s="15">
        <v>6</v>
      </c>
      <c r="E1594" s="15" t="s">
        <v>1987</v>
      </c>
      <c r="F1594" s="15">
        <v>7</v>
      </c>
      <c r="G1594" s="15" t="s">
        <v>1988</v>
      </c>
      <c r="H1594" s="16" t="s">
        <v>1989</v>
      </c>
      <c r="I1594" s="16" t="s">
        <v>1990</v>
      </c>
      <c r="J1594" s="15" t="s">
        <v>1991</v>
      </c>
      <c r="K1594" s="9" cm="1">
        <f t="array" ref="K1594">IF(I1594="","",_xlfn.XLOOKUP(0&amp;A1594&amp;IF(F1594&lt;&gt;"",F1594,LOOKUP(2,1/(F$2:F1594&lt;&gt;""),F$2:F1594))&amp;I1594,Hoja4!G:G,Hoja4!F:F,"",0))</f>
        <v>22744949000</v>
      </c>
      <c r="L1594" s="2"/>
      <c r="M1594" s="15"/>
      <c r="N1594" s="15"/>
      <c r="O1594" s="15"/>
      <c r="P1594" s="15"/>
      <c r="Q1594" s="15"/>
      <c r="R1594" s="15"/>
      <c r="S1594" s="15"/>
      <c r="T1594" s="15"/>
      <c r="U1594" s="15"/>
      <c r="V1594" s="15"/>
      <c r="W1594" s="15"/>
      <c r="X1594" s="15"/>
      <c r="Y1594" s="15"/>
      <c r="Z1594" s="15"/>
    </row>
    <row r="1595" spans="1:26">
      <c r="A1595" s="15">
        <v>211</v>
      </c>
      <c r="B1595" s="15">
        <v>1</v>
      </c>
      <c r="C1595" s="15"/>
      <c r="D1595" s="15"/>
      <c r="E1595" s="15"/>
      <c r="F1595" s="15"/>
      <c r="G1595" s="15"/>
      <c r="H1595" s="16" t="s">
        <v>1992</v>
      </c>
      <c r="I1595" s="16" t="s">
        <v>1993</v>
      </c>
      <c r="J1595" s="15" t="s">
        <v>1994</v>
      </c>
      <c r="K1595" s="9" cm="1">
        <f t="array" ref="K1595">IF(I1595="","",_xlfn.XLOOKUP(0&amp;A1595&amp;IF(F1595&lt;&gt;"",F1595,LOOKUP(2,1/(F$2:F1595&lt;&gt;""),F$2:F1595))&amp;I1595,Hoja4!G:G,Hoja4!F:F,"",0))</f>
        <v>63668171000</v>
      </c>
      <c r="L1595" s="2"/>
      <c r="M1595" s="15"/>
      <c r="N1595" s="15"/>
      <c r="O1595" s="15"/>
      <c r="P1595" s="15"/>
      <c r="Q1595" s="15"/>
      <c r="R1595" s="15"/>
      <c r="S1595" s="15"/>
      <c r="T1595" s="15"/>
      <c r="U1595" s="15"/>
      <c r="V1595" s="15"/>
      <c r="W1595" s="15"/>
      <c r="X1595" s="15"/>
      <c r="Y1595" s="15"/>
      <c r="Z1595" s="15"/>
    </row>
    <row r="1596" spans="1:26">
      <c r="A1596" s="15">
        <v>211</v>
      </c>
      <c r="B1596" s="15">
        <v>1</v>
      </c>
      <c r="C1596" s="15"/>
      <c r="D1596" s="15"/>
      <c r="E1596" s="15"/>
      <c r="F1596" s="15"/>
      <c r="G1596" s="15"/>
      <c r="H1596" s="16" t="s">
        <v>32</v>
      </c>
      <c r="I1596" s="16" t="s">
        <v>32</v>
      </c>
      <c r="J1596" s="15"/>
      <c r="K1596" s="18" t="str" cm="1">
        <f t="array" ref="K1596">IF(I1596="","",_xlfn.XLOOKUP(0&amp;A1596&amp;IF(F1596&lt;&gt;"",F1596,LOOKUP(2,1/(F$2:F1596&lt;&gt;""),F$2:F1596))&amp;I1596,Hoja4!G:G,Hoja4!F:F,"",0))</f>
        <v/>
      </c>
      <c r="L1596" s="15"/>
      <c r="M1596" s="15">
        <v>7</v>
      </c>
      <c r="N1596" s="15" t="s">
        <v>1995</v>
      </c>
      <c r="O1596" s="15" t="s">
        <v>40</v>
      </c>
      <c r="P1596" s="15" t="s">
        <v>35</v>
      </c>
      <c r="Q1596" s="15" t="s">
        <v>36</v>
      </c>
      <c r="R1596" s="15" t="s">
        <v>1038</v>
      </c>
      <c r="S1596" s="15">
        <v>29040</v>
      </c>
      <c r="T1596" s="15"/>
      <c r="U1596" s="15">
        <v>68196</v>
      </c>
      <c r="V1596" s="15">
        <v>6000</v>
      </c>
      <c r="W1596" s="15" t="s">
        <v>38</v>
      </c>
      <c r="X1596" s="15" t="s">
        <v>38</v>
      </c>
      <c r="Y1596" s="15" t="s">
        <v>38</v>
      </c>
      <c r="Z1596" s="2"/>
    </row>
    <row r="1597" spans="1:26">
      <c r="A1597" s="15">
        <v>211</v>
      </c>
      <c r="B1597" s="15">
        <v>1</v>
      </c>
      <c r="C1597" s="15"/>
      <c r="D1597" s="15"/>
      <c r="E1597" s="15"/>
      <c r="F1597" s="15"/>
      <c r="G1597" s="15"/>
      <c r="H1597" s="16" t="s">
        <v>32</v>
      </c>
      <c r="I1597" s="16" t="s">
        <v>32</v>
      </c>
      <c r="J1597" s="15"/>
      <c r="K1597" s="18" t="str" cm="1">
        <f t="array" ref="K1597">IF(I1597="","",_xlfn.XLOOKUP(0&amp;A1597&amp;IF(F1597&lt;&gt;"",F1597,LOOKUP(2,1/(F$2:F1597&lt;&gt;""),F$2:F1597))&amp;I1597,Hoja4!G:G,Hoja4!F:F,"",0))</f>
        <v/>
      </c>
      <c r="L1597" s="15"/>
      <c r="M1597" s="15">
        <v>13</v>
      </c>
      <c r="N1597" s="15" t="s">
        <v>1996</v>
      </c>
      <c r="O1597" s="15" t="s">
        <v>34</v>
      </c>
      <c r="P1597" s="15" t="s">
        <v>115</v>
      </c>
      <c r="Q1597" s="15" t="s">
        <v>36</v>
      </c>
      <c r="R1597" s="15" t="s">
        <v>374</v>
      </c>
      <c r="S1597" s="15">
        <v>2686</v>
      </c>
      <c r="T1597" s="15"/>
      <c r="U1597" s="15">
        <v>2200</v>
      </c>
      <c r="V1597" s="15">
        <v>2000</v>
      </c>
      <c r="W1597" s="15" t="s">
        <v>38</v>
      </c>
      <c r="X1597" s="15" t="s">
        <v>38</v>
      </c>
      <c r="Y1597" s="15" t="s">
        <v>38</v>
      </c>
      <c r="Z1597" s="2"/>
    </row>
    <row r="1598" spans="1:26">
      <c r="A1598" s="15">
        <v>211</v>
      </c>
      <c r="B1598" s="15">
        <v>1</v>
      </c>
      <c r="C1598" s="15"/>
      <c r="D1598" s="15"/>
      <c r="E1598" s="15"/>
      <c r="F1598" s="15"/>
      <c r="G1598" s="15"/>
      <c r="H1598" s="16" t="s">
        <v>32</v>
      </c>
      <c r="I1598" s="16" t="s">
        <v>32</v>
      </c>
      <c r="J1598" s="15"/>
      <c r="K1598" s="18" t="str" cm="1">
        <f t="array" ref="K1598">IF(I1598="","",_xlfn.XLOOKUP(0&amp;A1598&amp;IF(F1598&lt;&gt;"",F1598,LOOKUP(2,1/(F$2:F1598&lt;&gt;""),F$2:F1598))&amp;I1598,Hoja4!G:G,Hoja4!F:F,"",0))</f>
        <v/>
      </c>
      <c r="L1598" s="15"/>
      <c r="M1598" s="15">
        <v>14</v>
      </c>
      <c r="N1598" s="15" t="s">
        <v>1997</v>
      </c>
      <c r="O1598" s="15" t="s">
        <v>34</v>
      </c>
      <c r="P1598" s="15" t="s">
        <v>115</v>
      </c>
      <c r="Q1598" s="15" t="s">
        <v>36</v>
      </c>
      <c r="R1598" s="15" t="s">
        <v>1038</v>
      </c>
      <c r="S1598" s="15">
        <v>40221</v>
      </c>
      <c r="T1598" s="15"/>
      <c r="U1598" s="15">
        <v>49300</v>
      </c>
      <c r="V1598" s="15">
        <v>44000</v>
      </c>
      <c r="W1598" s="15" t="s">
        <v>38</v>
      </c>
      <c r="X1598" s="15" t="s">
        <v>38</v>
      </c>
      <c r="Y1598" s="15" t="s">
        <v>38</v>
      </c>
      <c r="Z1598" s="2"/>
    </row>
    <row r="1599" spans="1:26">
      <c r="A1599" s="3">
        <v>211</v>
      </c>
      <c r="B1599" s="3">
        <v>1</v>
      </c>
      <c r="C1599" s="3" t="s">
        <v>1976</v>
      </c>
      <c r="D1599" s="3"/>
      <c r="E1599" s="3"/>
      <c r="F1599" s="3">
        <v>7</v>
      </c>
      <c r="G1599" s="3" t="s">
        <v>1988</v>
      </c>
      <c r="H1599" s="4" t="s">
        <v>32</v>
      </c>
      <c r="I1599" s="4" t="s">
        <v>32</v>
      </c>
      <c r="J1599" s="3" t="s">
        <v>44</v>
      </c>
      <c r="K1599" s="11">
        <f>SUM(K1594:K1598)</f>
        <v>86413120000</v>
      </c>
      <c r="L1599" s="13">
        <f>SUM(L1594:L1598)</f>
        <v>0</v>
      </c>
      <c r="M1599" s="3"/>
      <c r="N1599" s="3"/>
      <c r="O1599" s="3"/>
      <c r="P1599" s="3"/>
      <c r="Q1599" s="3"/>
      <c r="R1599" s="3"/>
      <c r="S1599" s="3"/>
      <c r="T1599" s="3"/>
      <c r="U1599" s="3"/>
      <c r="V1599" s="3"/>
      <c r="W1599" s="3"/>
      <c r="X1599" s="3"/>
      <c r="Y1599" s="3" t="s">
        <v>45</v>
      </c>
      <c r="Z1599" s="13">
        <f>SUM(Z1594:Z1598)</f>
        <v>0</v>
      </c>
    </row>
    <row r="1600" spans="1:26">
      <c r="A1600" s="15">
        <v>211</v>
      </c>
      <c r="B1600" s="15">
        <v>1</v>
      </c>
      <c r="C1600" s="15" t="s">
        <v>1976</v>
      </c>
      <c r="D1600" s="15">
        <v>7</v>
      </c>
      <c r="E1600" s="15" t="s">
        <v>317</v>
      </c>
      <c r="F1600" s="15">
        <v>8</v>
      </c>
      <c r="G1600" s="15" t="s">
        <v>318</v>
      </c>
      <c r="H1600" s="16" t="s">
        <v>1998</v>
      </c>
      <c r="I1600" s="16" t="s">
        <v>1999</v>
      </c>
      <c r="J1600" s="15" t="s">
        <v>2000</v>
      </c>
      <c r="K1600" s="9" cm="1">
        <f t="array" ref="K1600">IF(I1600="","",_xlfn.XLOOKUP(0&amp;A1600&amp;IF(F1600&lt;&gt;"",F1600,LOOKUP(2,1/(F$2:F1600&lt;&gt;""),F$2:F1600))&amp;I1600,Hoja4!G:G,Hoja4!F:F,"",0))</f>
        <v>14434112000</v>
      </c>
      <c r="L1600" s="2"/>
      <c r="M1600" s="15"/>
      <c r="N1600" s="15"/>
      <c r="O1600" s="15"/>
      <c r="P1600" s="15"/>
      <c r="Q1600" s="15"/>
      <c r="R1600" s="15"/>
      <c r="S1600" s="15"/>
      <c r="T1600" s="15"/>
      <c r="U1600" s="15"/>
      <c r="V1600" s="15"/>
      <c r="W1600" s="15"/>
      <c r="X1600" s="15"/>
      <c r="Y1600" s="15"/>
      <c r="Z1600" s="15"/>
    </row>
    <row r="1601" spans="1:26">
      <c r="A1601" s="15">
        <v>211</v>
      </c>
      <c r="B1601" s="15">
        <v>1</v>
      </c>
      <c r="C1601" s="15"/>
      <c r="D1601" s="15"/>
      <c r="E1601" s="15"/>
      <c r="F1601" s="15"/>
      <c r="G1601" s="15"/>
      <c r="H1601" s="16" t="s">
        <v>32</v>
      </c>
      <c r="I1601" s="16" t="s">
        <v>32</v>
      </c>
      <c r="J1601" s="15"/>
      <c r="K1601" s="18" t="str" cm="1">
        <f t="array" ref="K1601">IF(I1601="","",_xlfn.XLOOKUP(0&amp;A1601&amp;IF(F1601&lt;&gt;"",F1601,LOOKUP(2,1/(F$2:F1601&lt;&gt;""),F$2:F1601))&amp;I1601,Hoja4!G:G,Hoja4!F:F,"",0))</f>
        <v/>
      </c>
      <c r="L1601" s="15"/>
      <c r="M1601" s="15">
        <v>10</v>
      </c>
      <c r="N1601" s="15" t="s">
        <v>2001</v>
      </c>
      <c r="O1601" s="15" t="s">
        <v>76</v>
      </c>
      <c r="P1601" s="15" t="s">
        <v>115</v>
      </c>
      <c r="Q1601" s="15" t="s">
        <v>36</v>
      </c>
      <c r="R1601" s="15" t="s">
        <v>374</v>
      </c>
      <c r="S1601" s="15">
        <v>79.2</v>
      </c>
      <c r="T1601" s="15"/>
      <c r="U1601" s="15">
        <v>95</v>
      </c>
      <c r="V1601" s="15">
        <v>84.2</v>
      </c>
      <c r="W1601" s="15" t="s">
        <v>38</v>
      </c>
      <c r="X1601" s="15" t="s">
        <v>38</v>
      </c>
      <c r="Y1601" s="15" t="s">
        <v>38</v>
      </c>
      <c r="Z1601" s="2"/>
    </row>
    <row r="1602" spans="1:26">
      <c r="A1602" s="3">
        <v>211</v>
      </c>
      <c r="B1602" s="3">
        <v>1</v>
      </c>
      <c r="C1602" s="3" t="s">
        <v>1976</v>
      </c>
      <c r="D1602" s="3"/>
      <c r="E1602" s="3"/>
      <c r="F1602" s="3">
        <v>8</v>
      </c>
      <c r="G1602" s="3" t="s">
        <v>318</v>
      </c>
      <c r="H1602" s="4" t="s">
        <v>32</v>
      </c>
      <c r="I1602" s="4" t="s">
        <v>32</v>
      </c>
      <c r="J1602" s="3" t="s">
        <v>44</v>
      </c>
      <c r="K1602" s="11">
        <f>SUM(K1600:K1601)</f>
        <v>14434112000</v>
      </c>
      <c r="L1602" s="13">
        <f>SUM(L1600:L1601)</f>
        <v>0</v>
      </c>
      <c r="M1602" s="3"/>
      <c r="N1602" s="3"/>
      <c r="O1602" s="3"/>
      <c r="P1602" s="3"/>
      <c r="Q1602" s="3"/>
      <c r="R1602" s="3"/>
      <c r="S1602" s="3"/>
      <c r="T1602" s="3"/>
      <c r="U1602" s="3"/>
      <c r="V1602" s="3"/>
      <c r="W1602" s="3"/>
      <c r="X1602" s="3"/>
      <c r="Y1602" s="3" t="s">
        <v>45</v>
      </c>
      <c r="Z1602" s="13">
        <f>SUM(Z1600:Z1601)</f>
        <v>0</v>
      </c>
    </row>
    <row r="1603" spans="1:26">
      <c r="A1603" s="15">
        <v>211</v>
      </c>
      <c r="B1603" s="15">
        <v>1</v>
      </c>
      <c r="C1603" s="15" t="s">
        <v>1976</v>
      </c>
      <c r="D1603" s="15">
        <v>3</v>
      </c>
      <c r="E1603" s="15" t="s">
        <v>2002</v>
      </c>
      <c r="F1603" s="15">
        <v>3</v>
      </c>
      <c r="G1603" s="15" t="s">
        <v>2003</v>
      </c>
      <c r="H1603" s="16" t="s">
        <v>2004</v>
      </c>
      <c r="I1603" s="16" t="s">
        <v>2005</v>
      </c>
      <c r="J1603" s="15" t="s">
        <v>2006</v>
      </c>
      <c r="K1603" s="9" cm="1">
        <f t="array" ref="K1603">IF(I1603="","",_xlfn.XLOOKUP(0&amp;A1603&amp;IF(F1603&lt;&gt;"",F1603,LOOKUP(2,1/(F$2:F1603&lt;&gt;""),F$2:F1603))&amp;I1603,Hoja4!G:G,Hoja4!F:F,"",0))</f>
        <v>190802675000</v>
      </c>
      <c r="L1603" s="2"/>
      <c r="M1603" s="15"/>
      <c r="N1603" s="15"/>
      <c r="O1603" s="15"/>
      <c r="P1603" s="15"/>
      <c r="Q1603" s="15"/>
      <c r="R1603" s="15"/>
      <c r="S1603" s="15"/>
      <c r="T1603" s="15"/>
      <c r="U1603" s="15"/>
      <c r="V1603" s="15"/>
      <c r="W1603" s="15"/>
      <c r="X1603" s="15"/>
      <c r="Y1603" s="15"/>
      <c r="Z1603" s="15"/>
    </row>
    <row r="1604" spans="1:26">
      <c r="A1604" s="15">
        <v>211</v>
      </c>
      <c r="B1604" s="15">
        <v>1</v>
      </c>
      <c r="C1604" s="15"/>
      <c r="D1604" s="15"/>
      <c r="E1604" s="15"/>
      <c r="F1604" s="15"/>
      <c r="G1604" s="15"/>
      <c r="H1604" s="16" t="s">
        <v>2007</v>
      </c>
      <c r="I1604" s="16" t="s">
        <v>2008</v>
      </c>
      <c r="J1604" s="15" t="s">
        <v>2009</v>
      </c>
      <c r="K1604" s="9" cm="1">
        <f t="array" ref="K1604">IF(I1604="","",_xlfn.XLOOKUP(0&amp;A1604&amp;IF(F1604&lt;&gt;"",F1604,LOOKUP(2,1/(F$2:F1604&lt;&gt;""),F$2:F1604))&amp;I1604,Hoja4!G:G,Hoja4!F:F,"",0))</f>
        <v>1770000000</v>
      </c>
      <c r="L1604" s="2"/>
      <c r="M1604" s="15"/>
      <c r="N1604" s="15"/>
      <c r="O1604" s="15"/>
      <c r="P1604" s="15"/>
      <c r="Q1604" s="15"/>
      <c r="R1604" s="15"/>
      <c r="S1604" s="15"/>
      <c r="T1604" s="15"/>
      <c r="U1604" s="15"/>
      <c r="V1604" s="15"/>
      <c r="W1604" s="15"/>
      <c r="X1604" s="15"/>
      <c r="Y1604" s="15"/>
      <c r="Z1604" s="15"/>
    </row>
    <row r="1605" spans="1:26">
      <c r="A1605" s="15">
        <v>211</v>
      </c>
      <c r="B1605" s="15">
        <v>1</v>
      </c>
      <c r="C1605" s="15"/>
      <c r="D1605" s="15"/>
      <c r="E1605" s="15"/>
      <c r="F1605" s="15"/>
      <c r="G1605" s="15"/>
      <c r="H1605" s="16" t="s">
        <v>32</v>
      </c>
      <c r="I1605" s="16" t="s">
        <v>32</v>
      </c>
      <c r="J1605" s="15"/>
      <c r="K1605" s="18" t="str" cm="1">
        <f t="array" ref="K1605">IF(I1605="","",_xlfn.XLOOKUP(0&amp;A1605&amp;IF(F1605&lt;&gt;"",F1605,LOOKUP(2,1/(F$2:F1605&lt;&gt;""),F$2:F1605))&amp;I1605,Hoja4!G:G,Hoja4!F:F,"",0))</f>
        <v/>
      </c>
      <c r="L1605" s="15"/>
      <c r="M1605" s="15">
        <v>11</v>
      </c>
      <c r="N1605" s="15" t="s">
        <v>2010</v>
      </c>
      <c r="O1605" s="15" t="s">
        <v>100</v>
      </c>
      <c r="P1605" s="15" t="s">
        <v>35</v>
      </c>
      <c r="Q1605" s="15" t="s">
        <v>41</v>
      </c>
      <c r="R1605" s="15" t="s">
        <v>1038</v>
      </c>
      <c r="S1605" s="15">
        <v>100</v>
      </c>
      <c r="T1605" s="15"/>
      <c r="U1605" s="15">
        <v>100</v>
      </c>
      <c r="V1605" s="15">
        <v>1</v>
      </c>
      <c r="W1605" s="15" t="s">
        <v>38</v>
      </c>
      <c r="X1605" s="15" t="s">
        <v>38</v>
      </c>
      <c r="Y1605" s="15" t="s">
        <v>38</v>
      </c>
      <c r="Z1605" s="2"/>
    </row>
    <row r="1606" spans="1:26">
      <c r="A1606" s="3">
        <v>211</v>
      </c>
      <c r="B1606" s="3">
        <v>1</v>
      </c>
      <c r="C1606" s="3" t="s">
        <v>1976</v>
      </c>
      <c r="D1606" s="3"/>
      <c r="E1606" s="3"/>
      <c r="F1606" s="3">
        <v>3</v>
      </c>
      <c r="G1606" s="3" t="s">
        <v>2003</v>
      </c>
      <c r="H1606" s="4" t="s">
        <v>32</v>
      </c>
      <c r="I1606" s="4" t="s">
        <v>32</v>
      </c>
      <c r="J1606" s="3" t="s">
        <v>44</v>
      </c>
      <c r="K1606" s="11">
        <f>SUM(K1603:K1605)</f>
        <v>192572675000</v>
      </c>
      <c r="L1606" s="13">
        <f>SUM(L1603:L1605)</f>
        <v>0</v>
      </c>
      <c r="M1606" s="3"/>
      <c r="N1606" s="3"/>
      <c r="O1606" s="3"/>
      <c r="P1606" s="3"/>
      <c r="Q1606" s="3"/>
      <c r="R1606" s="3"/>
      <c r="S1606" s="3"/>
      <c r="T1606" s="3"/>
      <c r="U1606" s="3"/>
      <c r="V1606" s="3"/>
      <c r="W1606" s="3"/>
      <c r="X1606" s="3"/>
      <c r="Y1606" s="3" t="s">
        <v>45</v>
      </c>
      <c r="Z1606" s="13">
        <f>SUM(Z1603:Z1605)</f>
        <v>0</v>
      </c>
    </row>
    <row r="1607" spans="1:26">
      <c r="A1607" s="15">
        <v>211</v>
      </c>
      <c r="B1607" s="15">
        <v>1</v>
      </c>
      <c r="C1607" s="15" t="s">
        <v>1976</v>
      </c>
      <c r="D1607" s="15">
        <v>3</v>
      </c>
      <c r="E1607" s="15" t="s">
        <v>2002</v>
      </c>
      <c r="F1607" s="15">
        <v>5</v>
      </c>
      <c r="G1607" s="15" t="s">
        <v>2011</v>
      </c>
      <c r="H1607" s="16" t="s">
        <v>2012</v>
      </c>
      <c r="I1607" s="16" t="s">
        <v>2013</v>
      </c>
      <c r="J1607" s="15" t="s">
        <v>2014</v>
      </c>
      <c r="K1607" s="9" cm="1">
        <f t="array" ref="K1607">IF(I1607="","",_xlfn.XLOOKUP(0&amp;A1607&amp;IF(F1607&lt;&gt;"",F1607,LOOKUP(2,1/(F$2:F1607&lt;&gt;""),F$2:F1607))&amp;I1607,Hoja4!G:G,Hoja4!F:F,"",0))</f>
        <v>148249159000</v>
      </c>
      <c r="L1607" s="2"/>
      <c r="M1607" s="15"/>
      <c r="N1607" s="15"/>
      <c r="O1607" s="15"/>
      <c r="P1607" s="15"/>
      <c r="Q1607" s="15"/>
      <c r="R1607" s="15"/>
      <c r="S1607" s="15"/>
      <c r="T1607" s="15"/>
      <c r="U1607" s="15"/>
      <c r="V1607" s="15"/>
      <c r="W1607" s="15"/>
      <c r="X1607" s="15"/>
      <c r="Y1607" s="15"/>
      <c r="Z1607" s="15"/>
    </row>
    <row r="1608" spans="1:26">
      <c r="A1608" s="15">
        <v>211</v>
      </c>
      <c r="B1608" s="15">
        <v>1</v>
      </c>
      <c r="C1608" s="15"/>
      <c r="D1608" s="15"/>
      <c r="E1608" s="15"/>
      <c r="F1608" s="15"/>
      <c r="G1608" s="15"/>
      <c r="H1608" s="16" t="s">
        <v>32</v>
      </c>
      <c r="I1608" s="16" t="s">
        <v>32</v>
      </c>
      <c r="J1608" s="15"/>
      <c r="K1608" s="18" t="str" cm="1">
        <f t="array" ref="K1608">IF(I1608="","",_xlfn.XLOOKUP(0&amp;A1608&amp;IF(F1608&lt;&gt;"",F1608,LOOKUP(2,1/(F$2:F1608&lt;&gt;""),F$2:F1608))&amp;I1608,Hoja4!G:G,Hoja4!F:F,"",0))</f>
        <v/>
      </c>
      <c r="L1608" s="15"/>
      <c r="M1608" s="15">
        <v>12</v>
      </c>
      <c r="N1608" s="17" t="s">
        <v>2015</v>
      </c>
      <c r="O1608" s="15" t="s">
        <v>40</v>
      </c>
      <c r="P1608" s="15" t="s">
        <v>35</v>
      </c>
      <c r="Q1608" s="15" t="s">
        <v>41</v>
      </c>
      <c r="R1608" s="15" t="s">
        <v>1038</v>
      </c>
      <c r="S1608" s="15">
        <v>100</v>
      </c>
      <c r="T1608" s="15"/>
      <c r="U1608" s="15">
        <v>100</v>
      </c>
      <c r="V1608" s="15">
        <v>0.05</v>
      </c>
      <c r="W1608" s="15" t="s">
        <v>38</v>
      </c>
      <c r="X1608" s="15" t="s">
        <v>38</v>
      </c>
      <c r="Y1608" s="15" t="s">
        <v>38</v>
      </c>
      <c r="Z1608" s="2"/>
    </row>
    <row r="1609" spans="1:26">
      <c r="A1609" s="15">
        <v>211</v>
      </c>
      <c r="B1609" s="15">
        <v>1</v>
      </c>
      <c r="C1609" s="15"/>
      <c r="D1609" s="15"/>
      <c r="E1609" s="15"/>
      <c r="F1609" s="15"/>
      <c r="G1609" s="15"/>
      <c r="H1609" s="16" t="s">
        <v>32</v>
      </c>
      <c r="I1609" s="16" t="s">
        <v>32</v>
      </c>
      <c r="J1609" s="15"/>
      <c r="K1609" s="18" t="str" cm="1">
        <f t="array" ref="K1609">IF(I1609="","",_xlfn.XLOOKUP(0&amp;A1609&amp;IF(F1609&lt;&gt;"",F1609,LOOKUP(2,1/(F$2:F1609&lt;&gt;""),F$2:F1609))&amp;I1609,Hoja4!G:G,Hoja4!F:F,"",0))</f>
        <v/>
      </c>
      <c r="L1609" s="15"/>
      <c r="M1609" s="15">
        <v>15</v>
      </c>
      <c r="N1609" s="17" t="s">
        <v>2016</v>
      </c>
      <c r="O1609" s="15" t="s">
        <v>40</v>
      </c>
      <c r="P1609" s="15" t="s">
        <v>35</v>
      </c>
      <c r="Q1609" s="15" t="s">
        <v>41</v>
      </c>
      <c r="R1609" s="15" t="s">
        <v>1038</v>
      </c>
      <c r="S1609" s="15">
        <v>100</v>
      </c>
      <c r="T1609" s="15"/>
      <c r="U1609" s="15">
        <v>100</v>
      </c>
      <c r="V1609" s="15">
        <v>0.09</v>
      </c>
      <c r="W1609" s="15" t="s">
        <v>38</v>
      </c>
      <c r="X1609" s="15" t="s">
        <v>38</v>
      </c>
      <c r="Y1609" s="15" t="s">
        <v>38</v>
      </c>
      <c r="Z1609" s="2"/>
    </row>
    <row r="1610" spans="1:26">
      <c r="A1610" s="3">
        <v>211</v>
      </c>
      <c r="B1610" s="3">
        <v>1</v>
      </c>
      <c r="C1610" s="3" t="s">
        <v>1976</v>
      </c>
      <c r="D1610" s="3"/>
      <c r="E1610" s="3"/>
      <c r="F1610" s="3">
        <v>5</v>
      </c>
      <c r="G1610" s="3" t="s">
        <v>2011</v>
      </c>
      <c r="H1610" s="4" t="s">
        <v>32</v>
      </c>
      <c r="I1610" s="4" t="s">
        <v>32</v>
      </c>
      <c r="J1610" s="3" t="s">
        <v>44</v>
      </c>
      <c r="K1610" s="11">
        <f>SUM(K1607:K1609)</f>
        <v>148249159000</v>
      </c>
      <c r="L1610" s="13">
        <f>SUM(L1607:L1609)</f>
        <v>0</v>
      </c>
      <c r="M1610" s="3"/>
      <c r="N1610" s="3"/>
      <c r="O1610" s="3"/>
      <c r="P1610" s="3"/>
      <c r="Q1610" s="3"/>
      <c r="R1610" s="3"/>
      <c r="S1610" s="3"/>
      <c r="T1610" s="3"/>
      <c r="U1610" s="3"/>
      <c r="V1610" s="3"/>
      <c r="W1610" s="3"/>
      <c r="X1610" s="3"/>
      <c r="Y1610" s="3" t="s">
        <v>45</v>
      </c>
      <c r="Z1610" s="13">
        <f>SUM(Z1607:Z1609)</f>
        <v>0</v>
      </c>
    </row>
    <row r="1611" spans="1:26">
      <c r="A1611" s="5">
        <v>211</v>
      </c>
      <c r="B1611" s="5">
        <v>1</v>
      </c>
      <c r="C1611" s="5" t="s">
        <v>1976</v>
      </c>
      <c r="D1611" s="5"/>
      <c r="E1611" s="5"/>
      <c r="F1611" s="5"/>
      <c r="G1611" s="5"/>
      <c r="H1611" s="6" t="s">
        <v>32</v>
      </c>
      <c r="I1611" s="6" t="s">
        <v>32</v>
      </c>
      <c r="J1611" s="5" t="s">
        <v>121</v>
      </c>
      <c r="K1611" s="12">
        <f>SUM(K1593,K1599,K1602,K1606,K1610)</f>
        <v>498513226000</v>
      </c>
      <c r="L1611" s="14">
        <f>SUM(L1593,L1599,L1602,L1606,L1610)</f>
        <v>0</v>
      </c>
      <c r="M1611" s="5"/>
      <c r="N1611" s="5"/>
      <c r="O1611" s="5"/>
      <c r="P1611" s="5"/>
      <c r="Q1611" s="5"/>
      <c r="R1611" s="5"/>
      <c r="S1611" s="5"/>
      <c r="T1611" s="5"/>
      <c r="U1611" s="5"/>
      <c r="V1611" s="5"/>
      <c r="W1611" s="5"/>
      <c r="X1611" s="5"/>
      <c r="Y1611" s="5" t="s">
        <v>121</v>
      </c>
      <c r="Z1611" s="14">
        <f>SUM(Z1593,Z1599,Z1602,Z1606,Z1610)</f>
        <v>0</v>
      </c>
    </row>
    <row r="1612" spans="1:26">
      <c r="A1612" s="15">
        <v>213</v>
      </c>
      <c r="B1612" s="15">
        <v>1</v>
      </c>
      <c r="C1612" s="15" t="s">
        <v>2017</v>
      </c>
      <c r="D1612" s="15">
        <v>1</v>
      </c>
      <c r="E1612" s="15" t="s">
        <v>2018</v>
      </c>
      <c r="F1612" s="15">
        <v>1</v>
      </c>
      <c r="G1612" s="15" t="s">
        <v>2019</v>
      </c>
      <c r="H1612" s="16" t="s">
        <v>2020</v>
      </c>
      <c r="I1612" s="16" t="s">
        <v>2021</v>
      </c>
      <c r="J1612" s="15" t="s">
        <v>2022</v>
      </c>
      <c r="K1612" s="9" cm="1">
        <f t="array" ref="K1612">IF(I1612="","",_xlfn.XLOOKUP(0&amp;A1612&amp;IF(F1612&lt;&gt;"",F1612,LOOKUP(2,1/(F$2:F1612&lt;&gt;""),F$2:F1612))&amp;I1612,Hoja4!G:G,Hoja4!F:F,"",0))</f>
        <v>452500000</v>
      </c>
      <c r="L1612" s="2"/>
      <c r="M1612" s="15"/>
      <c r="N1612" s="15"/>
      <c r="O1612" s="15"/>
      <c r="P1612" s="15"/>
      <c r="Q1612" s="15"/>
      <c r="R1612" s="15"/>
      <c r="S1612" s="15"/>
      <c r="T1612" s="15"/>
      <c r="U1612" s="15"/>
      <c r="V1612" s="15"/>
      <c r="W1612" s="15"/>
      <c r="X1612" s="15"/>
      <c r="Y1612" s="15"/>
      <c r="Z1612" s="15"/>
    </row>
    <row r="1613" spans="1:26">
      <c r="A1613" s="15">
        <v>213</v>
      </c>
      <c r="B1613" s="15">
        <v>1</v>
      </c>
      <c r="C1613" s="15"/>
      <c r="D1613" s="15"/>
      <c r="E1613" s="15"/>
      <c r="F1613" s="15"/>
      <c r="G1613" s="15"/>
      <c r="H1613" s="16" t="s">
        <v>32</v>
      </c>
      <c r="I1613" s="16" t="s">
        <v>32</v>
      </c>
      <c r="J1613" s="15"/>
      <c r="K1613" s="18" t="str" cm="1">
        <f t="array" ref="K1613">IF(I1613="","",_xlfn.XLOOKUP(0&amp;A1613&amp;IF(F1613&lt;&gt;"",F1613,LOOKUP(2,1/(F$2:F1613&lt;&gt;""),F$2:F1613))&amp;I1613,Hoja4!G:G,Hoja4!F:F,"",0))</f>
        <v/>
      </c>
      <c r="L1613" s="15"/>
      <c r="M1613" s="15">
        <v>1</v>
      </c>
      <c r="N1613" s="15" t="s">
        <v>2023</v>
      </c>
      <c r="O1613" s="15" t="s">
        <v>40</v>
      </c>
      <c r="P1613" s="15" t="s">
        <v>131</v>
      </c>
      <c r="Q1613" s="15" t="s">
        <v>36</v>
      </c>
      <c r="R1613" s="15" t="s">
        <v>1038</v>
      </c>
      <c r="S1613" s="15">
        <v>2160</v>
      </c>
      <c r="T1613" s="15"/>
      <c r="U1613" s="15">
        <v>17700</v>
      </c>
      <c r="V1613" s="15">
        <v>1800</v>
      </c>
      <c r="W1613" s="15" t="s">
        <v>38</v>
      </c>
      <c r="X1613" s="15" t="s">
        <v>38</v>
      </c>
      <c r="Y1613" s="15" t="s">
        <v>38</v>
      </c>
      <c r="Z1613" s="2"/>
    </row>
    <row r="1614" spans="1:26">
      <c r="A1614" s="3">
        <v>213</v>
      </c>
      <c r="B1614" s="3">
        <v>1</v>
      </c>
      <c r="C1614" s="3" t="s">
        <v>2017</v>
      </c>
      <c r="D1614" s="3"/>
      <c r="E1614" s="3"/>
      <c r="F1614" s="3">
        <v>1</v>
      </c>
      <c r="G1614" s="3" t="s">
        <v>2019</v>
      </c>
      <c r="H1614" s="4" t="s">
        <v>32</v>
      </c>
      <c r="I1614" s="4" t="s">
        <v>32</v>
      </c>
      <c r="J1614" s="3" t="s">
        <v>44</v>
      </c>
      <c r="K1614" s="11">
        <f>SUM(K1612:K1613)</f>
        <v>452500000</v>
      </c>
      <c r="L1614" s="13">
        <f>SUM(L1611:L1613)</f>
        <v>0</v>
      </c>
      <c r="M1614" s="3"/>
      <c r="N1614" s="3"/>
      <c r="O1614" s="3"/>
      <c r="P1614" s="3"/>
      <c r="Q1614" s="3"/>
      <c r="R1614" s="3"/>
      <c r="S1614" s="3"/>
      <c r="T1614" s="3"/>
      <c r="U1614" s="3"/>
      <c r="V1614" s="3"/>
      <c r="W1614" s="3"/>
      <c r="X1614" s="3"/>
      <c r="Y1614" s="3" t="s">
        <v>45</v>
      </c>
      <c r="Z1614" s="13">
        <f>SUM(Z1611:Z1613)</f>
        <v>0</v>
      </c>
    </row>
    <row r="1615" spans="1:26">
      <c r="A1615" s="15">
        <v>213</v>
      </c>
      <c r="B1615" s="15">
        <v>1</v>
      </c>
      <c r="C1615" s="15" t="s">
        <v>2017</v>
      </c>
      <c r="D1615" s="15">
        <v>5</v>
      </c>
      <c r="E1615" s="15" t="s">
        <v>2024</v>
      </c>
      <c r="F1615" s="15">
        <v>2</v>
      </c>
      <c r="G1615" s="15" t="s">
        <v>2025</v>
      </c>
      <c r="H1615" s="16" t="s">
        <v>2026</v>
      </c>
      <c r="I1615" s="16" t="s">
        <v>2027</v>
      </c>
      <c r="J1615" s="15" t="s">
        <v>2028</v>
      </c>
      <c r="K1615" s="9" cm="1">
        <f t="array" ref="K1615">IF(I1615="","",_xlfn.XLOOKUP(0&amp;A1615&amp;IF(F1615&lt;&gt;"",F1615,LOOKUP(2,1/(F$2:F1615&lt;&gt;""),F$2:F1615))&amp;I1615,Hoja4!G:G,Hoja4!F:F,"",0))</f>
        <v>8659905000</v>
      </c>
      <c r="L1615" s="2"/>
      <c r="M1615" s="15"/>
      <c r="N1615" s="15"/>
      <c r="O1615" s="15"/>
      <c r="P1615" s="15"/>
      <c r="Q1615" s="15"/>
      <c r="R1615" s="15"/>
      <c r="S1615" s="15"/>
      <c r="T1615" s="15"/>
      <c r="U1615" s="15"/>
      <c r="V1615" s="15"/>
      <c r="W1615" s="15"/>
      <c r="X1615" s="15"/>
      <c r="Y1615" s="15"/>
      <c r="Z1615" s="15"/>
    </row>
    <row r="1616" spans="1:26">
      <c r="A1616" s="15">
        <v>213</v>
      </c>
      <c r="B1616" s="15">
        <v>1</v>
      </c>
      <c r="C1616" s="15"/>
      <c r="D1616" s="15"/>
      <c r="E1616" s="15"/>
      <c r="F1616" s="15"/>
      <c r="G1616" s="15"/>
      <c r="H1616" s="16" t="s">
        <v>2029</v>
      </c>
      <c r="I1616" s="16" t="s">
        <v>2030</v>
      </c>
      <c r="J1616" s="15" t="s">
        <v>2031</v>
      </c>
      <c r="K1616" s="9" cm="1">
        <f t="array" ref="K1616">IF(I1616="","",_xlfn.XLOOKUP(0&amp;A1616&amp;IF(F1616&lt;&gt;"",F1616,LOOKUP(2,1/(F$2:F1616&lt;&gt;""),F$2:F1616))&amp;I1616,Hoja4!G:G,Hoja4!F:F,"",0))</f>
        <v>2706750000</v>
      </c>
      <c r="L1616" s="2"/>
      <c r="M1616" s="15"/>
      <c r="N1616" s="15"/>
      <c r="O1616" s="15"/>
      <c r="P1616" s="15"/>
      <c r="Q1616" s="15"/>
      <c r="R1616" s="15"/>
      <c r="S1616" s="15"/>
      <c r="T1616" s="15"/>
      <c r="U1616" s="15"/>
      <c r="V1616" s="15"/>
      <c r="W1616" s="15"/>
      <c r="X1616" s="15"/>
      <c r="Y1616" s="15"/>
      <c r="Z1616" s="15"/>
    </row>
    <row r="1617" spans="1:26">
      <c r="A1617" s="15">
        <v>213</v>
      </c>
      <c r="B1617" s="15">
        <v>1</v>
      </c>
      <c r="C1617" s="15"/>
      <c r="D1617" s="15"/>
      <c r="E1617" s="15"/>
      <c r="F1617" s="15"/>
      <c r="G1617" s="15"/>
      <c r="H1617" s="16" t="s">
        <v>32</v>
      </c>
      <c r="I1617" s="16" t="s">
        <v>32</v>
      </c>
      <c r="J1617" s="15"/>
      <c r="K1617" s="18" t="str" cm="1">
        <f t="array" ref="K1617">IF(I1617="","",_xlfn.XLOOKUP(0&amp;A1617&amp;IF(F1617&lt;&gt;"",F1617,LOOKUP(2,1/(F$2:F1617&lt;&gt;""),F$2:F1617))&amp;I1617,Hoja4!G:G,Hoja4!F:F,"",0))</f>
        <v/>
      </c>
      <c r="L1617" s="15"/>
      <c r="M1617" s="15">
        <v>3</v>
      </c>
      <c r="N1617" s="15" t="s">
        <v>2032</v>
      </c>
      <c r="O1617" s="15" t="s">
        <v>40</v>
      </c>
      <c r="P1617" s="15" t="s">
        <v>131</v>
      </c>
      <c r="Q1617" s="15" t="s">
        <v>36</v>
      </c>
      <c r="R1617" s="15" t="s">
        <v>1038</v>
      </c>
      <c r="S1617" s="15">
        <v>245</v>
      </c>
      <c r="T1617" s="15"/>
      <c r="U1617" s="15">
        <v>2810</v>
      </c>
      <c r="V1617" s="15">
        <v>315</v>
      </c>
      <c r="W1617" s="15" t="s">
        <v>38</v>
      </c>
      <c r="X1617" s="15" t="s">
        <v>38</v>
      </c>
      <c r="Y1617" s="15" t="s">
        <v>38</v>
      </c>
      <c r="Z1617" s="2"/>
    </row>
    <row r="1618" spans="1:26">
      <c r="A1618" s="15">
        <v>213</v>
      </c>
      <c r="B1618" s="15">
        <v>1</v>
      </c>
      <c r="C1618" s="15"/>
      <c r="D1618" s="15"/>
      <c r="E1618" s="15"/>
      <c r="F1618" s="15"/>
      <c r="G1618" s="15"/>
      <c r="H1618" s="16" t="s">
        <v>32</v>
      </c>
      <c r="I1618" s="16" t="s">
        <v>32</v>
      </c>
      <c r="J1618" s="15"/>
      <c r="K1618" s="18" t="str" cm="1">
        <f t="array" ref="K1618">IF(I1618="","",_xlfn.XLOOKUP(0&amp;A1618&amp;IF(F1618&lt;&gt;"",F1618,LOOKUP(2,1/(F$2:F1618&lt;&gt;""),F$2:F1618))&amp;I1618,Hoja4!G:G,Hoja4!F:F,"",0))</f>
        <v/>
      </c>
      <c r="L1618" s="15"/>
      <c r="M1618" s="15">
        <v>4</v>
      </c>
      <c r="N1618" s="15" t="s">
        <v>2033</v>
      </c>
      <c r="O1618" s="15" t="s">
        <v>100</v>
      </c>
      <c r="P1618" s="15" t="s">
        <v>131</v>
      </c>
      <c r="Q1618" s="15" t="s">
        <v>41</v>
      </c>
      <c r="R1618" s="15" t="s">
        <v>374</v>
      </c>
      <c r="S1618" s="15">
        <v>100</v>
      </c>
      <c r="T1618" s="15"/>
      <c r="U1618" s="15">
        <v>100</v>
      </c>
      <c r="V1618" s="15">
        <v>100</v>
      </c>
      <c r="W1618" s="15" t="s">
        <v>38</v>
      </c>
      <c r="X1618" s="15" t="s">
        <v>38</v>
      </c>
      <c r="Y1618" s="15" t="s">
        <v>38</v>
      </c>
      <c r="Z1618" s="2"/>
    </row>
    <row r="1619" spans="1:26">
      <c r="A1619" s="3">
        <v>213</v>
      </c>
      <c r="B1619" s="3">
        <v>1</v>
      </c>
      <c r="C1619" s="3" t="s">
        <v>2017</v>
      </c>
      <c r="D1619" s="3"/>
      <c r="E1619" s="3"/>
      <c r="F1619" s="3">
        <v>2</v>
      </c>
      <c r="G1619" s="3" t="s">
        <v>2025</v>
      </c>
      <c r="H1619" s="4" t="s">
        <v>32</v>
      </c>
      <c r="I1619" s="4" t="s">
        <v>32</v>
      </c>
      <c r="J1619" s="3" t="s">
        <v>44</v>
      </c>
      <c r="K1619" s="11">
        <f>SUM(K1615:K1618)</f>
        <v>11366655000</v>
      </c>
      <c r="L1619" s="13">
        <f>SUM(L1615:L1618)</f>
        <v>0</v>
      </c>
      <c r="M1619" s="3"/>
      <c r="N1619" s="3"/>
      <c r="O1619" s="3"/>
      <c r="P1619" s="3"/>
      <c r="Q1619" s="3"/>
      <c r="R1619" s="3"/>
      <c r="S1619" s="3"/>
      <c r="T1619" s="3"/>
      <c r="U1619" s="3"/>
      <c r="V1619" s="3"/>
      <c r="W1619" s="3"/>
      <c r="X1619" s="3"/>
      <c r="Y1619" s="3" t="s">
        <v>45</v>
      </c>
      <c r="Z1619" s="13">
        <f>SUM(Z1615:Z1618)</f>
        <v>0</v>
      </c>
    </row>
    <row r="1620" spans="1:26">
      <c r="A1620" s="15">
        <v>213</v>
      </c>
      <c r="B1620" s="15">
        <v>1</v>
      </c>
      <c r="C1620" s="15" t="s">
        <v>2017</v>
      </c>
      <c r="D1620" s="15">
        <v>5</v>
      </c>
      <c r="E1620" s="15" t="s">
        <v>2024</v>
      </c>
      <c r="F1620" s="15">
        <v>3</v>
      </c>
      <c r="G1620" s="15" t="s">
        <v>2034</v>
      </c>
      <c r="H1620" s="16" t="s">
        <v>2035</v>
      </c>
      <c r="I1620" s="16" t="s">
        <v>2036</v>
      </c>
      <c r="J1620" s="15" t="s">
        <v>2037</v>
      </c>
      <c r="K1620" s="9" cm="1">
        <f t="array" ref="K1620">IF(I1620="","",_xlfn.XLOOKUP(0&amp;A1620&amp;IF(F1620&lt;&gt;"",F1620,LOOKUP(2,1/(F$2:F1620&lt;&gt;""),F$2:F1620))&amp;I1620,Hoja4!G:G,Hoja4!F:F,"",0))</f>
        <v>2894016000</v>
      </c>
      <c r="L1620" s="2"/>
      <c r="M1620" s="15"/>
      <c r="N1620" s="15"/>
      <c r="O1620" s="15"/>
      <c r="P1620" s="15"/>
      <c r="Q1620" s="15"/>
      <c r="R1620" s="15"/>
      <c r="S1620" s="15"/>
      <c r="T1620" s="15"/>
      <c r="U1620" s="15"/>
      <c r="V1620" s="15"/>
      <c r="W1620" s="15"/>
      <c r="X1620" s="15"/>
      <c r="Y1620" s="15"/>
      <c r="Z1620" s="15"/>
    </row>
    <row r="1621" spans="1:26">
      <c r="A1621" s="15">
        <v>213</v>
      </c>
      <c r="B1621" s="15">
        <v>1</v>
      </c>
      <c r="C1621" s="15"/>
      <c r="D1621" s="15"/>
      <c r="E1621" s="15"/>
      <c r="F1621" s="15"/>
      <c r="G1621" s="15"/>
      <c r="H1621" s="16" t="s">
        <v>2038</v>
      </c>
      <c r="I1621" s="16" t="s">
        <v>2039</v>
      </c>
      <c r="J1621" s="15" t="s">
        <v>2040</v>
      </c>
      <c r="K1621" s="9" cm="1">
        <f t="array" ref="K1621">IF(I1621="","",_xlfn.XLOOKUP(0&amp;A1621&amp;IF(F1621&lt;&gt;"",F1621,LOOKUP(2,1/(F$2:F1621&lt;&gt;""),F$2:F1621))&amp;I1621,Hoja4!G:G,Hoja4!F:F,"",0))</f>
        <v>952000000</v>
      </c>
      <c r="L1621" s="2"/>
      <c r="M1621" s="15"/>
      <c r="N1621" s="15"/>
      <c r="O1621" s="15"/>
      <c r="P1621" s="15"/>
      <c r="Q1621" s="15"/>
      <c r="R1621" s="15"/>
      <c r="S1621" s="15"/>
      <c r="T1621" s="15"/>
      <c r="U1621" s="15"/>
      <c r="V1621" s="15"/>
      <c r="W1621" s="15"/>
      <c r="X1621" s="15"/>
      <c r="Y1621" s="15"/>
      <c r="Z1621" s="15"/>
    </row>
    <row r="1622" spans="1:26">
      <c r="A1622" s="15">
        <v>213</v>
      </c>
      <c r="B1622" s="15">
        <v>1</v>
      </c>
      <c r="C1622" s="15"/>
      <c r="D1622" s="15"/>
      <c r="E1622" s="15"/>
      <c r="F1622" s="15"/>
      <c r="G1622" s="15"/>
      <c r="H1622" s="16" t="s">
        <v>32</v>
      </c>
      <c r="I1622" s="16" t="s">
        <v>32</v>
      </c>
      <c r="J1622" s="15"/>
      <c r="K1622" s="18" t="str" cm="1">
        <f t="array" ref="K1622">IF(I1622="","",_xlfn.XLOOKUP(0&amp;A1622&amp;IF(F1622&lt;&gt;"",F1622,LOOKUP(2,1/(F$2:F1622&lt;&gt;""),F$2:F1622))&amp;I1622,Hoja4!G:G,Hoja4!F:F,"",0))</f>
        <v/>
      </c>
      <c r="L1622" s="15"/>
      <c r="M1622" s="15">
        <v>5</v>
      </c>
      <c r="N1622" s="15" t="s">
        <v>2041</v>
      </c>
      <c r="O1622" s="15" t="s">
        <v>40</v>
      </c>
      <c r="P1622" s="15" t="s">
        <v>131</v>
      </c>
      <c r="Q1622" s="15" t="s">
        <v>36</v>
      </c>
      <c r="R1622" s="15" t="s">
        <v>1038</v>
      </c>
      <c r="S1622" s="15">
        <v>20</v>
      </c>
      <c r="T1622" s="15"/>
      <c r="U1622" s="15">
        <v>170</v>
      </c>
      <c r="V1622" s="15">
        <v>20</v>
      </c>
      <c r="W1622" s="15" t="s">
        <v>38</v>
      </c>
      <c r="X1622" s="15" t="s">
        <v>38</v>
      </c>
      <c r="Y1622" s="15" t="s">
        <v>38</v>
      </c>
      <c r="Z1622" s="2"/>
    </row>
    <row r="1623" spans="1:26">
      <c r="A1623" s="3">
        <v>213</v>
      </c>
      <c r="B1623" s="3">
        <v>1</v>
      </c>
      <c r="C1623" s="3" t="s">
        <v>2017</v>
      </c>
      <c r="D1623" s="3"/>
      <c r="E1623" s="3"/>
      <c r="F1623" s="3">
        <v>3</v>
      </c>
      <c r="G1623" s="3" t="s">
        <v>2034</v>
      </c>
      <c r="H1623" s="4" t="s">
        <v>32</v>
      </c>
      <c r="I1623" s="4" t="s">
        <v>32</v>
      </c>
      <c r="J1623" s="3" t="s">
        <v>44</v>
      </c>
      <c r="K1623" s="11">
        <f>SUM(K1620:K1622)</f>
        <v>3846016000</v>
      </c>
      <c r="L1623" s="13">
        <f>SUM(L1620:L1622)</f>
        <v>0</v>
      </c>
      <c r="M1623" s="3"/>
      <c r="N1623" s="3"/>
      <c r="O1623" s="3"/>
      <c r="P1623" s="3"/>
      <c r="Q1623" s="3"/>
      <c r="R1623" s="3"/>
      <c r="S1623" s="3"/>
      <c r="T1623" s="3"/>
      <c r="U1623" s="3"/>
      <c r="V1623" s="3"/>
      <c r="W1623" s="3"/>
      <c r="X1623" s="3"/>
      <c r="Y1623" s="3" t="s">
        <v>45</v>
      </c>
      <c r="Z1623" s="13">
        <f>SUM(Z1620:Z1622)</f>
        <v>0</v>
      </c>
    </row>
    <row r="1624" spans="1:26">
      <c r="A1624" s="15">
        <v>213</v>
      </c>
      <c r="B1624" s="15">
        <v>1</v>
      </c>
      <c r="C1624" s="15" t="s">
        <v>2017</v>
      </c>
      <c r="D1624" s="15">
        <v>5</v>
      </c>
      <c r="E1624" s="15" t="s">
        <v>2024</v>
      </c>
      <c r="F1624" s="15">
        <v>5</v>
      </c>
      <c r="G1624" s="15" t="s">
        <v>2042</v>
      </c>
      <c r="H1624" s="16" t="s">
        <v>2043</v>
      </c>
      <c r="I1624" s="16" t="s">
        <v>2044</v>
      </c>
      <c r="J1624" s="15" t="s">
        <v>2045</v>
      </c>
      <c r="K1624" s="9" cm="1">
        <f t="array" ref="K1624">IF(I1624="","",_xlfn.XLOOKUP(0&amp;A1624&amp;IF(F1624&lt;&gt;"",F1624,LOOKUP(2,1/(F$2:F1624&lt;&gt;""),F$2:F1624))&amp;I1624,Hoja4!G:G,Hoja4!F:F,"",0))</f>
        <v>290060000</v>
      </c>
      <c r="L1624" s="2"/>
      <c r="M1624" s="15"/>
      <c r="N1624" s="15"/>
      <c r="O1624" s="15"/>
      <c r="P1624" s="15"/>
      <c r="Q1624" s="15"/>
      <c r="R1624" s="15"/>
      <c r="S1624" s="15"/>
      <c r="T1624" s="15"/>
      <c r="U1624" s="15"/>
      <c r="V1624" s="15"/>
      <c r="W1624" s="15"/>
      <c r="X1624" s="15"/>
      <c r="Y1624" s="15"/>
      <c r="Z1624" s="15"/>
    </row>
    <row r="1625" spans="1:26">
      <c r="A1625" s="15">
        <v>213</v>
      </c>
      <c r="B1625" s="15">
        <v>1</v>
      </c>
      <c r="C1625" s="15"/>
      <c r="D1625" s="15"/>
      <c r="E1625" s="15"/>
      <c r="F1625" s="15"/>
      <c r="G1625" s="15"/>
      <c r="H1625" s="16" t="s">
        <v>2046</v>
      </c>
      <c r="I1625" s="16" t="s">
        <v>2047</v>
      </c>
      <c r="J1625" s="15" t="s">
        <v>2048</v>
      </c>
      <c r="K1625" s="9" cm="1">
        <f t="array" ref="K1625">IF(I1625="","",_xlfn.XLOOKUP(0&amp;A1625&amp;IF(F1625&lt;&gt;"",F1625,LOOKUP(2,1/(F$2:F1625&lt;&gt;""),F$2:F1625))&amp;I1625,Hoja4!G:G,Hoja4!F:F,"",0))</f>
        <v>133000000</v>
      </c>
      <c r="L1625" s="2"/>
      <c r="M1625" s="15"/>
      <c r="N1625" s="15"/>
      <c r="O1625" s="15"/>
      <c r="P1625" s="15"/>
      <c r="Q1625" s="15"/>
      <c r="R1625" s="15"/>
      <c r="S1625" s="15"/>
      <c r="T1625" s="15"/>
      <c r="U1625" s="15"/>
      <c r="V1625" s="15"/>
      <c r="W1625" s="15"/>
      <c r="X1625" s="15"/>
      <c r="Y1625" s="15"/>
      <c r="Z1625" s="15"/>
    </row>
    <row r="1626" spans="1:26">
      <c r="A1626" s="15">
        <v>213</v>
      </c>
      <c r="B1626" s="15">
        <v>1</v>
      </c>
      <c r="C1626" s="15"/>
      <c r="D1626" s="15"/>
      <c r="E1626" s="15"/>
      <c r="F1626" s="15"/>
      <c r="G1626" s="15"/>
      <c r="H1626" s="16" t="s">
        <v>2049</v>
      </c>
      <c r="I1626" s="16" t="s">
        <v>2050</v>
      </c>
      <c r="J1626" s="15" t="s">
        <v>2051</v>
      </c>
      <c r="K1626" s="9" cm="1">
        <f t="array" ref="K1626">IF(I1626="","",_xlfn.XLOOKUP(0&amp;A1626&amp;IF(F1626&lt;&gt;"",F1626,LOOKUP(2,1/(F$2:F1626&lt;&gt;""),F$2:F1626))&amp;I1626,Hoja4!G:G,Hoja4!F:F,"",0))</f>
        <v>500000000</v>
      </c>
      <c r="L1626" s="2"/>
      <c r="M1626" s="15"/>
      <c r="N1626" s="15"/>
      <c r="O1626" s="15"/>
      <c r="P1626" s="15"/>
      <c r="Q1626" s="15"/>
      <c r="R1626" s="15"/>
      <c r="S1626" s="15"/>
      <c r="T1626" s="15"/>
      <c r="U1626" s="15"/>
      <c r="V1626" s="15"/>
      <c r="W1626" s="15"/>
      <c r="X1626" s="15"/>
      <c r="Y1626" s="15"/>
      <c r="Z1626" s="15"/>
    </row>
    <row r="1627" spans="1:26">
      <c r="A1627" s="15">
        <v>213</v>
      </c>
      <c r="B1627" s="15">
        <v>1</v>
      </c>
      <c r="C1627" s="15"/>
      <c r="D1627" s="15"/>
      <c r="E1627" s="15"/>
      <c r="F1627" s="15"/>
      <c r="G1627" s="15"/>
      <c r="H1627" s="16" t="s">
        <v>32</v>
      </c>
      <c r="I1627" s="16" t="s">
        <v>32</v>
      </c>
      <c r="J1627" s="15"/>
      <c r="K1627" s="18" t="str" cm="1">
        <f t="array" ref="K1627">IF(I1627="","",_xlfn.XLOOKUP(0&amp;A1627&amp;IF(F1627&lt;&gt;"",F1627,LOOKUP(2,1/(F$2:F1627&lt;&gt;""),F$2:F1627))&amp;I1627,Hoja4!G:G,Hoja4!F:F,"",0))</f>
        <v/>
      </c>
      <c r="L1627" s="15"/>
      <c r="M1627" s="15">
        <v>7</v>
      </c>
      <c r="N1627" s="15" t="s">
        <v>2052</v>
      </c>
      <c r="O1627" s="15" t="s">
        <v>40</v>
      </c>
      <c r="P1627" s="15" t="s">
        <v>131</v>
      </c>
      <c r="Q1627" s="15" t="s">
        <v>36</v>
      </c>
      <c r="R1627" s="15" t="s">
        <v>1038</v>
      </c>
      <c r="S1627" s="15">
        <v>19</v>
      </c>
      <c r="T1627" s="15"/>
      <c r="U1627" s="15">
        <v>70</v>
      </c>
      <c r="V1627" s="15">
        <v>10</v>
      </c>
      <c r="W1627" s="15" t="s">
        <v>38</v>
      </c>
      <c r="X1627" s="15" t="s">
        <v>38</v>
      </c>
      <c r="Y1627" s="15" t="s">
        <v>38</v>
      </c>
      <c r="Z1627" s="2"/>
    </row>
    <row r="1628" spans="1:26">
      <c r="A1628" s="15">
        <v>213</v>
      </c>
      <c r="B1628" s="15">
        <v>1</v>
      </c>
      <c r="C1628" s="15"/>
      <c r="D1628" s="15"/>
      <c r="E1628" s="15"/>
      <c r="F1628" s="15"/>
      <c r="G1628" s="15"/>
      <c r="H1628" s="16" t="s">
        <v>32</v>
      </c>
      <c r="I1628" s="16" t="s">
        <v>32</v>
      </c>
      <c r="J1628" s="15"/>
      <c r="K1628" s="18" t="str" cm="1">
        <f t="array" ref="K1628">IF(I1628="","",_xlfn.XLOOKUP(0&amp;A1628&amp;IF(F1628&lt;&gt;"",F1628,LOOKUP(2,1/(F$2:F1628&lt;&gt;""),F$2:F1628))&amp;I1628,Hoja4!G:G,Hoja4!F:F,"",0))</f>
        <v/>
      </c>
      <c r="L1628" s="15"/>
      <c r="M1628" s="15">
        <v>8</v>
      </c>
      <c r="N1628" s="15" t="s">
        <v>2053</v>
      </c>
      <c r="O1628" s="15" t="s">
        <v>40</v>
      </c>
      <c r="P1628" s="15" t="s">
        <v>131</v>
      </c>
      <c r="Q1628" s="15" t="s">
        <v>36</v>
      </c>
      <c r="R1628" s="15" t="s">
        <v>1038</v>
      </c>
      <c r="S1628" s="15">
        <v>5</v>
      </c>
      <c r="T1628" s="15"/>
      <c r="U1628" s="15">
        <v>33</v>
      </c>
      <c r="V1628" s="15">
        <v>5</v>
      </c>
      <c r="W1628" s="15" t="s">
        <v>38</v>
      </c>
      <c r="X1628" s="15" t="s">
        <v>38</v>
      </c>
      <c r="Y1628" s="15" t="s">
        <v>38</v>
      </c>
      <c r="Z1628" s="2"/>
    </row>
    <row r="1629" spans="1:26">
      <c r="A1629" s="15">
        <v>213</v>
      </c>
      <c r="B1629" s="15">
        <v>1</v>
      </c>
      <c r="C1629" s="15"/>
      <c r="D1629" s="15"/>
      <c r="E1629" s="15"/>
      <c r="F1629" s="15"/>
      <c r="G1629" s="15"/>
      <c r="H1629" s="16" t="s">
        <v>32</v>
      </c>
      <c r="I1629" s="16" t="s">
        <v>32</v>
      </c>
      <c r="J1629" s="15"/>
      <c r="K1629" s="18" t="str" cm="1">
        <f t="array" ref="K1629">IF(I1629="","",_xlfn.XLOOKUP(0&amp;A1629&amp;IF(F1629&lt;&gt;"",F1629,LOOKUP(2,1/(F$2:F1629&lt;&gt;""),F$2:F1629))&amp;I1629,Hoja4!G:G,Hoja4!F:F,"",0))</f>
        <v/>
      </c>
      <c r="L1629" s="15"/>
      <c r="M1629" s="15">
        <v>16</v>
      </c>
      <c r="N1629" s="15" t="s">
        <v>2054</v>
      </c>
      <c r="O1629" s="15" t="s">
        <v>40</v>
      </c>
      <c r="P1629" s="15" t="s">
        <v>95</v>
      </c>
      <c r="Q1629" s="15" t="s">
        <v>36</v>
      </c>
      <c r="R1629" s="15" t="s">
        <v>1038</v>
      </c>
      <c r="S1629" s="15">
        <v>0</v>
      </c>
      <c r="T1629" s="15"/>
      <c r="U1629" s="15">
        <v>14</v>
      </c>
      <c r="V1629" s="15">
        <v>3</v>
      </c>
      <c r="W1629" s="15" t="s">
        <v>38</v>
      </c>
      <c r="X1629" s="15" t="s">
        <v>38</v>
      </c>
      <c r="Y1629" s="15" t="s">
        <v>38</v>
      </c>
      <c r="Z1629" s="2"/>
    </row>
    <row r="1630" spans="1:26">
      <c r="A1630" s="15">
        <v>213</v>
      </c>
      <c r="B1630" s="15">
        <v>1</v>
      </c>
      <c r="C1630" s="15"/>
      <c r="D1630" s="15"/>
      <c r="E1630" s="15"/>
      <c r="F1630" s="15"/>
      <c r="G1630" s="15"/>
      <c r="H1630" s="16" t="s">
        <v>32</v>
      </c>
      <c r="I1630" s="16" t="s">
        <v>32</v>
      </c>
      <c r="J1630" s="15"/>
      <c r="K1630" s="18" t="str" cm="1">
        <f t="array" ref="K1630">IF(I1630="","",_xlfn.XLOOKUP(0&amp;A1630&amp;IF(F1630&lt;&gt;"",F1630,LOOKUP(2,1/(F$2:F1630&lt;&gt;""),F$2:F1630))&amp;I1630,Hoja4!G:G,Hoja4!F:F,"",0))</f>
        <v/>
      </c>
      <c r="L1630" s="15"/>
      <c r="M1630" s="15">
        <v>17</v>
      </c>
      <c r="N1630" s="15" t="s">
        <v>2055</v>
      </c>
      <c r="O1630" s="15" t="s">
        <v>40</v>
      </c>
      <c r="P1630" s="15" t="s">
        <v>95</v>
      </c>
      <c r="Q1630" s="15" t="s">
        <v>36</v>
      </c>
      <c r="R1630" s="15" t="s">
        <v>1038</v>
      </c>
      <c r="S1630" s="15">
        <v>0</v>
      </c>
      <c r="T1630" s="15"/>
      <c r="U1630" s="15">
        <v>147</v>
      </c>
      <c r="V1630" s="15">
        <v>15</v>
      </c>
      <c r="W1630" s="15" t="s">
        <v>38</v>
      </c>
      <c r="X1630" s="15" t="s">
        <v>38</v>
      </c>
      <c r="Y1630" s="15" t="s">
        <v>38</v>
      </c>
      <c r="Z1630" s="2"/>
    </row>
    <row r="1631" spans="1:26">
      <c r="A1631" s="3">
        <v>213</v>
      </c>
      <c r="B1631" s="3">
        <v>1</v>
      </c>
      <c r="C1631" s="3" t="s">
        <v>2017</v>
      </c>
      <c r="D1631" s="3"/>
      <c r="E1631" s="3"/>
      <c r="F1631" s="3">
        <v>5</v>
      </c>
      <c r="G1631" s="3" t="s">
        <v>2042</v>
      </c>
      <c r="H1631" s="4" t="s">
        <v>32</v>
      </c>
      <c r="I1631" s="4" t="s">
        <v>32</v>
      </c>
      <c r="J1631" s="3" t="s">
        <v>44</v>
      </c>
      <c r="K1631" s="11">
        <f>SUM(K1624:K1630)</f>
        <v>923060000</v>
      </c>
      <c r="L1631" s="13">
        <f>SUM(L1624:L1630)</f>
        <v>0</v>
      </c>
      <c r="M1631" s="3"/>
      <c r="N1631" s="3"/>
      <c r="O1631" s="3"/>
      <c r="P1631" s="3"/>
      <c r="Q1631" s="3"/>
      <c r="R1631" s="3"/>
      <c r="S1631" s="3"/>
      <c r="T1631" s="3"/>
      <c r="U1631" s="3"/>
      <c r="V1631" s="3"/>
      <c r="W1631" s="3"/>
      <c r="X1631" s="3"/>
      <c r="Y1631" s="3" t="s">
        <v>45</v>
      </c>
      <c r="Z1631" s="13">
        <f>SUM(Z1624:Z1630)</f>
        <v>0</v>
      </c>
    </row>
    <row r="1632" spans="1:26">
      <c r="A1632" s="15">
        <v>213</v>
      </c>
      <c r="B1632" s="15">
        <v>1</v>
      </c>
      <c r="C1632" s="15" t="s">
        <v>2017</v>
      </c>
      <c r="D1632" s="15">
        <v>5</v>
      </c>
      <c r="E1632" s="15" t="s">
        <v>2024</v>
      </c>
      <c r="F1632" s="15">
        <v>6</v>
      </c>
      <c r="G1632" s="15" t="s">
        <v>2056</v>
      </c>
      <c r="H1632" s="16" t="s">
        <v>2043</v>
      </c>
      <c r="I1632" s="16" t="s">
        <v>2044</v>
      </c>
      <c r="J1632" s="15" t="s">
        <v>2045</v>
      </c>
      <c r="K1632" s="9" cm="1">
        <f t="array" ref="K1632">IF(I1632="","",_xlfn.XLOOKUP(0&amp;A1632&amp;IF(F1632&lt;&gt;"",F1632,LOOKUP(2,1/(F$2:F1632&lt;&gt;""),F$2:F1632))&amp;I1632,Hoja4!G:G,Hoja4!F:F,"",0))</f>
        <v>3746740000</v>
      </c>
      <c r="L1632" s="2"/>
      <c r="M1632" s="15"/>
      <c r="N1632" s="15"/>
      <c r="O1632" s="15"/>
      <c r="P1632" s="15"/>
      <c r="Q1632" s="15"/>
      <c r="R1632" s="15"/>
      <c r="S1632" s="15"/>
      <c r="T1632" s="15"/>
      <c r="U1632" s="15"/>
      <c r="V1632" s="15"/>
      <c r="W1632" s="15"/>
      <c r="X1632" s="15"/>
      <c r="Y1632" s="15"/>
      <c r="Z1632" s="15"/>
    </row>
    <row r="1633" spans="1:26">
      <c r="A1633" s="15">
        <v>213</v>
      </c>
      <c r="B1633" s="15">
        <v>1</v>
      </c>
      <c r="C1633" s="15"/>
      <c r="D1633" s="15"/>
      <c r="E1633" s="15"/>
      <c r="F1633" s="15"/>
      <c r="G1633" s="15"/>
      <c r="H1633" s="16" t="s">
        <v>32</v>
      </c>
      <c r="I1633" s="16" t="s">
        <v>32</v>
      </c>
      <c r="J1633" s="15"/>
      <c r="K1633" s="18" t="str" cm="1">
        <f t="array" ref="K1633">IF(I1633="","",_xlfn.XLOOKUP(0&amp;A1633&amp;IF(F1633&lt;&gt;"",F1633,LOOKUP(2,1/(F$2:F1633&lt;&gt;""),F$2:F1633))&amp;I1633,Hoja4!G:G,Hoja4!F:F,"",0))</f>
        <v/>
      </c>
      <c r="L1633" s="15"/>
      <c r="M1633" s="15">
        <v>10</v>
      </c>
      <c r="N1633" s="15" t="s">
        <v>2057</v>
      </c>
      <c r="O1633" s="15" t="s">
        <v>40</v>
      </c>
      <c r="P1633" s="15" t="s">
        <v>131</v>
      </c>
      <c r="Q1633" s="15" t="s">
        <v>36</v>
      </c>
      <c r="R1633" s="15" t="s">
        <v>1038</v>
      </c>
      <c r="S1633" s="15">
        <v>1253</v>
      </c>
      <c r="T1633" s="15"/>
      <c r="U1633" s="15">
        <v>10710</v>
      </c>
      <c r="V1633" s="15">
        <v>1100</v>
      </c>
      <c r="W1633" s="15" t="s">
        <v>38</v>
      </c>
      <c r="X1633" s="15" t="s">
        <v>38</v>
      </c>
      <c r="Y1633" s="15" t="s">
        <v>38</v>
      </c>
      <c r="Z1633" s="2"/>
    </row>
    <row r="1634" spans="1:26">
      <c r="A1634" s="15">
        <v>213</v>
      </c>
      <c r="B1634" s="15">
        <v>1</v>
      </c>
      <c r="C1634" s="15"/>
      <c r="D1634" s="15"/>
      <c r="E1634" s="15"/>
      <c r="F1634" s="15"/>
      <c r="G1634" s="15"/>
      <c r="H1634" s="16" t="s">
        <v>32</v>
      </c>
      <c r="I1634" s="16" t="s">
        <v>32</v>
      </c>
      <c r="J1634" s="15"/>
      <c r="K1634" s="18" t="str" cm="1">
        <f t="array" ref="K1634">IF(I1634="","",_xlfn.XLOOKUP(0&amp;A1634&amp;IF(F1634&lt;&gt;"",F1634,LOOKUP(2,1/(F$2:F1634&lt;&gt;""),F$2:F1634))&amp;I1634,Hoja4!G:G,Hoja4!F:F,"",0))</f>
        <v/>
      </c>
      <c r="L1634" s="15"/>
      <c r="M1634" s="15">
        <v>11</v>
      </c>
      <c r="N1634" s="15" t="s">
        <v>2058</v>
      </c>
      <c r="O1634" s="15" t="s">
        <v>40</v>
      </c>
      <c r="P1634" s="15" t="s">
        <v>131</v>
      </c>
      <c r="Q1634" s="15" t="s">
        <v>36</v>
      </c>
      <c r="R1634" s="15" t="s">
        <v>374</v>
      </c>
      <c r="S1634" s="15">
        <v>1</v>
      </c>
      <c r="T1634" s="15"/>
      <c r="U1634" s="15">
        <v>10</v>
      </c>
      <c r="V1634" s="15">
        <v>1</v>
      </c>
      <c r="W1634" s="15" t="s">
        <v>38</v>
      </c>
      <c r="X1634" s="15" t="s">
        <v>38</v>
      </c>
      <c r="Y1634" s="15" t="s">
        <v>38</v>
      </c>
      <c r="Z1634" s="2"/>
    </row>
    <row r="1635" spans="1:26">
      <c r="A1635" s="3">
        <v>213</v>
      </c>
      <c r="B1635" s="3">
        <v>1</v>
      </c>
      <c r="C1635" s="3" t="s">
        <v>2017</v>
      </c>
      <c r="D1635" s="3"/>
      <c r="E1635" s="3"/>
      <c r="F1635" s="3">
        <v>6</v>
      </c>
      <c r="G1635" s="3" t="s">
        <v>2056</v>
      </c>
      <c r="H1635" s="4" t="s">
        <v>32</v>
      </c>
      <c r="I1635" s="4" t="s">
        <v>32</v>
      </c>
      <c r="J1635" s="3" t="s">
        <v>44</v>
      </c>
      <c r="K1635" s="11">
        <f>SUM(K1632:K1634)</f>
        <v>3746740000</v>
      </c>
      <c r="L1635" s="13">
        <f>SUM(L1632:L1634)</f>
        <v>0</v>
      </c>
      <c r="M1635" s="3"/>
      <c r="N1635" s="3"/>
      <c r="O1635" s="3"/>
      <c r="P1635" s="3"/>
      <c r="Q1635" s="3"/>
      <c r="R1635" s="3"/>
      <c r="S1635" s="3"/>
      <c r="T1635" s="3"/>
      <c r="U1635" s="3"/>
      <c r="V1635" s="3"/>
      <c r="W1635" s="3"/>
      <c r="X1635" s="3"/>
      <c r="Y1635" s="3" t="s">
        <v>45</v>
      </c>
      <c r="Z1635" s="13">
        <f>SUM(Z1632:Z1634)</f>
        <v>0</v>
      </c>
    </row>
    <row r="1636" spans="1:26">
      <c r="A1636" s="15">
        <v>213</v>
      </c>
      <c r="B1636" s="15">
        <v>1</v>
      </c>
      <c r="C1636" s="15" t="s">
        <v>2017</v>
      </c>
      <c r="D1636" s="15">
        <v>5</v>
      </c>
      <c r="E1636" s="15" t="s">
        <v>2024</v>
      </c>
      <c r="F1636" s="15">
        <v>7</v>
      </c>
      <c r="G1636" s="15" t="s">
        <v>2059</v>
      </c>
      <c r="H1636" s="16" t="s">
        <v>2043</v>
      </c>
      <c r="I1636" s="16" t="s">
        <v>2044</v>
      </c>
      <c r="J1636" s="15" t="s">
        <v>2045</v>
      </c>
      <c r="K1636" s="9" cm="1">
        <f t="array" ref="K1636">IF(I1636="","",_xlfn.XLOOKUP(0&amp;A1636&amp;IF(F1636&lt;&gt;"",F1636,LOOKUP(2,1/(F$2:F1636&lt;&gt;""),F$2:F1636))&amp;I1636,Hoja4!G:G,Hoja4!F:F,"",0))</f>
        <v>581829000</v>
      </c>
      <c r="L1636" s="2"/>
      <c r="M1636" s="15"/>
      <c r="N1636" s="15"/>
      <c r="O1636" s="15"/>
      <c r="P1636" s="15"/>
      <c r="Q1636" s="15"/>
      <c r="R1636" s="15"/>
      <c r="S1636" s="15"/>
      <c r="T1636" s="15"/>
      <c r="U1636" s="15"/>
      <c r="V1636" s="15"/>
      <c r="W1636" s="15"/>
      <c r="X1636" s="15"/>
      <c r="Y1636" s="15"/>
      <c r="Z1636" s="15"/>
    </row>
    <row r="1637" spans="1:26">
      <c r="A1637" s="15">
        <v>213</v>
      </c>
      <c r="B1637" s="15">
        <v>1</v>
      </c>
      <c r="C1637" s="15"/>
      <c r="D1637" s="15"/>
      <c r="E1637" s="15"/>
      <c r="F1637" s="15"/>
      <c r="G1637" s="15"/>
      <c r="H1637" s="16" t="s">
        <v>32</v>
      </c>
      <c r="I1637" s="16" t="s">
        <v>32</v>
      </c>
      <c r="J1637" s="15"/>
      <c r="K1637" s="18" t="str" cm="1">
        <f t="array" ref="K1637">IF(I1637="","",_xlfn.XLOOKUP(0&amp;A1637&amp;IF(F1637&lt;&gt;"",F1637,LOOKUP(2,1/(F$2:F1637&lt;&gt;""),F$2:F1637))&amp;I1637,Hoja4!G:G,Hoja4!F:F,"",0))</f>
        <v/>
      </c>
      <c r="L1637" s="15"/>
      <c r="M1637" s="15">
        <v>12</v>
      </c>
      <c r="N1637" s="15" t="s">
        <v>2060</v>
      </c>
      <c r="O1637" s="15" t="s">
        <v>40</v>
      </c>
      <c r="P1637" s="15" t="s">
        <v>131</v>
      </c>
      <c r="Q1637" s="15" t="s">
        <v>36</v>
      </c>
      <c r="R1637" s="15" t="s">
        <v>1038</v>
      </c>
      <c r="S1637" s="15">
        <v>2</v>
      </c>
      <c r="T1637" s="15"/>
      <c r="U1637" s="15">
        <v>10</v>
      </c>
      <c r="V1637" s="15">
        <v>1</v>
      </c>
      <c r="W1637" s="15" t="s">
        <v>38</v>
      </c>
      <c r="X1637" s="15" t="s">
        <v>38</v>
      </c>
      <c r="Y1637" s="15" t="s">
        <v>38</v>
      </c>
      <c r="Z1637" s="2"/>
    </row>
    <row r="1638" spans="1:26">
      <c r="A1638" s="3">
        <v>213</v>
      </c>
      <c r="B1638" s="3">
        <v>1</v>
      </c>
      <c r="C1638" s="3" t="s">
        <v>2017</v>
      </c>
      <c r="D1638" s="3"/>
      <c r="E1638" s="3"/>
      <c r="F1638" s="3">
        <v>7</v>
      </c>
      <c r="G1638" s="3" t="s">
        <v>2059</v>
      </c>
      <c r="H1638" s="4" t="s">
        <v>32</v>
      </c>
      <c r="I1638" s="4" t="s">
        <v>32</v>
      </c>
      <c r="J1638" s="3" t="s">
        <v>44</v>
      </c>
      <c r="K1638" s="11">
        <f>SUM(K1636:K1637)</f>
        <v>581829000</v>
      </c>
      <c r="L1638" s="13">
        <f>SUM(L1636:L1637)</f>
        <v>0</v>
      </c>
      <c r="M1638" s="3"/>
      <c r="N1638" s="3"/>
      <c r="O1638" s="3"/>
      <c r="P1638" s="3"/>
      <c r="Q1638" s="3"/>
      <c r="R1638" s="3"/>
      <c r="S1638" s="3"/>
      <c r="T1638" s="3"/>
      <c r="U1638" s="3"/>
      <c r="V1638" s="3"/>
      <c r="W1638" s="3"/>
      <c r="X1638" s="3"/>
      <c r="Y1638" s="3" t="s">
        <v>45</v>
      </c>
      <c r="Z1638" s="13">
        <f>SUM(Z1636:Z1637)</f>
        <v>0</v>
      </c>
    </row>
    <row r="1639" spans="1:26">
      <c r="A1639" s="15">
        <v>213</v>
      </c>
      <c r="B1639" s="15">
        <v>1</v>
      </c>
      <c r="C1639" s="15" t="s">
        <v>2017</v>
      </c>
      <c r="D1639" s="15">
        <v>5</v>
      </c>
      <c r="E1639" s="15" t="s">
        <v>2024</v>
      </c>
      <c r="F1639" s="15">
        <v>8</v>
      </c>
      <c r="G1639" s="15" t="s">
        <v>2061</v>
      </c>
      <c r="H1639" s="16" t="s">
        <v>2043</v>
      </c>
      <c r="I1639" s="16" t="s">
        <v>2044</v>
      </c>
      <c r="J1639" s="15" t="s">
        <v>2045</v>
      </c>
      <c r="K1639" s="9" cm="1">
        <f t="array" ref="K1639">IF(I1639="","",_xlfn.XLOOKUP(0&amp;A1639&amp;IF(F1639&lt;&gt;"",F1639,LOOKUP(2,1/(F$2:F1639&lt;&gt;""),F$2:F1639))&amp;I1639,Hoja4!G:G,Hoja4!F:F,"",0))</f>
        <v>758000000</v>
      </c>
      <c r="L1639" s="2"/>
      <c r="M1639" s="15"/>
      <c r="N1639" s="15"/>
      <c r="O1639" s="15"/>
      <c r="P1639" s="15"/>
      <c r="Q1639" s="15"/>
      <c r="R1639" s="15"/>
      <c r="S1639" s="15"/>
      <c r="T1639" s="15"/>
      <c r="U1639" s="15"/>
      <c r="V1639" s="15"/>
      <c r="W1639" s="15"/>
      <c r="X1639" s="15"/>
      <c r="Y1639" s="15"/>
      <c r="Z1639" s="15"/>
    </row>
    <row r="1640" spans="1:26">
      <c r="A1640" s="15">
        <v>213</v>
      </c>
      <c r="B1640" s="15">
        <v>1</v>
      </c>
      <c r="C1640" s="15"/>
      <c r="D1640" s="15"/>
      <c r="E1640" s="15"/>
      <c r="F1640" s="15"/>
      <c r="G1640" s="15"/>
      <c r="H1640" s="16" t="s">
        <v>32</v>
      </c>
      <c r="I1640" s="16" t="s">
        <v>32</v>
      </c>
      <c r="J1640" s="15"/>
      <c r="K1640" s="18" t="str" cm="1">
        <f t="array" ref="K1640">IF(I1640="","",_xlfn.XLOOKUP(0&amp;A1640&amp;IF(F1640&lt;&gt;"",F1640,LOOKUP(2,1/(F$2:F1640&lt;&gt;""),F$2:F1640))&amp;I1640,Hoja4!G:G,Hoja4!F:F,"",0))</f>
        <v/>
      </c>
      <c r="L1640" s="15"/>
      <c r="M1640" s="15">
        <v>13</v>
      </c>
      <c r="N1640" s="15" t="s">
        <v>2062</v>
      </c>
      <c r="O1640" s="15" t="s">
        <v>40</v>
      </c>
      <c r="P1640" s="15" t="s">
        <v>131</v>
      </c>
      <c r="Q1640" s="15" t="s">
        <v>36</v>
      </c>
      <c r="R1640" s="15" t="s">
        <v>1038</v>
      </c>
      <c r="S1640" s="15">
        <v>47</v>
      </c>
      <c r="T1640" s="15"/>
      <c r="U1640" s="15">
        <v>500</v>
      </c>
      <c r="V1640" s="15">
        <v>50</v>
      </c>
      <c r="W1640" s="15" t="s">
        <v>38</v>
      </c>
      <c r="X1640" s="15" t="s">
        <v>38</v>
      </c>
      <c r="Y1640" s="15" t="s">
        <v>38</v>
      </c>
      <c r="Z1640" s="2"/>
    </row>
    <row r="1641" spans="1:26">
      <c r="A1641" s="3">
        <v>213</v>
      </c>
      <c r="B1641" s="3">
        <v>1</v>
      </c>
      <c r="C1641" s="3" t="s">
        <v>2017</v>
      </c>
      <c r="D1641" s="3"/>
      <c r="E1641" s="3"/>
      <c r="F1641" s="3">
        <v>8</v>
      </c>
      <c r="G1641" s="3" t="s">
        <v>2061</v>
      </c>
      <c r="H1641" s="4" t="s">
        <v>32</v>
      </c>
      <c r="I1641" s="4" t="s">
        <v>32</v>
      </c>
      <c r="J1641" s="3" t="s">
        <v>44</v>
      </c>
      <c r="K1641" s="11">
        <f>SUM(K1639:K1640)</f>
        <v>758000000</v>
      </c>
      <c r="L1641" s="13">
        <f>SUM(L1639:L1640)</f>
        <v>0</v>
      </c>
      <c r="M1641" s="3"/>
      <c r="N1641" s="3"/>
      <c r="O1641" s="3"/>
      <c r="P1641" s="3"/>
      <c r="Q1641" s="3"/>
      <c r="R1641" s="3"/>
      <c r="S1641" s="3"/>
      <c r="T1641" s="3"/>
      <c r="U1641" s="3"/>
      <c r="V1641" s="3"/>
      <c r="W1641" s="3"/>
      <c r="X1641" s="3"/>
      <c r="Y1641" s="3" t="s">
        <v>45</v>
      </c>
      <c r="Z1641" s="13">
        <f>SUM(Z1639:Z1640)</f>
        <v>0</v>
      </c>
    </row>
    <row r="1642" spans="1:26">
      <c r="A1642" s="15">
        <v>213</v>
      </c>
      <c r="B1642" s="15">
        <v>1</v>
      </c>
      <c r="C1642" s="15" t="s">
        <v>2017</v>
      </c>
      <c r="D1642" s="15">
        <v>6</v>
      </c>
      <c r="E1642" s="15" t="s">
        <v>2063</v>
      </c>
      <c r="F1642" s="15">
        <v>9</v>
      </c>
      <c r="G1642" s="15" t="s">
        <v>2064</v>
      </c>
      <c r="H1642" s="16" t="s">
        <v>2065</v>
      </c>
      <c r="I1642" s="16" t="s">
        <v>2066</v>
      </c>
      <c r="J1642" s="15" t="s">
        <v>2067</v>
      </c>
      <c r="K1642" s="9" cm="1">
        <f t="array" ref="K1642">IF(I1642="","",_xlfn.XLOOKUP(0&amp;A1642&amp;IF(F1642&lt;&gt;"",F1642,LOOKUP(2,1/(F$2:F1642&lt;&gt;""),F$2:F1642))&amp;I1642,Hoja4!G:G,Hoja4!F:F,"",0))</f>
        <v>3402750000</v>
      </c>
      <c r="L1642" s="2"/>
      <c r="M1642" s="15"/>
      <c r="N1642" s="15"/>
      <c r="O1642" s="15"/>
      <c r="P1642" s="15"/>
      <c r="Q1642" s="15"/>
      <c r="R1642" s="15"/>
      <c r="S1642" s="15"/>
      <c r="T1642" s="15"/>
      <c r="U1642" s="15"/>
      <c r="V1642" s="15"/>
      <c r="W1642" s="15"/>
      <c r="X1642" s="15"/>
      <c r="Y1642" s="15"/>
      <c r="Z1642" s="15"/>
    </row>
    <row r="1643" spans="1:26">
      <c r="A1643" s="15">
        <v>213</v>
      </c>
      <c r="B1643" s="15">
        <v>1</v>
      </c>
      <c r="C1643" s="15"/>
      <c r="D1643" s="15"/>
      <c r="E1643" s="15"/>
      <c r="F1643" s="15"/>
      <c r="G1643" s="15"/>
      <c r="H1643" s="16" t="s">
        <v>32</v>
      </c>
      <c r="I1643" s="16" t="s">
        <v>32</v>
      </c>
      <c r="J1643" s="15"/>
      <c r="K1643" s="18" t="str" cm="1">
        <f t="array" ref="K1643">IF(I1643="","",_xlfn.XLOOKUP(0&amp;A1643&amp;IF(F1643&lt;&gt;"",F1643,LOOKUP(2,1/(F$2:F1643&lt;&gt;""),F$2:F1643))&amp;I1643,Hoja4!G:G,Hoja4!F:F,"",0))</f>
        <v/>
      </c>
      <c r="L1643" s="15"/>
      <c r="M1643" s="15">
        <v>14</v>
      </c>
      <c r="N1643" s="15" t="s">
        <v>2068</v>
      </c>
      <c r="O1643" s="15" t="s">
        <v>40</v>
      </c>
      <c r="P1643" s="15" t="s">
        <v>115</v>
      </c>
      <c r="Q1643" s="15" t="s">
        <v>36</v>
      </c>
      <c r="R1643" s="15" t="s">
        <v>374</v>
      </c>
      <c r="S1643" s="15">
        <v>5</v>
      </c>
      <c r="T1643" s="15"/>
      <c r="U1643" s="15">
        <v>10</v>
      </c>
      <c r="V1643" s="15">
        <v>1</v>
      </c>
      <c r="W1643" s="15" t="s">
        <v>38</v>
      </c>
      <c r="X1643" s="15" t="s">
        <v>38</v>
      </c>
      <c r="Y1643" s="15" t="s">
        <v>38</v>
      </c>
      <c r="Z1643" s="2"/>
    </row>
    <row r="1644" spans="1:26">
      <c r="A1644" s="3">
        <v>213</v>
      </c>
      <c r="B1644" s="3">
        <v>1</v>
      </c>
      <c r="C1644" s="3" t="s">
        <v>2017</v>
      </c>
      <c r="D1644" s="3"/>
      <c r="E1644" s="3"/>
      <c r="F1644" s="3">
        <v>9</v>
      </c>
      <c r="G1644" s="3" t="s">
        <v>2064</v>
      </c>
      <c r="H1644" s="4" t="s">
        <v>32</v>
      </c>
      <c r="I1644" s="4" t="s">
        <v>32</v>
      </c>
      <c r="J1644" s="3" t="s">
        <v>44</v>
      </c>
      <c r="K1644" s="11">
        <f>SUM(K1642:K1643)</f>
        <v>3402750000</v>
      </c>
      <c r="L1644" s="13">
        <f>SUM(L1642:L1643)</f>
        <v>0</v>
      </c>
      <c r="M1644" s="3"/>
      <c r="N1644" s="3"/>
      <c r="O1644" s="3"/>
      <c r="P1644" s="3"/>
      <c r="Q1644" s="3"/>
      <c r="R1644" s="3"/>
      <c r="S1644" s="3"/>
      <c r="T1644" s="3"/>
      <c r="U1644" s="3"/>
      <c r="V1644" s="3"/>
      <c r="W1644" s="3"/>
      <c r="X1644" s="3"/>
      <c r="Y1644" s="3" t="s">
        <v>45</v>
      </c>
      <c r="Z1644" s="13">
        <f>SUM(Z1642:Z1643)</f>
        <v>0</v>
      </c>
    </row>
    <row r="1645" spans="1:26">
      <c r="A1645" s="15">
        <v>213</v>
      </c>
      <c r="B1645" s="15">
        <v>1</v>
      </c>
      <c r="C1645" s="15" t="s">
        <v>2017</v>
      </c>
      <c r="D1645" s="15">
        <v>6</v>
      </c>
      <c r="E1645" s="15" t="s">
        <v>2063</v>
      </c>
      <c r="F1645" s="15">
        <v>10</v>
      </c>
      <c r="G1645" s="15" t="s">
        <v>2069</v>
      </c>
      <c r="H1645" s="16" t="s">
        <v>2065</v>
      </c>
      <c r="I1645" s="16" t="s">
        <v>2066</v>
      </c>
      <c r="J1645" s="15" t="s">
        <v>2067</v>
      </c>
      <c r="K1645" s="9" cm="1">
        <f t="array" ref="K1645">IF(I1645="","",_xlfn.XLOOKUP(0&amp;A1645&amp;IF(F1645&lt;&gt;"",F1645,LOOKUP(2,1/(F$2:F1645&lt;&gt;""),F$2:F1645))&amp;I1645,Hoja4!G:G,Hoja4!F:F,"",0))</f>
        <v>4063500000</v>
      </c>
      <c r="L1645" s="2"/>
      <c r="M1645" s="15"/>
      <c r="N1645" s="15"/>
      <c r="O1645" s="15"/>
      <c r="P1645" s="15"/>
      <c r="Q1645" s="15"/>
      <c r="R1645" s="15"/>
      <c r="S1645" s="15"/>
      <c r="T1645" s="15"/>
      <c r="U1645" s="15"/>
      <c r="V1645" s="15"/>
      <c r="W1645" s="15"/>
      <c r="X1645" s="15"/>
      <c r="Y1645" s="15"/>
      <c r="Z1645" s="15"/>
    </row>
    <row r="1646" spans="1:26">
      <c r="A1646" s="15">
        <v>213</v>
      </c>
      <c r="B1646" s="15">
        <v>1</v>
      </c>
      <c r="C1646" s="15"/>
      <c r="D1646" s="15"/>
      <c r="E1646" s="15"/>
      <c r="F1646" s="15"/>
      <c r="G1646" s="15"/>
      <c r="H1646" s="16" t="s">
        <v>32</v>
      </c>
      <c r="I1646" s="16" t="s">
        <v>32</v>
      </c>
      <c r="J1646" s="15"/>
      <c r="K1646" s="18" t="str" cm="1">
        <f t="array" ref="K1646">IF(I1646="","",_xlfn.XLOOKUP(0&amp;A1646&amp;IF(F1646&lt;&gt;"",F1646,LOOKUP(2,1/(F$2:F1646&lt;&gt;""),F$2:F1646))&amp;I1646,Hoja4!G:G,Hoja4!F:F,"",0))</f>
        <v/>
      </c>
      <c r="L1646" s="15"/>
      <c r="M1646" s="15">
        <v>15</v>
      </c>
      <c r="N1646" s="15" t="s">
        <v>2070</v>
      </c>
      <c r="O1646" s="15" t="s">
        <v>100</v>
      </c>
      <c r="P1646" s="15" t="s">
        <v>115</v>
      </c>
      <c r="Q1646" s="15" t="s">
        <v>36</v>
      </c>
      <c r="R1646" s="15" t="s">
        <v>1038</v>
      </c>
      <c r="S1646" s="15">
        <v>12</v>
      </c>
      <c r="T1646" s="15"/>
      <c r="U1646" s="15">
        <v>12</v>
      </c>
      <c r="V1646" s="15">
        <v>12</v>
      </c>
      <c r="W1646" s="15" t="s">
        <v>38</v>
      </c>
      <c r="X1646" s="15" t="s">
        <v>38</v>
      </c>
      <c r="Y1646" s="15" t="s">
        <v>38</v>
      </c>
      <c r="Z1646" s="2"/>
    </row>
    <row r="1647" spans="1:26">
      <c r="A1647" s="3">
        <v>213</v>
      </c>
      <c r="B1647" s="3">
        <v>1</v>
      </c>
      <c r="C1647" s="3" t="s">
        <v>2017</v>
      </c>
      <c r="D1647" s="3"/>
      <c r="E1647" s="3"/>
      <c r="F1647" s="3">
        <v>10</v>
      </c>
      <c r="G1647" s="3" t="s">
        <v>2069</v>
      </c>
      <c r="H1647" s="4" t="s">
        <v>32</v>
      </c>
      <c r="I1647" s="4" t="s">
        <v>32</v>
      </c>
      <c r="J1647" s="3" t="s">
        <v>44</v>
      </c>
      <c r="K1647" s="11">
        <f>SUM(K1645:K1646)</f>
        <v>4063500000</v>
      </c>
      <c r="L1647" s="13">
        <f>SUM(L1645:L1646)</f>
        <v>0</v>
      </c>
      <c r="M1647" s="3"/>
      <c r="N1647" s="3"/>
      <c r="O1647" s="3"/>
      <c r="P1647" s="3"/>
      <c r="Q1647" s="3"/>
      <c r="R1647" s="3"/>
      <c r="S1647" s="3"/>
      <c r="T1647" s="3"/>
      <c r="U1647" s="3"/>
      <c r="V1647" s="3"/>
      <c r="W1647" s="3"/>
      <c r="X1647" s="3"/>
      <c r="Y1647" s="3" t="s">
        <v>45</v>
      </c>
      <c r="Z1647" s="13">
        <f>SUM(Z1645:Z1646)</f>
        <v>0</v>
      </c>
    </row>
    <row r="1648" spans="1:26">
      <c r="A1648" s="5">
        <v>213</v>
      </c>
      <c r="B1648" s="5">
        <v>1</v>
      </c>
      <c r="C1648" s="5" t="s">
        <v>2017</v>
      </c>
      <c r="D1648" s="5"/>
      <c r="E1648" s="5"/>
      <c r="F1648" s="5"/>
      <c r="G1648" s="5"/>
      <c r="H1648" s="6" t="s">
        <v>32</v>
      </c>
      <c r="I1648" s="6" t="s">
        <v>32</v>
      </c>
      <c r="J1648" s="5" t="s">
        <v>121</v>
      </c>
      <c r="K1648" s="12">
        <f>SUM(K1614,K1619,K1623,K1631,K1635,K1638,K1641,K1644,K1647)</f>
        <v>29141050000</v>
      </c>
      <c r="L1648" s="14">
        <f>SUM(L1614,L1619,L1623,L1631,L1635,L1638,L1641,L1644,L1647)</f>
        <v>0</v>
      </c>
      <c r="M1648" s="5"/>
      <c r="N1648" s="5"/>
      <c r="O1648" s="5"/>
      <c r="P1648" s="5"/>
      <c r="Q1648" s="5"/>
      <c r="R1648" s="5"/>
      <c r="S1648" s="5"/>
      <c r="T1648" s="5"/>
      <c r="U1648" s="5"/>
      <c r="V1648" s="5"/>
      <c r="W1648" s="5"/>
      <c r="X1648" s="5"/>
      <c r="Y1648" s="5" t="s">
        <v>121</v>
      </c>
      <c r="Z1648" s="14">
        <f>SUM(Z1614,Z1619,Z1623,Z1631,Z1635,Z1638,Z1641,Z1644,Z1647)</f>
        <v>0</v>
      </c>
    </row>
    <row r="1649" spans="1:26">
      <c r="A1649" s="15">
        <v>215</v>
      </c>
      <c r="B1649" s="15">
        <v>1</v>
      </c>
      <c r="C1649" s="15" t="s">
        <v>2071</v>
      </c>
      <c r="D1649" s="15">
        <v>1</v>
      </c>
      <c r="E1649" s="15" t="s">
        <v>2072</v>
      </c>
      <c r="F1649" s="15">
        <v>1</v>
      </c>
      <c r="G1649" s="15" t="s">
        <v>2073</v>
      </c>
      <c r="H1649" s="16" t="s">
        <v>2074</v>
      </c>
      <c r="I1649" s="16" t="s">
        <v>2075</v>
      </c>
      <c r="J1649" s="15" t="s">
        <v>2076</v>
      </c>
      <c r="K1649" s="9" cm="1">
        <f t="array" ref="K1649">IF(I1649="","",_xlfn.XLOOKUP(0&amp;A1649&amp;IF(F1649&lt;&gt;"",F1649,LOOKUP(2,1/(F$2:F1649&lt;&gt;""),F$2:F1649))&amp;I1649,Hoja4!G:G,Hoja4!F:F,"",0))</f>
        <v>3946605000</v>
      </c>
      <c r="L1649" s="2"/>
      <c r="M1649" s="15"/>
      <c r="N1649" s="15"/>
      <c r="O1649" s="15"/>
      <c r="P1649" s="15"/>
      <c r="Q1649" s="15"/>
      <c r="R1649" s="15"/>
      <c r="S1649" s="15"/>
      <c r="T1649" s="15"/>
      <c r="U1649" s="15"/>
      <c r="V1649" s="15"/>
      <c r="W1649" s="15"/>
      <c r="X1649" s="15"/>
      <c r="Y1649" s="15"/>
      <c r="Z1649" s="15"/>
    </row>
    <row r="1650" spans="1:26">
      <c r="A1650" s="15">
        <v>215</v>
      </c>
      <c r="B1650" s="15">
        <v>1</v>
      </c>
      <c r="C1650" s="15"/>
      <c r="D1650" s="15"/>
      <c r="E1650" s="15"/>
      <c r="F1650" s="15"/>
      <c r="G1650" s="15"/>
      <c r="H1650" s="16" t="s">
        <v>2077</v>
      </c>
      <c r="I1650" s="16" t="s">
        <v>2078</v>
      </c>
      <c r="J1650" s="15" t="s">
        <v>2079</v>
      </c>
      <c r="K1650" s="9" cm="1">
        <f t="array" ref="K1650">IF(I1650="","",_xlfn.XLOOKUP(0&amp;A1650&amp;IF(F1650&lt;&gt;"",F1650,LOOKUP(2,1/(F$2:F1650&lt;&gt;""),F$2:F1650))&amp;I1650,Hoja4!G:G,Hoja4!F:F,"",0))</f>
        <v>2290067000</v>
      </c>
      <c r="L1650" s="2"/>
      <c r="M1650" s="15"/>
      <c r="N1650" s="15"/>
      <c r="O1650" s="15"/>
      <c r="P1650" s="15"/>
      <c r="Q1650" s="15"/>
      <c r="R1650" s="15"/>
      <c r="S1650" s="15"/>
      <c r="T1650" s="15"/>
      <c r="U1650" s="15"/>
      <c r="V1650" s="15"/>
      <c r="W1650" s="15"/>
      <c r="X1650" s="15"/>
      <c r="Y1650" s="15"/>
      <c r="Z1650" s="15"/>
    </row>
    <row r="1651" spans="1:26">
      <c r="A1651" s="15">
        <v>215</v>
      </c>
      <c r="B1651" s="15">
        <v>1</v>
      </c>
      <c r="C1651" s="15"/>
      <c r="D1651" s="15"/>
      <c r="E1651" s="15"/>
      <c r="F1651" s="15"/>
      <c r="G1651" s="15"/>
      <c r="H1651" s="16" t="s">
        <v>32</v>
      </c>
      <c r="I1651" s="16" t="s">
        <v>32</v>
      </c>
      <c r="J1651" s="15"/>
      <c r="K1651" s="18" t="str" cm="1">
        <f t="array" ref="K1651">IF(I1651="","",_xlfn.XLOOKUP(0&amp;A1651&amp;IF(F1651&lt;&gt;"",F1651,LOOKUP(2,1/(F$2:F1651&lt;&gt;""),F$2:F1651))&amp;I1651,Hoja4!G:G,Hoja4!F:F,"",0))</f>
        <v/>
      </c>
      <c r="L1651" s="15"/>
      <c r="M1651" s="15">
        <v>1</v>
      </c>
      <c r="N1651" s="15" t="s">
        <v>2080</v>
      </c>
      <c r="O1651" s="15" t="s">
        <v>40</v>
      </c>
      <c r="P1651" s="15" t="s">
        <v>131</v>
      </c>
      <c r="Q1651" s="15" t="s">
        <v>36</v>
      </c>
      <c r="R1651" s="15" t="s">
        <v>1038</v>
      </c>
      <c r="S1651" s="15">
        <v>278</v>
      </c>
      <c r="T1651" s="15"/>
      <c r="U1651" s="15">
        <v>2319</v>
      </c>
      <c r="V1651" s="15">
        <v>209</v>
      </c>
      <c r="W1651" s="15" t="s">
        <v>38</v>
      </c>
      <c r="X1651" s="15" t="s">
        <v>38</v>
      </c>
      <c r="Y1651" s="15" t="s">
        <v>38</v>
      </c>
      <c r="Z1651" s="2"/>
    </row>
    <row r="1652" spans="1:26">
      <c r="A1652" s="15">
        <v>215</v>
      </c>
      <c r="B1652" s="15">
        <v>1</v>
      </c>
      <c r="C1652" s="15"/>
      <c r="D1652" s="15"/>
      <c r="E1652" s="15"/>
      <c r="F1652" s="15"/>
      <c r="G1652" s="15"/>
      <c r="H1652" s="16" t="s">
        <v>32</v>
      </c>
      <c r="I1652" s="16" t="s">
        <v>32</v>
      </c>
      <c r="J1652" s="15"/>
      <c r="K1652" s="18" t="str" cm="1">
        <f t="array" ref="K1652">IF(I1652="","",_xlfn.XLOOKUP(0&amp;A1652&amp;IF(F1652&lt;&gt;"",F1652,LOOKUP(2,1/(F$2:F1652&lt;&gt;""),F$2:F1652))&amp;I1652,Hoja4!G:G,Hoja4!F:F,"",0))</f>
        <v/>
      </c>
      <c r="L1652" s="15"/>
      <c r="M1652" s="15">
        <v>2</v>
      </c>
      <c r="N1652" s="15" t="s">
        <v>2081</v>
      </c>
      <c r="O1652" s="15" t="s">
        <v>40</v>
      </c>
      <c r="P1652" s="15" t="s">
        <v>131</v>
      </c>
      <c r="Q1652" s="15" t="s">
        <v>36</v>
      </c>
      <c r="R1652" s="15" t="s">
        <v>1038</v>
      </c>
      <c r="S1652" s="15">
        <v>177549</v>
      </c>
      <c r="T1652" s="15"/>
      <c r="U1652" s="15">
        <v>1828949</v>
      </c>
      <c r="V1652" s="15">
        <v>180112</v>
      </c>
      <c r="W1652" s="15" t="s">
        <v>38</v>
      </c>
      <c r="X1652" s="15" t="s">
        <v>38</v>
      </c>
      <c r="Y1652" s="15" t="s">
        <v>38</v>
      </c>
      <c r="Z1652" s="2"/>
    </row>
    <row r="1653" spans="1:26">
      <c r="A1653" s="3">
        <v>215</v>
      </c>
      <c r="B1653" s="3">
        <v>1</v>
      </c>
      <c r="C1653" s="3" t="s">
        <v>2071</v>
      </c>
      <c r="D1653" s="3"/>
      <c r="E1653" s="3"/>
      <c r="F1653" s="3">
        <v>1</v>
      </c>
      <c r="G1653" s="3" t="s">
        <v>2073</v>
      </c>
      <c r="H1653" s="4" t="s">
        <v>32</v>
      </c>
      <c r="I1653" s="4" t="s">
        <v>32</v>
      </c>
      <c r="J1653" s="3" t="s">
        <v>44</v>
      </c>
      <c r="K1653" s="11">
        <f>SUM(K1649:K1652)</f>
        <v>6236672000</v>
      </c>
      <c r="L1653" s="13">
        <f>SUM(L1648:L1652)</f>
        <v>0</v>
      </c>
      <c r="M1653" s="3"/>
      <c r="N1653" s="3"/>
      <c r="O1653" s="3"/>
      <c r="P1653" s="3"/>
      <c r="Q1653" s="3"/>
      <c r="R1653" s="3"/>
      <c r="S1653" s="3"/>
      <c r="T1653" s="3"/>
      <c r="U1653" s="3"/>
      <c r="V1653" s="3"/>
      <c r="W1653" s="3"/>
      <c r="X1653" s="3"/>
      <c r="Y1653" s="3" t="s">
        <v>45</v>
      </c>
      <c r="Z1653" s="13">
        <f>SUM(Z1648:Z1652)</f>
        <v>0</v>
      </c>
    </row>
    <row r="1654" spans="1:26">
      <c r="A1654" s="15">
        <v>215</v>
      </c>
      <c r="B1654" s="15">
        <v>1</v>
      </c>
      <c r="C1654" s="15" t="s">
        <v>2071</v>
      </c>
      <c r="D1654" s="15">
        <v>1</v>
      </c>
      <c r="E1654" s="15" t="s">
        <v>2072</v>
      </c>
      <c r="F1654" s="15">
        <v>2</v>
      </c>
      <c r="G1654" s="15" t="s">
        <v>2082</v>
      </c>
      <c r="H1654" s="16" t="s">
        <v>2074</v>
      </c>
      <c r="I1654" s="16" t="s">
        <v>2075</v>
      </c>
      <c r="J1654" s="15" t="s">
        <v>2076</v>
      </c>
      <c r="K1654" s="9" cm="1">
        <f t="array" ref="K1654">IF(I1654="","",_xlfn.XLOOKUP(0&amp;A1654&amp;IF(F1654&lt;&gt;"",F1654,LOOKUP(2,1/(F$2:F1654&lt;&gt;""),F$2:F1654))&amp;I1654,Hoja4!G:G,Hoja4!F:F,"",0))</f>
        <v>2265831000</v>
      </c>
      <c r="L1654" s="2"/>
      <c r="M1654" s="15"/>
      <c r="N1654" s="15"/>
      <c r="O1654" s="15"/>
      <c r="P1654" s="15"/>
      <c r="Q1654" s="15"/>
      <c r="R1654" s="15"/>
      <c r="S1654" s="15"/>
      <c r="T1654" s="15"/>
      <c r="U1654" s="15"/>
      <c r="V1654" s="15"/>
      <c r="W1654" s="15"/>
      <c r="X1654" s="15"/>
      <c r="Y1654" s="15"/>
      <c r="Z1654" s="15"/>
    </row>
    <row r="1655" spans="1:26">
      <c r="A1655" s="15">
        <v>215</v>
      </c>
      <c r="B1655" s="15">
        <v>1</v>
      </c>
      <c r="C1655" s="15"/>
      <c r="D1655" s="15"/>
      <c r="E1655" s="15"/>
      <c r="F1655" s="15"/>
      <c r="G1655" s="15"/>
      <c r="H1655" s="16" t="s">
        <v>32</v>
      </c>
      <c r="I1655" s="16" t="s">
        <v>32</v>
      </c>
      <c r="J1655" s="15"/>
      <c r="K1655" s="18" t="str" cm="1">
        <f t="array" ref="K1655">IF(I1655="","",_xlfn.XLOOKUP(0&amp;A1655&amp;IF(F1655&lt;&gt;"",F1655,LOOKUP(2,1/(F$2:F1655&lt;&gt;""),F$2:F1655))&amp;I1655,Hoja4!G:G,Hoja4!F:F,"",0))</f>
        <v/>
      </c>
      <c r="L1655" s="15"/>
      <c r="M1655" s="15">
        <v>3</v>
      </c>
      <c r="N1655" s="15" t="s">
        <v>2083</v>
      </c>
      <c r="O1655" s="15" t="s">
        <v>40</v>
      </c>
      <c r="P1655" s="15" t="s">
        <v>131</v>
      </c>
      <c r="Q1655" s="15" t="s">
        <v>36</v>
      </c>
      <c r="R1655" s="15" t="s">
        <v>1038</v>
      </c>
      <c r="S1655" s="15">
        <v>297</v>
      </c>
      <c r="T1655" s="15"/>
      <c r="U1655" s="15">
        <v>1902</v>
      </c>
      <c r="V1655" s="15">
        <v>193</v>
      </c>
      <c r="W1655" s="15" t="s">
        <v>38</v>
      </c>
      <c r="X1655" s="15" t="s">
        <v>38</v>
      </c>
      <c r="Y1655" s="15" t="s">
        <v>38</v>
      </c>
      <c r="Z1655" s="2"/>
    </row>
    <row r="1656" spans="1:26">
      <c r="A1656" s="15">
        <v>215</v>
      </c>
      <c r="B1656" s="15">
        <v>1</v>
      </c>
      <c r="C1656" s="15"/>
      <c r="D1656" s="15"/>
      <c r="E1656" s="15"/>
      <c r="F1656" s="15"/>
      <c r="G1656" s="15"/>
      <c r="H1656" s="16" t="s">
        <v>32</v>
      </c>
      <c r="I1656" s="16" t="s">
        <v>32</v>
      </c>
      <c r="J1656" s="15"/>
      <c r="K1656" s="18" t="str" cm="1">
        <f t="array" ref="K1656">IF(I1656="","",_xlfn.XLOOKUP(0&amp;A1656&amp;IF(F1656&lt;&gt;"",F1656,LOOKUP(2,1/(F$2:F1656&lt;&gt;""),F$2:F1656))&amp;I1656,Hoja4!G:G,Hoja4!F:F,"",0))</f>
        <v/>
      </c>
      <c r="L1656" s="15"/>
      <c r="M1656" s="15">
        <v>4</v>
      </c>
      <c r="N1656" s="15" t="s">
        <v>2084</v>
      </c>
      <c r="O1656" s="15" t="s">
        <v>40</v>
      </c>
      <c r="P1656" s="15" t="s">
        <v>131</v>
      </c>
      <c r="Q1656" s="15" t="s">
        <v>36</v>
      </c>
      <c r="R1656" s="15" t="s">
        <v>1038</v>
      </c>
      <c r="S1656" s="15">
        <v>603</v>
      </c>
      <c r="T1656" s="15"/>
      <c r="U1656" s="15">
        <v>5483</v>
      </c>
      <c r="V1656" s="15">
        <v>540</v>
      </c>
      <c r="W1656" s="15" t="s">
        <v>38</v>
      </c>
      <c r="X1656" s="15" t="s">
        <v>38</v>
      </c>
      <c r="Y1656" s="15" t="s">
        <v>38</v>
      </c>
      <c r="Z1656" s="2"/>
    </row>
    <row r="1657" spans="1:26">
      <c r="A1657" s="3">
        <v>215</v>
      </c>
      <c r="B1657" s="3">
        <v>1</v>
      </c>
      <c r="C1657" s="3" t="s">
        <v>2071</v>
      </c>
      <c r="D1657" s="3"/>
      <c r="E1657" s="3"/>
      <c r="F1657" s="3">
        <v>2</v>
      </c>
      <c r="G1657" s="3" t="s">
        <v>2082</v>
      </c>
      <c r="H1657" s="4" t="s">
        <v>32</v>
      </c>
      <c r="I1657" s="4" t="s">
        <v>32</v>
      </c>
      <c r="J1657" s="3" t="s">
        <v>44</v>
      </c>
      <c r="K1657" s="11">
        <f>SUM(K1654:K1656)</f>
        <v>2265831000</v>
      </c>
      <c r="L1657" s="13">
        <f>SUM(L1654:L1656)</f>
        <v>0</v>
      </c>
      <c r="M1657" s="3"/>
      <c r="N1657" s="3"/>
      <c r="O1657" s="3"/>
      <c r="P1657" s="3"/>
      <c r="Q1657" s="3"/>
      <c r="R1657" s="3"/>
      <c r="S1657" s="3"/>
      <c r="T1657" s="3"/>
      <c r="U1657" s="3"/>
      <c r="V1657" s="3"/>
      <c r="W1657" s="3"/>
      <c r="X1657" s="3"/>
      <c r="Y1657" s="3" t="s">
        <v>45</v>
      </c>
      <c r="Z1657" s="13">
        <f>SUM(Z1654:Z1656)</f>
        <v>0</v>
      </c>
    </row>
    <row r="1658" spans="1:26">
      <c r="A1658" s="15">
        <v>215</v>
      </c>
      <c r="B1658" s="15">
        <v>1</v>
      </c>
      <c r="C1658" s="15" t="s">
        <v>2071</v>
      </c>
      <c r="D1658" s="15">
        <v>1</v>
      </c>
      <c r="E1658" s="15" t="s">
        <v>2072</v>
      </c>
      <c r="F1658" s="15">
        <v>3</v>
      </c>
      <c r="G1658" s="15" t="s">
        <v>2085</v>
      </c>
      <c r="H1658" s="16" t="s">
        <v>2074</v>
      </c>
      <c r="I1658" s="16" t="s">
        <v>2075</v>
      </c>
      <c r="J1658" s="15" t="s">
        <v>2076</v>
      </c>
      <c r="K1658" s="9" cm="1">
        <f t="array" ref="K1658">IF(I1658="","",_xlfn.XLOOKUP(0&amp;A1658&amp;IF(F1658&lt;&gt;"",F1658,LOOKUP(2,1/(F$2:F1658&lt;&gt;""),F$2:F1658))&amp;I1658,Hoja4!G:G,Hoja4!F:F,"",0))</f>
        <v>118080000</v>
      </c>
      <c r="L1658" s="2"/>
      <c r="M1658" s="15"/>
      <c r="N1658" s="15"/>
      <c r="O1658" s="15"/>
      <c r="P1658" s="15"/>
      <c r="Q1658" s="15"/>
      <c r="R1658" s="15"/>
      <c r="S1658" s="15"/>
      <c r="T1658" s="15"/>
      <c r="U1658" s="15"/>
      <c r="V1658" s="15"/>
      <c r="W1658" s="15"/>
      <c r="X1658" s="15"/>
      <c r="Y1658" s="15"/>
      <c r="Z1658" s="15"/>
    </row>
    <row r="1659" spans="1:26">
      <c r="A1659" s="15">
        <v>215</v>
      </c>
      <c r="B1659" s="15">
        <v>1</v>
      </c>
      <c r="C1659" s="15"/>
      <c r="D1659" s="15"/>
      <c r="E1659" s="15"/>
      <c r="F1659" s="15"/>
      <c r="G1659" s="15"/>
      <c r="H1659" s="16" t="s">
        <v>32</v>
      </c>
      <c r="I1659" s="16" t="s">
        <v>32</v>
      </c>
      <c r="J1659" s="15"/>
      <c r="K1659" s="18" t="str" cm="1">
        <f t="array" ref="K1659">IF(I1659="","",_xlfn.XLOOKUP(0&amp;A1659&amp;IF(F1659&lt;&gt;"",F1659,LOOKUP(2,1/(F$2:F1659&lt;&gt;""),F$2:F1659))&amp;I1659,Hoja4!G:G,Hoja4!F:F,"",0))</f>
        <v/>
      </c>
      <c r="L1659" s="15"/>
      <c r="M1659" s="15">
        <v>5</v>
      </c>
      <c r="N1659" s="15" t="s">
        <v>2086</v>
      </c>
      <c r="O1659" s="15" t="s">
        <v>40</v>
      </c>
      <c r="P1659" s="15" t="s">
        <v>131</v>
      </c>
      <c r="Q1659" s="15" t="s">
        <v>36</v>
      </c>
      <c r="R1659" s="15" t="s">
        <v>1038</v>
      </c>
      <c r="S1659" s="15">
        <v>143</v>
      </c>
      <c r="T1659" s="15"/>
      <c r="U1659" s="15">
        <v>1000</v>
      </c>
      <c r="V1659" s="15">
        <v>100</v>
      </c>
      <c r="W1659" s="15" t="s">
        <v>38</v>
      </c>
      <c r="X1659" s="15" t="s">
        <v>38</v>
      </c>
      <c r="Y1659" s="15" t="s">
        <v>38</v>
      </c>
      <c r="Z1659" s="2"/>
    </row>
    <row r="1660" spans="1:26">
      <c r="A1660" s="15">
        <v>215</v>
      </c>
      <c r="B1660" s="15">
        <v>1</v>
      </c>
      <c r="C1660" s="15"/>
      <c r="D1660" s="15"/>
      <c r="E1660" s="15"/>
      <c r="F1660" s="15"/>
      <c r="G1660" s="15"/>
      <c r="H1660" s="16" t="s">
        <v>32</v>
      </c>
      <c r="I1660" s="16" t="s">
        <v>32</v>
      </c>
      <c r="J1660" s="15"/>
      <c r="K1660" s="18" t="str" cm="1">
        <f t="array" ref="K1660">IF(I1660="","",_xlfn.XLOOKUP(0&amp;A1660&amp;IF(F1660&lt;&gt;"",F1660,LOOKUP(2,1/(F$2:F1660&lt;&gt;""),F$2:F1660))&amp;I1660,Hoja4!G:G,Hoja4!F:F,"",0))</f>
        <v/>
      </c>
      <c r="L1660" s="15"/>
      <c r="M1660" s="15">
        <v>6</v>
      </c>
      <c r="N1660" s="15" t="s">
        <v>2087</v>
      </c>
      <c r="O1660" s="15" t="s">
        <v>40</v>
      </c>
      <c r="P1660" s="15" t="s">
        <v>131</v>
      </c>
      <c r="Q1660" s="15" t="s">
        <v>36</v>
      </c>
      <c r="R1660" s="15" t="s">
        <v>1038</v>
      </c>
      <c r="S1660" s="15">
        <v>3946</v>
      </c>
      <c r="T1660" s="15"/>
      <c r="U1660" s="15">
        <v>41696</v>
      </c>
      <c r="V1660" s="15">
        <v>4106</v>
      </c>
      <c r="W1660" s="15" t="s">
        <v>38</v>
      </c>
      <c r="X1660" s="15" t="s">
        <v>38</v>
      </c>
      <c r="Y1660" s="15" t="s">
        <v>38</v>
      </c>
      <c r="Z1660" s="2"/>
    </row>
    <row r="1661" spans="1:26">
      <c r="A1661" s="3">
        <v>215</v>
      </c>
      <c r="B1661" s="3">
        <v>1</v>
      </c>
      <c r="C1661" s="3" t="s">
        <v>2071</v>
      </c>
      <c r="D1661" s="3"/>
      <c r="E1661" s="3"/>
      <c r="F1661" s="3">
        <v>3</v>
      </c>
      <c r="G1661" s="3" t="s">
        <v>2085</v>
      </c>
      <c r="H1661" s="4" t="s">
        <v>32</v>
      </c>
      <c r="I1661" s="4" t="s">
        <v>32</v>
      </c>
      <c r="J1661" s="3" t="s">
        <v>44</v>
      </c>
      <c r="K1661" s="11">
        <f>SUM(K1658:K1660)</f>
        <v>118080000</v>
      </c>
      <c r="L1661" s="13">
        <f>SUM(L1658:L1660)</f>
        <v>0</v>
      </c>
      <c r="M1661" s="3"/>
      <c r="N1661" s="3"/>
      <c r="O1661" s="3"/>
      <c r="P1661" s="3"/>
      <c r="Q1661" s="3"/>
      <c r="R1661" s="3"/>
      <c r="S1661" s="3"/>
      <c r="T1661" s="3"/>
      <c r="U1661" s="3"/>
      <c r="V1661" s="3"/>
      <c r="W1661" s="3"/>
      <c r="X1661" s="3"/>
      <c r="Y1661" s="3" t="s">
        <v>45</v>
      </c>
      <c r="Z1661" s="13">
        <f>SUM(Z1658:Z1660)</f>
        <v>0</v>
      </c>
    </row>
    <row r="1662" spans="1:26">
      <c r="A1662" s="15">
        <v>215</v>
      </c>
      <c r="B1662" s="15">
        <v>1</v>
      </c>
      <c r="C1662" s="15" t="s">
        <v>2071</v>
      </c>
      <c r="D1662" s="15">
        <v>2</v>
      </c>
      <c r="E1662" s="15" t="s">
        <v>2088</v>
      </c>
      <c r="F1662" s="15">
        <v>5</v>
      </c>
      <c r="G1662" s="15" t="s">
        <v>2089</v>
      </c>
      <c r="H1662" s="16" t="s">
        <v>2090</v>
      </c>
      <c r="I1662" s="16" t="s">
        <v>2091</v>
      </c>
      <c r="J1662" s="15" t="s">
        <v>2092</v>
      </c>
      <c r="K1662" s="9" cm="1">
        <f t="array" ref="K1662">IF(I1662="","",_xlfn.XLOOKUP(0&amp;A1662&amp;IF(F1662&lt;&gt;"",F1662,LOOKUP(2,1/(F$2:F1662&lt;&gt;""),F$2:F1662))&amp;I1662,Hoja4!G:G,Hoja4!F:F,"",0))</f>
        <v>3269811000</v>
      </c>
      <c r="L1662" s="2"/>
      <c r="M1662" s="15"/>
      <c r="N1662" s="15"/>
      <c r="O1662" s="15"/>
      <c r="P1662" s="15"/>
      <c r="Q1662" s="15"/>
      <c r="R1662" s="15"/>
      <c r="S1662" s="15"/>
      <c r="T1662" s="15"/>
      <c r="U1662" s="15"/>
      <c r="V1662" s="15"/>
      <c r="W1662" s="15"/>
      <c r="X1662" s="15"/>
      <c r="Y1662" s="15"/>
      <c r="Z1662" s="15"/>
    </row>
    <row r="1663" spans="1:26">
      <c r="A1663" s="15">
        <v>215</v>
      </c>
      <c r="B1663" s="15">
        <v>1</v>
      </c>
      <c r="C1663" s="15"/>
      <c r="D1663" s="15"/>
      <c r="E1663" s="15"/>
      <c r="F1663" s="15"/>
      <c r="G1663" s="15"/>
      <c r="H1663" s="16" t="s">
        <v>32</v>
      </c>
      <c r="I1663" s="16" t="s">
        <v>32</v>
      </c>
      <c r="J1663" s="15"/>
      <c r="K1663" s="18" t="str" cm="1">
        <f t="array" ref="K1663">IF(I1663="","",_xlfn.XLOOKUP(0&amp;A1663&amp;IF(F1663&lt;&gt;"",F1663,LOOKUP(2,1/(F$2:F1663&lt;&gt;""),F$2:F1663))&amp;I1663,Hoja4!G:G,Hoja4!F:F,"",0))</f>
        <v/>
      </c>
      <c r="L1663" s="15"/>
      <c r="M1663" s="15">
        <v>8</v>
      </c>
      <c r="N1663" s="15" t="s">
        <v>2093</v>
      </c>
      <c r="O1663" s="15" t="s">
        <v>40</v>
      </c>
      <c r="P1663" s="15" t="s">
        <v>131</v>
      </c>
      <c r="Q1663" s="15" t="s">
        <v>36</v>
      </c>
      <c r="R1663" s="15" t="s">
        <v>1038</v>
      </c>
      <c r="S1663" s="15">
        <v>332</v>
      </c>
      <c r="T1663" s="15"/>
      <c r="U1663" s="15">
        <v>1025</v>
      </c>
      <c r="V1663" s="15">
        <v>109</v>
      </c>
      <c r="W1663" s="15" t="s">
        <v>38</v>
      </c>
      <c r="X1663" s="15" t="s">
        <v>38</v>
      </c>
      <c r="Y1663" s="15" t="s">
        <v>38</v>
      </c>
      <c r="Z1663" s="2"/>
    </row>
    <row r="1664" spans="1:26">
      <c r="A1664" s="3">
        <v>215</v>
      </c>
      <c r="B1664" s="3">
        <v>1</v>
      </c>
      <c r="C1664" s="3" t="s">
        <v>2071</v>
      </c>
      <c r="D1664" s="3"/>
      <c r="E1664" s="3"/>
      <c r="F1664" s="3">
        <v>5</v>
      </c>
      <c r="G1664" s="3" t="s">
        <v>2089</v>
      </c>
      <c r="H1664" s="4" t="s">
        <v>32</v>
      </c>
      <c r="I1664" s="4" t="s">
        <v>32</v>
      </c>
      <c r="J1664" s="3" t="s">
        <v>44</v>
      </c>
      <c r="K1664" s="11">
        <f>SUM(K1662:K1663)</f>
        <v>3269811000</v>
      </c>
      <c r="L1664" s="13">
        <f>SUM(L1662:L1663)</f>
        <v>0</v>
      </c>
      <c r="M1664" s="3"/>
      <c r="N1664" s="3"/>
      <c r="O1664" s="3"/>
      <c r="P1664" s="3"/>
      <c r="Q1664" s="3"/>
      <c r="R1664" s="3"/>
      <c r="S1664" s="3"/>
      <c r="T1664" s="3"/>
      <c r="U1664" s="3"/>
      <c r="V1664" s="3"/>
      <c r="W1664" s="3"/>
      <c r="X1664" s="3"/>
      <c r="Y1664" s="3" t="s">
        <v>45</v>
      </c>
      <c r="Z1664" s="13">
        <f>SUM(Z1662:Z1663)</f>
        <v>0</v>
      </c>
    </row>
    <row r="1665" spans="1:26">
      <c r="A1665" s="15">
        <v>215</v>
      </c>
      <c r="B1665" s="15">
        <v>1</v>
      </c>
      <c r="C1665" s="15" t="s">
        <v>2071</v>
      </c>
      <c r="D1665" s="15">
        <v>3</v>
      </c>
      <c r="E1665" s="15" t="s">
        <v>2094</v>
      </c>
      <c r="F1665" s="15">
        <v>8</v>
      </c>
      <c r="G1665" s="15" t="s">
        <v>2095</v>
      </c>
      <c r="H1665" s="16" t="s">
        <v>2090</v>
      </c>
      <c r="I1665" s="16" t="s">
        <v>2091</v>
      </c>
      <c r="J1665" s="15" t="s">
        <v>2092</v>
      </c>
      <c r="K1665" s="9" cm="1">
        <f t="array" ref="K1665">IF(I1665="","",_xlfn.XLOOKUP(0&amp;A1665&amp;IF(F1665&lt;&gt;"",F1665,LOOKUP(2,1/(F$2:F1665&lt;&gt;""),F$2:F1665))&amp;I1665,Hoja4!G:G,Hoja4!F:F,"",0))</f>
        <v>1262006000</v>
      </c>
      <c r="L1665" s="2"/>
      <c r="M1665" s="15"/>
      <c r="N1665" s="15"/>
      <c r="O1665" s="15"/>
      <c r="P1665" s="15"/>
      <c r="Q1665" s="15"/>
      <c r="R1665" s="15"/>
      <c r="S1665" s="15"/>
      <c r="T1665" s="15"/>
      <c r="U1665" s="15"/>
      <c r="V1665" s="15"/>
      <c r="W1665" s="15"/>
      <c r="X1665" s="15"/>
      <c r="Y1665" s="15"/>
      <c r="Z1665" s="15"/>
    </row>
    <row r="1666" spans="1:26">
      <c r="A1666" s="15">
        <v>215</v>
      </c>
      <c r="B1666" s="15">
        <v>1</v>
      </c>
      <c r="C1666" s="15"/>
      <c r="D1666" s="15"/>
      <c r="E1666" s="15"/>
      <c r="F1666" s="15"/>
      <c r="G1666" s="15"/>
      <c r="H1666" s="16" t="s">
        <v>32</v>
      </c>
      <c r="I1666" s="16" t="s">
        <v>32</v>
      </c>
      <c r="J1666" s="15"/>
      <c r="K1666" s="18" t="str" cm="1">
        <f t="array" ref="K1666">IF(I1666="","",_xlfn.XLOOKUP(0&amp;A1666&amp;IF(F1666&lt;&gt;"",F1666,LOOKUP(2,1/(F$2:F1666&lt;&gt;""),F$2:F1666))&amp;I1666,Hoja4!G:G,Hoja4!F:F,"",0))</f>
        <v/>
      </c>
      <c r="L1666" s="15"/>
      <c r="M1666" s="15">
        <v>10</v>
      </c>
      <c r="N1666" s="15" t="s">
        <v>2096</v>
      </c>
      <c r="O1666" s="15" t="s">
        <v>40</v>
      </c>
      <c r="P1666" s="15" t="s">
        <v>131</v>
      </c>
      <c r="Q1666" s="15" t="s">
        <v>36</v>
      </c>
      <c r="R1666" s="15" t="s">
        <v>1038</v>
      </c>
      <c r="S1666" s="15">
        <v>50</v>
      </c>
      <c r="T1666" s="15"/>
      <c r="U1666" s="15">
        <v>80</v>
      </c>
      <c r="V1666" s="15">
        <v>8</v>
      </c>
      <c r="W1666" s="15" t="s">
        <v>38</v>
      </c>
      <c r="X1666" s="15" t="s">
        <v>38</v>
      </c>
      <c r="Y1666" s="15" t="s">
        <v>38</v>
      </c>
      <c r="Z1666" s="2"/>
    </row>
    <row r="1667" spans="1:26">
      <c r="A1667" s="15">
        <v>215</v>
      </c>
      <c r="B1667" s="15">
        <v>1</v>
      </c>
      <c r="C1667" s="15"/>
      <c r="D1667" s="15"/>
      <c r="E1667" s="15"/>
      <c r="F1667" s="15"/>
      <c r="G1667" s="15"/>
      <c r="H1667" s="16" t="s">
        <v>32</v>
      </c>
      <c r="I1667" s="16" t="s">
        <v>32</v>
      </c>
      <c r="J1667" s="15"/>
      <c r="K1667" s="18" t="str" cm="1">
        <f t="array" ref="K1667">IF(I1667="","",_xlfn.XLOOKUP(0&amp;A1667&amp;IF(F1667&lt;&gt;"",F1667,LOOKUP(2,1/(F$2:F1667&lt;&gt;""),F$2:F1667))&amp;I1667,Hoja4!G:G,Hoja4!F:F,"",0))</f>
        <v/>
      </c>
      <c r="L1667" s="15"/>
      <c r="M1667" s="15">
        <v>11</v>
      </c>
      <c r="N1667" s="15" t="s">
        <v>2097</v>
      </c>
      <c r="O1667" s="15" t="s">
        <v>40</v>
      </c>
      <c r="P1667" s="15" t="s">
        <v>131</v>
      </c>
      <c r="Q1667" s="15" t="s">
        <v>36</v>
      </c>
      <c r="R1667" s="15" t="s">
        <v>1038</v>
      </c>
      <c r="S1667" s="15">
        <v>162954</v>
      </c>
      <c r="T1667" s="15"/>
      <c r="U1667" s="15">
        <v>1721909</v>
      </c>
      <c r="V1667" s="15">
        <v>169571</v>
      </c>
      <c r="W1667" s="15" t="s">
        <v>38</v>
      </c>
      <c r="X1667" s="15" t="s">
        <v>38</v>
      </c>
      <c r="Y1667" s="15" t="s">
        <v>38</v>
      </c>
      <c r="Z1667" s="2"/>
    </row>
    <row r="1668" spans="1:26">
      <c r="A1668" s="3">
        <v>215</v>
      </c>
      <c r="B1668" s="3">
        <v>1</v>
      </c>
      <c r="C1668" s="3" t="s">
        <v>2071</v>
      </c>
      <c r="D1668" s="3"/>
      <c r="E1668" s="3"/>
      <c r="F1668" s="3">
        <v>8</v>
      </c>
      <c r="G1668" s="3" t="s">
        <v>2095</v>
      </c>
      <c r="H1668" s="4" t="s">
        <v>32</v>
      </c>
      <c r="I1668" s="4" t="s">
        <v>32</v>
      </c>
      <c r="J1668" s="3" t="s">
        <v>44</v>
      </c>
      <c r="K1668" s="11">
        <f>SUM(K1665:K1667)</f>
        <v>1262006000</v>
      </c>
      <c r="L1668" s="13">
        <f>SUM(L1665:L1667)</f>
        <v>0</v>
      </c>
      <c r="M1668" s="3"/>
      <c r="N1668" s="3"/>
      <c r="O1668" s="3"/>
      <c r="P1668" s="3"/>
      <c r="Q1668" s="3"/>
      <c r="R1668" s="3"/>
      <c r="S1668" s="3"/>
      <c r="T1668" s="3"/>
      <c r="U1668" s="3"/>
      <c r="V1668" s="3"/>
      <c r="W1668" s="3"/>
      <c r="X1668" s="3"/>
      <c r="Y1668" s="3" t="s">
        <v>45</v>
      </c>
      <c r="Z1668" s="13">
        <f>SUM(Z1665:Z1667)</f>
        <v>0</v>
      </c>
    </row>
    <row r="1669" spans="1:26">
      <c r="A1669" s="15">
        <v>215</v>
      </c>
      <c r="B1669" s="15">
        <v>1</v>
      </c>
      <c r="C1669" s="15" t="s">
        <v>2071</v>
      </c>
      <c r="D1669" s="15">
        <v>4</v>
      </c>
      <c r="E1669" s="15" t="s">
        <v>2098</v>
      </c>
      <c r="F1669" s="15">
        <v>9</v>
      </c>
      <c r="G1669" s="15" t="s">
        <v>318</v>
      </c>
      <c r="H1669" s="16" t="s">
        <v>2099</v>
      </c>
      <c r="I1669" s="16" t="s">
        <v>2100</v>
      </c>
      <c r="J1669" s="15" t="s">
        <v>2101</v>
      </c>
      <c r="K1669" s="9" cm="1">
        <f t="array" ref="K1669">IF(I1669="","",_xlfn.XLOOKUP(0&amp;A1669&amp;IF(F1669&lt;&gt;"",F1669,LOOKUP(2,1/(F$2:F1669&lt;&gt;""),F$2:F1669))&amp;I1669,Hoja4!G:G,Hoja4!F:F,"",0))</f>
        <v>3039615000</v>
      </c>
      <c r="L1669" s="2"/>
      <c r="M1669" s="15"/>
      <c r="N1669" s="15"/>
      <c r="O1669" s="15"/>
      <c r="P1669" s="15"/>
      <c r="Q1669" s="15"/>
      <c r="R1669" s="15"/>
      <c r="S1669" s="15"/>
      <c r="T1669" s="15"/>
      <c r="U1669" s="15"/>
      <c r="V1669" s="15"/>
      <c r="W1669" s="15"/>
      <c r="X1669" s="15"/>
      <c r="Y1669" s="15"/>
      <c r="Z1669" s="15"/>
    </row>
    <row r="1670" spans="1:26">
      <c r="A1670" s="15">
        <v>215</v>
      </c>
      <c r="B1670" s="15">
        <v>1</v>
      </c>
      <c r="C1670" s="15"/>
      <c r="D1670" s="15"/>
      <c r="E1670" s="15"/>
      <c r="F1670" s="15"/>
      <c r="G1670" s="15"/>
      <c r="H1670" s="16" t="s">
        <v>32</v>
      </c>
      <c r="I1670" s="16" t="s">
        <v>32</v>
      </c>
      <c r="J1670" s="15"/>
      <c r="K1670" s="18" t="str" cm="1">
        <f t="array" ref="K1670">IF(I1670="","",_xlfn.XLOOKUP(0&amp;A1670&amp;IF(F1670&lt;&gt;"",F1670,LOOKUP(2,1/(F$2:F1670&lt;&gt;""),F$2:F1670))&amp;I1670,Hoja4!G:G,Hoja4!F:F,"",0))</f>
        <v/>
      </c>
      <c r="L1670" s="15"/>
      <c r="M1670" s="15">
        <v>12</v>
      </c>
      <c r="N1670" s="15" t="s">
        <v>319</v>
      </c>
      <c r="O1670" s="15" t="s">
        <v>34</v>
      </c>
      <c r="P1670" s="15" t="s">
        <v>131</v>
      </c>
      <c r="Q1670" s="15" t="s">
        <v>41</v>
      </c>
      <c r="R1670" s="15" t="s">
        <v>374</v>
      </c>
      <c r="S1670" s="15">
        <v>0</v>
      </c>
      <c r="T1670" s="15"/>
      <c r="U1670" s="15">
        <v>100</v>
      </c>
      <c r="V1670" s="15">
        <v>1</v>
      </c>
      <c r="W1670" s="15" t="s">
        <v>38</v>
      </c>
      <c r="X1670" s="15" t="s">
        <v>38</v>
      </c>
      <c r="Y1670" s="15" t="s">
        <v>38</v>
      </c>
      <c r="Z1670" s="2"/>
    </row>
    <row r="1671" spans="1:26">
      <c r="A1671" s="3">
        <v>215</v>
      </c>
      <c r="B1671" s="3">
        <v>1</v>
      </c>
      <c r="C1671" s="3" t="s">
        <v>2071</v>
      </c>
      <c r="D1671" s="3"/>
      <c r="E1671" s="3"/>
      <c r="F1671" s="3">
        <v>9</v>
      </c>
      <c r="G1671" s="3" t="s">
        <v>318</v>
      </c>
      <c r="H1671" s="4" t="s">
        <v>32</v>
      </c>
      <c r="I1671" s="4" t="s">
        <v>32</v>
      </c>
      <c r="J1671" s="3" t="s">
        <v>44</v>
      </c>
      <c r="K1671" s="11">
        <f>SUM(K1669:K1670)</f>
        <v>3039615000</v>
      </c>
      <c r="L1671" s="13">
        <f>SUM(L1669:L1670)</f>
        <v>0</v>
      </c>
      <c r="M1671" s="3"/>
      <c r="N1671" s="3"/>
      <c r="O1671" s="3"/>
      <c r="P1671" s="3"/>
      <c r="Q1671" s="3"/>
      <c r="R1671" s="3"/>
      <c r="S1671" s="3"/>
      <c r="T1671" s="3"/>
      <c r="U1671" s="3"/>
      <c r="V1671" s="3"/>
      <c r="W1671" s="3"/>
      <c r="X1671" s="3"/>
      <c r="Y1671" s="3" t="s">
        <v>45</v>
      </c>
      <c r="Z1671" s="13">
        <f>SUM(Z1669:Z1670)</f>
        <v>0</v>
      </c>
    </row>
    <row r="1672" spans="1:26">
      <c r="A1672" s="15">
        <v>215</v>
      </c>
      <c r="B1672" s="15">
        <v>1</v>
      </c>
      <c r="C1672" s="15" t="s">
        <v>2071</v>
      </c>
      <c r="D1672" s="15">
        <v>4</v>
      </c>
      <c r="E1672" s="15" t="s">
        <v>2098</v>
      </c>
      <c r="F1672" s="15">
        <v>17</v>
      </c>
      <c r="G1672" s="15" t="s">
        <v>552</v>
      </c>
      <c r="H1672" s="16" t="s">
        <v>2099</v>
      </c>
      <c r="I1672" s="16" t="s">
        <v>2100</v>
      </c>
      <c r="J1672" s="15" t="s">
        <v>2101</v>
      </c>
      <c r="K1672" s="9" cm="1">
        <f t="array" ref="K1672">IF(I1672="","",_xlfn.XLOOKUP(0&amp;A1672&amp;IF(F1672&lt;&gt;"",F1672,LOOKUP(2,1/(F$2:F1672&lt;&gt;""),F$2:F1672))&amp;I1672,Hoja4!G:G,Hoja4!F:F,"",0))</f>
        <v>365690000</v>
      </c>
      <c r="L1672" s="2"/>
      <c r="M1672" s="15"/>
      <c r="N1672" s="15"/>
      <c r="O1672" s="15"/>
      <c r="P1672" s="15"/>
      <c r="Q1672" s="15"/>
      <c r="R1672" s="15"/>
      <c r="S1672" s="15"/>
      <c r="T1672" s="15"/>
      <c r="U1672" s="15"/>
      <c r="V1672" s="15"/>
      <c r="W1672" s="15"/>
      <c r="X1672" s="15"/>
      <c r="Y1672" s="15"/>
      <c r="Z1672" s="15"/>
    </row>
    <row r="1673" spans="1:26">
      <c r="A1673" s="15">
        <v>215</v>
      </c>
      <c r="B1673" s="15">
        <v>1</v>
      </c>
      <c r="C1673" s="15"/>
      <c r="D1673" s="15"/>
      <c r="E1673" s="15"/>
      <c r="F1673" s="15"/>
      <c r="G1673" s="15"/>
      <c r="H1673" s="16" t="s">
        <v>32</v>
      </c>
      <c r="I1673" s="16" t="s">
        <v>32</v>
      </c>
      <c r="J1673" s="15"/>
      <c r="K1673" s="18" t="str" cm="1">
        <f t="array" ref="K1673">IF(I1673="","",_xlfn.XLOOKUP(0&amp;A1673&amp;IF(F1673&lt;&gt;"",F1673,LOOKUP(2,1/(F$2:F1673&lt;&gt;""),F$2:F1673))&amp;I1673,Hoja4!G:G,Hoja4!F:F,"",0))</f>
        <v/>
      </c>
      <c r="L1673" s="15"/>
      <c r="M1673" s="15">
        <v>13</v>
      </c>
      <c r="N1673" s="15" t="s">
        <v>2102</v>
      </c>
      <c r="O1673" s="15" t="s">
        <v>34</v>
      </c>
      <c r="P1673" s="15" t="s">
        <v>115</v>
      </c>
      <c r="Q1673" s="15" t="s">
        <v>36</v>
      </c>
      <c r="R1673" s="15" t="s">
        <v>1038</v>
      </c>
      <c r="S1673" s="15">
        <v>0</v>
      </c>
      <c r="T1673" s="15"/>
      <c r="U1673" s="15">
        <v>1</v>
      </c>
      <c r="V1673" s="15">
        <v>1</v>
      </c>
      <c r="W1673" s="15" t="s">
        <v>38</v>
      </c>
      <c r="X1673" s="15" t="s">
        <v>38</v>
      </c>
      <c r="Y1673" s="15" t="s">
        <v>38</v>
      </c>
      <c r="Z1673" s="2"/>
    </row>
    <row r="1674" spans="1:26">
      <c r="A1674" s="3">
        <v>215</v>
      </c>
      <c r="B1674" s="3">
        <v>1</v>
      </c>
      <c r="C1674" s="3" t="s">
        <v>2071</v>
      </c>
      <c r="D1674" s="3"/>
      <c r="E1674" s="3"/>
      <c r="F1674" s="3">
        <v>17</v>
      </c>
      <c r="G1674" s="3" t="s">
        <v>552</v>
      </c>
      <c r="H1674" s="4" t="s">
        <v>32</v>
      </c>
      <c r="I1674" s="4" t="s">
        <v>32</v>
      </c>
      <c r="J1674" s="3" t="s">
        <v>44</v>
      </c>
      <c r="K1674" s="11">
        <f>SUM(K1672:K1673)</f>
        <v>365690000</v>
      </c>
      <c r="L1674" s="13">
        <f>SUM(L1672:L1673)</f>
        <v>0</v>
      </c>
      <c r="M1674" s="3"/>
      <c r="N1674" s="3"/>
      <c r="O1674" s="3"/>
      <c r="P1674" s="3"/>
      <c r="Q1674" s="3"/>
      <c r="R1674" s="3"/>
      <c r="S1674" s="3"/>
      <c r="T1674" s="3"/>
      <c r="U1674" s="3"/>
      <c r="V1674" s="3"/>
      <c r="W1674" s="3"/>
      <c r="X1674" s="3"/>
      <c r="Y1674" s="3" t="s">
        <v>45</v>
      </c>
      <c r="Z1674" s="13">
        <f>SUM(Z1672:Z1673)</f>
        <v>0</v>
      </c>
    </row>
    <row r="1675" spans="1:26">
      <c r="A1675" s="15">
        <v>215</v>
      </c>
      <c r="B1675" s="15">
        <v>1</v>
      </c>
      <c r="C1675" s="15" t="s">
        <v>2071</v>
      </c>
      <c r="D1675" s="15">
        <v>1</v>
      </c>
      <c r="E1675" s="15" t="s">
        <v>2072</v>
      </c>
      <c r="F1675" s="15">
        <v>4</v>
      </c>
      <c r="G1675" s="15" t="s">
        <v>2103</v>
      </c>
      <c r="H1675" s="16" t="s">
        <v>2104</v>
      </c>
      <c r="I1675" s="16" t="s">
        <v>2105</v>
      </c>
      <c r="J1675" s="15" t="s">
        <v>2106</v>
      </c>
      <c r="K1675" s="9" cm="1">
        <f t="array" ref="K1675">IF(I1675="","",_xlfn.XLOOKUP(0&amp;A1675&amp;IF(F1675&lt;&gt;"",F1675,LOOKUP(2,1/(F$2:F1675&lt;&gt;""),F$2:F1675))&amp;I1675,Hoja4!G:G,Hoja4!F:F,"",0))</f>
        <v>734261000</v>
      </c>
      <c r="L1675" s="2"/>
      <c r="M1675" s="15"/>
      <c r="N1675" s="15"/>
      <c r="O1675" s="15"/>
      <c r="P1675" s="15"/>
      <c r="Q1675" s="15"/>
      <c r="R1675" s="15"/>
      <c r="S1675" s="15"/>
      <c r="T1675" s="15"/>
      <c r="U1675" s="15"/>
      <c r="V1675" s="15"/>
      <c r="W1675" s="15"/>
      <c r="X1675" s="15"/>
      <c r="Y1675" s="15"/>
      <c r="Z1675" s="15"/>
    </row>
    <row r="1676" spans="1:26">
      <c r="A1676" s="15">
        <v>215</v>
      </c>
      <c r="B1676" s="15">
        <v>1</v>
      </c>
      <c r="C1676" s="15"/>
      <c r="D1676" s="15"/>
      <c r="E1676" s="15"/>
      <c r="F1676" s="15"/>
      <c r="G1676" s="15"/>
      <c r="H1676" s="16" t="s">
        <v>32</v>
      </c>
      <c r="I1676" s="16" t="s">
        <v>32</v>
      </c>
      <c r="J1676" s="15"/>
      <c r="K1676" s="18" t="str" cm="1">
        <f t="array" ref="K1676">IF(I1676="","",_xlfn.XLOOKUP(0&amp;A1676&amp;IF(F1676&lt;&gt;"",F1676,LOOKUP(2,1/(F$2:F1676&lt;&gt;""),F$2:F1676))&amp;I1676,Hoja4!G:G,Hoja4!F:F,"",0))</f>
        <v/>
      </c>
      <c r="L1676" s="15"/>
      <c r="M1676" s="15">
        <v>14</v>
      </c>
      <c r="N1676" s="15" t="s">
        <v>2107</v>
      </c>
      <c r="O1676" s="15" t="s">
        <v>34</v>
      </c>
      <c r="P1676" s="15" t="s">
        <v>131</v>
      </c>
      <c r="Q1676" s="15" t="s">
        <v>36</v>
      </c>
      <c r="R1676" s="15" t="s">
        <v>1038</v>
      </c>
      <c r="S1676" s="15">
        <v>1</v>
      </c>
      <c r="T1676" s="15"/>
      <c r="U1676" s="15">
        <v>3</v>
      </c>
      <c r="V1676" s="15">
        <v>3</v>
      </c>
      <c r="W1676" s="15" t="s">
        <v>38</v>
      </c>
      <c r="X1676" s="15" t="s">
        <v>38</v>
      </c>
      <c r="Y1676" s="15" t="s">
        <v>38</v>
      </c>
      <c r="Z1676" s="2"/>
    </row>
    <row r="1677" spans="1:26">
      <c r="A1677" s="3">
        <v>215</v>
      </c>
      <c r="B1677" s="3">
        <v>1</v>
      </c>
      <c r="C1677" s="3" t="s">
        <v>2071</v>
      </c>
      <c r="D1677" s="3"/>
      <c r="E1677" s="3"/>
      <c r="F1677" s="3">
        <v>4</v>
      </c>
      <c r="G1677" s="3" t="s">
        <v>2103</v>
      </c>
      <c r="H1677" s="4" t="s">
        <v>32</v>
      </c>
      <c r="I1677" s="4" t="s">
        <v>32</v>
      </c>
      <c r="J1677" s="3" t="s">
        <v>44</v>
      </c>
      <c r="K1677" s="11">
        <f>SUM(K1675:K1676)</f>
        <v>734261000</v>
      </c>
      <c r="L1677" s="13">
        <f>SUM(L1675:L1676)</f>
        <v>0</v>
      </c>
      <c r="M1677" s="3"/>
      <c r="N1677" s="3"/>
      <c r="O1677" s="3"/>
      <c r="P1677" s="3"/>
      <c r="Q1677" s="3"/>
      <c r="R1677" s="3"/>
      <c r="S1677" s="3"/>
      <c r="T1677" s="3"/>
      <c r="U1677" s="3"/>
      <c r="V1677" s="3"/>
      <c r="W1677" s="3"/>
      <c r="X1677" s="3"/>
      <c r="Y1677" s="3" t="s">
        <v>45</v>
      </c>
      <c r="Z1677" s="13">
        <f>SUM(Z1675:Z1676)</f>
        <v>0</v>
      </c>
    </row>
    <row r="1678" spans="1:26">
      <c r="A1678" s="15">
        <v>215</v>
      </c>
      <c r="B1678" s="15">
        <v>1</v>
      </c>
      <c r="C1678" s="15" t="s">
        <v>2071</v>
      </c>
      <c r="D1678" s="15">
        <v>3</v>
      </c>
      <c r="E1678" s="15" t="s">
        <v>2094</v>
      </c>
      <c r="F1678" s="15">
        <v>6</v>
      </c>
      <c r="G1678" s="15" t="s">
        <v>2108</v>
      </c>
      <c r="H1678" s="16" t="s">
        <v>2109</v>
      </c>
      <c r="I1678" s="16" t="s">
        <v>2110</v>
      </c>
      <c r="J1678" s="15" t="s">
        <v>2111</v>
      </c>
      <c r="K1678" s="9" cm="1">
        <f t="array" ref="K1678">IF(I1678="","",_xlfn.XLOOKUP(0&amp;A1678&amp;IF(F1678&lt;&gt;"",F1678,LOOKUP(2,1/(F$2:F1678&lt;&gt;""),F$2:F1678))&amp;I1678,Hoja4!G:G,Hoja4!F:F,"",0))</f>
        <v>19720584000</v>
      </c>
      <c r="L1678" s="2"/>
      <c r="M1678" s="15"/>
      <c r="N1678" s="15"/>
      <c r="O1678" s="15"/>
      <c r="P1678" s="15"/>
      <c r="Q1678" s="15"/>
      <c r="R1678" s="15"/>
      <c r="S1678" s="15"/>
      <c r="T1678" s="15"/>
      <c r="U1678" s="15"/>
      <c r="V1678" s="15"/>
      <c r="W1678" s="15"/>
      <c r="X1678" s="15"/>
      <c r="Y1678" s="15"/>
      <c r="Z1678" s="15"/>
    </row>
    <row r="1679" spans="1:26">
      <c r="A1679" s="15">
        <v>215</v>
      </c>
      <c r="B1679" s="15">
        <v>1</v>
      </c>
      <c r="C1679" s="15"/>
      <c r="D1679" s="15"/>
      <c r="E1679" s="15"/>
      <c r="F1679" s="15"/>
      <c r="G1679" s="15"/>
      <c r="H1679" s="16" t="s">
        <v>32</v>
      </c>
      <c r="I1679" s="16" t="s">
        <v>32</v>
      </c>
      <c r="J1679" s="15"/>
      <c r="K1679" s="18" t="str" cm="1">
        <f t="array" ref="K1679">IF(I1679="","",_xlfn.XLOOKUP(0&amp;A1679&amp;IF(F1679&lt;&gt;"",F1679,LOOKUP(2,1/(F$2:F1679&lt;&gt;""),F$2:F1679))&amp;I1679,Hoja4!G:G,Hoja4!F:F,"",0))</f>
        <v/>
      </c>
      <c r="L1679" s="15"/>
      <c r="M1679" s="15">
        <v>15</v>
      </c>
      <c r="N1679" s="15" t="s">
        <v>2112</v>
      </c>
      <c r="O1679" s="15" t="s">
        <v>40</v>
      </c>
      <c r="P1679" s="15" t="s">
        <v>131</v>
      </c>
      <c r="Q1679" s="15" t="s">
        <v>41</v>
      </c>
      <c r="R1679" s="15" t="s">
        <v>1038</v>
      </c>
      <c r="S1679" s="15">
        <v>0</v>
      </c>
      <c r="T1679" s="15"/>
      <c r="U1679" s="15">
        <v>100</v>
      </c>
      <c r="V1679" s="15">
        <v>0</v>
      </c>
      <c r="W1679" s="15" t="s">
        <v>38</v>
      </c>
      <c r="X1679" s="15" t="s">
        <v>38</v>
      </c>
      <c r="Y1679" s="15" t="s">
        <v>38</v>
      </c>
      <c r="Z1679" s="2"/>
    </row>
    <row r="1680" spans="1:26">
      <c r="A1680" s="3">
        <v>215</v>
      </c>
      <c r="B1680" s="3">
        <v>1</v>
      </c>
      <c r="C1680" s="3" t="s">
        <v>2071</v>
      </c>
      <c r="D1680" s="3"/>
      <c r="E1680" s="3"/>
      <c r="F1680" s="3">
        <v>6</v>
      </c>
      <c r="G1680" s="3" t="s">
        <v>2108</v>
      </c>
      <c r="H1680" s="4" t="s">
        <v>32</v>
      </c>
      <c r="I1680" s="4" t="s">
        <v>32</v>
      </c>
      <c r="J1680" s="3" t="s">
        <v>44</v>
      </c>
      <c r="K1680" s="11">
        <f>SUM(K1678:K1679)</f>
        <v>19720584000</v>
      </c>
      <c r="L1680" s="13">
        <f>SUM(L1678:L1679)</f>
        <v>0</v>
      </c>
      <c r="M1680" s="3"/>
      <c r="N1680" s="3"/>
      <c r="O1680" s="3"/>
      <c r="P1680" s="3"/>
      <c r="Q1680" s="3"/>
      <c r="R1680" s="3"/>
      <c r="S1680" s="3"/>
      <c r="T1680" s="3"/>
      <c r="U1680" s="3"/>
      <c r="V1680" s="3"/>
      <c r="W1680" s="3"/>
      <c r="X1680" s="3"/>
      <c r="Y1680" s="3" t="s">
        <v>45</v>
      </c>
      <c r="Z1680" s="13">
        <f>SUM(Z1678:Z1679)</f>
        <v>0</v>
      </c>
    </row>
    <row r="1681" spans="1:26">
      <c r="A1681" s="5">
        <v>215</v>
      </c>
      <c r="B1681" s="5">
        <v>1</v>
      </c>
      <c r="C1681" s="5" t="s">
        <v>2071</v>
      </c>
      <c r="D1681" s="5"/>
      <c r="E1681" s="5"/>
      <c r="F1681" s="5"/>
      <c r="G1681" s="5"/>
      <c r="H1681" s="6" t="s">
        <v>32</v>
      </c>
      <c r="I1681" s="6" t="s">
        <v>32</v>
      </c>
      <c r="J1681" s="5" t="s">
        <v>121</v>
      </c>
      <c r="K1681" s="12">
        <f>SUM(K1653,K1657,K1661,K1664,K1668,K1671,K1674,K1677,K1680)</f>
        <v>37012550000</v>
      </c>
      <c r="L1681" s="14">
        <f>SUM(L1653,L1657,L1661,L1664,L1668,L1671,L1674,L1677,L1680)</f>
        <v>0</v>
      </c>
      <c r="M1681" s="5"/>
      <c r="N1681" s="5"/>
      <c r="O1681" s="5"/>
      <c r="P1681" s="5"/>
      <c r="Q1681" s="5"/>
      <c r="R1681" s="5"/>
      <c r="S1681" s="5"/>
      <c r="T1681" s="5"/>
      <c r="U1681" s="5"/>
      <c r="V1681" s="5"/>
      <c r="W1681" s="5"/>
      <c r="X1681" s="5"/>
      <c r="Y1681" s="5" t="s">
        <v>121</v>
      </c>
      <c r="Z1681" s="14">
        <f>SUM(Z1653,Z1657,Z1661,Z1664,Z1668,Z1671,Z1674,Z1677,Z1680)</f>
        <v>0</v>
      </c>
    </row>
    <row r="1682" spans="1:26">
      <c r="A1682" s="15">
        <v>216</v>
      </c>
      <c r="B1682" s="15">
        <v>1</v>
      </c>
      <c r="C1682" s="15" t="s">
        <v>2113</v>
      </c>
      <c r="D1682" s="15">
        <v>1</v>
      </c>
      <c r="E1682" s="15" t="s">
        <v>2114</v>
      </c>
      <c r="F1682" s="15">
        <v>1</v>
      </c>
      <c r="G1682" s="15" t="s">
        <v>2115</v>
      </c>
      <c r="H1682" s="16" t="s">
        <v>2116</v>
      </c>
      <c r="I1682" s="16" t="s">
        <v>2117</v>
      </c>
      <c r="J1682" s="15" t="s">
        <v>2118</v>
      </c>
      <c r="K1682" s="9" cm="1">
        <f t="array" ref="K1682">IF(I1682="","",_xlfn.XLOOKUP(0&amp;A1682&amp;IF(F1682&lt;&gt;"",F1682,LOOKUP(2,1/(F$2:F1682&lt;&gt;""),F$2:F1682))&amp;I1682,Hoja4!G:G,Hoja4!F:F,"",0))</f>
        <v>7434435000</v>
      </c>
      <c r="L1682" s="2"/>
      <c r="M1682" s="15"/>
      <c r="N1682" s="15"/>
      <c r="O1682" s="15"/>
      <c r="P1682" s="15"/>
      <c r="Q1682" s="15"/>
      <c r="R1682" s="15"/>
      <c r="S1682" s="15"/>
      <c r="T1682" s="15"/>
      <c r="U1682" s="15"/>
      <c r="V1682" s="15"/>
      <c r="W1682" s="15"/>
      <c r="X1682" s="15"/>
      <c r="Y1682" s="15"/>
      <c r="Z1682" s="15"/>
    </row>
    <row r="1683" spans="1:26">
      <c r="A1683" s="15">
        <v>216</v>
      </c>
      <c r="B1683" s="15">
        <v>1</v>
      </c>
      <c r="C1683" s="15"/>
      <c r="D1683" s="15"/>
      <c r="E1683" s="15"/>
      <c r="F1683" s="15"/>
      <c r="G1683" s="15"/>
      <c r="H1683" s="16" t="s">
        <v>32</v>
      </c>
      <c r="I1683" s="16" t="s">
        <v>32</v>
      </c>
      <c r="J1683" s="15"/>
      <c r="K1683" s="18" t="str" cm="1">
        <f t="array" ref="K1683">IF(I1683="","",_xlfn.XLOOKUP(0&amp;A1683&amp;IF(F1683&lt;&gt;"",F1683,LOOKUP(2,1/(F$2:F1683&lt;&gt;""),F$2:F1683))&amp;I1683,Hoja4!G:G,Hoja4!F:F,"",0))</f>
        <v/>
      </c>
      <c r="L1683" s="15"/>
      <c r="M1683" s="15">
        <v>1</v>
      </c>
      <c r="N1683" s="15" t="s">
        <v>2119</v>
      </c>
      <c r="O1683" s="15" t="s">
        <v>40</v>
      </c>
      <c r="P1683" s="15" t="s">
        <v>35</v>
      </c>
      <c r="Q1683" s="15" t="s">
        <v>36</v>
      </c>
      <c r="R1683" s="15" t="s">
        <v>1038</v>
      </c>
      <c r="S1683" s="15">
        <v>1469</v>
      </c>
      <c r="T1683" s="15"/>
      <c r="U1683" s="15">
        <v>3000</v>
      </c>
      <c r="V1683" s="15">
        <v>350</v>
      </c>
      <c r="W1683" s="15" t="s">
        <v>38</v>
      </c>
      <c r="X1683" s="15" t="s">
        <v>38</v>
      </c>
      <c r="Y1683" s="15" t="s">
        <v>38</v>
      </c>
      <c r="Z1683" s="2"/>
    </row>
    <row r="1684" spans="1:26">
      <c r="A1684" s="3">
        <v>216</v>
      </c>
      <c r="B1684" s="3">
        <v>1</v>
      </c>
      <c r="C1684" s="3" t="s">
        <v>2113</v>
      </c>
      <c r="D1684" s="3"/>
      <c r="E1684" s="3"/>
      <c r="F1684" s="3">
        <v>1</v>
      </c>
      <c r="G1684" s="3" t="s">
        <v>2115</v>
      </c>
      <c r="H1684" s="4" t="s">
        <v>32</v>
      </c>
      <c r="I1684" s="4" t="s">
        <v>32</v>
      </c>
      <c r="J1684" s="3" t="s">
        <v>44</v>
      </c>
      <c r="K1684" s="11">
        <f>SUM(K1682:K1683)</f>
        <v>7434435000</v>
      </c>
      <c r="L1684" s="13">
        <f>SUM(L1681:L1683)</f>
        <v>0</v>
      </c>
      <c r="M1684" s="3"/>
      <c r="N1684" s="3"/>
      <c r="O1684" s="3"/>
      <c r="P1684" s="3"/>
      <c r="Q1684" s="3"/>
      <c r="R1684" s="3"/>
      <c r="S1684" s="3"/>
      <c r="T1684" s="3"/>
      <c r="U1684" s="3"/>
      <c r="V1684" s="3"/>
      <c r="W1684" s="3"/>
      <c r="X1684" s="3"/>
      <c r="Y1684" s="3" t="s">
        <v>45</v>
      </c>
      <c r="Z1684" s="13">
        <f>SUM(Z1681:Z1683)</f>
        <v>0</v>
      </c>
    </row>
    <row r="1685" spans="1:26">
      <c r="A1685" s="15">
        <v>216</v>
      </c>
      <c r="B1685" s="15">
        <v>1</v>
      </c>
      <c r="C1685" s="15" t="s">
        <v>2113</v>
      </c>
      <c r="D1685" s="15">
        <v>1</v>
      </c>
      <c r="E1685" s="15" t="s">
        <v>2114</v>
      </c>
      <c r="F1685" s="15">
        <v>2</v>
      </c>
      <c r="G1685" s="15" t="s">
        <v>2120</v>
      </c>
      <c r="H1685" s="16" t="s">
        <v>2121</v>
      </c>
      <c r="I1685" s="16" t="s">
        <v>2122</v>
      </c>
      <c r="J1685" s="15" t="s">
        <v>2123</v>
      </c>
      <c r="K1685" s="9" cm="1">
        <f t="array" ref="K1685">IF(I1685="","",_xlfn.XLOOKUP(0&amp;A1685&amp;IF(F1685&lt;&gt;"",F1685,LOOKUP(2,1/(F$2:F1685&lt;&gt;""),F$2:F1685))&amp;I1685,Hoja4!G:G,Hoja4!F:F,"",0))</f>
        <v>2153265000</v>
      </c>
      <c r="L1685" s="2"/>
      <c r="M1685" s="15"/>
      <c r="N1685" s="15"/>
      <c r="O1685" s="15"/>
      <c r="P1685" s="15"/>
      <c r="Q1685" s="15"/>
      <c r="R1685" s="15"/>
      <c r="S1685" s="15"/>
      <c r="T1685" s="15"/>
      <c r="U1685" s="15"/>
      <c r="V1685" s="15"/>
      <c r="W1685" s="15"/>
      <c r="X1685" s="15"/>
      <c r="Y1685" s="15"/>
      <c r="Z1685" s="15"/>
    </row>
    <row r="1686" spans="1:26">
      <c r="A1686" s="15">
        <v>216</v>
      </c>
      <c r="B1686" s="15">
        <v>1</v>
      </c>
      <c r="C1686" s="15"/>
      <c r="D1686" s="15"/>
      <c r="E1686" s="15"/>
      <c r="F1686" s="15"/>
      <c r="G1686" s="15"/>
      <c r="H1686" s="16" t="s">
        <v>32</v>
      </c>
      <c r="I1686" s="16" t="s">
        <v>32</v>
      </c>
      <c r="J1686" s="15"/>
      <c r="K1686" s="18" t="str" cm="1">
        <f t="array" ref="K1686">IF(I1686="","",_xlfn.XLOOKUP(0&amp;A1686&amp;IF(F1686&lt;&gt;"",F1686,LOOKUP(2,1/(F$2:F1686&lt;&gt;""),F$2:F1686))&amp;I1686,Hoja4!G:G,Hoja4!F:F,"",0))</f>
        <v/>
      </c>
      <c r="L1686" s="15"/>
      <c r="M1686" s="15">
        <v>2</v>
      </c>
      <c r="N1686" s="15" t="s">
        <v>2124</v>
      </c>
      <c r="O1686" s="15" t="s">
        <v>40</v>
      </c>
      <c r="P1686" s="15" t="s">
        <v>35</v>
      </c>
      <c r="Q1686" s="15" t="s">
        <v>36</v>
      </c>
      <c r="R1686" s="15" t="s">
        <v>374</v>
      </c>
      <c r="S1686" s="15">
        <v>631</v>
      </c>
      <c r="T1686" s="15"/>
      <c r="U1686" s="15">
        <v>1000</v>
      </c>
      <c r="V1686" s="15">
        <v>100</v>
      </c>
      <c r="W1686" s="15" t="s">
        <v>38</v>
      </c>
      <c r="X1686" s="15" t="s">
        <v>38</v>
      </c>
      <c r="Y1686" s="15" t="s">
        <v>38</v>
      </c>
      <c r="Z1686" s="2"/>
    </row>
    <row r="1687" spans="1:26">
      <c r="A1687" s="3">
        <v>216</v>
      </c>
      <c r="B1687" s="3">
        <v>1</v>
      </c>
      <c r="C1687" s="3" t="s">
        <v>2113</v>
      </c>
      <c r="D1687" s="3"/>
      <c r="E1687" s="3"/>
      <c r="F1687" s="3">
        <v>2</v>
      </c>
      <c r="G1687" s="3" t="s">
        <v>2120</v>
      </c>
      <c r="H1687" s="4" t="s">
        <v>32</v>
      </c>
      <c r="I1687" s="4" t="s">
        <v>32</v>
      </c>
      <c r="J1687" s="3" t="s">
        <v>44</v>
      </c>
      <c r="K1687" s="11">
        <f>SUM(K1685:K1686)</f>
        <v>2153265000</v>
      </c>
      <c r="L1687" s="13">
        <f>SUM(L1685:L1686)</f>
        <v>0</v>
      </c>
      <c r="M1687" s="3"/>
      <c r="N1687" s="3"/>
      <c r="O1687" s="3"/>
      <c r="P1687" s="3"/>
      <c r="Q1687" s="3"/>
      <c r="R1687" s="3"/>
      <c r="S1687" s="3"/>
      <c r="T1687" s="3"/>
      <c r="U1687" s="3"/>
      <c r="V1687" s="3"/>
      <c r="W1687" s="3"/>
      <c r="X1687" s="3"/>
      <c r="Y1687" s="3" t="s">
        <v>45</v>
      </c>
      <c r="Z1687" s="13">
        <f>SUM(Z1685:Z1686)</f>
        <v>0</v>
      </c>
    </row>
    <row r="1688" spans="1:26">
      <c r="A1688" s="15">
        <v>216</v>
      </c>
      <c r="B1688" s="15">
        <v>1</v>
      </c>
      <c r="C1688" s="15" t="s">
        <v>2113</v>
      </c>
      <c r="D1688" s="15">
        <v>1</v>
      </c>
      <c r="E1688" s="15" t="s">
        <v>2114</v>
      </c>
      <c r="F1688" s="15">
        <v>3</v>
      </c>
      <c r="G1688" s="15" t="s">
        <v>2125</v>
      </c>
      <c r="H1688" s="16" t="s">
        <v>2126</v>
      </c>
      <c r="I1688" s="16" t="s">
        <v>2127</v>
      </c>
      <c r="J1688" s="15" t="s">
        <v>2128</v>
      </c>
      <c r="K1688" s="9" cm="1">
        <f t="array" ref="K1688">IF(I1688="","",_xlfn.XLOOKUP(0&amp;A1688&amp;IF(F1688&lt;&gt;"",F1688,LOOKUP(2,1/(F$2:F1688&lt;&gt;""),F$2:F1688))&amp;I1688,Hoja4!G:G,Hoja4!F:F,"",0))</f>
        <v>10000000</v>
      </c>
      <c r="L1688" s="2"/>
      <c r="M1688" s="15"/>
      <c r="N1688" s="15"/>
      <c r="O1688" s="15"/>
      <c r="P1688" s="15"/>
      <c r="Q1688" s="15"/>
      <c r="R1688" s="15"/>
      <c r="S1688" s="15"/>
      <c r="T1688" s="15"/>
      <c r="U1688" s="15"/>
      <c r="V1688" s="15"/>
      <c r="W1688" s="15"/>
      <c r="X1688" s="15"/>
      <c r="Y1688" s="15"/>
      <c r="Z1688" s="15"/>
    </row>
    <row r="1689" spans="1:26">
      <c r="A1689" s="15">
        <v>216</v>
      </c>
      <c r="B1689" s="15">
        <v>1</v>
      </c>
      <c r="C1689" s="15"/>
      <c r="D1689" s="15"/>
      <c r="E1689" s="15"/>
      <c r="F1689" s="15"/>
      <c r="G1689" s="15"/>
      <c r="H1689" s="16" t="s">
        <v>32</v>
      </c>
      <c r="I1689" s="16" t="s">
        <v>32</v>
      </c>
      <c r="J1689" s="15"/>
      <c r="K1689" s="18" t="str" cm="1">
        <f t="array" ref="K1689">IF(I1689="","",_xlfn.XLOOKUP(0&amp;A1689&amp;IF(F1689&lt;&gt;"",F1689,LOOKUP(2,1/(F$2:F1689&lt;&gt;""),F$2:F1689))&amp;I1689,Hoja4!G:G,Hoja4!F:F,"",0))</f>
        <v/>
      </c>
      <c r="L1689" s="15"/>
      <c r="M1689" s="15">
        <v>3</v>
      </c>
      <c r="N1689" s="15" t="s">
        <v>2129</v>
      </c>
      <c r="O1689" s="15" t="s">
        <v>40</v>
      </c>
      <c r="P1689" s="15" t="s">
        <v>35</v>
      </c>
      <c r="Q1689" s="15" t="s">
        <v>36</v>
      </c>
      <c r="R1689" s="15" t="s">
        <v>374</v>
      </c>
      <c r="S1689" s="15">
        <v>1643</v>
      </c>
      <c r="T1689" s="15"/>
      <c r="U1689" s="15">
        <v>2970</v>
      </c>
      <c r="V1689" s="15">
        <v>300</v>
      </c>
      <c r="W1689" s="15" t="s">
        <v>38</v>
      </c>
      <c r="X1689" s="15" t="s">
        <v>38</v>
      </c>
      <c r="Y1689" s="15" t="s">
        <v>38</v>
      </c>
      <c r="Z1689" s="2"/>
    </row>
    <row r="1690" spans="1:26">
      <c r="A1690" s="3">
        <v>216</v>
      </c>
      <c r="B1690" s="3">
        <v>1</v>
      </c>
      <c r="C1690" s="3" t="s">
        <v>2113</v>
      </c>
      <c r="D1690" s="3"/>
      <c r="E1690" s="3"/>
      <c r="F1690" s="3">
        <v>3</v>
      </c>
      <c r="G1690" s="3" t="s">
        <v>2125</v>
      </c>
      <c r="H1690" s="4" t="s">
        <v>32</v>
      </c>
      <c r="I1690" s="4" t="s">
        <v>32</v>
      </c>
      <c r="J1690" s="3" t="s">
        <v>44</v>
      </c>
      <c r="K1690" s="11">
        <f>SUM(K1688:K1689)</f>
        <v>10000000</v>
      </c>
      <c r="L1690" s="13">
        <f>SUM(L1688:L1689)</f>
        <v>0</v>
      </c>
      <c r="M1690" s="3"/>
      <c r="N1690" s="3"/>
      <c r="O1690" s="3"/>
      <c r="P1690" s="3"/>
      <c r="Q1690" s="3"/>
      <c r="R1690" s="3"/>
      <c r="S1690" s="3"/>
      <c r="T1690" s="3"/>
      <c r="U1690" s="3"/>
      <c r="V1690" s="3"/>
      <c r="W1690" s="3"/>
      <c r="X1690" s="3"/>
      <c r="Y1690" s="3" t="s">
        <v>45</v>
      </c>
      <c r="Z1690" s="13">
        <f>SUM(Z1688:Z1689)</f>
        <v>0</v>
      </c>
    </row>
    <row r="1691" spans="1:26">
      <c r="A1691" s="15">
        <v>216</v>
      </c>
      <c r="B1691" s="15">
        <v>1</v>
      </c>
      <c r="C1691" s="15" t="s">
        <v>2113</v>
      </c>
      <c r="D1691" s="15">
        <v>1</v>
      </c>
      <c r="E1691" s="15" t="s">
        <v>2114</v>
      </c>
      <c r="F1691" s="15">
        <v>4</v>
      </c>
      <c r="G1691" s="15" t="s">
        <v>2130</v>
      </c>
      <c r="H1691" s="16" t="s">
        <v>2116</v>
      </c>
      <c r="I1691" s="16" t="s">
        <v>2117</v>
      </c>
      <c r="J1691" s="15" t="s">
        <v>2118</v>
      </c>
      <c r="K1691" s="9" cm="1">
        <f t="array" ref="K1691">IF(I1691="","",_xlfn.XLOOKUP(0&amp;A1691&amp;IF(F1691&lt;&gt;"",F1691,LOOKUP(2,1/(F$2:F1691&lt;&gt;""),F$2:F1691))&amp;I1691,Hoja4!G:G,Hoja4!F:F,"",0))</f>
        <v>7472613000</v>
      </c>
      <c r="L1691" s="2"/>
      <c r="M1691" s="15"/>
      <c r="N1691" s="15"/>
      <c r="O1691" s="15"/>
      <c r="P1691" s="15"/>
      <c r="Q1691" s="15"/>
      <c r="R1691" s="15"/>
      <c r="S1691" s="15"/>
      <c r="T1691" s="15"/>
      <c r="U1691" s="15"/>
      <c r="V1691" s="15"/>
      <c r="W1691" s="15"/>
      <c r="X1691" s="15"/>
      <c r="Y1691" s="15"/>
      <c r="Z1691" s="15"/>
    </row>
    <row r="1692" spans="1:26">
      <c r="A1692" s="15">
        <v>216</v>
      </c>
      <c r="B1692" s="15">
        <v>1</v>
      </c>
      <c r="C1692" s="15"/>
      <c r="D1692" s="15"/>
      <c r="E1692" s="15"/>
      <c r="F1692" s="15"/>
      <c r="G1692" s="15"/>
      <c r="H1692" s="16" t="s">
        <v>32</v>
      </c>
      <c r="I1692" s="16" t="s">
        <v>32</v>
      </c>
      <c r="J1692" s="15"/>
      <c r="K1692" s="18" t="str" cm="1">
        <f t="array" ref="K1692">IF(I1692="","",_xlfn.XLOOKUP(0&amp;A1692&amp;IF(F1692&lt;&gt;"",F1692,LOOKUP(2,1/(F$2:F1692&lt;&gt;""),F$2:F1692))&amp;I1692,Hoja4!G:G,Hoja4!F:F,"",0))</f>
        <v/>
      </c>
      <c r="L1692" s="15"/>
      <c r="M1692" s="15">
        <v>4</v>
      </c>
      <c r="N1692" s="15" t="s">
        <v>2131</v>
      </c>
      <c r="O1692" s="15" t="s">
        <v>100</v>
      </c>
      <c r="P1692" s="15" t="s">
        <v>115</v>
      </c>
      <c r="Q1692" s="15" t="s">
        <v>36</v>
      </c>
      <c r="R1692" s="15" t="s">
        <v>374</v>
      </c>
      <c r="S1692" s="15">
        <v>156</v>
      </c>
      <c r="T1692" s="15"/>
      <c r="U1692" s="15">
        <v>156</v>
      </c>
      <c r="V1692" s="15">
        <v>156</v>
      </c>
      <c r="W1692" s="15" t="s">
        <v>38</v>
      </c>
      <c r="X1692" s="15" t="s">
        <v>38</v>
      </c>
      <c r="Y1692" s="15" t="s">
        <v>38</v>
      </c>
      <c r="Z1692" s="2"/>
    </row>
    <row r="1693" spans="1:26">
      <c r="A1693" s="15">
        <v>216</v>
      </c>
      <c r="B1693" s="15">
        <v>1</v>
      </c>
      <c r="C1693" s="15"/>
      <c r="D1693" s="15"/>
      <c r="E1693" s="15"/>
      <c r="F1693" s="15"/>
      <c r="G1693" s="15"/>
      <c r="H1693" s="16" t="s">
        <v>32</v>
      </c>
      <c r="I1693" s="16" t="s">
        <v>32</v>
      </c>
      <c r="J1693" s="15"/>
      <c r="K1693" s="18" t="str" cm="1">
        <f t="array" ref="K1693">IF(I1693="","",_xlfn.XLOOKUP(0&amp;A1693&amp;IF(F1693&lt;&gt;"",F1693,LOOKUP(2,1/(F$2:F1693&lt;&gt;""),F$2:F1693))&amp;I1693,Hoja4!G:G,Hoja4!F:F,"",0))</f>
        <v/>
      </c>
      <c r="L1693" s="15"/>
      <c r="M1693" s="15">
        <v>6</v>
      </c>
      <c r="N1693" s="15" t="s">
        <v>2132</v>
      </c>
      <c r="O1693" s="15" t="s">
        <v>100</v>
      </c>
      <c r="P1693" s="15" t="s">
        <v>115</v>
      </c>
      <c r="Q1693" s="15" t="s">
        <v>36</v>
      </c>
      <c r="R1693" s="15" t="s">
        <v>374</v>
      </c>
      <c r="S1693" s="15">
        <v>46</v>
      </c>
      <c r="T1693" s="15"/>
      <c r="U1693" s="15">
        <v>46</v>
      </c>
      <c r="V1693" s="15">
        <v>46</v>
      </c>
      <c r="W1693" s="15" t="s">
        <v>38</v>
      </c>
      <c r="X1693" s="15" t="s">
        <v>38</v>
      </c>
      <c r="Y1693" s="15" t="s">
        <v>38</v>
      </c>
      <c r="Z1693" s="2"/>
    </row>
    <row r="1694" spans="1:26">
      <c r="A1694" s="3">
        <v>216</v>
      </c>
      <c r="B1694" s="3">
        <v>1</v>
      </c>
      <c r="C1694" s="3" t="s">
        <v>2113</v>
      </c>
      <c r="D1694" s="3"/>
      <c r="E1694" s="3"/>
      <c r="F1694" s="3">
        <v>4</v>
      </c>
      <c r="G1694" s="3" t="s">
        <v>2130</v>
      </c>
      <c r="H1694" s="4" t="s">
        <v>32</v>
      </c>
      <c r="I1694" s="4" t="s">
        <v>32</v>
      </c>
      <c r="J1694" s="3" t="s">
        <v>44</v>
      </c>
      <c r="K1694" s="11">
        <f>SUM(K1691:K1693)</f>
        <v>7472613000</v>
      </c>
      <c r="L1694" s="13">
        <f>SUM(L1691:L1693)</f>
        <v>0</v>
      </c>
      <c r="M1694" s="3"/>
      <c r="N1694" s="3"/>
      <c r="O1694" s="3"/>
      <c r="P1694" s="3"/>
      <c r="Q1694" s="3"/>
      <c r="R1694" s="3"/>
      <c r="S1694" s="3"/>
      <c r="T1694" s="3"/>
      <c r="U1694" s="3"/>
      <c r="V1694" s="3"/>
      <c r="W1694" s="3"/>
      <c r="X1694" s="3"/>
      <c r="Y1694" s="3" t="s">
        <v>45</v>
      </c>
      <c r="Z1694" s="13">
        <f>SUM(Z1691:Z1693)</f>
        <v>0</v>
      </c>
    </row>
    <row r="1695" spans="1:26">
      <c r="A1695" s="15">
        <v>216</v>
      </c>
      <c r="B1695" s="15">
        <v>1</v>
      </c>
      <c r="C1695" s="15" t="s">
        <v>2113</v>
      </c>
      <c r="D1695" s="15">
        <v>1</v>
      </c>
      <c r="E1695" s="15" t="s">
        <v>2114</v>
      </c>
      <c r="F1695" s="15">
        <v>10</v>
      </c>
      <c r="G1695" s="15" t="s">
        <v>2133</v>
      </c>
      <c r="H1695" s="16" t="s">
        <v>2126</v>
      </c>
      <c r="I1695" s="16" t="s">
        <v>2127</v>
      </c>
      <c r="J1695" s="15" t="s">
        <v>2128</v>
      </c>
      <c r="K1695" s="9" cm="1">
        <f t="array" ref="K1695">IF(I1695="","",_xlfn.XLOOKUP(0&amp;A1695&amp;IF(F1695&lt;&gt;"",F1695,LOOKUP(2,1/(F$2:F1695&lt;&gt;""),F$2:F1695))&amp;I1695,Hoja4!G:G,Hoja4!F:F,"",0))</f>
        <v>30000000</v>
      </c>
      <c r="L1695" s="2"/>
      <c r="M1695" s="15"/>
      <c r="N1695" s="15"/>
      <c r="O1695" s="15"/>
      <c r="P1695" s="15"/>
      <c r="Q1695" s="15"/>
      <c r="R1695" s="15"/>
      <c r="S1695" s="15"/>
      <c r="T1695" s="15"/>
      <c r="U1695" s="15"/>
      <c r="V1695" s="15"/>
      <c r="W1695" s="15"/>
      <c r="X1695" s="15"/>
      <c r="Y1695" s="15"/>
      <c r="Z1695" s="15"/>
    </row>
    <row r="1696" spans="1:26">
      <c r="A1696" s="15">
        <v>216</v>
      </c>
      <c r="B1696" s="15">
        <v>1</v>
      </c>
      <c r="C1696" s="15"/>
      <c r="D1696" s="15"/>
      <c r="E1696" s="15"/>
      <c r="F1696" s="15"/>
      <c r="G1696" s="15"/>
      <c r="H1696" s="16" t="s">
        <v>32</v>
      </c>
      <c r="I1696" s="16" t="s">
        <v>32</v>
      </c>
      <c r="J1696" s="15"/>
      <c r="K1696" s="18" t="str" cm="1">
        <f t="array" ref="K1696">IF(I1696="","",_xlfn.XLOOKUP(0&amp;A1696&amp;IF(F1696&lt;&gt;"",F1696,LOOKUP(2,1/(F$2:F1696&lt;&gt;""),F$2:F1696))&amp;I1696,Hoja4!G:G,Hoja4!F:F,"",0))</f>
        <v/>
      </c>
      <c r="L1696" s="15"/>
      <c r="M1696" s="15">
        <v>8</v>
      </c>
      <c r="N1696" s="15" t="s">
        <v>2134</v>
      </c>
      <c r="O1696" s="15" t="s">
        <v>40</v>
      </c>
      <c r="P1696" s="15" t="s">
        <v>115</v>
      </c>
      <c r="Q1696" s="15" t="s">
        <v>36</v>
      </c>
      <c r="R1696" s="15" t="s">
        <v>374</v>
      </c>
      <c r="S1696" s="15">
        <v>7</v>
      </c>
      <c r="T1696" s="15"/>
      <c r="U1696" s="15">
        <v>19</v>
      </c>
      <c r="V1696" s="15">
        <v>2</v>
      </c>
      <c r="W1696" s="15" t="s">
        <v>38</v>
      </c>
      <c r="X1696" s="15" t="s">
        <v>38</v>
      </c>
      <c r="Y1696" s="15" t="s">
        <v>38</v>
      </c>
      <c r="Z1696" s="2"/>
    </row>
    <row r="1697" spans="1:26">
      <c r="A1697" s="3">
        <v>216</v>
      </c>
      <c r="B1697" s="3">
        <v>1</v>
      </c>
      <c r="C1697" s="3" t="s">
        <v>2113</v>
      </c>
      <c r="D1697" s="3"/>
      <c r="E1697" s="3"/>
      <c r="F1697" s="3">
        <v>10</v>
      </c>
      <c r="G1697" s="3" t="s">
        <v>2133</v>
      </c>
      <c r="H1697" s="4" t="s">
        <v>32</v>
      </c>
      <c r="I1697" s="4" t="s">
        <v>32</v>
      </c>
      <c r="J1697" s="3" t="s">
        <v>44</v>
      </c>
      <c r="K1697" s="11">
        <f>SUM(K1695:K1696)</f>
        <v>30000000</v>
      </c>
      <c r="L1697" s="13">
        <f>SUM(L1695:L1696)</f>
        <v>0</v>
      </c>
      <c r="M1697" s="3"/>
      <c r="N1697" s="3"/>
      <c r="O1697" s="3"/>
      <c r="P1697" s="3"/>
      <c r="Q1697" s="3"/>
      <c r="R1697" s="3"/>
      <c r="S1697" s="3"/>
      <c r="T1697" s="3"/>
      <c r="U1697" s="3"/>
      <c r="V1697" s="3"/>
      <c r="W1697" s="3"/>
      <c r="X1697" s="3"/>
      <c r="Y1697" s="3" t="s">
        <v>45</v>
      </c>
      <c r="Z1697" s="13">
        <f>SUM(Z1695:Z1696)</f>
        <v>0</v>
      </c>
    </row>
    <row r="1698" spans="1:26">
      <c r="A1698" s="15">
        <v>216</v>
      </c>
      <c r="B1698" s="15">
        <v>1</v>
      </c>
      <c r="C1698" s="15" t="s">
        <v>2113</v>
      </c>
      <c r="D1698" s="15">
        <v>2</v>
      </c>
      <c r="E1698" s="15" t="s">
        <v>2135</v>
      </c>
      <c r="F1698" s="15">
        <v>12</v>
      </c>
      <c r="G1698" s="15" t="s">
        <v>2136</v>
      </c>
      <c r="H1698" s="16" t="s">
        <v>2126</v>
      </c>
      <c r="I1698" s="16" t="s">
        <v>2127</v>
      </c>
      <c r="J1698" s="15" t="s">
        <v>2128</v>
      </c>
      <c r="K1698" s="9" cm="1">
        <f t="array" ref="K1698">IF(I1698="","",_xlfn.XLOOKUP(0&amp;A1698&amp;IF(F1698&lt;&gt;"",F1698,LOOKUP(2,1/(F$2:F1698&lt;&gt;""),F$2:F1698))&amp;I1698,Hoja4!G:G,Hoja4!F:F,"",0))</f>
        <v>21666119000</v>
      </c>
      <c r="L1698" s="2"/>
      <c r="M1698" s="15"/>
      <c r="N1698" s="15"/>
      <c r="O1698" s="15"/>
      <c r="P1698" s="15"/>
      <c r="Q1698" s="15"/>
      <c r="R1698" s="15"/>
      <c r="S1698" s="15"/>
      <c r="T1698" s="15"/>
      <c r="U1698" s="15"/>
      <c r="V1698" s="15"/>
      <c r="W1698" s="15"/>
      <c r="X1698" s="15"/>
      <c r="Y1698" s="15"/>
      <c r="Z1698" s="15"/>
    </row>
    <row r="1699" spans="1:26">
      <c r="A1699" s="15">
        <v>216</v>
      </c>
      <c r="B1699" s="15">
        <v>1</v>
      </c>
      <c r="C1699" s="15"/>
      <c r="D1699" s="15"/>
      <c r="E1699" s="15"/>
      <c r="F1699" s="15"/>
      <c r="G1699" s="15"/>
      <c r="H1699" s="16" t="s">
        <v>32</v>
      </c>
      <c r="I1699" s="16" t="s">
        <v>32</v>
      </c>
      <c r="J1699" s="15"/>
      <c r="K1699" s="18" t="str" cm="1">
        <f t="array" ref="K1699">IF(I1699="","",_xlfn.XLOOKUP(0&amp;A1699&amp;IF(F1699&lt;&gt;"",F1699,LOOKUP(2,1/(F$2:F1699&lt;&gt;""),F$2:F1699))&amp;I1699,Hoja4!G:G,Hoja4!F:F,"",0))</f>
        <v/>
      </c>
      <c r="L1699" s="15"/>
      <c r="M1699" s="15">
        <v>11</v>
      </c>
      <c r="N1699" s="15" t="s">
        <v>2137</v>
      </c>
      <c r="O1699" s="15" t="s">
        <v>40</v>
      </c>
      <c r="P1699" s="15" t="s">
        <v>35</v>
      </c>
      <c r="Q1699" s="15" t="s">
        <v>36</v>
      </c>
      <c r="R1699" s="15" t="s">
        <v>1038</v>
      </c>
      <c r="S1699" s="15">
        <v>113362</v>
      </c>
      <c r="T1699" s="15"/>
      <c r="U1699" s="15">
        <v>218867</v>
      </c>
      <c r="V1699" s="15">
        <v>23252</v>
      </c>
      <c r="W1699" s="15" t="s">
        <v>38</v>
      </c>
      <c r="X1699" s="15" t="s">
        <v>38</v>
      </c>
      <c r="Y1699" s="15" t="s">
        <v>38</v>
      </c>
      <c r="Z1699" s="2"/>
    </row>
    <row r="1700" spans="1:26">
      <c r="A1700" s="15">
        <v>216</v>
      </c>
      <c r="B1700" s="15">
        <v>1</v>
      </c>
      <c r="C1700" s="15"/>
      <c r="D1700" s="15"/>
      <c r="E1700" s="15"/>
      <c r="F1700" s="15"/>
      <c r="G1700" s="15"/>
      <c r="H1700" s="16" t="s">
        <v>32</v>
      </c>
      <c r="I1700" s="16" t="s">
        <v>32</v>
      </c>
      <c r="J1700" s="15"/>
      <c r="K1700" s="18" t="str" cm="1">
        <f t="array" ref="K1700">IF(I1700="","",_xlfn.XLOOKUP(0&amp;A1700&amp;IF(F1700&lt;&gt;"",F1700,LOOKUP(2,1/(F$2:F1700&lt;&gt;""),F$2:F1700))&amp;I1700,Hoja4!G:G,Hoja4!F:F,"",0))</f>
        <v/>
      </c>
      <c r="L1700" s="15"/>
      <c r="M1700" s="15">
        <v>13</v>
      </c>
      <c r="N1700" s="15" t="s">
        <v>2138</v>
      </c>
      <c r="O1700" s="15" t="s">
        <v>40</v>
      </c>
      <c r="P1700" s="15" t="s">
        <v>35</v>
      </c>
      <c r="Q1700" s="15" t="s">
        <v>36</v>
      </c>
      <c r="R1700" s="15" t="s">
        <v>1038</v>
      </c>
      <c r="S1700" s="15">
        <v>0</v>
      </c>
      <c r="T1700" s="15"/>
      <c r="U1700" s="15">
        <v>11519</v>
      </c>
      <c r="V1700" s="15">
        <v>1040</v>
      </c>
      <c r="W1700" s="15" t="s">
        <v>38</v>
      </c>
      <c r="X1700" s="15" t="s">
        <v>38</v>
      </c>
      <c r="Y1700" s="15" t="s">
        <v>38</v>
      </c>
      <c r="Z1700" s="2"/>
    </row>
    <row r="1701" spans="1:26">
      <c r="A1701" s="3">
        <v>216</v>
      </c>
      <c r="B1701" s="3">
        <v>1</v>
      </c>
      <c r="C1701" s="3" t="s">
        <v>2113</v>
      </c>
      <c r="D1701" s="3"/>
      <c r="E1701" s="3"/>
      <c r="F1701" s="3">
        <v>12</v>
      </c>
      <c r="G1701" s="3" t="s">
        <v>2136</v>
      </c>
      <c r="H1701" s="4" t="s">
        <v>32</v>
      </c>
      <c r="I1701" s="4" t="s">
        <v>32</v>
      </c>
      <c r="J1701" s="3" t="s">
        <v>44</v>
      </c>
      <c r="K1701" s="11">
        <f>SUM(K1698:K1700)</f>
        <v>21666119000</v>
      </c>
      <c r="L1701" s="13">
        <f>SUM(L1698:L1700)</f>
        <v>0</v>
      </c>
      <c r="M1701" s="3"/>
      <c r="N1701" s="3"/>
      <c r="O1701" s="3"/>
      <c r="P1701" s="3"/>
      <c r="Q1701" s="3"/>
      <c r="R1701" s="3"/>
      <c r="S1701" s="3"/>
      <c r="T1701" s="3"/>
      <c r="U1701" s="3"/>
      <c r="V1701" s="3"/>
      <c r="W1701" s="3"/>
      <c r="X1701" s="3"/>
      <c r="Y1701" s="3" t="s">
        <v>45</v>
      </c>
      <c r="Z1701" s="13">
        <f>SUM(Z1698:Z1700)</f>
        <v>0</v>
      </c>
    </row>
    <row r="1702" spans="1:26">
      <c r="A1702" s="15">
        <v>216</v>
      </c>
      <c r="B1702" s="15">
        <v>1</v>
      </c>
      <c r="C1702" s="15" t="s">
        <v>2113</v>
      </c>
      <c r="D1702" s="15">
        <v>2</v>
      </c>
      <c r="E1702" s="15" t="s">
        <v>2135</v>
      </c>
      <c r="F1702" s="15">
        <v>13</v>
      </c>
      <c r="G1702" s="15" t="s">
        <v>2139</v>
      </c>
      <c r="H1702" s="16" t="s">
        <v>2126</v>
      </c>
      <c r="I1702" s="16" t="s">
        <v>2127</v>
      </c>
      <c r="J1702" s="15" t="s">
        <v>2128</v>
      </c>
      <c r="K1702" s="9" cm="1">
        <f t="array" ref="K1702">IF(I1702="","",_xlfn.XLOOKUP(0&amp;A1702&amp;IF(F1702&lt;&gt;"",F1702,LOOKUP(2,1/(F$2:F1702&lt;&gt;""),F$2:F1702))&amp;I1702,Hoja4!G:G,Hoja4!F:F,"",0))</f>
        <v>200000000</v>
      </c>
      <c r="L1702" s="2"/>
      <c r="M1702" s="15"/>
      <c r="N1702" s="15"/>
      <c r="O1702" s="15"/>
      <c r="P1702" s="15"/>
      <c r="Q1702" s="15"/>
      <c r="R1702" s="15"/>
      <c r="S1702" s="15"/>
      <c r="T1702" s="15"/>
      <c r="U1702" s="15"/>
      <c r="V1702" s="15"/>
      <c r="W1702" s="15"/>
      <c r="X1702" s="15"/>
      <c r="Y1702" s="15"/>
      <c r="Z1702" s="15"/>
    </row>
    <row r="1703" spans="1:26">
      <c r="A1703" s="15">
        <v>216</v>
      </c>
      <c r="B1703" s="15">
        <v>1</v>
      </c>
      <c r="C1703" s="15"/>
      <c r="D1703" s="15"/>
      <c r="E1703" s="15"/>
      <c r="F1703" s="15"/>
      <c r="G1703" s="15"/>
      <c r="H1703" s="16" t="s">
        <v>2140</v>
      </c>
      <c r="I1703" s="16" t="s">
        <v>2141</v>
      </c>
      <c r="J1703" s="15" t="s">
        <v>2142</v>
      </c>
      <c r="K1703" s="9" cm="1">
        <f t="array" ref="K1703">IF(I1703="","",_xlfn.XLOOKUP(0&amp;A1703&amp;IF(F1703&lt;&gt;"",F1703,LOOKUP(2,1/(F$2:F1703&lt;&gt;""),F$2:F1703))&amp;I1703,Hoja4!G:G,Hoja4!F:F,"",0))</f>
        <v>220939000</v>
      </c>
      <c r="L1703" s="2"/>
      <c r="M1703" s="15"/>
      <c r="N1703" s="15"/>
      <c r="O1703" s="15"/>
      <c r="P1703" s="15"/>
      <c r="Q1703" s="15"/>
      <c r="R1703" s="15"/>
      <c r="S1703" s="15"/>
      <c r="T1703" s="15"/>
      <c r="U1703" s="15"/>
      <c r="V1703" s="15"/>
      <c r="W1703" s="15"/>
      <c r="X1703" s="15"/>
      <c r="Y1703" s="15"/>
      <c r="Z1703" s="15"/>
    </row>
    <row r="1704" spans="1:26">
      <c r="A1704" s="15">
        <v>216</v>
      </c>
      <c r="B1704" s="15">
        <v>1</v>
      </c>
      <c r="C1704" s="15"/>
      <c r="D1704" s="15"/>
      <c r="E1704" s="15"/>
      <c r="F1704" s="15"/>
      <c r="G1704" s="15"/>
      <c r="H1704" s="16" t="s">
        <v>32</v>
      </c>
      <c r="I1704" s="16" t="s">
        <v>32</v>
      </c>
      <c r="J1704" s="15"/>
      <c r="K1704" s="18" t="str" cm="1">
        <f t="array" ref="K1704">IF(I1704="","",_xlfn.XLOOKUP(0&amp;A1704&amp;IF(F1704&lt;&gt;"",F1704,LOOKUP(2,1/(F$2:F1704&lt;&gt;""),F$2:F1704))&amp;I1704,Hoja4!G:G,Hoja4!F:F,"",0))</f>
        <v/>
      </c>
      <c r="L1704" s="15"/>
      <c r="M1704" s="15">
        <v>12</v>
      </c>
      <c r="N1704" s="15" t="s">
        <v>2143</v>
      </c>
      <c r="O1704" s="15" t="s">
        <v>40</v>
      </c>
      <c r="P1704" s="15" t="s">
        <v>35</v>
      </c>
      <c r="Q1704" s="15" t="s">
        <v>36</v>
      </c>
      <c r="R1704" s="15" t="s">
        <v>1038</v>
      </c>
      <c r="S1704" s="15">
        <v>3978</v>
      </c>
      <c r="T1704" s="15"/>
      <c r="U1704" s="15">
        <v>9500</v>
      </c>
      <c r="V1704" s="15">
        <v>1000</v>
      </c>
      <c r="W1704" s="15" t="s">
        <v>38</v>
      </c>
      <c r="X1704" s="15" t="s">
        <v>38</v>
      </c>
      <c r="Y1704" s="15" t="s">
        <v>38</v>
      </c>
      <c r="Z1704" s="2"/>
    </row>
    <row r="1705" spans="1:26">
      <c r="A1705" s="3">
        <v>216</v>
      </c>
      <c r="B1705" s="3">
        <v>1</v>
      </c>
      <c r="C1705" s="3" t="s">
        <v>2113</v>
      </c>
      <c r="D1705" s="3"/>
      <c r="E1705" s="3"/>
      <c r="F1705" s="3">
        <v>13</v>
      </c>
      <c r="G1705" s="3" t="s">
        <v>2139</v>
      </c>
      <c r="H1705" s="4" t="s">
        <v>32</v>
      </c>
      <c r="I1705" s="4" t="s">
        <v>32</v>
      </c>
      <c r="J1705" s="3" t="s">
        <v>44</v>
      </c>
      <c r="K1705" s="11">
        <f>SUM(K1702:K1704)</f>
        <v>420939000</v>
      </c>
      <c r="L1705" s="13">
        <f>SUM(L1702:L1704)</f>
        <v>0</v>
      </c>
      <c r="M1705" s="3"/>
      <c r="N1705" s="3"/>
      <c r="O1705" s="3"/>
      <c r="P1705" s="3"/>
      <c r="Q1705" s="3"/>
      <c r="R1705" s="3"/>
      <c r="S1705" s="3"/>
      <c r="T1705" s="3"/>
      <c r="U1705" s="3"/>
      <c r="V1705" s="3"/>
      <c r="W1705" s="3"/>
      <c r="X1705" s="3"/>
      <c r="Y1705" s="3" t="s">
        <v>45</v>
      </c>
      <c r="Z1705" s="13">
        <f>SUM(Z1702:Z1704)</f>
        <v>0</v>
      </c>
    </row>
    <row r="1706" spans="1:26">
      <c r="A1706" s="15">
        <v>216</v>
      </c>
      <c r="B1706" s="15">
        <v>1</v>
      </c>
      <c r="C1706" s="15" t="s">
        <v>2113</v>
      </c>
      <c r="D1706" s="15">
        <v>3</v>
      </c>
      <c r="E1706" s="15" t="s">
        <v>211</v>
      </c>
      <c r="F1706" s="15">
        <v>14</v>
      </c>
      <c r="G1706" s="15" t="s">
        <v>2144</v>
      </c>
      <c r="H1706" s="16" t="s">
        <v>2145</v>
      </c>
      <c r="I1706" s="16" t="s">
        <v>2146</v>
      </c>
      <c r="J1706" s="15" t="s">
        <v>2147</v>
      </c>
      <c r="K1706" s="9" cm="1">
        <f t="array" ref="K1706">IF(I1706="","",_xlfn.XLOOKUP(0&amp;A1706&amp;IF(F1706&lt;&gt;"",F1706,LOOKUP(2,1/(F$2:F1706&lt;&gt;""),F$2:F1706))&amp;I1706,Hoja4!G:G,Hoja4!F:F,"",0))</f>
        <v>95326000</v>
      </c>
      <c r="L1706" s="2"/>
      <c r="M1706" s="15"/>
      <c r="N1706" s="15"/>
      <c r="O1706" s="15"/>
      <c r="P1706" s="15"/>
      <c r="Q1706" s="15"/>
      <c r="R1706" s="15"/>
      <c r="S1706" s="15"/>
      <c r="T1706" s="15"/>
      <c r="U1706" s="15"/>
      <c r="V1706" s="15"/>
      <c r="W1706" s="15"/>
      <c r="X1706" s="15"/>
      <c r="Y1706" s="15"/>
      <c r="Z1706" s="15"/>
    </row>
    <row r="1707" spans="1:26">
      <c r="A1707" s="15">
        <v>216</v>
      </c>
      <c r="B1707" s="15">
        <v>1</v>
      </c>
      <c r="C1707" s="15"/>
      <c r="D1707" s="15"/>
      <c r="E1707" s="15"/>
      <c r="F1707" s="15"/>
      <c r="G1707" s="15"/>
      <c r="H1707" s="16" t="s">
        <v>32</v>
      </c>
      <c r="I1707" s="16" t="s">
        <v>32</v>
      </c>
      <c r="J1707" s="15"/>
      <c r="K1707" s="18" t="str" cm="1">
        <f t="array" ref="K1707">IF(I1707="","",_xlfn.XLOOKUP(0&amp;A1707&amp;IF(F1707&lt;&gt;"",F1707,LOOKUP(2,1/(F$2:F1707&lt;&gt;""),F$2:F1707))&amp;I1707,Hoja4!G:G,Hoja4!F:F,"",0))</f>
        <v/>
      </c>
      <c r="L1707" s="15"/>
      <c r="M1707" s="15">
        <v>16</v>
      </c>
      <c r="N1707" s="15" t="s">
        <v>320</v>
      </c>
      <c r="O1707" s="15" t="s">
        <v>100</v>
      </c>
      <c r="P1707" s="15" t="s">
        <v>115</v>
      </c>
      <c r="Q1707" s="15" t="s">
        <v>41</v>
      </c>
      <c r="R1707" s="15" t="s">
        <v>374</v>
      </c>
      <c r="S1707" s="15">
        <v>100</v>
      </c>
      <c r="T1707" s="15"/>
      <c r="U1707" s="15">
        <v>100</v>
      </c>
      <c r="V1707" s="15">
        <v>100</v>
      </c>
      <c r="W1707" s="15" t="s">
        <v>60</v>
      </c>
      <c r="X1707" s="15" t="s">
        <v>38</v>
      </c>
      <c r="Y1707" s="15" t="s">
        <v>38</v>
      </c>
      <c r="Z1707" s="2"/>
    </row>
    <row r="1708" spans="1:26">
      <c r="A1708" s="3">
        <v>216</v>
      </c>
      <c r="B1708" s="3">
        <v>1</v>
      </c>
      <c r="C1708" s="3" t="s">
        <v>2113</v>
      </c>
      <c r="D1708" s="3"/>
      <c r="E1708" s="3"/>
      <c r="F1708" s="3">
        <v>14</v>
      </c>
      <c r="G1708" s="3" t="s">
        <v>2144</v>
      </c>
      <c r="H1708" s="4" t="s">
        <v>32</v>
      </c>
      <c r="I1708" s="4" t="s">
        <v>32</v>
      </c>
      <c r="J1708" s="3" t="s">
        <v>44</v>
      </c>
      <c r="K1708" s="11">
        <f>SUM(K1706:K1707)</f>
        <v>95326000</v>
      </c>
      <c r="L1708" s="13">
        <f>SUM(L1706:L1707)</f>
        <v>0</v>
      </c>
      <c r="M1708" s="3"/>
      <c r="N1708" s="3"/>
      <c r="O1708" s="3"/>
      <c r="P1708" s="3"/>
      <c r="Q1708" s="3"/>
      <c r="R1708" s="3"/>
      <c r="S1708" s="3"/>
      <c r="T1708" s="3"/>
      <c r="U1708" s="3"/>
      <c r="V1708" s="3"/>
      <c r="W1708" s="3"/>
      <c r="X1708" s="3"/>
      <c r="Y1708" s="3" t="s">
        <v>45</v>
      </c>
      <c r="Z1708" s="13">
        <f>SUM(Z1706:Z1707)</f>
        <v>0</v>
      </c>
    </row>
    <row r="1709" spans="1:26">
      <c r="A1709" s="15">
        <v>216</v>
      </c>
      <c r="B1709" s="15">
        <v>1</v>
      </c>
      <c r="C1709" s="15" t="s">
        <v>2113</v>
      </c>
      <c r="D1709" s="15">
        <v>3</v>
      </c>
      <c r="E1709" s="15" t="s">
        <v>211</v>
      </c>
      <c r="F1709" s="15">
        <v>15</v>
      </c>
      <c r="G1709" s="15" t="s">
        <v>402</v>
      </c>
      <c r="H1709" s="16" t="s">
        <v>2145</v>
      </c>
      <c r="I1709" s="16" t="s">
        <v>2146</v>
      </c>
      <c r="J1709" s="15" t="s">
        <v>2147</v>
      </c>
      <c r="K1709" s="9" cm="1">
        <f t="array" ref="K1709">IF(I1709="","",_xlfn.XLOOKUP(0&amp;A1709&amp;IF(F1709&lt;&gt;"",F1709,LOOKUP(2,1/(F$2:F1709&lt;&gt;""),F$2:F1709))&amp;I1709,Hoja4!G:G,Hoja4!F:F,"",0))</f>
        <v>2803640000</v>
      </c>
      <c r="L1709" s="2"/>
      <c r="M1709" s="15"/>
      <c r="N1709" s="15"/>
      <c r="O1709" s="15"/>
      <c r="P1709" s="15"/>
      <c r="Q1709" s="15"/>
      <c r="R1709" s="15"/>
      <c r="S1709" s="15"/>
      <c r="T1709" s="15"/>
      <c r="U1709" s="15"/>
      <c r="V1709" s="15"/>
      <c r="W1709" s="15"/>
      <c r="X1709" s="15"/>
      <c r="Y1709" s="15"/>
      <c r="Z1709" s="15"/>
    </row>
    <row r="1710" spans="1:26">
      <c r="A1710" s="15">
        <v>216</v>
      </c>
      <c r="B1710" s="15">
        <v>1</v>
      </c>
      <c r="C1710" s="15"/>
      <c r="D1710" s="15"/>
      <c r="E1710" s="15"/>
      <c r="F1710" s="15"/>
      <c r="G1710" s="15"/>
      <c r="H1710" s="16" t="s">
        <v>32</v>
      </c>
      <c r="I1710" s="16" t="s">
        <v>32</v>
      </c>
      <c r="J1710" s="15"/>
      <c r="K1710" s="18" t="str" cm="1">
        <f t="array" ref="K1710">IF(I1710="","",_xlfn.XLOOKUP(0&amp;A1710&amp;IF(F1710&lt;&gt;"",F1710,LOOKUP(2,1/(F$2:F1710&lt;&gt;""),F$2:F1710))&amp;I1710,Hoja4!G:G,Hoja4!F:F,"",0))</f>
        <v/>
      </c>
      <c r="L1710" s="15"/>
      <c r="M1710" s="15">
        <v>17</v>
      </c>
      <c r="N1710" s="15" t="s">
        <v>2148</v>
      </c>
      <c r="O1710" s="15" t="s">
        <v>34</v>
      </c>
      <c r="P1710" s="15" t="s">
        <v>131</v>
      </c>
      <c r="Q1710" s="15" t="s">
        <v>36</v>
      </c>
      <c r="R1710" s="15" t="s">
        <v>374</v>
      </c>
      <c r="S1710" s="15">
        <v>182</v>
      </c>
      <c r="T1710" s="15"/>
      <c r="U1710" s="15">
        <v>190</v>
      </c>
      <c r="V1710" s="15">
        <v>182</v>
      </c>
      <c r="W1710" s="15" t="s">
        <v>60</v>
      </c>
      <c r="X1710" s="15" t="s">
        <v>38</v>
      </c>
      <c r="Y1710" s="15" t="s">
        <v>38</v>
      </c>
      <c r="Z1710" s="2"/>
    </row>
    <row r="1711" spans="1:26">
      <c r="A1711" s="3">
        <v>216</v>
      </c>
      <c r="B1711" s="3">
        <v>1</v>
      </c>
      <c r="C1711" s="3" t="s">
        <v>2113</v>
      </c>
      <c r="D1711" s="3"/>
      <c r="E1711" s="3"/>
      <c r="F1711" s="3">
        <v>15</v>
      </c>
      <c r="G1711" s="3" t="s">
        <v>402</v>
      </c>
      <c r="H1711" s="4" t="s">
        <v>32</v>
      </c>
      <c r="I1711" s="4" t="s">
        <v>32</v>
      </c>
      <c r="J1711" s="3" t="s">
        <v>44</v>
      </c>
      <c r="K1711" s="11">
        <f>SUM(K1709:K1710)</f>
        <v>2803640000</v>
      </c>
      <c r="L1711" s="13">
        <f>SUM(L1709:L1710)</f>
        <v>0</v>
      </c>
      <c r="M1711" s="3"/>
      <c r="N1711" s="3"/>
      <c r="O1711" s="3"/>
      <c r="P1711" s="3"/>
      <c r="Q1711" s="3"/>
      <c r="R1711" s="3"/>
      <c r="S1711" s="3"/>
      <c r="T1711" s="3"/>
      <c r="U1711" s="3"/>
      <c r="V1711" s="3"/>
      <c r="W1711" s="3"/>
      <c r="X1711" s="3"/>
      <c r="Y1711" s="3" t="s">
        <v>45</v>
      </c>
      <c r="Z1711" s="13">
        <f>SUM(Z1709:Z1710)</f>
        <v>0</v>
      </c>
    </row>
    <row r="1712" spans="1:26">
      <c r="A1712" s="15">
        <v>216</v>
      </c>
      <c r="B1712" s="15">
        <v>1</v>
      </c>
      <c r="C1712" s="15" t="s">
        <v>2113</v>
      </c>
      <c r="D1712" s="15">
        <v>1</v>
      </c>
      <c r="E1712" s="15" t="s">
        <v>2114</v>
      </c>
      <c r="F1712" s="15">
        <v>11</v>
      </c>
      <c r="G1712" s="15" t="s">
        <v>2149</v>
      </c>
      <c r="H1712" s="16" t="s">
        <v>2140</v>
      </c>
      <c r="I1712" s="16" t="s">
        <v>2141</v>
      </c>
      <c r="J1712" s="15" t="s">
        <v>2142</v>
      </c>
      <c r="K1712" s="9" cm="1">
        <f t="array" ref="K1712">IF(I1712="","",_xlfn.XLOOKUP(0&amp;A1712&amp;IF(F1712&lt;&gt;"",F1712,LOOKUP(2,1/(F$2:F1712&lt;&gt;""),F$2:F1712))&amp;I1712,Hoja4!G:G,Hoja4!F:F,"",0))</f>
        <v>38131000</v>
      </c>
      <c r="L1712" s="2"/>
      <c r="M1712" s="15"/>
      <c r="N1712" s="15"/>
      <c r="O1712" s="15"/>
      <c r="P1712" s="15"/>
      <c r="Q1712" s="15"/>
      <c r="R1712" s="15"/>
      <c r="S1712" s="15"/>
      <c r="T1712" s="15"/>
      <c r="U1712" s="15"/>
      <c r="V1712" s="15"/>
      <c r="W1712" s="15"/>
      <c r="X1712" s="15"/>
      <c r="Y1712" s="15"/>
      <c r="Z1712" s="15"/>
    </row>
    <row r="1713" spans="1:26">
      <c r="A1713" s="15">
        <v>216</v>
      </c>
      <c r="B1713" s="15">
        <v>1</v>
      </c>
      <c r="C1713" s="15"/>
      <c r="D1713" s="15"/>
      <c r="E1713" s="15"/>
      <c r="F1713" s="15"/>
      <c r="G1713" s="15"/>
      <c r="H1713" s="16" t="s">
        <v>32</v>
      </c>
      <c r="I1713" s="16" t="s">
        <v>32</v>
      </c>
      <c r="J1713" s="15"/>
      <c r="K1713" s="18" t="str" cm="1">
        <f t="array" ref="K1713">IF(I1713="","",_xlfn.XLOOKUP(0&amp;A1713&amp;IF(F1713&lt;&gt;"",F1713,LOOKUP(2,1/(F$2:F1713&lt;&gt;""),F$2:F1713))&amp;I1713,Hoja4!G:G,Hoja4!F:F,"",0))</f>
        <v/>
      </c>
      <c r="L1713" s="15"/>
      <c r="M1713" s="15">
        <v>10</v>
      </c>
      <c r="N1713" s="15" t="s">
        <v>2150</v>
      </c>
      <c r="O1713" s="15" t="s">
        <v>40</v>
      </c>
      <c r="P1713" s="15" t="s">
        <v>95</v>
      </c>
      <c r="Q1713" s="15" t="s">
        <v>41</v>
      </c>
      <c r="R1713" s="15" t="s">
        <v>374</v>
      </c>
      <c r="S1713" s="15">
        <v>25</v>
      </c>
      <c r="T1713" s="15"/>
      <c r="U1713" s="15">
        <v>100</v>
      </c>
      <c r="V1713" s="15">
        <v>15</v>
      </c>
      <c r="W1713" s="15" t="s">
        <v>38</v>
      </c>
      <c r="X1713" s="15" t="s">
        <v>38</v>
      </c>
      <c r="Y1713" s="15" t="s">
        <v>38</v>
      </c>
      <c r="Z1713" s="2"/>
    </row>
    <row r="1714" spans="1:26">
      <c r="A1714" s="3">
        <v>216</v>
      </c>
      <c r="B1714" s="3">
        <v>1</v>
      </c>
      <c r="C1714" s="3" t="s">
        <v>2113</v>
      </c>
      <c r="D1714" s="3"/>
      <c r="E1714" s="3"/>
      <c r="F1714" s="3">
        <v>11</v>
      </c>
      <c r="G1714" s="3" t="s">
        <v>2149</v>
      </c>
      <c r="H1714" s="4" t="s">
        <v>32</v>
      </c>
      <c r="I1714" s="4" t="s">
        <v>32</v>
      </c>
      <c r="J1714" s="3" t="s">
        <v>44</v>
      </c>
      <c r="K1714" s="11">
        <f>SUM(K1712:K1713)</f>
        <v>38131000</v>
      </c>
      <c r="L1714" s="13">
        <f>SUM(L1712:L1713)</f>
        <v>0</v>
      </c>
      <c r="M1714" s="3"/>
      <c r="N1714" s="3"/>
      <c r="O1714" s="3"/>
      <c r="P1714" s="3"/>
      <c r="Q1714" s="3"/>
      <c r="R1714" s="3"/>
      <c r="S1714" s="3"/>
      <c r="T1714" s="3"/>
      <c r="U1714" s="3"/>
      <c r="V1714" s="3"/>
      <c r="W1714" s="3"/>
      <c r="X1714" s="3"/>
      <c r="Y1714" s="3" t="s">
        <v>45</v>
      </c>
      <c r="Z1714" s="13">
        <f>SUM(Z1712:Z1713)</f>
        <v>0</v>
      </c>
    </row>
    <row r="1715" spans="1:26">
      <c r="A1715" s="5">
        <v>216</v>
      </c>
      <c r="B1715" s="5">
        <v>1</v>
      </c>
      <c r="C1715" s="5" t="s">
        <v>2113</v>
      </c>
      <c r="D1715" s="5"/>
      <c r="E1715" s="5"/>
      <c r="F1715" s="5"/>
      <c r="G1715" s="5"/>
      <c r="H1715" s="6" t="s">
        <v>32</v>
      </c>
      <c r="I1715" s="6" t="s">
        <v>32</v>
      </c>
      <c r="J1715" s="5" t="s">
        <v>121</v>
      </c>
      <c r="K1715" s="12">
        <f>SUM(K1684,K1687,K1690,K1694,K1697,K1701,K1705,K1708,K1711,K1714)</f>
        <v>42124468000</v>
      </c>
      <c r="L1715" s="14">
        <f>SUM(L1684,L1687,L1690,L1694,L1697,L1701,L1705,L1708,L1711,L1714)</f>
        <v>0</v>
      </c>
      <c r="M1715" s="5"/>
      <c r="N1715" s="5"/>
      <c r="O1715" s="5"/>
      <c r="P1715" s="5"/>
      <c r="Q1715" s="5"/>
      <c r="R1715" s="5"/>
      <c r="S1715" s="5"/>
      <c r="T1715" s="5"/>
      <c r="U1715" s="5"/>
      <c r="V1715" s="5"/>
      <c r="W1715" s="5"/>
      <c r="X1715" s="5"/>
      <c r="Y1715" s="5" t="s">
        <v>121</v>
      </c>
      <c r="Z1715" s="14">
        <f>SUM(Z1684,Z1687,Z1690,Z1694,Z1697,Z1701,Z1705,Z1708,Z1711,Z1714)</f>
        <v>0</v>
      </c>
    </row>
    <row r="1716" spans="1:26">
      <c r="A1716" s="15">
        <v>222</v>
      </c>
      <c r="B1716" s="15">
        <v>1</v>
      </c>
      <c r="C1716" s="15" t="s">
        <v>2151</v>
      </c>
      <c r="D1716" s="15">
        <v>3</v>
      </c>
      <c r="E1716" s="15" t="s">
        <v>2152</v>
      </c>
      <c r="F1716" s="15">
        <v>5</v>
      </c>
      <c r="G1716" s="15" t="s">
        <v>2153</v>
      </c>
      <c r="H1716" s="16" t="s">
        <v>2154</v>
      </c>
      <c r="I1716" s="16" t="s">
        <v>2155</v>
      </c>
      <c r="J1716" s="15" t="s">
        <v>2156</v>
      </c>
      <c r="K1716" s="9" cm="1">
        <f t="array" ref="K1716">IF(I1716="","",_xlfn.XLOOKUP(0&amp;A1716&amp;IF(F1716&lt;&gt;"",F1716,LOOKUP(2,1/(F$2:F1716&lt;&gt;""),F$2:F1716))&amp;I1716,Hoja4!G:G,Hoja4!F:F,"",0))</f>
        <v>1270664000</v>
      </c>
      <c r="L1716" s="2"/>
      <c r="M1716" s="15"/>
      <c r="N1716" s="15"/>
      <c r="O1716" s="15"/>
      <c r="P1716" s="15"/>
      <c r="Q1716" s="15"/>
      <c r="R1716" s="15"/>
      <c r="S1716" s="15"/>
      <c r="T1716" s="15"/>
      <c r="U1716" s="15"/>
      <c r="V1716" s="15"/>
      <c r="W1716" s="15"/>
      <c r="X1716" s="15"/>
      <c r="Y1716" s="15"/>
      <c r="Z1716" s="15"/>
    </row>
    <row r="1717" spans="1:26">
      <c r="A1717" s="15">
        <v>222</v>
      </c>
      <c r="B1717" s="15">
        <v>1</v>
      </c>
      <c r="C1717" s="15"/>
      <c r="D1717" s="15"/>
      <c r="E1717" s="15"/>
      <c r="F1717" s="15"/>
      <c r="G1717" s="15"/>
      <c r="H1717" s="16" t="s">
        <v>2157</v>
      </c>
      <c r="I1717" s="16" t="s">
        <v>2158</v>
      </c>
      <c r="J1717" s="15" t="s">
        <v>2159</v>
      </c>
      <c r="K1717" s="9" cm="1">
        <f t="array" ref="K1717">IF(I1717="","",_xlfn.XLOOKUP(0&amp;A1717&amp;IF(F1717&lt;&gt;"",F1717,LOOKUP(2,1/(F$2:F1717&lt;&gt;""),F$2:F1717))&amp;I1717,Hoja4!G:G,Hoja4!F:F,"",0))</f>
        <v>40842912000</v>
      </c>
      <c r="L1717" s="2"/>
      <c r="M1717" s="15"/>
      <c r="N1717" s="15"/>
      <c r="O1717" s="15"/>
      <c r="P1717" s="15"/>
      <c r="Q1717" s="15"/>
      <c r="R1717" s="15"/>
      <c r="S1717" s="15"/>
      <c r="T1717" s="15"/>
      <c r="U1717" s="15"/>
      <c r="V1717" s="15"/>
      <c r="W1717" s="15"/>
      <c r="X1717" s="15"/>
      <c r="Y1717" s="15"/>
      <c r="Z1717" s="15"/>
    </row>
    <row r="1718" spans="1:26">
      <c r="A1718" s="15">
        <v>222</v>
      </c>
      <c r="B1718" s="15">
        <v>1</v>
      </c>
      <c r="C1718" s="15"/>
      <c r="D1718" s="15"/>
      <c r="E1718" s="15"/>
      <c r="F1718" s="15"/>
      <c r="G1718" s="15"/>
      <c r="H1718" s="16" t="s">
        <v>2160</v>
      </c>
      <c r="I1718" s="16" t="s">
        <v>2161</v>
      </c>
      <c r="J1718" s="15" t="s">
        <v>2162</v>
      </c>
      <c r="K1718" s="9" cm="1">
        <f t="array" ref="K1718">IF(I1718="","",_xlfn.XLOOKUP(0&amp;A1718&amp;IF(F1718&lt;&gt;"",F1718,LOOKUP(2,1/(F$2:F1718&lt;&gt;""),F$2:F1718))&amp;I1718,Hoja4!G:G,Hoja4!F:F,"",0))</f>
        <v>1447270000</v>
      </c>
      <c r="L1718" s="2"/>
      <c r="M1718" s="15"/>
      <c r="N1718" s="15"/>
      <c r="O1718" s="15"/>
      <c r="P1718" s="15"/>
      <c r="Q1718" s="15"/>
      <c r="R1718" s="15"/>
      <c r="S1718" s="15"/>
      <c r="T1718" s="15"/>
      <c r="U1718" s="15"/>
      <c r="V1718" s="15"/>
      <c r="W1718" s="15"/>
      <c r="X1718" s="15"/>
      <c r="Y1718" s="15"/>
      <c r="Z1718" s="15"/>
    </row>
    <row r="1719" spans="1:26">
      <c r="A1719" s="15">
        <v>222</v>
      </c>
      <c r="B1719" s="15">
        <v>1</v>
      </c>
      <c r="C1719" s="15"/>
      <c r="D1719" s="15"/>
      <c r="E1719" s="15"/>
      <c r="F1719" s="15"/>
      <c r="G1719" s="15"/>
      <c r="H1719" s="16" t="s">
        <v>2163</v>
      </c>
      <c r="I1719" s="16" t="s">
        <v>2164</v>
      </c>
      <c r="J1719" s="15" t="s">
        <v>2165</v>
      </c>
      <c r="K1719" s="9" cm="1">
        <f t="array" ref="K1719">IF(I1719="","",_xlfn.XLOOKUP(0&amp;A1719&amp;IF(F1719&lt;&gt;"",F1719,LOOKUP(2,1/(F$2:F1719&lt;&gt;""),F$2:F1719))&amp;I1719,Hoja4!G:G,Hoja4!F:F,"",0))</f>
        <v>175694920</v>
      </c>
      <c r="L1719" s="2"/>
      <c r="M1719" s="15"/>
      <c r="N1719" s="15"/>
      <c r="O1719" s="15"/>
      <c r="P1719" s="15"/>
      <c r="Q1719" s="15"/>
      <c r="R1719" s="15"/>
      <c r="S1719" s="15"/>
      <c r="T1719" s="15"/>
      <c r="U1719" s="15"/>
      <c r="V1719" s="15"/>
      <c r="W1719" s="15"/>
      <c r="X1719" s="15"/>
      <c r="Y1719" s="15"/>
      <c r="Z1719" s="15"/>
    </row>
    <row r="1720" spans="1:26">
      <c r="A1720" s="15">
        <v>222</v>
      </c>
      <c r="B1720" s="15">
        <v>1</v>
      </c>
      <c r="C1720" s="15"/>
      <c r="D1720" s="15"/>
      <c r="E1720" s="15"/>
      <c r="F1720" s="15"/>
      <c r="G1720" s="15"/>
      <c r="H1720" s="16" t="s">
        <v>2166</v>
      </c>
      <c r="I1720" s="16" t="s">
        <v>2167</v>
      </c>
      <c r="J1720" s="15" t="s">
        <v>2168</v>
      </c>
      <c r="K1720" s="9" cm="1">
        <f t="array" ref="K1720">IF(I1720="","",_xlfn.XLOOKUP(0&amp;A1720&amp;IF(F1720&lt;&gt;"",F1720,LOOKUP(2,1/(F$2:F1720&lt;&gt;""),F$2:F1720))&amp;I1720,Hoja4!G:G,Hoja4!F:F,"",0))</f>
        <v>42999904000</v>
      </c>
      <c r="L1720" s="2"/>
      <c r="M1720" s="15"/>
      <c r="N1720" s="15"/>
      <c r="O1720" s="15"/>
      <c r="P1720" s="15"/>
      <c r="Q1720" s="15"/>
      <c r="R1720" s="15"/>
      <c r="S1720" s="15"/>
      <c r="T1720" s="15"/>
      <c r="U1720" s="15"/>
      <c r="V1720" s="15"/>
      <c r="W1720" s="15"/>
      <c r="X1720" s="15"/>
      <c r="Y1720" s="15"/>
      <c r="Z1720" s="15"/>
    </row>
    <row r="1721" spans="1:26">
      <c r="A1721" s="15">
        <v>222</v>
      </c>
      <c r="B1721" s="15">
        <v>1</v>
      </c>
      <c r="C1721" s="15"/>
      <c r="D1721" s="15"/>
      <c r="E1721" s="15"/>
      <c r="F1721" s="15"/>
      <c r="G1721" s="15"/>
      <c r="H1721" s="16" t="s">
        <v>2169</v>
      </c>
      <c r="I1721" s="16" t="s">
        <v>2170</v>
      </c>
      <c r="J1721" s="15" t="s">
        <v>2171</v>
      </c>
      <c r="K1721" s="9" cm="1">
        <f t="array" ref="K1721">IF(I1721="","",_xlfn.XLOOKUP(0&amp;A1721&amp;IF(F1721&lt;&gt;"",F1721,LOOKUP(2,1/(F$2:F1721&lt;&gt;""),F$2:F1721))&amp;I1721,Hoja4!G:G,Hoja4!F:F,"",0))</f>
        <v>4654071000</v>
      </c>
      <c r="L1721" s="2"/>
      <c r="M1721" s="15"/>
      <c r="N1721" s="15"/>
      <c r="O1721" s="15"/>
      <c r="P1721" s="15"/>
      <c r="Q1721" s="15"/>
      <c r="R1721" s="15"/>
      <c r="S1721" s="15"/>
      <c r="T1721" s="15"/>
      <c r="U1721" s="15"/>
      <c r="V1721" s="15"/>
      <c r="W1721" s="15"/>
      <c r="X1721" s="15"/>
      <c r="Y1721" s="15"/>
      <c r="Z1721" s="15"/>
    </row>
    <row r="1722" spans="1:26">
      <c r="A1722" s="15">
        <v>222</v>
      </c>
      <c r="B1722" s="15">
        <v>1</v>
      </c>
      <c r="C1722" s="15"/>
      <c r="D1722" s="15"/>
      <c r="E1722" s="15"/>
      <c r="F1722" s="15"/>
      <c r="G1722" s="15"/>
      <c r="H1722" s="16" t="s">
        <v>32</v>
      </c>
      <c r="I1722" s="16" t="s">
        <v>32</v>
      </c>
      <c r="J1722" s="15"/>
      <c r="K1722" s="18" t="str" cm="1">
        <f t="array" ref="K1722">IF(I1722="","",_xlfn.XLOOKUP(0&amp;A1722&amp;IF(F1722&lt;&gt;"",F1722,LOOKUP(2,1/(F$2:F1722&lt;&gt;""),F$2:F1722))&amp;I1722,Hoja4!G:G,Hoja4!F:F,"",0))</f>
        <v/>
      </c>
      <c r="L1722" s="15"/>
      <c r="M1722" s="15">
        <v>2</v>
      </c>
      <c r="N1722" s="15" t="s">
        <v>2172</v>
      </c>
      <c r="O1722" s="15" t="s">
        <v>40</v>
      </c>
      <c r="P1722" s="15" t="s">
        <v>35</v>
      </c>
      <c r="Q1722" s="15" t="s">
        <v>36</v>
      </c>
      <c r="R1722" s="15" t="s">
        <v>1038</v>
      </c>
      <c r="S1722" s="15">
        <v>18581</v>
      </c>
      <c r="T1722" s="15"/>
      <c r="U1722" s="15">
        <v>21581</v>
      </c>
      <c r="V1722" s="15">
        <v>1605</v>
      </c>
      <c r="W1722" s="15" t="s">
        <v>38</v>
      </c>
      <c r="X1722" s="15" t="s">
        <v>38</v>
      </c>
      <c r="Y1722" s="15" t="s">
        <v>38</v>
      </c>
      <c r="Z1722" s="2"/>
    </row>
    <row r="1723" spans="1:26">
      <c r="A1723" s="15">
        <v>222</v>
      </c>
      <c r="B1723" s="15">
        <v>1</v>
      </c>
      <c r="C1723" s="15"/>
      <c r="D1723" s="15"/>
      <c r="E1723" s="15"/>
      <c r="F1723" s="15"/>
      <c r="G1723" s="15"/>
      <c r="H1723" s="16" t="s">
        <v>32</v>
      </c>
      <c r="I1723" s="16" t="s">
        <v>32</v>
      </c>
      <c r="J1723" s="15"/>
      <c r="K1723" s="18" t="str" cm="1">
        <f t="array" ref="K1723">IF(I1723="","",_xlfn.XLOOKUP(0&amp;A1723&amp;IF(F1723&lt;&gt;"",F1723,LOOKUP(2,1/(F$2:F1723&lt;&gt;""),F$2:F1723))&amp;I1723,Hoja4!G:G,Hoja4!F:F,"",0))</f>
        <v/>
      </c>
      <c r="L1723" s="15"/>
      <c r="M1723" s="15">
        <v>5</v>
      </c>
      <c r="N1723" s="15" t="s">
        <v>2173</v>
      </c>
      <c r="O1723" s="15" t="s">
        <v>40</v>
      </c>
      <c r="P1723" s="15" t="s">
        <v>35</v>
      </c>
      <c r="Q1723" s="15" t="s">
        <v>36</v>
      </c>
      <c r="R1723" s="15" t="s">
        <v>1038</v>
      </c>
      <c r="S1723" s="15">
        <v>3378541</v>
      </c>
      <c r="T1723" s="15"/>
      <c r="U1723" s="15">
        <v>3924024</v>
      </c>
      <c r="V1723" s="15">
        <v>291833.50223346398</v>
      </c>
      <c r="W1723" s="15" t="s">
        <v>38</v>
      </c>
      <c r="X1723" s="15" t="s">
        <v>38</v>
      </c>
      <c r="Y1723" s="15" t="s">
        <v>38</v>
      </c>
      <c r="Z1723" s="2"/>
    </row>
    <row r="1724" spans="1:26">
      <c r="A1724" s="3">
        <v>222</v>
      </c>
      <c r="B1724" s="3">
        <v>1</v>
      </c>
      <c r="C1724" s="3" t="s">
        <v>2151</v>
      </c>
      <c r="D1724" s="3"/>
      <c r="E1724" s="3"/>
      <c r="F1724" s="3">
        <v>5</v>
      </c>
      <c r="G1724" s="3" t="s">
        <v>2153</v>
      </c>
      <c r="H1724" s="4" t="s">
        <v>32</v>
      </c>
      <c r="I1724" s="4" t="s">
        <v>32</v>
      </c>
      <c r="J1724" s="3" t="s">
        <v>44</v>
      </c>
      <c r="K1724" s="11">
        <f>SUM(K1716:K1723)</f>
        <v>91390515920</v>
      </c>
      <c r="L1724" s="13">
        <f>SUM(L1715:L1723)</f>
        <v>0</v>
      </c>
      <c r="M1724" s="3"/>
      <c r="N1724" s="3"/>
      <c r="O1724" s="3"/>
      <c r="P1724" s="3"/>
      <c r="Q1724" s="3"/>
      <c r="R1724" s="3"/>
      <c r="S1724" s="3"/>
      <c r="T1724" s="3"/>
      <c r="U1724" s="3"/>
      <c r="V1724" s="3"/>
      <c r="W1724" s="3"/>
      <c r="X1724" s="3"/>
      <c r="Y1724" s="3" t="s">
        <v>45</v>
      </c>
      <c r="Z1724" s="13">
        <f>SUM(Z1715:Z1723)</f>
        <v>0</v>
      </c>
    </row>
    <row r="1725" spans="1:26">
      <c r="A1725" s="15">
        <v>222</v>
      </c>
      <c r="B1725" s="15">
        <v>1</v>
      </c>
      <c r="C1725" s="15" t="s">
        <v>2151</v>
      </c>
      <c r="D1725" s="15">
        <v>4</v>
      </c>
      <c r="E1725" s="15" t="s">
        <v>2174</v>
      </c>
      <c r="F1725" s="15">
        <v>7</v>
      </c>
      <c r="G1725" s="15" t="s">
        <v>2175</v>
      </c>
      <c r="H1725" s="16" t="s">
        <v>2176</v>
      </c>
      <c r="I1725" s="16" t="s">
        <v>2177</v>
      </c>
      <c r="J1725" s="15" t="s">
        <v>2178</v>
      </c>
      <c r="K1725" s="9" cm="1">
        <f t="array" ref="K1725">IF(I1725="","",_xlfn.XLOOKUP(0&amp;A1725&amp;IF(F1725&lt;&gt;"",F1725,LOOKUP(2,1/(F$2:F1725&lt;&gt;""),F$2:F1725))&amp;I1725,Hoja4!G:G,Hoja4!F:F,"",0))</f>
        <v>29579517000</v>
      </c>
      <c r="L1725" s="2"/>
      <c r="M1725" s="15"/>
      <c r="N1725" s="15"/>
      <c r="O1725" s="15"/>
      <c r="P1725" s="15"/>
      <c r="Q1725" s="15"/>
      <c r="R1725" s="15"/>
      <c r="S1725" s="15"/>
      <c r="T1725" s="15"/>
      <c r="U1725" s="15"/>
      <c r="V1725" s="15"/>
      <c r="W1725" s="15"/>
      <c r="X1725" s="15"/>
      <c r="Y1725" s="15"/>
      <c r="Z1725" s="15"/>
    </row>
    <row r="1726" spans="1:26">
      <c r="A1726" s="15">
        <v>222</v>
      </c>
      <c r="B1726" s="15">
        <v>1</v>
      </c>
      <c r="C1726" s="15"/>
      <c r="D1726" s="15"/>
      <c r="E1726" s="15"/>
      <c r="F1726" s="15"/>
      <c r="G1726" s="15"/>
      <c r="H1726" s="16" t="s">
        <v>2179</v>
      </c>
      <c r="I1726" s="16" t="s">
        <v>2180</v>
      </c>
      <c r="J1726" s="15" t="s">
        <v>2181</v>
      </c>
      <c r="K1726" s="9" cm="1">
        <f t="array" ref="K1726">IF(I1726="","",_xlfn.XLOOKUP(0&amp;A1726&amp;IF(F1726&lt;&gt;"",F1726,LOOKUP(2,1/(F$2:F1726&lt;&gt;""),F$2:F1726))&amp;I1726,Hoja4!G:G,Hoja4!F:F,"",0))</f>
        <v>1176285000</v>
      </c>
      <c r="L1726" s="2"/>
      <c r="M1726" s="15"/>
      <c r="N1726" s="15"/>
      <c r="O1726" s="15"/>
      <c r="P1726" s="15"/>
      <c r="Q1726" s="15"/>
      <c r="R1726" s="15"/>
      <c r="S1726" s="15"/>
      <c r="T1726" s="15"/>
      <c r="U1726" s="15"/>
      <c r="V1726" s="15"/>
      <c r="W1726" s="15"/>
      <c r="X1726" s="15"/>
      <c r="Y1726" s="15"/>
      <c r="Z1726" s="15"/>
    </row>
    <row r="1727" spans="1:26">
      <c r="A1727" s="15">
        <v>222</v>
      </c>
      <c r="B1727" s="15">
        <v>1</v>
      </c>
      <c r="C1727" s="15"/>
      <c r="D1727" s="15"/>
      <c r="E1727" s="15"/>
      <c r="F1727" s="15"/>
      <c r="G1727" s="15"/>
      <c r="H1727" s="16" t="s">
        <v>32</v>
      </c>
      <c r="I1727" s="16" t="s">
        <v>32</v>
      </c>
      <c r="J1727" s="15"/>
      <c r="K1727" s="18" t="str" cm="1">
        <f t="array" ref="K1727">IF(I1727="","",_xlfn.XLOOKUP(0&amp;A1727&amp;IF(F1727&lt;&gt;"",F1727,LOOKUP(2,1/(F$2:F1727&lt;&gt;""),F$2:F1727))&amp;I1727,Hoja4!G:G,Hoja4!F:F,"",0))</f>
        <v/>
      </c>
      <c r="L1727" s="15"/>
      <c r="M1727" s="15">
        <v>9</v>
      </c>
      <c r="N1727" s="15" t="s">
        <v>2182</v>
      </c>
      <c r="O1727" s="15" t="s">
        <v>40</v>
      </c>
      <c r="P1727" s="15" t="s">
        <v>35</v>
      </c>
      <c r="Q1727" s="15" t="s">
        <v>36</v>
      </c>
      <c r="R1727" s="15" t="s">
        <v>1038</v>
      </c>
      <c r="S1727" s="15">
        <v>2171</v>
      </c>
      <c r="T1727" s="15"/>
      <c r="U1727" s="15">
        <v>8820</v>
      </c>
      <c r="V1727" s="15">
        <v>858</v>
      </c>
      <c r="W1727" s="15" t="s">
        <v>38</v>
      </c>
      <c r="X1727" s="15" t="s">
        <v>38</v>
      </c>
      <c r="Y1727" s="15" t="s">
        <v>38</v>
      </c>
      <c r="Z1727" s="2"/>
    </row>
    <row r="1728" spans="1:26">
      <c r="A1728" s="15">
        <v>222</v>
      </c>
      <c r="B1728" s="15">
        <v>1</v>
      </c>
      <c r="C1728" s="15"/>
      <c r="D1728" s="15"/>
      <c r="E1728" s="15"/>
      <c r="F1728" s="15"/>
      <c r="G1728" s="15"/>
      <c r="H1728" s="16" t="s">
        <v>32</v>
      </c>
      <c r="I1728" s="16" t="s">
        <v>32</v>
      </c>
      <c r="J1728" s="15"/>
      <c r="K1728" s="18" t="str" cm="1">
        <f t="array" ref="K1728">IF(I1728="","",_xlfn.XLOOKUP(0&amp;A1728&amp;IF(F1728&lt;&gt;"",F1728,LOOKUP(2,1/(F$2:F1728&lt;&gt;""),F$2:F1728))&amp;I1728,Hoja4!G:G,Hoja4!F:F,"",0))</f>
        <v/>
      </c>
      <c r="L1728" s="15"/>
      <c r="M1728" s="15">
        <v>10</v>
      </c>
      <c r="N1728" s="15" t="s">
        <v>2183</v>
      </c>
      <c r="O1728" s="15" t="s">
        <v>40</v>
      </c>
      <c r="P1728" s="15" t="s">
        <v>35</v>
      </c>
      <c r="Q1728" s="15" t="s">
        <v>36</v>
      </c>
      <c r="R1728" s="15" t="s">
        <v>1038</v>
      </c>
      <c r="S1728" s="15">
        <v>4747</v>
      </c>
      <c r="T1728" s="15"/>
      <c r="U1728" s="15">
        <v>16845</v>
      </c>
      <c r="V1728" s="15">
        <v>1631</v>
      </c>
      <c r="W1728" s="15" t="s">
        <v>38</v>
      </c>
      <c r="X1728" s="15" t="s">
        <v>38</v>
      </c>
      <c r="Y1728" s="15" t="s">
        <v>38</v>
      </c>
      <c r="Z1728" s="2"/>
    </row>
    <row r="1729" spans="1:26">
      <c r="A1729" s="3">
        <v>222</v>
      </c>
      <c r="B1729" s="3">
        <v>1</v>
      </c>
      <c r="C1729" s="3" t="s">
        <v>2151</v>
      </c>
      <c r="D1729" s="3"/>
      <c r="E1729" s="3"/>
      <c r="F1729" s="3">
        <v>7</v>
      </c>
      <c r="G1729" s="3" t="s">
        <v>2175</v>
      </c>
      <c r="H1729" s="4" t="s">
        <v>32</v>
      </c>
      <c r="I1729" s="4" t="s">
        <v>32</v>
      </c>
      <c r="J1729" s="3" t="s">
        <v>44</v>
      </c>
      <c r="K1729" s="11">
        <f>SUM(K1725:K1728)</f>
        <v>30755802000</v>
      </c>
      <c r="L1729" s="13">
        <f>SUM(L1725:L1728)</f>
        <v>0</v>
      </c>
      <c r="M1729" s="3"/>
      <c r="N1729" s="3"/>
      <c r="O1729" s="3"/>
      <c r="P1729" s="3"/>
      <c r="Q1729" s="3"/>
      <c r="R1729" s="3"/>
      <c r="S1729" s="3"/>
      <c r="T1729" s="3"/>
      <c r="U1729" s="3"/>
      <c r="V1729" s="3"/>
      <c r="W1729" s="3"/>
      <c r="X1729" s="3"/>
      <c r="Y1729" s="3" t="s">
        <v>45</v>
      </c>
      <c r="Z1729" s="13">
        <f>SUM(Z1725:Z1728)</f>
        <v>0</v>
      </c>
    </row>
    <row r="1730" spans="1:26">
      <c r="A1730" s="15">
        <v>222</v>
      </c>
      <c r="B1730" s="15">
        <v>1</v>
      </c>
      <c r="C1730" s="15" t="s">
        <v>2151</v>
      </c>
      <c r="D1730" s="15">
        <v>4</v>
      </c>
      <c r="E1730" s="15" t="s">
        <v>2174</v>
      </c>
      <c r="F1730" s="15">
        <v>8</v>
      </c>
      <c r="G1730" s="15" t="s">
        <v>2184</v>
      </c>
      <c r="H1730" s="16" t="s">
        <v>2185</v>
      </c>
      <c r="I1730" s="16" t="s">
        <v>2186</v>
      </c>
      <c r="J1730" s="15" t="s">
        <v>2187</v>
      </c>
      <c r="K1730" s="9" cm="1">
        <f t="array" ref="K1730">IF(I1730="","",_xlfn.XLOOKUP(0&amp;A1730&amp;IF(F1730&lt;&gt;"",F1730,LOOKUP(2,1/(F$2:F1730&lt;&gt;""),F$2:F1730))&amp;I1730,Hoja4!G:G,Hoja4!F:F,"",0))</f>
        <v>9712972000</v>
      </c>
      <c r="L1730" s="2"/>
      <c r="M1730" s="15"/>
      <c r="N1730" s="15"/>
      <c r="O1730" s="15"/>
      <c r="P1730" s="15"/>
      <c r="Q1730" s="15"/>
      <c r="R1730" s="15"/>
      <c r="S1730" s="15"/>
      <c r="T1730" s="15"/>
      <c r="U1730" s="15"/>
      <c r="V1730" s="15"/>
      <c r="W1730" s="15"/>
      <c r="X1730" s="15"/>
      <c r="Y1730" s="15"/>
      <c r="Z1730" s="15"/>
    </row>
    <row r="1731" spans="1:26">
      <c r="A1731" s="15">
        <v>222</v>
      </c>
      <c r="B1731" s="15">
        <v>1</v>
      </c>
      <c r="C1731" s="15"/>
      <c r="D1731" s="15"/>
      <c r="E1731" s="15"/>
      <c r="F1731" s="15"/>
      <c r="G1731" s="15"/>
      <c r="H1731" s="16" t="s">
        <v>2154</v>
      </c>
      <c r="I1731" s="16" t="s">
        <v>2155</v>
      </c>
      <c r="J1731" s="15" t="s">
        <v>2156</v>
      </c>
      <c r="K1731" s="9" cm="1">
        <f t="array" ref="K1731">IF(I1731="","",_xlfn.XLOOKUP(0&amp;A1731&amp;IF(F1731&lt;&gt;"",F1731,LOOKUP(2,1/(F$2:F1731&lt;&gt;""),F$2:F1731))&amp;I1731,Hoja4!G:G,Hoja4!F:F,"",0))</f>
        <v>22710139125</v>
      </c>
      <c r="L1731" s="2"/>
      <c r="M1731" s="15"/>
      <c r="N1731" s="15"/>
      <c r="O1731" s="15"/>
      <c r="P1731" s="15"/>
      <c r="Q1731" s="15"/>
      <c r="R1731" s="15"/>
      <c r="S1731" s="15"/>
      <c r="T1731" s="15"/>
      <c r="U1731" s="15"/>
      <c r="V1731" s="15"/>
      <c r="W1731" s="15"/>
      <c r="X1731" s="15"/>
      <c r="Y1731" s="15"/>
      <c r="Z1731" s="15"/>
    </row>
    <row r="1732" spans="1:26">
      <c r="A1732" s="15">
        <v>222</v>
      </c>
      <c r="B1732" s="15">
        <v>1</v>
      </c>
      <c r="C1732" s="15"/>
      <c r="D1732" s="15"/>
      <c r="E1732" s="15"/>
      <c r="F1732" s="15"/>
      <c r="G1732" s="15"/>
      <c r="H1732" s="16" t="s">
        <v>2163</v>
      </c>
      <c r="I1732" s="16" t="s">
        <v>2164</v>
      </c>
      <c r="J1732" s="15" t="s">
        <v>2165</v>
      </c>
      <c r="K1732" s="9" cm="1">
        <f t="array" ref="K1732">IF(I1732="","",_xlfn.XLOOKUP(0&amp;A1732&amp;IF(F1732&lt;&gt;"",F1732,LOOKUP(2,1/(F$2:F1732&lt;&gt;""),F$2:F1732))&amp;I1732,Hoja4!G:G,Hoja4!F:F,"",0))</f>
        <v>550874080</v>
      </c>
      <c r="L1732" s="2"/>
      <c r="M1732" s="15"/>
      <c r="N1732" s="15"/>
      <c r="O1732" s="15"/>
      <c r="P1732" s="15"/>
      <c r="Q1732" s="15"/>
      <c r="R1732" s="15"/>
      <c r="S1732" s="15"/>
      <c r="T1732" s="15"/>
      <c r="U1732" s="15"/>
      <c r="V1732" s="15"/>
      <c r="W1732" s="15"/>
      <c r="X1732" s="15"/>
      <c r="Y1732" s="15"/>
      <c r="Z1732" s="15"/>
    </row>
    <row r="1733" spans="1:26">
      <c r="A1733" s="15">
        <v>222</v>
      </c>
      <c r="B1733" s="15">
        <v>1</v>
      </c>
      <c r="C1733" s="15"/>
      <c r="D1733" s="15"/>
      <c r="E1733" s="15"/>
      <c r="F1733" s="15"/>
      <c r="G1733" s="15"/>
      <c r="H1733" s="16" t="s">
        <v>2179</v>
      </c>
      <c r="I1733" s="16" t="s">
        <v>2180</v>
      </c>
      <c r="J1733" s="15" t="s">
        <v>2181</v>
      </c>
      <c r="K1733" s="9" cm="1">
        <f t="array" ref="K1733">IF(I1733="","",_xlfn.XLOOKUP(0&amp;A1733&amp;IF(F1733&lt;&gt;"",F1733,LOOKUP(2,1/(F$2:F1733&lt;&gt;""),F$2:F1733))&amp;I1733,Hoja4!G:G,Hoja4!F:F,"",0))</f>
        <v>130000000</v>
      </c>
      <c r="L1733" s="2"/>
      <c r="M1733" s="15"/>
      <c r="N1733" s="15"/>
      <c r="O1733" s="15"/>
      <c r="P1733" s="15"/>
      <c r="Q1733" s="15"/>
      <c r="R1733" s="15"/>
      <c r="S1733" s="15"/>
      <c r="T1733" s="15"/>
      <c r="U1733" s="15"/>
      <c r="V1733" s="15"/>
      <c r="W1733" s="15"/>
      <c r="X1733" s="15"/>
      <c r="Y1733" s="15"/>
      <c r="Z1733" s="15"/>
    </row>
    <row r="1734" spans="1:26">
      <c r="A1734" s="15">
        <v>222</v>
      </c>
      <c r="B1734" s="15">
        <v>1</v>
      </c>
      <c r="C1734" s="15"/>
      <c r="D1734" s="15"/>
      <c r="E1734" s="15"/>
      <c r="F1734" s="15"/>
      <c r="G1734" s="15"/>
      <c r="H1734" s="16" t="s">
        <v>32</v>
      </c>
      <c r="I1734" s="16" t="s">
        <v>32</v>
      </c>
      <c r="J1734" s="15"/>
      <c r="K1734" s="18" t="str" cm="1">
        <f t="array" ref="K1734">IF(I1734="","",_xlfn.XLOOKUP(0&amp;A1734&amp;IF(F1734&lt;&gt;"",F1734,LOOKUP(2,1/(F$2:F1734&lt;&gt;""),F$2:F1734))&amp;I1734,Hoja4!G:G,Hoja4!F:F,"",0))</f>
        <v/>
      </c>
      <c r="L1734" s="15"/>
      <c r="M1734" s="15">
        <v>11</v>
      </c>
      <c r="N1734" s="15" t="s">
        <v>2188</v>
      </c>
      <c r="O1734" s="15" t="s">
        <v>40</v>
      </c>
      <c r="P1734" s="15" t="s">
        <v>35</v>
      </c>
      <c r="Q1734" s="15" t="s">
        <v>36</v>
      </c>
      <c r="R1734" s="15" t="s">
        <v>1038</v>
      </c>
      <c r="S1734" s="15">
        <v>146111</v>
      </c>
      <c r="T1734" s="15"/>
      <c r="U1734" s="15">
        <v>701846</v>
      </c>
      <c r="V1734" s="15">
        <v>59739</v>
      </c>
      <c r="W1734" s="15" t="s">
        <v>38</v>
      </c>
      <c r="X1734" s="15" t="s">
        <v>38</v>
      </c>
      <c r="Y1734" s="15" t="s">
        <v>38</v>
      </c>
      <c r="Z1734" s="2"/>
    </row>
    <row r="1735" spans="1:26">
      <c r="A1735" s="15">
        <v>222</v>
      </c>
      <c r="B1735" s="15">
        <v>1</v>
      </c>
      <c r="C1735" s="15"/>
      <c r="D1735" s="15"/>
      <c r="E1735" s="15"/>
      <c r="F1735" s="15"/>
      <c r="G1735" s="15"/>
      <c r="H1735" s="16" t="s">
        <v>32</v>
      </c>
      <c r="I1735" s="16" t="s">
        <v>32</v>
      </c>
      <c r="J1735" s="15"/>
      <c r="K1735" s="18" t="str" cm="1">
        <f t="array" ref="K1735">IF(I1735="","",_xlfn.XLOOKUP(0&amp;A1735&amp;IF(F1735&lt;&gt;"",F1735,LOOKUP(2,1/(F$2:F1735&lt;&gt;""),F$2:F1735))&amp;I1735,Hoja4!G:G,Hoja4!F:F,"",0))</f>
        <v/>
      </c>
      <c r="L1735" s="15"/>
      <c r="M1735" s="15">
        <v>12</v>
      </c>
      <c r="N1735" s="15" t="s">
        <v>2189</v>
      </c>
      <c r="O1735" s="15" t="s">
        <v>40</v>
      </c>
      <c r="P1735" s="15" t="s">
        <v>35</v>
      </c>
      <c r="Q1735" s="15" t="s">
        <v>36</v>
      </c>
      <c r="R1735" s="15" t="s">
        <v>1038</v>
      </c>
      <c r="S1735" s="15">
        <v>1592</v>
      </c>
      <c r="T1735" s="15"/>
      <c r="U1735" s="15">
        <v>3051</v>
      </c>
      <c r="V1735" s="15">
        <v>276</v>
      </c>
      <c r="W1735" s="15" t="s">
        <v>38</v>
      </c>
      <c r="X1735" s="15" t="s">
        <v>38</v>
      </c>
      <c r="Y1735" s="15" t="s">
        <v>38</v>
      </c>
      <c r="Z1735" s="2"/>
    </row>
    <row r="1736" spans="1:26">
      <c r="A1736" s="15">
        <v>222</v>
      </c>
      <c r="B1736" s="15">
        <v>1</v>
      </c>
      <c r="C1736" s="15"/>
      <c r="D1736" s="15"/>
      <c r="E1736" s="15"/>
      <c r="F1736" s="15"/>
      <c r="G1736" s="15"/>
      <c r="H1736" s="16" t="s">
        <v>32</v>
      </c>
      <c r="I1736" s="16" t="s">
        <v>32</v>
      </c>
      <c r="J1736" s="15"/>
      <c r="K1736" s="18" t="str" cm="1">
        <f t="array" ref="K1736">IF(I1736="","",_xlfn.XLOOKUP(0&amp;A1736&amp;IF(F1736&lt;&gt;"",F1736,LOOKUP(2,1/(F$2:F1736&lt;&gt;""),F$2:F1736))&amp;I1736,Hoja4!G:G,Hoja4!F:F,"",0))</f>
        <v/>
      </c>
      <c r="L1736" s="15"/>
      <c r="M1736" s="15">
        <v>13</v>
      </c>
      <c r="N1736" s="15" t="s">
        <v>2190</v>
      </c>
      <c r="O1736" s="15" t="s">
        <v>40</v>
      </c>
      <c r="P1736" s="15" t="s">
        <v>35</v>
      </c>
      <c r="Q1736" s="15" t="s">
        <v>36</v>
      </c>
      <c r="R1736" s="15" t="s">
        <v>1038</v>
      </c>
      <c r="S1736" s="15">
        <v>146234</v>
      </c>
      <c r="T1736" s="15"/>
      <c r="U1736" s="15">
        <v>701846</v>
      </c>
      <c r="V1736" s="15">
        <v>59739</v>
      </c>
      <c r="W1736" s="15" t="s">
        <v>38</v>
      </c>
      <c r="X1736" s="15" t="s">
        <v>38</v>
      </c>
      <c r="Y1736" s="15" t="s">
        <v>38</v>
      </c>
      <c r="Z1736" s="2"/>
    </row>
    <row r="1737" spans="1:26">
      <c r="A1737" s="15">
        <v>222</v>
      </c>
      <c r="B1737" s="15">
        <v>1</v>
      </c>
      <c r="C1737" s="15"/>
      <c r="D1737" s="15"/>
      <c r="E1737" s="15"/>
      <c r="F1737" s="15"/>
      <c r="G1737" s="15"/>
      <c r="H1737" s="16" t="s">
        <v>32</v>
      </c>
      <c r="I1737" s="16" t="s">
        <v>32</v>
      </c>
      <c r="J1737" s="15"/>
      <c r="K1737" s="18" t="str" cm="1">
        <f t="array" ref="K1737">IF(I1737="","",_xlfn.XLOOKUP(0&amp;A1737&amp;IF(F1737&lt;&gt;"",F1737,LOOKUP(2,1/(F$2:F1737&lt;&gt;""),F$2:F1737))&amp;I1737,Hoja4!G:G,Hoja4!F:F,"",0))</f>
        <v/>
      </c>
      <c r="L1737" s="15"/>
      <c r="M1737" s="15">
        <v>14</v>
      </c>
      <c r="N1737" s="15" t="s">
        <v>2191</v>
      </c>
      <c r="O1737" s="15" t="s">
        <v>40</v>
      </c>
      <c r="P1737" s="15" t="s">
        <v>35</v>
      </c>
      <c r="Q1737" s="15" t="s">
        <v>36</v>
      </c>
      <c r="R1737" s="15" t="s">
        <v>1038</v>
      </c>
      <c r="S1737" s="15">
        <v>27511</v>
      </c>
      <c r="T1737" s="15"/>
      <c r="U1737" s="15">
        <v>22707</v>
      </c>
      <c r="V1737" s="15">
        <v>1375</v>
      </c>
      <c r="W1737" s="15" t="s">
        <v>38</v>
      </c>
      <c r="X1737" s="15" t="s">
        <v>38</v>
      </c>
      <c r="Y1737" s="15" t="s">
        <v>38</v>
      </c>
      <c r="Z1737" s="2"/>
    </row>
    <row r="1738" spans="1:26">
      <c r="A1738" s="3">
        <v>222</v>
      </c>
      <c r="B1738" s="3">
        <v>1</v>
      </c>
      <c r="C1738" s="3" t="s">
        <v>2151</v>
      </c>
      <c r="D1738" s="3"/>
      <c r="E1738" s="3"/>
      <c r="F1738" s="3">
        <v>8</v>
      </c>
      <c r="G1738" s="3" t="s">
        <v>2184</v>
      </c>
      <c r="H1738" s="4" t="s">
        <v>32</v>
      </c>
      <c r="I1738" s="4" t="s">
        <v>32</v>
      </c>
      <c r="J1738" s="3" t="s">
        <v>44</v>
      </c>
      <c r="K1738" s="11">
        <f>SUM(K1730:K1737)</f>
        <v>33103985205</v>
      </c>
      <c r="L1738" s="13">
        <f>SUM(L1730:L1737)</f>
        <v>0</v>
      </c>
      <c r="M1738" s="3"/>
      <c r="N1738" s="3"/>
      <c r="O1738" s="3"/>
      <c r="P1738" s="3"/>
      <c r="Q1738" s="3"/>
      <c r="R1738" s="3"/>
      <c r="S1738" s="3"/>
      <c r="T1738" s="3"/>
      <c r="U1738" s="3"/>
      <c r="V1738" s="3"/>
      <c r="W1738" s="3"/>
      <c r="X1738" s="3"/>
      <c r="Y1738" s="3" t="s">
        <v>45</v>
      </c>
      <c r="Z1738" s="13">
        <f>SUM(Z1730:Z1737)</f>
        <v>0</v>
      </c>
    </row>
    <row r="1739" spans="1:26">
      <c r="A1739" s="15">
        <v>222</v>
      </c>
      <c r="B1739" s="15">
        <v>1</v>
      </c>
      <c r="C1739" s="15" t="s">
        <v>2151</v>
      </c>
      <c r="D1739" s="15">
        <v>3</v>
      </c>
      <c r="E1739" s="15" t="s">
        <v>2152</v>
      </c>
      <c r="F1739" s="15">
        <v>6</v>
      </c>
      <c r="G1739" s="15" t="s">
        <v>2192</v>
      </c>
      <c r="H1739" s="16" t="s">
        <v>2185</v>
      </c>
      <c r="I1739" s="16" t="s">
        <v>2186</v>
      </c>
      <c r="J1739" s="15" t="s">
        <v>2187</v>
      </c>
      <c r="K1739" s="9" cm="1">
        <f t="array" ref="K1739">IF(I1739="","",_xlfn.XLOOKUP(0&amp;A1739&amp;IF(F1739&lt;&gt;"",F1739,LOOKUP(2,1/(F$2:F1739&lt;&gt;""),F$2:F1739))&amp;I1739,Hoja4!G:G,Hoja4!F:F,"",0))</f>
        <v>172028000</v>
      </c>
      <c r="L1739" s="2"/>
      <c r="M1739" s="15"/>
      <c r="N1739" s="15"/>
      <c r="O1739" s="15"/>
      <c r="P1739" s="15"/>
      <c r="Q1739" s="15"/>
      <c r="R1739" s="15"/>
      <c r="S1739" s="15"/>
      <c r="T1739" s="15"/>
      <c r="U1739" s="15"/>
      <c r="V1739" s="15"/>
      <c r="W1739" s="15"/>
      <c r="X1739" s="15"/>
      <c r="Y1739" s="15"/>
      <c r="Z1739" s="15"/>
    </row>
    <row r="1740" spans="1:26">
      <c r="A1740" s="15">
        <v>222</v>
      </c>
      <c r="B1740" s="15">
        <v>1</v>
      </c>
      <c r="C1740" s="15"/>
      <c r="D1740" s="15"/>
      <c r="E1740" s="15"/>
      <c r="F1740" s="15"/>
      <c r="G1740" s="15"/>
      <c r="H1740" s="16" t="s">
        <v>2193</v>
      </c>
      <c r="I1740" s="16" t="s">
        <v>2194</v>
      </c>
      <c r="J1740" s="15" t="s">
        <v>2195</v>
      </c>
      <c r="K1740" s="9" cm="1">
        <f t="array" ref="K1740">IF(I1740="","",_xlfn.XLOOKUP(0&amp;A1740&amp;IF(F1740&lt;&gt;"",F1740,LOOKUP(2,1/(F$2:F1740&lt;&gt;""),F$2:F1740))&amp;I1740,Hoja4!G:G,Hoja4!F:F,"",0))</f>
        <v>14703695000</v>
      </c>
      <c r="L1740" s="2"/>
      <c r="M1740" s="15"/>
      <c r="N1740" s="15"/>
      <c r="O1740" s="15"/>
      <c r="P1740" s="15"/>
      <c r="Q1740" s="15"/>
      <c r="R1740" s="15"/>
      <c r="S1740" s="15"/>
      <c r="T1740" s="15"/>
      <c r="U1740" s="15"/>
      <c r="V1740" s="15"/>
      <c r="W1740" s="15"/>
      <c r="X1740" s="15"/>
      <c r="Y1740" s="15"/>
      <c r="Z1740" s="15"/>
    </row>
    <row r="1741" spans="1:26">
      <c r="A1741" s="15">
        <v>222</v>
      </c>
      <c r="B1741" s="15">
        <v>1</v>
      </c>
      <c r="C1741" s="15"/>
      <c r="D1741" s="15"/>
      <c r="E1741" s="15"/>
      <c r="F1741" s="15"/>
      <c r="G1741" s="15"/>
      <c r="H1741" s="16" t="s">
        <v>2154</v>
      </c>
      <c r="I1741" s="16" t="s">
        <v>2155</v>
      </c>
      <c r="J1741" s="15" t="s">
        <v>2156</v>
      </c>
      <c r="K1741" s="9" cm="1">
        <f t="array" ref="K1741">IF(I1741="","",_xlfn.XLOOKUP(0&amp;A1741&amp;IF(F1741&lt;&gt;"",F1741,LOOKUP(2,1/(F$2:F1741&lt;&gt;""),F$2:F1741))&amp;I1741,Hoja4!G:G,Hoja4!F:F,"",0))</f>
        <v>18044196875</v>
      </c>
      <c r="L1741" s="2"/>
      <c r="M1741" s="15"/>
      <c r="N1741" s="15"/>
      <c r="O1741" s="15"/>
      <c r="P1741" s="15"/>
      <c r="Q1741" s="15"/>
      <c r="R1741" s="15"/>
      <c r="S1741" s="15"/>
      <c r="T1741" s="15"/>
      <c r="U1741" s="15"/>
      <c r="V1741" s="15"/>
      <c r="W1741" s="15"/>
      <c r="X1741" s="15"/>
      <c r="Y1741" s="15"/>
      <c r="Z1741" s="15"/>
    </row>
    <row r="1742" spans="1:26">
      <c r="A1742" s="15">
        <v>222</v>
      </c>
      <c r="B1742" s="15">
        <v>1</v>
      </c>
      <c r="C1742" s="15"/>
      <c r="D1742" s="15"/>
      <c r="E1742" s="15"/>
      <c r="F1742" s="15"/>
      <c r="G1742" s="15"/>
      <c r="H1742" s="16" t="s">
        <v>2157</v>
      </c>
      <c r="I1742" s="16" t="s">
        <v>2158</v>
      </c>
      <c r="J1742" s="15" t="s">
        <v>2159</v>
      </c>
      <c r="K1742" s="9" cm="1">
        <f t="array" ref="K1742">IF(I1742="","",_xlfn.XLOOKUP(0&amp;A1742&amp;IF(F1742&lt;&gt;"",F1742,LOOKUP(2,1/(F$2:F1742&lt;&gt;""),F$2:F1742))&amp;I1742,Hoja4!G:G,Hoja4!F:F,"",0))</f>
        <v>6085000000</v>
      </c>
      <c r="L1742" s="2"/>
      <c r="M1742" s="15"/>
      <c r="N1742" s="15"/>
      <c r="O1742" s="15"/>
      <c r="P1742" s="15"/>
      <c r="Q1742" s="15"/>
      <c r="R1742" s="15"/>
      <c r="S1742" s="15"/>
      <c r="T1742" s="15"/>
      <c r="U1742" s="15"/>
      <c r="V1742" s="15"/>
      <c r="W1742" s="15"/>
      <c r="X1742" s="15"/>
      <c r="Y1742" s="15"/>
      <c r="Z1742" s="15"/>
    </row>
    <row r="1743" spans="1:26">
      <c r="A1743" s="15">
        <v>222</v>
      </c>
      <c r="B1743" s="15">
        <v>1</v>
      </c>
      <c r="C1743" s="15"/>
      <c r="D1743" s="15"/>
      <c r="E1743" s="15"/>
      <c r="F1743" s="15"/>
      <c r="G1743" s="15"/>
      <c r="H1743" s="16" t="s">
        <v>2196</v>
      </c>
      <c r="I1743" s="16" t="s">
        <v>2197</v>
      </c>
      <c r="J1743" s="15" t="s">
        <v>2198</v>
      </c>
      <c r="K1743" s="9" cm="1">
        <f t="array" ref="K1743">IF(I1743="","",_xlfn.XLOOKUP(0&amp;A1743&amp;IF(F1743&lt;&gt;"",F1743,LOOKUP(2,1/(F$2:F1743&lt;&gt;""),F$2:F1743))&amp;I1743,Hoja4!G:G,Hoja4!F:F,"",0))</f>
        <v>9950000000</v>
      </c>
      <c r="L1743" s="2"/>
      <c r="M1743" s="15"/>
      <c r="N1743" s="15"/>
      <c r="O1743" s="15"/>
      <c r="P1743" s="15"/>
      <c r="Q1743" s="15"/>
      <c r="R1743" s="15"/>
      <c r="S1743" s="15"/>
      <c r="T1743" s="15"/>
      <c r="U1743" s="15"/>
      <c r="V1743" s="15"/>
      <c r="W1743" s="15"/>
      <c r="X1743" s="15"/>
      <c r="Y1743" s="15"/>
      <c r="Z1743" s="15"/>
    </row>
    <row r="1744" spans="1:26">
      <c r="A1744" s="15">
        <v>222</v>
      </c>
      <c r="B1744" s="15">
        <v>1</v>
      </c>
      <c r="C1744" s="15"/>
      <c r="D1744" s="15"/>
      <c r="E1744" s="15"/>
      <c r="F1744" s="15"/>
      <c r="G1744" s="15"/>
      <c r="H1744" s="16" t="s">
        <v>32</v>
      </c>
      <c r="I1744" s="16" t="s">
        <v>32</v>
      </c>
      <c r="J1744" s="15"/>
      <c r="K1744" s="18" t="str" cm="1">
        <f t="array" ref="K1744">IF(I1744="","",_xlfn.XLOOKUP(0&amp;A1744&amp;IF(F1744&lt;&gt;"",F1744,LOOKUP(2,1/(F$2:F1744&lt;&gt;""),F$2:F1744))&amp;I1744,Hoja4!G:G,Hoja4!F:F,"",0))</f>
        <v/>
      </c>
      <c r="L1744" s="15"/>
      <c r="M1744" s="15">
        <v>15</v>
      </c>
      <c r="N1744" s="15" t="s">
        <v>2199</v>
      </c>
      <c r="O1744" s="15" t="s">
        <v>34</v>
      </c>
      <c r="P1744" s="15" t="s">
        <v>35</v>
      </c>
      <c r="Q1744" s="15" t="s">
        <v>36</v>
      </c>
      <c r="R1744" s="15" t="s">
        <v>1038</v>
      </c>
      <c r="S1744" s="15">
        <v>35</v>
      </c>
      <c r="T1744" s="15"/>
      <c r="U1744" s="15">
        <v>40</v>
      </c>
      <c r="V1744" s="15"/>
      <c r="W1744" s="15" t="s">
        <v>38</v>
      </c>
      <c r="X1744" s="15" t="s">
        <v>38</v>
      </c>
      <c r="Y1744" s="15" t="s">
        <v>38</v>
      </c>
      <c r="Z1744" s="2"/>
    </row>
    <row r="1745" spans="1:26">
      <c r="A1745" s="15">
        <v>222</v>
      </c>
      <c r="B1745" s="15">
        <v>1</v>
      </c>
      <c r="C1745" s="15"/>
      <c r="D1745" s="15"/>
      <c r="E1745" s="15"/>
      <c r="F1745" s="15"/>
      <c r="G1745" s="15"/>
      <c r="H1745" s="16" t="s">
        <v>32</v>
      </c>
      <c r="I1745" s="16" t="s">
        <v>32</v>
      </c>
      <c r="J1745" s="15"/>
      <c r="K1745" s="18" t="str" cm="1">
        <f t="array" ref="K1745">IF(I1745="","",_xlfn.XLOOKUP(0&amp;A1745&amp;IF(F1745&lt;&gt;"",F1745,LOOKUP(2,1/(F$2:F1745&lt;&gt;""),F$2:F1745))&amp;I1745,Hoja4!G:G,Hoja4!F:F,"",0))</f>
        <v/>
      </c>
      <c r="L1745" s="15"/>
      <c r="M1745" s="15">
        <v>16</v>
      </c>
      <c r="N1745" s="15" t="s">
        <v>2200</v>
      </c>
      <c r="O1745" s="15" t="s">
        <v>34</v>
      </c>
      <c r="P1745" s="15" t="s">
        <v>35</v>
      </c>
      <c r="Q1745" s="15" t="s">
        <v>36</v>
      </c>
      <c r="R1745" s="15" t="s">
        <v>1038</v>
      </c>
      <c r="S1745" s="15">
        <v>6</v>
      </c>
      <c r="T1745" s="15"/>
      <c r="U1745" s="15">
        <v>4</v>
      </c>
      <c r="V1745" s="15"/>
      <c r="W1745" s="15" t="s">
        <v>38</v>
      </c>
      <c r="X1745" s="15" t="s">
        <v>38</v>
      </c>
      <c r="Y1745" s="15" t="s">
        <v>38</v>
      </c>
      <c r="Z1745" s="2"/>
    </row>
    <row r="1746" spans="1:26">
      <c r="A1746" s="3">
        <v>222</v>
      </c>
      <c r="B1746" s="3">
        <v>1</v>
      </c>
      <c r="C1746" s="3" t="s">
        <v>2151</v>
      </c>
      <c r="D1746" s="3"/>
      <c r="E1746" s="3"/>
      <c r="F1746" s="3">
        <v>6</v>
      </c>
      <c r="G1746" s="3" t="s">
        <v>2192</v>
      </c>
      <c r="H1746" s="4" t="s">
        <v>32</v>
      </c>
      <c r="I1746" s="4" t="s">
        <v>32</v>
      </c>
      <c r="J1746" s="3" t="s">
        <v>44</v>
      </c>
      <c r="K1746" s="11">
        <f>SUM(K1739:K1745)</f>
        <v>48954919875</v>
      </c>
      <c r="L1746" s="13">
        <f>SUM(L1739:L1745)</f>
        <v>0</v>
      </c>
      <c r="M1746" s="3"/>
      <c r="N1746" s="3"/>
      <c r="O1746" s="3"/>
      <c r="P1746" s="3"/>
      <c r="Q1746" s="3"/>
      <c r="R1746" s="3"/>
      <c r="S1746" s="3"/>
      <c r="T1746" s="3"/>
      <c r="U1746" s="3"/>
      <c r="V1746" s="3"/>
      <c r="W1746" s="3"/>
      <c r="X1746" s="3"/>
      <c r="Y1746" s="3" t="s">
        <v>45</v>
      </c>
      <c r="Z1746" s="13">
        <f>SUM(Z1739:Z1745)</f>
        <v>0</v>
      </c>
    </row>
    <row r="1747" spans="1:26">
      <c r="A1747" s="15">
        <v>222</v>
      </c>
      <c r="B1747" s="15">
        <v>1</v>
      </c>
      <c r="C1747" s="15" t="s">
        <v>2151</v>
      </c>
      <c r="D1747" s="15">
        <v>5</v>
      </c>
      <c r="E1747" s="15" t="s">
        <v>2201</v>
      </c>
      <c r="F1747" s="15">
        <v>9</v>
      </c>
      <c r="G1747" s="15" t="s">
        <v>2202</v>
      </c>
      <c r="H1747" s="16" t="s">
        <v>2193</v>
      </c>
      <c r="I1747" s="16" t="s">
        <v>2194</v>
      </c>
      <c r="J1747" s="15" t="s">
        <v>2195</v>
      </c>
      <c r="K1747" s="9" cm="1">
        <f t="array" ref="K1747">IF(I1747="","",_xlfn.XLOOKUP(0&amp;A1747&amp;IF(F1747&lt;&gt;"",F1747,LOOKUP(2,1/(F$2:F1747&lt;&gt;""),F$2:F1747))&amp;I1747,Hoja4!G:G,Hoja4!F:F,"",0))</f>
        <v>10866483151</v>
      </c>
      <c r="L1747" s="2"/>
      <c r="M1747" s="15"/>
      <c r="N1747" s="15"/>
      <c r="O1747" s="15"/>
      <c r="P1747" s="15"/>
      <c r="Q1747" s="15"/>
      <c r="R1747" s="15"/>
      <c r="S1747" s="15"/>
      <c r="T1747" s="15"/>
      <c r="U1747" s="15"/>
      <c r="V1747" s="15"/>
      <c r="W1747" s="15"/>
      <c r="X1747" s="15"/>
      <c r="Y1747" s="15"/>
      <c r="Z1747" s="15"/>
    </row>
    <row r="1748" spans="1:26">
      <c r="A1748" s="15">
        <v>222</v>
      </c>
      <c r="B1748" s="15">
        <v>1</v>
      </c>
      <c r="C1748" s="15"/>
      <c r="D1748" s="15"/>
      <c r="E1748" s="15"/>
      <c r="F1748" s="15"/>
      <c r="G1748" s="15"/>
      <c r="H1748" s="16" t="s">
        <v>32</v>
      </c>
      <c r="I1748" s="16" t="s">
        <v>32</v>
      </c>
      <c r="J1748" s="15"/>
      <c r="K1748" s="18" t="str" cm="1">
        <f t="array" ref="K1748">IF(I1748="","",_xlfn.XLOOKUP(0&amp;A1748&amp;IF(F1748&lt;&gt;"",F1748,LOOKUP(2,1/(F$2:F1748&lt;&gt;""),F$2:F1748))&amp;I1748,Hoja4!G:G,Hoja4!F:F,"",0))</f>
        <v/>
      </c>
      <c r="L1748" s="15"/>
      <c r="M1748" s="15">
        <v>17</v>
      </c>
      <c r="N1748" s="15" t="s">
        <v>2203</v>
      </c>
      <c r="O1748" s="15" t="s">
        <v>34</v>
      </c>
      <c r="P1748" s="15" t="s">
        <v>35</v>
      </c>
      <c r="Q1748" s="15" t="s">
        <v>41</v>
      </c>
      <c r="R1748" s="15" t="s">
        <v>374</v>
      </c>
      <c r="S1748" s="15">
        <v>95</v>
      </c>
      <c r="T1748" s="15"/>
      <c r="U1748" s="15">
        <v>100</v>
      </c>
      <c r="V1748" s="15">
        <v>100</v>
      </c>
      <c r="W1748" s="15" t="s">
        <v>60</v>
      </c>
      <c r="X1748" s="15" t="s">
        <v>38</v>
      </c>
      <c r="Y1748" s="15" t="s">
        <v>38</v>
      </c>
      <c r="Z1748" s="2"/>
    </row>
    <row r="1749" spans="1:26">
      <c r="A1749" s="3">
        <v>222</v>
      </c>
      <c r="B1749" s="3">
        <v>1</v>
      </c>
      <c r="C1749" s="3" t="s">
        <v>2151</v>
      </c>
      <c r="D1749" s="3"/>
      <c r="E1749" s="3"/>
      <c r="F1749" s="3">
        <v>9</v>
      </c>
      <c r="G1749" s="3" t="s">
        <v>2202</v>
      </c>
      <c r="H1749" s="4" t="s">
        <v>32</v>
      </c>
      <c r="I1749" s="4" t="s">
        <v>32</v>
      </c>
      <c r="J1749" s="3" t="s">
        <v>44</v>
      </c>
      <c r="K1749" s="11">
        <f>SUM(K1747:K1748)</f>
        <v>10866483151</v>
      </c>
      <c r="L1749" s="13">
        <f>SUM(L1747:L1748)</f>
        <v>0</v>
      </c>
      <c r="M1749" s="3"/>
      <c r="N1749" s="3"/>
      <c r="O1749" s="3"/>
      <c r="P1749" s="3"/>
      <c r="Q1749" s="3"/>
      <c r="R1749" s="3"/>
      <c r="S1749" s="3"/>
      <c r="T1749" s="3"/>
      <c r="U1749" s="3"/>
      <c r="V1749" s="3"/>
      <c r="W1749" s="3"/>
      <c r="X1749" s="3"/>
      <c r="Y1749" s="3" t="s">
        <v>45</v>
      </c>
      <c r="Z1749" s="13">
        <f>SUM(Z1747:Z1748)</f>
        <v>0</v>
      </c>
    </row>
    <row r="1750" spans="1:26">
      <c r="A1750" s="15">
        <v>222</v>
      </c>
      <c r="B1750" s="15">
        <v>1</v>
      </c>
      <c r="C1750" s="15" t="s">
        <v>2151</v>
      </c>
      <c r="D1750" s="15">
        <v>5</v>
      </c>
      <c r="E1750" s="15" t="s">
        <v>2201</v>
      </c>
      <c r="F1750" s="15">
        <v>10</v>
      </c>
      <c r="G1750" s="15" t="s">
        <v>2204</v>
      </c>
      <c r="H1750" s="16" t="s">
        <v>2193</v>
      </c>
      <c r="I1750" s="16" t="s">
        <v>2194</v>
      </c>
      <c r="J1750" s="15" t="s">
        <v>2195</v>
      </c>
      <c r="K1750" s="9" cm="1">
        <f t="array" ref="K1750">IF(I1750="","",_xlfn.XLOOKUP(0&amp;A1750&amp;IF(F1750&lt;&gt;"",F1750,LOOKUP(2,1/(F$2:F1750&lt;&gt;""),F$2:F1750))&amp;I1750,Hoja4!G:G,Hoja4!F:F,"",0))</f>
        <v>1950821849</v>
      </c>
      <c r="L1750" s="2"/>
      <c r="M1750" s="15"/>
      <c r="N1750" s="15"/>
      <c r="O1750" s="15"/>
      <c r="P1750" s="15"/>
      <c r="Q1750" s="15"/>
      <c r="R1750" s="15"/>
      <c r="S1750" s="15"/>
      <c r="T1750" s="15"/>
      <c r="U1750" s="15"/>
      <c r="V1750" s="15"/>
      <c r="W1750" s="15"/>
      <c r="X1750" s="15"/>
      <c r="Y1750" s="15"/>
      <c r="Z1750" s="15"/>
    </row>
    <row r="1751" spans="1:26">
      <c r="A1751" s="15">
        <v>222</v>
      </c>
      <c r="B1751" s="15">
        <v>1</v>
      </c>
      <c r="C1751" s="15"/>
      <c r="D1751" s="15"/>
      <c r="E1751" s="15"/>
      <c r="F1751" s="15"/>
      <c r="G1751" s="15"/>
      <c r="H1751" s="16" t="s">
        <v>32</v>
      </c>
      <c r="I1751" s="16" t="s">
        <v>32</v>
      </c>
      <c r="J1751" s="15"/>
      <c r="K1751" s="18" t="str" cm="1">
        <f t="array" ref="K1751">IF(I1751="","",_xlfn.XLOOKUP(0&amp;A1751&amp;IF(F1751&lt;&gt;"",F1751,LOOKUP(2,1/(F$2:F1751&lt;&gt;""),F$2:F1751))&amp;I1751,Hoja4!G:G,Hoja4!F:F,"",0))</f>
        <v/>
      </c>
      <c r="L1751" s="15"/>
      <c r="M1751" s="15">
        <v>18</v>
      </c>
      <c r="N1751" s="15" t="s">
        <v>2205</v>
      </c>
      <c r="O1751" s="15" t="s">
        <v>34</v>
      </c>
      <c r="P1751" s="15" t="s">
        <v>35</v>
      </c>
      <c r="Q1751" s="15" t="s">
        <v>41</v>
      </c>
      <c r="R1751" s="15" t="s">
        <v>374</v>
      </c>
      <c r="S1751" s="15">
        <v>95</v>
      </c>
      <c r="T1751" s="15"/>
      <c r="U1751" s="15">
        <v>100</v>
      </c>
      <c r="V1751" s="15">
        <v>100</v>
      </c>
      <c r="W1751" s="15" t="s">
        <v>60</v>
      </c>
      <c r="X1751" s="15" t="s">
        <v>38</v>
      </c>
      <c r="Y1751" s="15" t="s">
        <v>38</v>
      </c>
      <c r="Z1751" s="2"/>
    </row>
    <row r="1752" spans="1:26">
      <c r="A1752" s="3">
        <v>222</v>
      </c>
      <c r="B1752" s="3">
        <v>1</v>
      </c>
      <c r="C1752" s="3" t="s">
        <v>2151</v>
      </c>
      <c r="D1752" s="3"/>
      <c r="E1752" s="3"/>
      <c r="F1752" s="3">
        <v>10</v>
      </c>
      <c r="G1752" s="3" t="s">
        <v>2204</v>
      </c>
      <c r="H1752" s="4" t="s">
        <v>32</v>
      </c>
      <c r="I1752" s="4" t="s">
        <v>32</v>
      </c>
      <c r="J1752" s="3" t="s">
        <v>44</v>
      </c>
      <c r="K1752" s="11">
        <f>SUM(K1750:K1751)</f>
        <v>1950821849</v>
      </c>
      <c r="L1752" s="13">
        <f>SUM(L1750:L1751)</f>
        <v>0</v>
      </c>
      <c r="M1752" s="3"/>
      <c r="N1752" s="3"/>
      <c r="O1752" s="3"/>
      <c r="P1752" s="3"/>
      <c r="Q1752" s="3"/>
      <c r="R1752" s="3"/>
      <c r="S1752" s="3"/>
      <c r="T1752" s="3"/>
      <c r="U1752" s="3"/>
      <c r="V1752" s="3"/>
      <c r="W1752" s="3"/>
      <c r="X1752" s="3"/>
      <c r="Y1752" s="3" t="s">
        <v>45</v>
      </c>
      <c r="Z1752" s="13">
        <f>SUM(Z1750:Z1751)</f>
        <v>0</v>
      </c>
    </row>
    <row r="1753" spans="1:26">
      <c r="A1753" s="5">
        <v>222</v>
      </c>
      <c r="B1753" s="5">
        <v>1</v>
      </c>
      <c r="C1753" s="5" t="s">
        <v>2151</v>
      </c>
      <c r="D1753" s="5"/>
      <c r="E1753" s="5"/>
      <c r="F1753" s="5"/>
      <c r="G1753" s="5"/>
      <c r="H1753" s="6" t="s">
        <v>32</v>
      </c>
      <c r="I1753" s="6" t="s">
        <v>32</v>
      </c>
      <c r="J1753" s="5" t="s">
        <v>121</v>
      </c>
      <c r="K1753" s="12">
        <f>SUM(K1724,K1729,K1738,K1746,K1749,K1752)</f>
        <v>217022528000</v>
      </c>
      <c r="L1753" s="14">
        <f>SUM(L1724,L1729,L1738,L1746,L1749,L1752)</f>
        <v>0</v>
      </c>
      <c r="M1753" s="5"/>
      <c r="N1753" s="5"/>
      <c r="O1753" s="5"/>
      <c r="P1753" s="5"/>
      <c r="Q1753" s="5"/>
      <c r="R1753" s="5"/>
      <c r="S1753" s="5"/>
      <c r="T1753" s="5"/>
      <c r="U1753" s="5"/>
      <c r="V1753" s="5"/>
      <c r="W1753" s="5"/>
      <c r="X1753" s="5"/>
      <c r="Y1753" s="5" t="s">
        <v>121</v>
      </c>
      <c r="Z1753" s="14">
        <f>SUM(Z1724,Z1729,Z1738,Z1746,Z1749,Z1752)</f>
        <v>0</v>
      </c>
    </row>
    <row r="1754" spans="1:26">
      <c r="A1754" s="15">
        <v>228</v>
      </c>
      <c r="B1754" s="15">
        <v>1</v>
      </c>
      <c r="C1754" s="15" t="s">
        <v>2206</v>
      </c>
      <c r="D1754" s="15">
        <v>1</v>
      </c>
      <c r="E1754" s="15" t="s">
        <v>2207</v>
      </c>
      <c r="F1754" s="15">
        <v>2</v>
      </c>
      <c r="G1754" s="15" t="s">
        <v>2208</v>
      </c>
      <c r="H1754" s="16" t="s">
        <v>2209</v>
      </c>
      <c r="I1754" s="16" t="s">
        <v>2210</v>
      </c>
      <c r="J1754" s="15" t="s">
        <v>2211</v>
      </c>
      <c r="K1754" s="9" cm="1">
        <f t="array" ref="K1754">IF(I1754="","",_xlfn.XLOOKUP(0&amp;A1754&amp;IF(F1754&lt;&gt;"",F1754,LOOKUP(2,1/(F$2:F1754&lt;&gt;""),F$2:F1754))&amp;I1754,Hoja4!G:G,Hoja4!F:F,"",0))</f>
        <v>26999933000</v>
      </c>
      <c r="L1754" s="2"/>
      <c r="M1754" s="15"/>
      <c r="N1754" s="15"/>
      <c r="O1754" s="15"/>
      <c r="P1754" s="15"/>
      <c r="Q1754" s="15"/>
      <c r="R1754" s="15"/>
      <c r="S1754" s="15"/>
      <c r="T1754" s="15"/>
      <c r="U1754" s="15"/>
      <c r="V1754" s="15"/>
      <c r="W1754" s="15"/>
      <c r="X1754" s="15"/>
      <c r="Y1754" s="15"/>
      <c r="Z1754" s="15"/>
    </row>
    <row r="1755" spans="1:26">
      <c r="A1755" s="15">
        <v>228</v>
      </c>
      <c r="B1755" s="15">
        <v>1</v>
      </c>
      <c r="C1755" s="15"/>
      <c r="D1755" s="15"/>
      <c r="E1755" s="15"/>
      <c r="F1755" s="15"/>
      <c r="G1755" s="15"/>
      <c r="H1755" s="16" t="s">
        <v>32</v>
      </c>
      <c r="I1755" s="16" t="s">
        <v>32</v>
      </c>
      <c r="J1755" s="15"/>
      <c r="K1755" s="18" t="str" cm="1">
        <f t="array" ref="K1755">IF(I1755="","",_xlfn.XLOOKUP(0&amp;A1755&amp;IF(F1755&lt;&gt;"",F1755,LOOKUP(2,1/(F$2:F1755&lt;&gt;""),F$2:F1755))&amp;I1755,Hoja4!G:G,Hoja4!F:F,"",0))</f>
        <v/>
      </c>
      <c r="L1755" s="15"/>
      <c r="M1755" s="15">
        <v>1</v>
      </c>
      <c r="N1755" s="15" t="s">
        <v>2212</v>
      </c>
      <c r="O1755" s="15" t="s">
        <v>40</v>
      </c>
      <c r="P1755" s="15" t="s">
        <v>35</v>
      </c>
      <c r="Q1755" s="15" t="s">
        <v>36</v>
      </c>
      <c r="R1755" s="15" t="s">
        <v>37</v>
      </c>
      <c r="S1755" s="15">
        <v>2172717</v>
      </c>
      <c r="T1755" s="15">
        <v>18194142</v>
      </c>
      <c r="U1755" s="15" t="s">
        <v>42</v>
      </c>
      <c r="V1755" s="15">
        <v>1738173.85</v>
      </c>
      <c r="W1755" s="15" t="s">
        <v>38</v>
      </c>
      <c r="X1755" s="15" t="s">
        <v>38</v>
      </c>
      <c r="Y1755" s="15" t="s">
        <v>43</v>
      </c>
      <c r="Z1755" s="2"/>
    </row>
    <row r="1756" spans="1:26">
      <c r="A1756" s="15">
        <v>228</v>
      </c>
      <c r="B1756" s="15">
        <v>1</v>
      </c>
      <c r="C1756" s="15"/>
      <c r="D1756" s="15"/>
      <c r="E1756" s="15"/>
      <c r="F1756" s="15"/>
      <c r="G1756" s="15"/>
      <c r="H1756" s="16" t="s">
        <v>32</v>
      </c>
      <c r="I1756" s="16" t="s">
        <v>32</v>
      </c>
      <c r="J1756" s="15"/>
      <c r="K1756" s="18" t="str" cm="1">
        <f t="array" ref="K1756">IF(I1756="","",_xlfn.XLOOKUP(0&amp;A1756&amp;IF(F1756&lt;&gt;"",F1756,LOOKUP(2,1/(F$2:F1756&lt;&gt;""),F$2:F1756))&amp;I1756,Hoja4!G:G,Hoja4!F:F,"",0))</f>
        <v/>
      </c>
      <c r="L1756" s="15"/>
      <c r="M1756" s="15">
        <v>12</v>
      </c>
      <c r="N1756" s="15" t="s">
        <v>2213</v>
      </c>
      <c r="O1756" s="15" t="s">
        <v>34</v>
      </c>
      <c r="P1756" s="15" t="s">
        <v>131</v>
      </c>
      <c r="Q1756" s="15" t="s">
        <v>41</v>
      </c>
      <c r="R1756" s="15" t="s">
        <v>37</v>
      </c>
      <c r="S1756" s="15">
        <v>90</v>
      </c>
      <c r="T1756" s="15">
        <v>100</v>
      </c>
      <c r="U1756" s="15">
        <v>14</v>
      </c>
      <c r="V1756" s="15">
        <v>1</v>
      </c>
      <c r="W1756" s="15" t="s">
        <v>63</v>
      </c>
      <c r="X1756" s="15" t="s">
        <v>38</v>
      </c>
      <c r="Y1756" s="15" t="s">
        <v>38</v>
      </c>
      <c r="Z1756" s="2"/>
    </row>
    <row r="1757" spans="1:26">
      <c r="A1757" s="15">
        <v>228</v>
      </c>
      <c r="B1757" s="15">
        <v>1</v>
      </c>
      <c r="C1757" s="15"/>
      <c r="D1757" s="15"/>
      <c r="E1757" s="15"/>
      <c r="F1757" s="15"/>
      <c r="G1757" s="15"/>
      <c r="H1757" s="16" t="s">
        <v>32</v>
      </c>
      <c r="I1757" s="16" t="s">
        <v>32</v>
      </c>
      <c r="J1757" s="15"/>
      <c r="K1757" s="18" t="str" cm="1">
        <f t="array" ref="K1757">IF(I1757="","",_xlfn.XLOOKUP(0&amp;A1757&amp;IF(F1757&lt;&gt;"",F1757,LOOKUP(2,1/(F$2:F1757&lt;&gt;""),F$2:F1757))&amp;I1757,Hoja4!G:G,Hoja4!F:F,"",0))</f>
        <v/>
      </c>
      <c r="L1757" s="15"/>
      <c r="M1757" s="15">
        <v>13</v>
      </c>
      <c r="N1757" s="15" t="s">
        <v>2214</v>
      </c>
      <c r="O1757" s="15" t="s">
        <v>34</v>
      </c>
      <c r="P1757" s="15" t="s">
        <v>131</v>
      </c>
      <c r="Q1757" s="15" t="s">
        <v>41</v>
      </c>
      <c r="R1757" s="15" t="s">
        <v>37</v>
      </c>
      <c r="S1757" s="15">
        <v>76</v>
      </c>
      <c r="T1757" s="15">
        <v>100</v>
      </c>
      <c r="U1757" s="15">
        <v>15</v>
      </c>
      <c r="V1757" s="15">
        <v>100</v>
      </c>
      <c r="W1757" s="15" t="s">
        <v>63</v>
      </c>
      <c r="X1757" s="15" t="s">
        <v>38</v>
      </c>
      <c r="Y1757" s="15" t="s">
        <v>38</v>
      </c>
      <c r="Z1757" s="2"/>
    </row>
    <row r="1758" spans="1:26">
      <c r="A1758" s="15">
        <v>228</v>
      </c>
      <c r="B1758" s="15">
        <v>1</v>
      </c>
      <c r="C1758" s="15"/>
      <c r="D1758" s="15"/>
      <c r="E1758" s="15"/>
      <c r="F1758" s="15"/>
      <c r="G1758" s="15"/>
      <c r="H1758" s="16" t="s">
        <v>32</v>
      </c>
      <c r="I1758" s="16" t="s">
        <v>32</v>
      </c>
      <c r="J1758" s="15"/>
      <c r="K1758" s="18" t="str" cm="1">
        <f t="array" ref="K1758">IF(I1758="","",_xlfn.XLOOKUP(0&amp;A1758&amp;IF(F1758&lt;&gt;"",F1758,LOOKUP(2,1/(F$2:F1758&lt;&gt;""),F$2:F1758))&amp;I1758,Hoja4!G:G,Hoja4!F:F,"",0))</f>
        <v/>
      </c>
      <c r="L1758" s="15"/>
      <c r="M1758" s="15">
        <v>14</v>
      </c>
      <c r="N1758" s="15" t="s">
        <v>2215</v>
      </c>
      <c r="O1758" s="15" t="s">
        <v>34</v>
      </c>
      <c r="P1758" s="15" t="s">
        <v>131</v>
      </c>
      <c r="Q1758" s="15" t="s">
        <v>65</v>
      </c>
      <c r="R1758" s="15" t="s">
        <v>37</v>
      </c>
      <c r="S1758" s="15">
        <v>24</v>
      </c>
      <c r="T1758" s="15">
        <v>30</v>
      </c>
      <c r="U1758" s="15">
        <v>33</v>
      </c>
      <c r="V1758" s="15">
        <v>30</v>
      </c>
      <c r="W1758" s="15" t="s">
        <v>63</v>
      </c>
      <c r="X1758" s="15" t="s">
        <v>38</v>
      </c>
      <c r="Y1758" s="15" t="s">
        <v>38</v>
      </c>
      <c r="Z1758" s="2"/>
    </row>
    <row r="1759" spans="1:26">
      <c r="A1759" s="15">
        <v>228</v>
      </c>
      <c r="B1759" s="15">
        <v>1</v>
      </c>
      <c r="C1759" s="15"/>
      <c r="D1759" s="15"/>
      <c r="E1759" s="15"/>
      <c r="F1759" s="15"/>
      <c r="G1759" s="15"/>
      <c r="H1759" s="16" t="s">
        <v>32</v>
      </c>
      <c r="I1759" s="16" t="s">
        <v>32</v>
      </c>
      <c r="J1759" s="15"/>
      <c r="K1759" s="18" t="str" cm="1">
        <f t="array" ref="K1759">IF(I1759="","",_xlfn.XLOOKUP(0&amp;A1759&amp;IF(F1759&lt;&gt;"",F1759,LOOKUP(2,1/(F$2:F1759&lt;&gt;""),F$2:F1759))&amp;I1759,Hoja4!G:G,Hoja4!F:F,"",0))</f>
        <v/>
      </c>
      <c r="L1759" s="15"/>
      <c r="M1759" s="15">
        <v>15</v>
      </c>
      <c r="N1759" s="15" t="s">
        <v>2216</v>
      </c>
      <c r="O1759" s="15" t="s">
        <v>100</v>
      </c>
      <c r="P1759" s="15" t="s">
        <v>35</v>
      </c>
      <c r="Q1759" s="15" t="s">
        <v>41</v>
      </c>
      <c r="R1759" s="15" t="s">
        <v>37</v>
      </c>
      <c r="S1759" s="15">
        <v>100</v>
      </c>
      <c r="T1759" s="15">
        <v>100</v>
      </c>
      <c r="U1759" s="15">
        <v>100</v>
      </c>
      <c r="V1759" s="15">
        <v>100</v>
      </c>
      <c r="W1759" s="15" t="s">
        <v>63</v>
      </c>
      <c r="X1759" s="15" t="s">
        <v>38</v>
      </c>
      <c r="Y1759" s="15" t="s">
        <v>38</v>
      </c>
      <c r="Z1759" s="2"/>
    </row>
    <row r="1760" spans="1:26">
      <c r="A1760" s="3">
        <v>228</v>
      </c>
      <c r="B1760" s="3">
        <v>1</v>
      </c>
      <c r="C1760" s="3" t="s">
        <v>2206</v>
      </c>
      <c r="D1760" s="3"/>
      <c r="E1760" s="3"/>
      <c r="F1760" s="3">
        <v>2</v>
      </c>
      <c r="G1760" s="3" t="s">
        <v>2208</v>
      </c>
      <c r="H1760" s="4" t="s">
        <v>32</v>
      </c>
      <c r="I1760" s="4" t="s">
        <v>32</v>
      </c>
      <c r="J1760" s="3" t="s">
        <v>44</v>
      </c>
      <c r="K1760" s="11">
        <f>SUM(K1754:K1759)</f>
        <v>26999933000</v>
      </c>
      <c r="L1760" s="13">
        <f>SUM(L1753:L1759)</f>
        <v>0</v>
      </c>
      <c r="M1760" s="3"/>
      <c r="N1760" s="3"/>
      <c r="O1760" s="3"/>
      <c r="P1760" s="3"/>
      <c r="Q1760" s="3"/>
      <c r="R1760" s="3"/>
      <c r="S1760" s="3"/>
      <c r="T1760" s="3"/>
      <c r="U1760" s="3"/>
      <c r="V1760" s="3"/>
      <c r="W1760" s="3"/>
      <c r="X1760" s="3"/>
      <c r="Y1760" s="3" t="s">
        <v>45</v>
      </c>
      <c r="Z1760" s="13">
        <f>SUM(Z1753:Z1759)</f>
        <v>0</v>
      </c>
    </row>
    <row r="1761" spans="1:26">
      <c r="A1761" s="15">
        <v>228</v>
      </c>
      <c r="B1761" s="15">
        <v>1</v>
      </c>
      <c r="C1761" s="15" t="s">
        <v>2206</v>
      </c>
      <c r="D1761" s="15">
        <v>1</v>
      </c>
      <c r="E1761" s="15" t="s">
        <v>2207</v>
      </c>
      <c r="F1761" s="15">
        <v>3</v>
      </c>
      <c r="G1761" s="15" t="s">
        <v>2217</v>
      </c>
      <c r="H1761" s="16" t="s">
        <v>2218</v>
      </c>
      <c r="I1761" s="16" t="s">
        <v>2219</v>
      </c>
      <c r="J1761" s="15" t="s">
        <v>2220</v>
      </c>
      <c r="K1761" s="9" cm="1">
        <f t="array" ref="K1761">IF(I1761="","",_xlfn.XLOOKUP(0&amp;A1761&amp;IF(F1761&lt;&gt;"",F1761,LOOKUP(2,1/(F$2:F1761&lt;&gt;""),F$2:F1761))&amp;I1761,Hoja4!G:G,Hoja4!F:F,"",0))</f>
        <v>41181240000</v>
      </c>
      <c r="L1761" s="2"/>
      <c r="M1761" s="15"/>
      <c r="N1761" s="15"/>
      <c r="O1761" s="15"/>
      <c r="P1761" s="15"/>
      <c r="Q1761" s="15"/>
      <c r="R1761" s="15"/>
      <c r="S1761" s="15"/>
      <c r="T1761" s="15"/>
      <c r="U1761" s="15"/>
      <c r="V1761" s="15"/>
      <c r="W1761" s="15"/>
      <c r="X1761" s="15"/>
      <c r="Y1761" s="15"/>
      <c r="Z1761" s="15"/>
    </row>
    <row r="1762" spans="1:26">
      <c r="A1762" s="15">
        <v>228</v>
      </c>
      <c r="B1762" s="15">
        <v>1</v>
      </c>
      <c r="C1762" s="15"/>
      <c r="D1762" s="15"/>
      <c r="E1762" s="15"/>
      <c r="F1762" s="15"/>
      <c r="G1762" s="15"/>
      <c r="H1762" s="16" t="s">
        <v>2221</v>
      </c>
      <c r="I1762" s="16" t="s">
        <v>2222</v>
      </c>
      <c r="J1762" s="15" t="s">
        <v>2223</v>
      </c>
      <c r="K1762" s="9" cm="1">
        <f t="array" ref="K1762">IF(I1762="","",_xlfn.XLOOKUP(0&amp;A1762&amp;IF(F1762&lt;&gt;"",F1762,LOOKUP(2,1/(F$2:F1762&lt;&gt;""),F$2:F1762))&amp;I1762,Hoja4!G:G,Hoja4!F:F,"",0))</f>
        <v>75479300000</v>
      </c>
      <c r="L1762" s="2"/>
      <c r="M1762" s="15"/>
      <c r="N1762" s="15"/>
      <c r="O1762" s="15"/>
      <c r="P1762" s="15"/>
      <c r="Q1762" s="15"/>
      <c r="R1762" s="15"/>
      <c r="S1762" s="15"/>
      <c r="T1762" s="15"/>
      <c r="U1762" s="15"/>
      <c r="V1762" s="15"/>
      <c r="W1762" s="15"/>
      <c r="X1762" s="15"/>
      <c r="Y1762" s="15"/>
      <c r="Z1762" s="15"/>
    </row>
    <row r="1763" spans="1:26">
      <c r="A1763" s="15">
        <v>228</v>
      </c>
      <c r="B1763" s="15">
        <v>1</v>
      </c>
      <c r="C1763" s="15"/>
      <c r="D1763" s="15"/>
      <c r="E1763" s="15"/>
      <c r="F1763" s="15"/>
      <c r="G1763" s="15"/>
      <c r="H1763" s="16" t="s">
        <v>32</v>
      </c>
      <c r="I1763" s="16" t="s">
        <v>32</v>
      </c>
      <c r="J1763" s="15"/>
      <c r="K1763" s="18" t="str" cm="1">
        <f t="array" ref="K1763">IF(I1763="","",_xlfn.XLOOKUP(0&amp;A1763&amp;IF(F1763&lt;&gt;"",F1763,LOOKUP(2,1/(F$2:F1763&lt;&gt;""),F$2:F1763))&amp;I1763,Hoja4!G:G,Hoja4!F:F,"",0))</f>
        <v/>
      </c>
      <c r="L1763" s="15"/>
      <c r="M1763" s="15">
        <v>2</v>
      </c>
      <c r="N1763" s="15" t="s">
        <v>2224</v>
      </c>
      <c r="O1763" s="15" t="s">
        <v>40</v>
      </c>
      <c r="P1763" s="15" t="s">
        <v>35</v>
      </c>
      <c r="Q1763" s="15" t="s">
        <v>36</v>
      </c>
      <c r="R1763" s="15" t="s">
        <v>37</v>
      </c>
      <c r="S1763" s="15">
        <v>1960219</v>
      </c>
      <c r="T1763" s="15">
        <v>24835929</v>
      </c>
      <c r="U1763" s="15" t="s">
        <v>42</v>
      </c>
      <c r="V1763" s="15"/>
      <c r="W1763" s="15" t="s">
        <v>38</v>
      </c>
      <c r="X1763" s="15" t="s">
        <v>43</v>
      </c>
      <c r="Y1763" s="15" t="s">
        <v>43</v>
      </c>
      <c r="Z1763" s="2"/>
    </row>
    <row r="1764" spans="1:26">
      <c r="A1764" s="15">
        <v>228</v>
      </c>
      <c r="B1764" s="15">
        <v>1</v>
      </c>
      <c r="C1764" s="15"/>
      <c r="D1764" s="15"/>
      <c r="E1764" s="15"/>
      <c r="F1764" s="15"/>
      <c r="G1764" s="15"/>
      <c r="H1764" s="16" t="s">
        <v>32</v>
      </c>
      <c r="I1764" s="16" t="s">
        <v>32</v>
      </c>
      <c r="J1764" s="15"/>
      <c r="K1764" s="18" t="str" cm="1">
        <f t="array" ref="K1764">IF(I1764="","",_xlfn.XLOOKUP(0&amp;A1764&amp;IF(F1764&lt;&gt;"",F1764,LOOKUP(2,1/(F$2:F1764&lt;&gt;""),F$2:F1764))&amp;I1764,Hoja4!G:G,Hoja4!F:F,"",0))</f>
        <v/>
      </c>
      <c r="L1764" s="15"/>
      <c r="M1764" s="15">
        <v>3</v>
      </c>
      <c r="N1764" s="15" t="s">
        <v>2225</v>
      </c>
      <c r="O1764" s="15" t="s">
        <v>34</v>
      </c>
      <c r="P1764" s="15" t="s">
        <v>35</v>
      </c>
      <c r="Q1764" s="15" t="s">
        <v>36</v>
      </c>
      <c r="R1764" s="15" t="s">
        <v>37</v>
      </c>
      <c r="S1764" s="15">
        <v>257620.94</v>
      </c>
      <c r="T1764" s="15">
        <v>278643.7</v>
      </c>
      <c r="U1764" s="15">
        <v>97039.35</v>
      </c>
      <c r="V1764" s="15">
        <v>266266.94870000001</v>
      </c>
      <c r="W1764" s="15" t="s">
        <v>38</v>
      </c>
      <c r="X1764" s="15" t="s">
        <v>38</v>
      </c>
      <c r="Y1764" s="15" t="s">
        <v>38</v>
      </c>
      <c r="Z1764" s="2"/>
    </row>
    <row r="1765" spans="1:26">
      <c r="A1765" s="15">
        <v>228</v>
      </c>
      <c r="B1765" s="15">
        <v>1</v>
      </c>
      <c r="C1765" s="15"/>
      <c r="D1765" s="15"/>
      <c r="E1765" s="15"/>
      <c r="F1765" s="15"/>
      <c r="G1765" s="15"/>
      <c r="H1765" s="16" t="s">
        <v>32</v>
      </c>
      <c r="I1765" s="16" t="s">
        <v>32</v>
      </c>
      <c r="J1765" s="15"/>
      <c r="K1765" s="18" t="str" cm="1">
        <f t="array" ref="K1765">IF(I1765="","",_xlfn.XLOOKUP(0&amp;A1765&amp;IF(F1765&lt;&gt;"",F1765,LOOKUP(2,1/(F$2:F1765&lt;&gt;""),F$2:F1765))&amp;I1765,Hoja4!G:G,Hoja4!F:F,"",0))</f>
        <v/>
      </c>
      <c r="L1765" s="15"/>
      <c r="M1765" s="15">
        <v>16</v>
      </c>
      <c r="N1765" s="15" t="s">
        <v>2226</v>
      </c>
      <c r="O1765" s="15" t="s">
        <v>34</v>
      </c>
      <c r="P1765" s="15" t="s">
        <v>131</v>
      </c>
      <c r="Q1765" s="15" t="s">
        <v>36</v>
      </c>
      <c r="R1765" s="15" t="s">
        <v>37</v>
      </c>
      <c r="S1765" s="15">
        <v>640326.5</v>
      </c>
      <c r="T1765" s="15">
        <v>5762938.6799999997</v>
      </c>
      <c r="U1765" s="15">
        <v>3744838</v>
      </c>
      <c r="V1765" s="15">
        <v>640326.52</v>
      </c>
      <c r="W1765" s="15" t="s">
        <v>60</v>
      </c>
      <c r="X1765" s="15" t="s">
        <v>38</v>
      </c>
      <c r="Y1765" s="15" t="s">
        <v>38</v>
      </c>
      <c r="Z1765" s="2"/>
    </row>
    <row r="1766" spans="1:26">
      <c r="A1766" s="15">
        <v>228</v>
      </c>
      <c r="B1766" s="15">
        <v>1</v>
      </c>
      <c r="C1766" s="15"/>
      <c r="D1766" s="15"/>
      <c r="E1766" s="15"/>
      <c r="F1766" s="15"/>
      <c r="G1766" s="15"/>
      <c r="H1766" s="16" t="s">
        <v>32</v>
      </c>
      <c r="I1766" s="16" t="s">
        <v>32</v>
      </c>
      <c r="J1766" s="15"/>
      <c r="K1766" s="18" t="str" cm="1">
        <f t="array" ref="K1766">IF(I1766="","",_xlfn.XLOOKUP(0&amp;A1766&amp;IF(F1766&lt;&gt;"",F1766,LOOKUP(2,1/(F$2:F1766&lt;&gt;""),F$2:F1766))&amp;I1766,Hoja4!G:G,Hoja4!F:F,"",0))</f>
        <v/>
      </c>
      <c r="L1766" s="15"/>
      <c r="M1766" s="15">
        <v>37</v>
      </c>
      <c r="N1766" s="15" t="s">
        <v>2227</v>
      </c>
      <c r="O1766" s="15" t="s">
        <v>34</v>
      </c>
      <c r="P1766" s="15" t="s">
        <v>35</v>
      </c>
      <c r="Q1766" s="15" t="s">
        <v>36</v>
      </c>
      <c r="R1766" s="15" t="s">
        <v>37</v>
      </c>
      <c r="S1766" s="15">
        <v>32</v>
      </c>
      <c r="T1766" s="15">
        <v>100</v>
      </c>
      <c r="U1766" s="15">
        <v>147</v>
      </c>
      <c r="V1766" s="15">
        <v>100</v>
      </c>
      <c r="W1766" s="15" t="s">
        <v>60</v>
      </c>
      <c r="X1766" s="15" t="s">
        <v>38</v>
      </c>
      <c r="Y1766" s="15" t="s">
        <v>38</v>
      </c>
      <c r="Z1766" s="2"/>
    </row>
    <row r="1767" spans="1:26">
      <c r="A1767" s="3">
        <v>228</v>
      </c>
      <c r="B1767" s="3">
        <v>1</v>
      </c>
      <c r="C1767" s="3" t="s">
        <v>2206</v>
      </c>
      <c r="D1767" s="3"/>
      <c r="E1767" s="3"/>
      <c r="F1767" s="3">
        <v>3</v>
      </c>
      <c r="G1767" s="3" t="s">
        <v>2217</v>
      </c>
      <c r="H1767" s="4" t="s">
        <v>32</v>
      </c>
      <c r="I1767" s="4" t="s">
        <v>32</v>
      </c>
      <c r="J1767" s="3" t="s">
        <v>44</v>
      </c>
      <c r="K1767" s="11">
        <f>SUM(K1761:K1766)</f>
        <v>116660540000</v>
      </c>
      <c r="L1767" s="13">
        <f>SUM(L1761:L1766)</f>
        <v>0</v>
      </c>
      <c r="M1767" s="3"/>
      <c r="N1767" s="3"/>
      <c r="O1767" s="3"/>
      <c r="P1767" s="3"/>
      <c r="Q1767" s="3"/>
      <c r="R1767" s="3"/>
      <c r="S1767" s="3"/>
      <c r="T1767" s="3"/>
      <c r="U1767" s="3"/>
      <c r="V1767" s="3"/>
      <c r="W1767" s="3"/>
      <c r="X1767" s="3"/>
      <c r="Y1767" s="3" t="s">
        <v>45</v>
      </c>
      <c r="Z1767" s="13">
        <f>SUM(Z1761:Z1766)</f>
        <v>0</v>
      </c>
    </row>
    <row r="1768" spans="1:26">
      <c r="A1768" s="15">
        <v>228</v>
      </c>
      <c r="B1768" s="15">
        <v>1</v>
      </c>
      <c r="C1768" s="15" t="s">
        <v>2206</v>
      </c>
      <c r="D1768" s="15">
        <v>1</v>
      </c>
      <c r="E1768" s="15" t="s">
        <v>2207</v>
      </c>
      <c r="F1768" s="15">
        <v>9</v>
      </c>
      <c r="G1768" s="15" t="s">
        <v>2228</v>
      </c>
      <c r="H1768" s="16" t="s">
        <v>2229</v>
      </c>
      <c r="I1768" s="16" t="s">
        <v>2230</v>
      </c>
      <c r="J1768" s="15" t="s">
        <v>2231</v>
      </c>
      <c r="K1768" s="9" cm="1">
        <f t="array" ref="K1768">IF(I1768="","",_xlfn.XLOOKUP(0&amp;A1768&amp;IF(F1768&lt;&gt;"",F1768,LOOKUP(2,1/(F$2:F1768&lt;&gt;""),F$2:F1768))&amp;I1768,Hoja4!G:G,Hoja4!F:F,"",0))</f>
        <v>51272699000</v>
      </c>
      <c r="L1768" s="2"/>
      <c r="M1768" s="15"/>
      <c r="N1768" s="15"/>
      <c r="O1768" s="15"/>
      <c r="P1768" s="15"/>
      <c r="Q1768" s="15"/>
      <c r="R1768" s="15"/>
      <c r="S1768" s="15"/>
      <c r="T1768" s="15"/>
      <c r="U1768" s="15"/>
      <c r="V1768" s="15"/>
      <c r="W1768" s="15"/>
      <c r="X1768" s="15"/>
      <c r="Y1768" s="15"/>
      <c r="Z1768" s="15"/>
    </row>
    <row r="1769" spans="1:26">
      <c r="A1769" s="15">
        <v>228</v>
      </c>
      <c r="B1769" s="15">
        <v>1</v>
      </c>
      <c r="C1769" s="15"/>
      <c r="D1769" s="15"/>
      <c r="E1769" s="15"/>
      <c r="F1769" s="15"/>
      <c r="G1769" s="15"/>
      <c r="H1769" s="16" t="s">
        <v>32</v>
      </c>
      <c r="I1769" s="16" t="s">
        <v>32</v>
      </c>
      <c r="J1769" s="15"/>
      <c r="K1769" s="18" t="str" cm="1">
        <f t="array" ref="K1769">IF(I1769="","",_xlfn.XLOOKUP(0&amp;A1769&amp;IF(F1769&lt;&gt;"",F1769,LOOKUP(2,1/(F$2:F1769&lt;&gt;""),F$2:F1769))&amp;I1769,Hoja4!G:G,Hoja4!F:F,"",0))</f>
        <v/>
      </c>
      <c r="L1769" s="15"/>
      <c r="M1769" s="15">
        <v>4</v>
      </c>
      <c r="N1769" s="15" t="s">
        <v>2232</v>
      </c>
      <c r="O1769" s="15" t="s">
        <v>34</v>
      </c>
      <c r="P1769" s="15" t="s">
        <v>131</v>
      </c>
      <c r="Q1769" s="15" t="s">
        <v>36</v>
      </c>
      <c r="R1769" s="15" t="s">
        <v>37</v>
      </c>
      <c r="S1769" s="15">
        <v>1340301.54</v>
      </c>
      <c r="T1769" s="15">
        <v>2183209.9700000002</v>
      </c>
      <c r="U1769" s="15" t="s">
        <v>42</v>
      </c>
      <c r="V1769" s="15">
        <v>1629144.8960233801</v>
      </c>
      <c r="W1769" s="15" t="s">
        <v>38</v>
      </c>
      <c r="X1769" s="15" t="s">
        <v>38</v>
      </c>
      <c r="Y1769" s="15" t="s">
        <v>43</v>
      </c>
      <c r="Z1769" s="2"/>
    </row>
    <row r="1770" spans="1:26">
      <c r="A1770" s="15">
        <v>228</v>
      </c>
      <c r="B1770" s="15">
        <v>1</v>
      </c>
      <c r="C1770" s="15"/>
      <c r="D1770" s="15"/>
      <c r="E1770" s="15"/>
      <c r="F1770" s="15"/>
      <c r="G1770" s="15"/>
      <c r="H1770" s="16" t="s">
        <v>32</v>
      </c>
      <c r="I1770" s="16" t="s">
        <v>32</v>
      </c>
      <c r="J1770" s="15"/>
      <c r="K1770" s="18" t="str" cm="1">
        <f t="array" ref="K1770">IF(I1770="","",_xlfn.XLOOKUP(0&amp;A1770&amp;IF(F1770&lt;&gt;"",F1770,LOOKUP(2,1/(F$2:F1770&lt;&gt;""),F$2:F1770))&amp;I1770,Hoja4!G:G,Hoja4!F:F,"",0))</f>
        <v/>
      </c>
      <c r="L1770" s="15"/>
      <c r="M1770" s="15">
        <v>5</v>
      </c>
      <c r="N1770" s="15" t="s">
        <v>2233</v>
      </c>
      <c r="O1770" s="15" t="s">
        <v>34</v>
      </c>
      <c r="P1770" s="15" t="s">
        <v>131</v>
      </c>
      <c r="Q1770" s="15" t="s">
        <v>36</v>
      </c>
      <c r="R1770" s="15" t="s">
        <v>37</v>
      </c>
      <c r="S1770" s="15">
        <v>13</v>
      </c>
      <c r="T1770" s="15">
        <v>3</v>
      </c>
      <c r="U1770" s="15" t="s">
        <v>42</v>
      </c>
      <c r="V1770" s="15">
        <v>3</v>
      </c>
      <c r="W1770" s="15" t="s">
        <v>38</v>
      </c>
      <c r="X1770" s="15" t="s">
        <v>38</v>
      </c>
      <c r="Y1770" s="15" t="s">
        <v>43</v>
      </c>
      <c r="Z1770" s="2"/>
    </row>
    <row r="1771" spans="1:26">
      <c r="A1771" s="15">
        <v>228</v>
      </c>
      <c r="B1771" s="15">
        <v>1</v>
      </c>
      <c r="C1771" s="15"/>
      <c r="D1771" s="15"/>
      <c r="E1771" s="15"/>
      <c r="F1771" s="15"/>
      <c r="G1771" s="15"/>
      <c r="H1771" s="16" t="s">
        <v>32</v>
      </c>
      <c r="I1771" s="16" t="s">
        <v>32</v>
      </c>
      <c r="J1771" s="15"/>
      <c r="K1771" s="18" t="str" cm="1">
        <f t="array" ref="K1771">IF(I1771="","",_xlfn.XLOOKUP(0&amp;A1771&amp;IF(F1771&lt;&gt;"",F1771,LOOKUP(2,1/(F$2:F1771&lt;&gt;""),F$2:F1771))&amp;I1771,Hoja4!G:G,Hoja4!F:F,"",0))</f>
        <v/>
      </c>
      <c r="L1771" s="15"/>
      <c r="M1771" s="15">
        <v>17</v>
      </c>
      <c r="N1771" s="15" t="s">
        <v>2234</v>
      </c>
      <c r="O1771" s="15" t="s">
        <v>40</v>
      </c>
      <c r="P1771" s="15" t="s">
        <v>131</v>
      </c>
      <c r="Q1771" s="15" t="s">
        <v>36</v>
      </c>
      <c r="R1771" s="15" t="s">
        <v>37</v>
      </c>
      <c r="S1771" s="15">
        <v>5</v>
      </c>
      <c r="T1771" s="15">
        <v>55</v>
      </c>
      <c r="U1771" s="15">
        <v>0</v>
      </c>
      <c r="V1771" s="15">
        <v>5</v>
      </c>
      <c r="W1771" s="15" t="s">
        <v>63</v>
      </c>
      <c r="X1771" s="15" t="s">
        <v>38</v>
      </c>
      <c r="Y1771" s="15" t="s">
        <v>38</v>
      </c>
      <c r="Z1771" s="2"/>
    </row>
    <row r="1772" spans="1:26">
      <c r="A1772" s="15">
        <v>228</v>
      </c>
      <c r="B1772" s="15">
        <v>1</v>
      </c>
      <c r="C1772" s="15"/>
      <c r="D1772" s="15"/>
      <c r="E1772" s="15"/>
      <c r="F1772" s="15"/>
      <c r="G1772" s="15"/>
      <c r="H1772" s="16" t="s">
        <v>32</v>
      </c>
      <c r="I1772" s="16" t="s">
        <v>32</v>
      </c>
      <c r="J1772" s="15"/>
      <c r="K1772" s="18" t="str" cm="1">
        <f t="array" ref="K1772">IF(I1772="","",_xlfn.XLOOKUP(0&amp;A1772&amp;IF(F1772&lt;&gt;"",F1772,LOOKUP(2,1/(F$2:F1772&lt;&gt;""),F$2:F1772))&amp;I1772,Hoja4!G:G,Hoja4!F:F,"",0))</f>
        <v/>
      </c>
      <c r="L1772" s="15"/>
      <c r="M1772" s="15">
        <v>18</v>
      </c>
      <c r="N1772" s="15" t="s">
        <v>2235</v>
      </c>
      <c r="O1772" s="15" t="s">
        <v>34</v>
      </c>
      <c r="P1772" s="15" t="s">
        <v>131</v>
      </c>
      <c r="Q1772" s="15" t="s">
        <v>36</v>
      </c>
      <c r="R1772" s="15" t="s">
        <v>37</v>
      </c>
      <c r="S1772" s="15">
        <v>20</v>
      </c>
      <c r="T1772" s="15">
        <v>43</v>
      </c>
      <c r="U1772" s="15">
        <v>11</v>
      </c>
      <c r="V1772" s="15">
        <v>24</v>
      </c>
      <c r="W1772" s="15" t="s">
        <v>63</v>
      </c>
      <c r="X1772" s="15" t="s">
        <v>38</v>
      </c>
      <c r="Y1772" s="15" t="s">
        <v>38</v>
      </c>
      <c r="Z1772" s="2"/>
    </row>
    <row r="1773" spans="1:26">
      <c r="A1773" s="3">
        <v>228</v>
      </c>
      <c r="B1773" s="3">
        <v>1</v>
      </c>
      <c r="C1773" s="3" t="s">
        <v>2206</v>
      </c>
      <c r="D1773" s="3"/>
      <c r="E1773" s="3"/>
      <c r="F1773" s="3">
        <v>9</v>
      </c>
      <c r="G1773" s="3" t="s">
        <v>2228</v>
      </c>
      <c r="H1773" s="4" t="s">
        <v>32</v>
      </c>
      <c r="I1773" s="4" t="s">
        <v>32</v>
      </c>
      <c r="J1773" s="3" t="s">
        <v>44</v>
      </c>
      <c r="K1773" s="11">
        <f>SUM(K1768:K1772)</f>
        <v>51272699000</v>
      </c>
      <c r="L1773" s="13">
        <f>SUM(L1768:L1772)</f>
        <v>0</v>
      </c>
      <c r="M1773" s="3"/>
      <c r="N1773" s="3"/>
      <c r="O1773" s="3"/>
      <c r="P1773" s="3"/>
      <c r="Q1773" s="3"/>
      <c r="R1773" s="3"/>
      <c r="S1773" s="3"/>
      <c r="T1773" s="3"/>
      <c r="U1773" s="3"/>
      <c r="V1773" s="3"/>
      <c r="W1773" s="3"/>
      <c r="X1773" s="3"/>
      <c r="Y1773" s="3" t="s">
        <v>45</v>
      </c>
      <c r="Z1773" s="13">
        <f>SUM(Z1768:Z1772)</f>
        <v>0</v>
      </c>
    </row>
    <row r="1774" spans="1:26">
      <c r="A1774" s="15">
        <v>228</v>
      </c>
      <c r="B1774" s="15">
        <v>1</v>
      </c>
      <c r="C1774" s="15" t="s">
        <v>2206</v>
      </c>
      <c r="D1774" s="15">
        <v>3</v>
      </c>
      <c r="E1774" s="15" t="s">
        <v>2236</v>
      </c>
      <c r="F1774" s="15">
        <v>10</v>
      </c>
      <c r="G1774" s="15" t="s">
        <v>2237</v>
      </c>
      <c r="H1774" s="16" t="s">
        <v>2238</v>
      </c>
      <c r="I1774" s="16" t="s">
        <v>2239</v>
      </c>
      <c r="J1774" s="15" t="s">
        <v>2240</v>
      </c>
      <c r="K1774" s="9" cm="1">
        <f t="array" ref="K1774">IF(I1774="","",_xlfn.XLOOKUP(0&amp;A1774&amp;IF(F1774&lt;&gt;"",F1774,LOOKUP(2,1/(F$2:F1774&lt;&gt;""),F$2:F1774))&amp;I1774,Hoja4!G:G,Hoja4!F:F,"",0))</f>
        <v>13100000000</v>
      </c>
      <c r="L1774" s="2"/>
      <c r="M1774" s="15"/>
      <c r="N1774" s="15"/>
      <c r="O1774" s="15"/>
      <c r="P1774" s="15"/>
      <c r="Q1774" s="15"/>
      <c r="R1774" s="15"/>
      <c r="S1774" s="15"/>
      <c r="T1774" s="15"/>
      <c r="U1774" s="15"/>
      <c r="V1774" s="15"/>
      <c r="W1774" s="15"/>
      <c r="X1774" s="15"/>
      <c r="Y1774" s="15"/>
      <c r="Z1774" s="15"/>
    </row>
    <row r="1775" spans="1:26">
      <c r="A1775" s="15">
        <v>228</v>
      </c>
      <c r="B1775" s="15">
        <v>1</v>
      </c>
      <c r="C1775" s="15"/>
      <c r="D1775" s="15"/>
      <c r="E1775" s="15"/>
      <c r="F1775" s="15"/>
      <c r="G1775" s="15"/>
      <c r="H1775" s="16" t="s">
        <v>32</v>
      </c>
      <c r="I1775" s="16" t="s">
        <v>32</v>
      </c>
      <c r="J1775" s="15"/>
      <c r="K1775" s="18" t="str" cm="1">
        <f t="array" ref="K1775">IF(I1775="","",_xlfn.XLOOKUP(0&amp;A1775&amp;IF(F1775&lt;&gt;"",F1775,LOOKUP(2,1/(F$2:F1775&lt;&gt;""),F$2:F1775))&amp;I1775,Hoja4!G:G,Hoja4!F:F,"",0))</f>
        <v/>
      </c>
      <c r="L1775" s="15"/>
      <c r="M1775" s="15">
        <v>6</v>
      </c>
      <c r="N1775" s="15" t="s">
        <v>2241</v>
      </c>
      <c r="O1775" s="15" t="s">
        <v>100</v>
      </c>
      <c r="P1775" s="15" t="s">
        <v>95</v>
      </c>
      <c r="Q1775" s="15" t="s">
        <v>41</v>
      </c>
      <c r="R1775" s="15" t="s">
        <v>37</v>
      </c>
      <c r="S1775" s="15">
        <v>0</v>
      </c>
      <c r="T1775" s="15">
        <v>74</v>
      </c>
      <c r="U1775" s="15" t="s">
        <v>42</v>
      </c>
      <c r="V1775" s="15">
        <v>74</v>
      </c>
      <c r="W1775" s="15" t="s">
        <v>38</v>
      </c>
      <c r="X1775" s="15" t="s">
        <v>38</v>
      </c>
      <c r="Y1775" s="15" t="s">
        <v>43</v>
      </c>
      <c r="Z1775" s="2"/>
    </row>
    <row r="1776" spans="1:26">
      <c r="A1776" s="15">
        <v>228</v>
      </c>
      <c r="B1776" s="15">
        <v>1</v>
      </c>
      <c r="C1776" s="15"/>
      <c r="D1776" s="15"/>
      <c r="E1776" s="15"/>
      <c r="F1776" s="15"/>
      <c r="G1776" s="15"/>
      <c r="H1776" s="16" t="s">
        <v>32</v>
      </c>
      <c r="I1776" s="16" t="s">
        <v>32</v>
      </c>
      <c r="J1776" s="15"/>
      <c r="K1776" s="18" t="str" cm="1">
        <f t="array" ref="K1776">IF(I1776="","",_xlfn.XLOOKUP(0&amp;A1776&amp;IF(F1776&lt;&gt;"",F1776,LOOKUP(2,1/(F$2:F1776&lt;&gt;""),F$2:F1776))&amp;I1776,Hoja4!G:G,Hoja4!F:F,"",0))</f>
        <v/>
      </c>
      <c r="L1776" s="15"/>
      <c r="M1776" s="15">
        <v>19</v>
      </c>
      <c r="N1776" s="15" t="s">
        <v>2242</v>
      </c>
      <c r="O1776" s="15" t="s">
        <v>34</v>
      </c>
      <c r="P1776" s="15" t="s">
        <v>35</v>
      </c>
      <c r="Q1776" s="15" t="s">
        <v>36</v>
      </c>
      <c r="R1776" s="15" t="s">
        <v>37</v>
      </c>
      <c r="S1776" s="15">
        <v>30</v>
      </c>
      <c r="T1776" s="15">
        <v>36</v>
      </c>
      <c r="U1776" s="15">
        <v>17</v>
      </c>
      <c r="V1776" s="15">
        <v>36</v>
      </c>
      <c r="W1776" s="15" t="s">
        <v>63</v>
      </c>
      <c r="X1776" s="15" t="s">
        <v>38</v>
      </c>
      <c r="Y1776" s="15" t="s">
        <v>38</v>
      </c>
      <c r="Z1776" s="2"/>
    </row>
    <row r="1777" spans="1:26">
      <c r="A1777" s="15">
        <v>228</v>
      </c>
      <c r="B1777" s="15">
        <v>1</v>
      </c>
      <c r="C1777" s="15"/>
      <c r="D1777" s="15"/>
      <c r="E1777" s="15"/>
      <c r="F1777" s="15"/>
      <c r="G1777" s="15"/>
      <c r="H1777" s="16" t="s">
        <v>32</v>
      </c>
      <c r="I1777" s="16" t="s">
        <v>32</v>
      </c>
      <c r="J1777" s="15"/>
      <c r="K1777" s="18" t="str" cm="1">
        <f t="array" ref="K1777">IF(I1777="","",_xlfn.XLOOKUP(0&amp;A1777&amp;IF(F1777&lt;&gt;"",F1777,LOOKUP(2,1/(F$2:F1777&lt;&gt;""),F$2:F1777))&amp;I1777,Hoja4!G:G,Hoja4!F:F,"",0))</f>
        <v/>
      </c>
      <c r="L1777" s="15"/>
      <c r="M1777" s="15">
        <v>20</v>
      </c>
      <c r="N1777" s="15" t="s">
        <v>2243</v>
      </c>
      <c r="O1777" s="15" t="s">
        <v>34</v>
      </c>
      <c r="P1777" s="15" t="s">
        <v>131</v>
      </c>
      <c r="Q1777" s="15" t="s">
        <v>41</v>
      </c>
      <c r="R1777" s="15" t="s">
        <v>37</v>
      </c>
      <c r="S1777" s="15">
        <v>99</v>
      </c>
      <c r="T1777" s="15">
        <v>100</v>
      </c>
      <c r="U1777" s="15">
        <v>299</v>
      </c>
      <c r="V1777" s="15"/>
      <c r="W1777" s="15" t="s">
        <v>63</v>
      </c>
      <c r="X1777" s="15" t="s">
        <v>63</v>
      </c>
      <c r="Y1777" s="15" t="s">
        <v>38</v>
      </c>
      <c r="Z1777" s="2"/>
    </row>
    <row r="1778" spans="1:26">
      <c r="A1778" s="15">
        <v>228</v>
      </c>
      <c r="B1778" s="15">
        <v>1</v>
      </c>
      <c r="C1778" s="15"/>
      <c r="D1778" s="15"/>
      <c r="E1778" s="15"/>
      <c r="F1778" s="15"/>
      <c r="G1778" s="15"/>
      <c r="H1778" s="16" t="s">
        <v>32</v>
      </c>
      <c r="I1778" s="16" t="s">
        <v>32</v>
      </c>
      <c r="J1778" s="15"/>
      <c r="K1778" s="18" t="str" cm="1">
        <f t="array" ref="K1778">IF(I1778="","",_xlfn.XLOOKUP(0&amp;A1778&amp;IF(F1778&lt;&gt;"",F1778,LOOKUP(2,1/(F$2:F1778&lt;&gt;""),F$2:F1778))&amp;I1778,Hoja4!G:G,Hoja4!F:F,"",0))</f>
        <v/>
      </c>
      <c r="L1778" s="15"/>
      <c r="M1778" s="15">
        <v>21</v>
      </c>
      <c r="N1778" s="15" t="s">
        <v>2244</v>
      </c>
      <c r="O1778" s="15" t="s">
        <v>40</v>
      </c>
      <c r="P1778" s="15" t="s">
        <v>131</v>
      </c>
      <c r="Q1778" s="15" t="s">
        <v>36</v>
      </c>
      <c r="R1778" s="15" t="s">
        <v>37</v>
      </c>
      <c r="S1778" s="15"/>
      <c r="T1778" s="15">
        <v>3576</v>
      </c>
      <c r="U1778" s="15" t="s">
        <v>42</v>
      </c>
      <c r="V1778" s="15">
        <v>1192</v>
      </c>
      <c r="W1778" s="15" t="s">
        <v>63</v>
      </c>
      <c r="X1778" s="15" t="s">
        <v>38</v>
      </c>
      <c r="Y1778" s="15" t="s">
        <v>43</v>
      </c>
      <c r="Z1778" s="2"/>
    </row>
    <row r="1779" spans="1:26">
      <c r="A1779" s="15">
        <v>228</v>
      </c>
      <c r="B1779" s="15">
        <v>1</v>
      </c>
      <c r="C1779" s="15"/>
      <c r="D1779" s="15"/>
      <c r="E1779" s="15"/>
      <c r="F1779" s="15"/>
      <c r="G1779" s="15"/>
      <c r="H1779" s="16" t="s">
        <v>32</v>
      </c>
      <c r="I1779" s="16" t="s">
        <v>32</v>
      </c>
      <c r="J1779" s="15"/>
      <c r="K1779" s="18" t="str" cm="1">
        <f t="array" ref="K1779">IF(I1779="","",_xlfn.XLOOKUP(0&amp;A1779&amp;IF(F1779&lt;&gt;"",F1779,LOOKUP(2,1/(F$2:F1779&lt;&gt;""),F$2:F1779))&amp;I1779,Hoja4!G:G,Hoja4!F:F,"",0))</f>
        <v/>
      </c>
      <c r="L1779" s="15"/>
      <c r="M1779" s="15">
        <v>34</v>
      </c>
      <c r="N1779" s="15" t="s">
        <v>2245</v>
      </c>
      <c r="O1779" s="15" t="s">
        <v>40</v>
      </c>
      <c r="P1779" s="15" t="s">
        <v>131</v>
      </c>
      <c r="Q1779" s="15" t="s">
        <v>36</v>
      </c>
      <c r="R1779" s="15" t="s">
        <v>37</v>
      </c>
      <c r="S1779" s="15"/>
      <c r="T1779" s="15">
        <v>2342</v>
      </c>
      <c r="U1779" s="15">
        <v>61</v>
      </c>
      <c r="V1779" s="15">
        <v>220</v>
      </c>
      <c r="W1779" s="15" t="s">
        <v>63</v>
      </c>
      <c r="X1779" s="15" t="s">
        <v>38</v>
      </c>
      <c r="Y1779" s="15" t="s">
        <v>38</v>
      </c>
      <c r="Z1779" s="2"/>
    </row>
    <row r="1780" spans="1:26">
      <c r="A1780" s="15">
        <v>228</v>
      </c>
      <c r="B1780" s="15">
        <v>1</v>
      </c>
      <c r="C1780" s="15"/>
      <c r="D1780" s="15"/>
      <c r="E1780" s="15"/>
      <c r="F1780" s="15"/>
      <c r="G1780" s="15"/>
      <c r="H1780" s="16" t="s">
        <v>32</v>
      </c>
      <c r="I1780" s="16" t="s">
        <v>32</v>
      </c>
      <c r="J1780" s="15"/>
      <c r="K1780" s="18" t="str" cm="1">
        <f t="array" ref="K1780">IF(I1780="","",_xlfn.XLOOKUP(0&amp;A1780&amp;IF(F1780&lt;&gt;"",F1780,LOOKUP(2,1/(F$2:F1780&lt;&gt;""),F$2:F1780))&amp;I1780,Hoja4!G:G,Hoja4!F:F,"",0))</f>
        <v/>
      </c>
      <c r="L1780" s="15"/>
      <c r="M1780" s="15">
        <v>35</v>
      </c>
      <c r="N1780" s="15" t="s">
        <v>2246</v>
      </c>
      <c r="O1780" s="15" t="s">
        <v>40</v>
      </c>
      <c r="P1780" s="15" t="s">
        <v>131</v>
      </c>
      <c r="Q1780" s="15" t="s">
        <v>36</v>
      </c>
      <c r="R1780" s="15" t="s">
        <v>37</v>
      </c>
      <c r="S1780" s="15"/>
      <c r="T1780" s="15">
        <v>20000</v>
      </c>
      <c r="U1780" s="15">
        <v>0</v>
      </c>
      <c r="V1780" s="15"/>
      <c r="W1780" s="15" t="s">
        <v>63</v>
      </c>
      <c r="X1780" s="15" t="s">
        <v>63</v>
      </c>
      <c r="Y1780" s="15" t="s">
        <v>38</v>
      </c>
      <c r="Z1780" s="2"/>
    </row>
    <row r="1781" spans="1:26">
      <c r="A1781" s="3">
        <v>228</v>
      </c>
      <c r="B1781" s="3">
        <v>1</v>
      </c>
      <c r="C1781" s="3" t="s">
        <v>2206</v>
      </c>
      <c r="D1781" s="3"/>
      <c r="E1781" s="3"/>
      <c r="F1781" s="3">
        <v>10</v>
      </c>
      <c r="G1781" s="3" t="s">
        <v>2237</v>
      </c>
      <c r="H1781" s="4" t="s">
        <v>32</v>
      </c>
      <c r="I1781" s="4" t="s">
        <v>32</v>
      </c>
      <c r="J1781" s="3" t="s">
        <v>44</v>
      </c>
      <c r="K1781" s="11">
        <f>SUM(K1774:K1780)</f>
        <v>13100000000</v>
      </c>
      <c r="L1781" s="13">
        <f>SUM(L1774:L1780)</f>
        <v>0</v>
      </c>
      <c r="M1781" s="3"/>
      <c r="N1781" s="3"/>
      <c r="O1781" s="3"/>
      <c r="P1781" s="3"/>
      <c r="Q1781" s="3"/>
      <c r="R1781" s="3"/>
      <c r="S1781" s="3"/>
      <c r="T1781" s="3"/>
      <c r="U1781" s="3"/>
      <c r="V1781" s="3"/>
      <c r="W1781" s="3"/>
      <c r="X1781" s="3"/>
      <c r="Y1781" s="3" t="s">
        <v>45</v>
      </c>
      <c r="Z1781" s="13">
        <f>SUM(Z1774:Z1780)</f>
        <v>0</v>
      </c>
    </row>
    <row r="1782" spans="1:26">
      <c r="A1782" s="15">
        <v>228</v>
      </c>
      <c r="B1782" s="15">
        <v>1</v>
      </c>
      <c r="C1782" s="15" t="s">
        <v>2206</v>
      </c>
      <c r="D1782" s="15">
        <v>7</v>
      </c>
      <c r="E1782" s="15" t="s">
        <v>2247</v>
      </c>
      <c r="F1782" s="15">
        <v>11</v>
      </c>
      <c r="G1782" s="15" t="s">
        <v>2248</v>
      </c>
      <c r="H1782" s="16" t="s">
        <v>2249</v>
      </c>
      <c r="I1782" s="16" t="s">
        <v>2250</v>
      </c>
      <c r="J1782" s="15" t="s">
        <v>2251</v>
      </c>
      <c r="K1782" s="9" cm="1">
        <f t="array" ref="K1782">IF(I1782="","",_xlfn.XLOOKUP(0&amp;A1782&amp;IF(F1782&lt;&gt;"",F1782,LOOKUP(2,1/(F$2:F1782&lt;&gt;""),F$2:F1782))&amp;I1782,Hoja4!G:G,Hoja4!F:F,"",0))</f>
        <v>9095419000</v>
      </c>
      <c r="L1782" s="2"/>
      <c r="M1782" s="15"/>
      <c r="N1782" s="15"/>
      <c r="O1782" s="15"/>
      <c r="P1782" s="15"/>
      <c r="Q1782" s="15"/>
      <c r="R1782" s="15"/>
      <c r="S1782" s="15"/>
      <c r="T1782" s="15"/>
      <c r="U1782" s="15"/>
      <c r="V1782" s="15"/>
      <c r="W1782" s="15"/>
      <c r="X1782" s="15"/>
      <c r="Y1782" s="15"/>
      <c r="Z1782" s="15"/>
    </row>
    <row r="1783" spans="1:26">
      <c r="A1783" s="15">
        <v>228</v>
      </c>
      <c r="B1783" s="15">
        <v>1</v>
      </c>
      <c r="C1783" s="15"/>
      <c r="D1783" s="15"/>
      <c r="E1783" s="15"/>
      <c r="F1783" s="15"/>
      <c r="G1783" s="15"/>
      <c r="H1783" s="16" t="s">
        <v>32</v>
      </c>
      <c r="I1783" s="16" t="s">
        <v>32</v>
      </c>
      <c r="J1783" s="15"/>
      <c r="K1783" s="18" t="str" cm="1">
        <f t="array" ref="K1783">IF(I1783="","",_xlfn.XLOOKUP(0&amp;A1783&amp;IF(F1783&lt;&gt;"",F1783,LOOKUP(2,1/(F$2:F1783&lt;&gt;""),F$2:F1783))&amp;I1783,Hoja4!G:G,Hoja4!F:F,"",0))</f>
        <v/>
      </c>
      <c r="L1783" s="15"/>
      <c r="M1783" s="15">
        <v>7</v>
      </c>
      <c r="N1783" s="15" t="s">
        <v>2252</v>
      </c>
      <c r="O1783" s="15" t="s">
        <v>40</v>
      </c>
      <c r="P1783" s="15" t="s">
        <v>35</v>
      </c>
      <c r="Q1783" s="15" t="s">
        <v>36</v>
      </c>
      <c r="R1783" s="15" t="s">
        <v>37</v>
      </c>
      <c r="S1783" s="15">
        <v>20780</v>
      </c>
      <c r="T1783" s="15">
        <v>202736</v>
      </c>
      <c r="U1783" s="15" t="s">
        <v>42</v>
      </c>
      <c r="V1783" s="15"/>
      <c r="W1783" s="15" t="s">
        <v>38</v>
      </c>
      <c r="X1783" s="15" t="s">
        <v>43</v>
      </c>
      <c r="Y1783" s="15" t="s">
        <v>43</v>
      </c>
      <c r="Z1783" s="2"/>
    </row>
    <row r="1784" spans="1:26">
      <c r="A1784" s="15">
        <v>228</v>
      </c>
      <c r="B1784" s="15">
        <v>1</v>
      </c>
      <c r="C1784" s="15"/>
      <c r="D1784" s="15"/>
      <c r="E1784" s="15"/>
      <c r="F1784" s="15"/>
      <c r="G1784" s="15"/>
      <c r="H1784" s="16" t="s">
        <v>32</v>
      </c>
      <c r="I1784" s="16" t="s">
        <v>32</v>
      </c>
      <c r="J1784" s="15"/>
      <c r="K1784" s="18" t="str" cm="1">
        <f t="array" ref="K1784">IF(I1784="","",_xlfn.XLOOKUP(0&amp;A1784&amp;IF(F1784&lt;&gt;"",F1784,LOOKUP(2,1/(F$2:F1784&lt;&gt;""),F$2:F1784))&amp;I1784,Hoja4!G:G,Hoja4!F:F,"",0))</f>
        <v/>
      </c>
      <c r="L1784" s="15"/>
      <c r="M1784" s="15">
        <v>8</v>
      </c>
      <c r="N1784" s="15" t="s">
        <v>2253</v>
      </c>
      <c r="O1784" s="15" t="s">
        <v>40</v>
      </c>
      <c r="P1784" s="15" t="s">
        <v>115</v>
      </c>
      <c r="Q1784" s="15" t="s">
        <v>36</v>
      </c>
      <c r="R1784" s="15" t="s">
        <v>37</v>
      </c>
      <c r="S1784" s="15">
        <v>1</v>
      </c>
      <c r="T1784" s="15">
        <v>1</v>
      </c>
      <c r="U1784" s="15" t="s">
        <v>42</v>
      </c>
      <c r="V1784" s="15"/>
      <c r="W1784" s="15" t="s">
        <v>38</v>
      </c>
      <c r="X1784" s="15" t="s">
        <v>43</v>
      </c>
      <c r="Y1784" s="15" t="s">
        <v>43</v>
      </c>
      <c r="Z1784" s="2"/>
    </row>
    <row r="1785" spans="1:26">
      <c r="A1785" s="15">
        <v>228</v>
      </c>
      <c r="B1785" s="15">
        <v>1</v>
      </c>
      <c r="C1785" s="15"/>
      <c r="D1785" s="15"/>
      <c r="E1785" s="15"/>
      <c r="F1785" s="15"/>
      <c r="G1785" s="15"/>
      <c r="H1785" s="16" t="s">
        <v>32</v>
      </c>
      <c r="I1785" s="16" t="s">
        <v>32</v>
      </c>
      <c r="J1785" s="15"/>
      <c r="K1785" s="18" t="str" cm="1">
        <f t="array" ref="K1785">IF(I1785="","",_xlfn.XLOOKUP(0&amp;A1785&amp;IF(F1785&lt;&gt;"",F1785,LOOKUP(2,1/(F$2:F1785&lt;&gt;""),F$2:F1785))&amp;I1785,Hoja4!G:G,Hoja4!F:F,"",0))</f>
        <v/>
      </c>
      <c r="L1785" s="15"/>
      <c r="M1785" s="15">
        <v>36</v>
      </c>
      <c r="N1785" s="15" t="s">
        <v>2254</v>
      </c>
      <c r="O1785" s="15" t="s">
        <v>1078</v>
      </c>
      <c r="P1785" s="15" t="s">
        <v>35</v>
      </c>
      <c r="Q1785" s="15" t="s">
        <v>36</v>
      </c>
      <c r="R1785" s="15" t="s">
        <v>37</v>
      </c>
      <c r="S1785" s="15">
        <v>34</v>
      </c>
      <c r="T1785" s="15">
        <v>25</v>
      </c>
      <c r="U1785" s="15">
        <v>0</v>
      </c>
      <c r="V1785" s="15">
        <v>25</v>
      </c>
      <c r="W1785" s="15" t="s">
        <v>63</v>
      </c>
      <c r="X1785" s="15" t="s">
        <v>38</v>
      </c>
      <c r="Y1785" s="15" t="s">
        <v>38</v>
      </c>
      <c r="Z1785" s="2"/>
    </row>
    <row r="1786" spans="1:26">
      <c r="A1786" s="15">
        <v>228</v>
      </c>
      <c r="B1786" s="15">
        <v>1</v>
      </c>
      <c r="C1786" s="15"/>
      <c r="D1786" s="15"/>
      <c r="E1786" s="15"/>
      <c r="F1786" s="15"/>
      <c r="G1786" s="15"/>
      <c r="H1786" s="16" t="s">
        <v>32</v>
      </c>
      <c r="I1786" s="16" t="s">
        <v>32</v>
      </c>
      <c r="J1786" s="15"/>
      <c r="K1786" s="18" t="str" cm="1">
        <f t="array" ref="K1786">IF(I1786="","",_xlfn.XLOOKUP(0&amp;A1786&amp;IF(F1786&lt;&gt;"",F1786,LOOKUP(2,1/(F$2:F1786&lt;&gt;""),F$2:F1786))&amp;I1786,Hoja4!G:G,Hoja4!F:F,"",0))</f>
        <v/>
      </c>
      <c r="L1786" s="15"/>
      <c r="M1786" s="15">
        <v>38</v>
      </c>
      <c r="N1786" s="15" t="s">
        <v>2255</v>
      </c>
      <c r="O1786" s="15" t="s">
        <v>40</v>
      </c>
      <c r="P1786" s="15" t="s">
        <v>131</v>
      </c>
      <c r="Q1786" s="15" t="s">
        <v>41</v>
      </c>
      <c r="R1786" s="15" t="s">
        <v>37</v>
      </c>
      <c r="S1786" s="15"/>
      <c r="T1786" s="15">
        <v>100</v>
      </c>
      <c r="U1786" s="15">
        <v>0</v>
      </c>
      <c r="V1786" s="15">
        <v>0</v>
      </c>
      <c r="W1786" s="15" t="s">
        <v>60</v>
      </c>
      <c r="X1786" s="15" t="s">
        <v>38</v>
      </c>
      <c r="Y1786" s="15" t="s">
        <v>38</v>
      </c>
      <c r="Z1786" s="2"/>
    </row>
    <row r="1787" spans="1:26">
      <c r="A1787" s="15">
        <v>228</v>
      </c>
      <c r="B1787" s="15">
        <v>1</v>
      </c>
      <c r="C1787" s="15"/>
      <c r="D1787" s="15"/>
      <c r="E1787" s="15"/>
      <c r="F1787" s="15"/>
      <c r="G1787" s="15"/>
      <c r="H1787" s="16" t="s">
        <v>32</v>
      </c>
      <c r="I1787" s="16" t="s">
        <v>32</v>
      </c>
      <c r="J1787" s="15"/>
      <c r="K1787" s="18" t="str" cm="1">
        <f t="array" ref="K1787">IF(I1787="","",_xlfn.XLOOKUP(0&amp;A1787&amp;IF(F1787&lt;&gt;"",F1787,LOOKUP(2,1/(F$2:F1787&lt;&gt;""),F$2:F1787))&amp;I1787,Hoja4!G:G,Hoja4!F:F,"",0))</f>
        <v/>
      </c>
      <c r="L1787" s="15"/>
      <c r="M1787" s="15">
        <v>39</v>
      </c>
      <c r="N1787" s="15" t="s">
        <v>2256</v>
      </c>
      <c r="O1787" s="15" t="s">
        <v>40</v>
      </c>
      <c r="P1787" s="15" t="s">
        <v>115</v>
      </c>
      <c r="Q1787" s="15" t="s">
        <v>36</v>
      </c>
      <c r="R1787" s="15" t="s">
        <v>37</v>
      </c>
      <c r="S1787" s="15">
        <v>4</v>
      </c>
      <c r="T1787" s="15">
        <v>12</v>
      </c>
      <c r="U1787" s="15">
        <v>0</v>
      </c>
      <c r="V1787" s="15">
        <v>1</v>
      </c>
      <c r="W1787" s="15" t="s">
        <v>60</v>
      </c>
      <c r="X1787" s="15" t="s">
        <v>38</v>
      </c>
      <c r="Y1787" s="15" t="s">
        <v>38</v>
      </c>
      <c r="Z1787" s="2"/>
    </row>
    <row r="1788" spans="1:26">
      <c r="A1788" s="3">
        <v>228</v>
      </c>
      <c r="B1788" s="3">
        <v>1</v>
      </c>
      <c r="C1788" s="3" t="s">
        <v>2206</v>
      </c>
      <c r="D1788" s="3"/>
      <c r="E1788" s="3"/>
      <c r="F1788" s="3">
        <v>11</v>
      </c>
      <c r="G1788" s="3" t="s">
        <v>2248</v>
      </c>
      <c r="H1788" s="4" t="s">
        <v>32</v>
      </c>
      <c r="I1788" s="4" t="s">
        <v>32</v>
      </c>
      <c r="J1788" s="3" t="s">
        <v>44</v>
      </c>
      <c r="K1788" s="11">
        <f>SUM(K1782:K1787)</f>
        <v>9095419000</v>
      </c>
      <c r="L1788" s="13">
        <f>SUM(L1782:L1787)</f>
        <v>0</v>
      </c>
      <c r="M1788" s="3"/>
      <c r="N1788" s="3"/>
      <c r="O1788" s="3"/>
      <c r="P1788" s="3"/>
      <c r="Q1788" s="3"/>
      <c r="R1788" s="3"/>
      <c r="S1788" s="3"/>
      <c r="T1788" s="3"/>
      <c r="U1788" s="3"/>
      <c r="V1788" s="3"/>
      <c r="W1788" s="3"/>
      <c r="X1788" s="3"/>
      <c r="Y1788" s="3" t="s">
        <v>45</v>
      </c>
      <c r="Z1788" s="13">
        <f>SUM(Z1782:Z1787)</f>
        <v>0</v>
      </c>
    </row>
    <row r="1789" spans="1:26">
      <c r="A1789" s="15">
        <v>228</v>
      </c>
      <c r="B1789" s="15">
        <v>1</v>
      </c>
      <c r="C1789" s="15" t="s">
        <v>2206</v>
      </c>
      <c r="D1789" s="15">
        <v>8</v>
      </c>
      <c r="E1789" s="15" t="s">
        <v>317</v>
      </c>
      <c r="F1789" s="15">
        <v>13</v>
      </c>
      <c r="G1789" s="15" t="s">
        <v>402</v>
      </c>
      <c r="H1789" s="16" t="s">
        <v>2257</v>
      </c>
      <c r="I1789" s="16" t="s">
        <v>2258</v>
      </c>
      <c r="J1789" s="15" t="s">
        <v>2259</v>
      </c>
      <c r="K1789" s="9" cm="1">
        <f t="array" ref="K1789">IF(I1789="","",_xlfn.XLOOKUP(0&amp;A1789&amp;IF(F1789&lt;&gt;"",F1789,LOOKUP(2,1/(F$2:F1789&lt;&gt;""),F$2:F1789))&amp;I1789,Hoja4!G:G,Hoja4!F:F,"",0))</f>
        <v>10440000000</v>
      </c>
      <c r="L1789" s="2"/>
      <c r="M1789" s="15"/>
      <c r="N1789" s="15"/>
      <c r="O1789" s="15"/>
      <c r="P1789" s="15"/>
      <c r="Q1789" s="15"/>
      <c r="R1789" s="15"/>
      <c r="S1789" s="15"/>
      <c r="T1789" s="15"/>
      <c r="U1789" s="15"/>
      <c r="V1789" s="15"/>
      <c r="W1789" s="15"/>
      <c r="X1789" s="15"/>
      <c r="Y1789" s="15"/>
      <c r="Z1789" s="15"/>
    </row>
    <row r="1790" spans="1:26">
      <c r="A1790" s="15">
        <v>228</v>
      </c>
      <c r="B1790" s="15">
        <v>1</v>
      </c>
      <c r="C1790" s="15"/>
      <c r="D1790" s="15"/>
      <c r="E1790" s="15"/>
      <c r="F1790" s="15"/>
      <c r="G1790" s="15"/>
      <c r="H1790" s="16" t="s">
        <v>32</v>
      </c>
      <c r="I1790" s="16" t="s">
        <v>32</v>
      </c>
      <c r="J1790" s="15"/>
      <c r="K1790" s="18" t="str" cm="1">
        <f t="array" ref="K1790">IF(I1790="","",_xlfn.XLOOKUP(0&amp;A1790&amp;IF(F1790&lt;&gt;"",F1790,LOOKUP(2,1/(F$2:F1790&lt;&gt;""),F$2:F1790))&amp;I1790,Hoja4!G:G,Hoja4!F:F,"",0))</f>
        <v/>
      </c>
      <c r="L1790" s="15"/>
      <c r="M1790" s="15">
        <v>10</v>
      </c>
      <c r="N1790" s="15" t="s">
        <v>2260</v>
      </c>
      <c r="O1790" s="15" t="s">
        <v>1078</v>
      </c>
      <c r="P1790" s="15" t="s">
        <v>35</v>
      </c>
      <c r="Q1790" s="15" t="s">
        <v>36</v>
      </c>
      <c r="R1790" s="15" t="s">
        <v>37</v>
      </c>
      <c r="S1790" s="15">
        <v>303</v>
      </c>
      <c r="T1790" s="15">
        <v>120</v>
      </c>
      <c r="U1790" s="15">
        <v>0</v>
      </c>
      <c r="V1790" s="15">
        <v>120</v>
      </c>
      <c r="W1790" s="15" t="s">
        <v>38</v>
      </c>
      <c r="X1790" s="15" t="s">
        <v>38</v>
      </c>
      <c r="Y1790" s="15" t="s">
        <v>38</v>
      </c>
      <c r="Z1790" s="2"/>
    </row>
    <row r="1791" spans="1:26">
      <c r="A1791" s="15">
        <v>228</v>
      </c>
      <c r="B1791" s="15">
        <v>1</v>
      </c>
      <c r="C1791" s="15"/>
      <c r="D1791" s="15"/>
      <c r="E1791" s="15"/>
      <c r="F1791" s="15"/>
      <c r="G1791" s="15"/>
      <c r="H1791" s="16" t="s">
        <v>32</v>
      </c>
      <c r="I1791" s="16" t="s">
        <v>32</v>
      </c>
      <c r="J1791" s="15"/>
      <c r="K1791" s="18" t="str" cm="1">
        <f t="array" ref="K1791">IF(I1791="","",_xlfn.XLOOKUP(0&amp;A1791&amp;IF(F1791&lt;&gt;"",F1791,LOOKUP(2,1/(F$2:F1791&lt;&gt;""),F$2:F1791))&amp;I1791,Hoja4!G:G,Hoja4!F:F,"",0))</f>
        <v/>
      </c>
      <c r="L1791" s="15"/>
      <c r="M1791" s="15">
        <v>11</v>
      </c>
      <c r="N1791" s="15" t="s">
        <v>2261</v>
      </c>
      <c r="O1791" s="15" t="s">
        <v>34</v>
      </c>
      <c r="P1791" s="15" t="s">
        <v>35</v>
      </c>
      <c r="Q1791" s="15" t="s">
        <v>36</v>
      </c>
      <c r="R1791" s="15" t="s">
        <v>37</v>
      </c>
      <c r="S1791" s="15">
        <v>4</v>
      </c>
      <c r="T1791" s="15">
        <v>7</v>
      </c>
      <c r="U1791" s="15">
        <v>3</v>
      </c>
      <c r="V1791" s="15">
        <v>7</v>
      </c>
      <c r="W1791" s="15" t="s">
        <v>38</v>
      </c>
      <c r="X1791" s="15" t="s">
        <v>38</v>
      </c>
      <c r="Y1791" s="15" t="s">
        <v>38</v>
      </c>
      <c r="Z1791" s="2"/>
    </row>
    <row r="1792" spans="1:26">
      <c r="A1792" s="3">
        <v>228</v>
      </c>
      <c r="B1792" s="3">
        <v>1</v>
      </c>
      <c r="C1792" s="3" t="s">
        <v>2206</v>
      </c>
      <c r="D1792" s="3"/>
      <c r="E1792" s="3"/>
      <c r="F1792" s="3">
        <v>13</v>
      </c>
      <c r="G1792" s="3" t="s">
        <v>402</v>
      </c>
      <c r="H1792" s="4" t="s">
        <v>32</v>
      </c>
      <c r="I1792" s="4" t="s">
        <v>32</v>
      </c>
      <c r="J1792" s="3" t="s">
        <v>44</v>
      </c>
      <c r="K1792" s="11">
        <f>SUM(K1789:K1791)</f>
        <v>10440000000</v>
      </c>
      <c r="L1792" s="13">
        <f>SUM(L1789:L1791)</f>
        <v>0</v>
      </c>
      <c r="M1792" s="3"/>
      <c r="N1792" s="3"/>
      <c r="O1792" s="3"/>
      <c r="P1792" s="3"/>
      <c r="Q1792" s="3"/>
      <c r="R1792" s="3"/>
      <c r="S1792" s="3"/>
      <c r="T1792" s="3"/>
      <c r="U1792" s="3"/>
      <c r="V1792" s="3"/>
      <c r="W1792" s="3"/>
      <c r="X1792" s="3"/>
      <c r="Y1792" s="3" t="s">
        <v>45</v>
      </c>
      <c r="Z1792" s="13">
        <f>SUM(Z1789:Z1791)</f>
        <v>0</v>
      </c>
    </row>
    <row r="1793" spans="1:26">
      <c r="A1793" s="15">
        <v>228</v>
      </c>
      <c r="B1793" s="15">
        <v>1</v>
      </c>
      <c r="C1793" s="15" t="s">
        <v>2206</v>
      </c>
      <c r="D1793" s="15">
        <v>7</v>
      </c>
      <c r="E1793" s="15" t="s">
        <v>2247</v>
      </c>
      <c r="F1793" s="15">
        <v>12</v>
      </c>
      <c r="G1793" s="15" t="s">
        <v>2262</v>
      </c>
      <c r="H1793" s="16" t="s">
        <v>32</v>
      </c>
      <c r="I1793" s="16" t="s">
        <v>32</v>
      </c>
      <c r="J1793" s="15"/>
      <c r="K1793" s="18" t="str" cm="1">
        <f t="array" ref="K1793">IF(I1793="","",_xlfn.XLOOKUP(0&amp;A1793&amp;IF(F1793&lt;&gt;"",F1793,LOOKUP(2,1/(F$2:F1793&lt;&gt;""),F$2:F1793))&amp;I1793,Hoja4!G:G,Hoja4!F:F,"",0))</f>
        <v/>
      </c>
      <c r="L1793" s="15"/>
      <c r="M1793" s="15"/>
      <c r="N1793" s="15"/>
      <c r="O1793" s="15"/>
      <c r="P1793" s="15"/>
      <c r="Q1793" s="15"/>
      <c r="R1793" s="15"/>
      <c r="S1793" s="15"/>
      <c r="T1793" s="15"/>
      <c r="U1793" s="15"/>
      <c r="V1793" s="15"/>
      <c r="W1793" s="15"/>
      <c r="X1793" s="15"/>
      <c r="Y1793" s="15"/>
      <c r="Z1793" s="2"/>
    </row>
    <row r="1794" spans="1:26">
      <c r="A1794" s="15">
        <v>228</v>
      </c>
      <c r="B1794" s="15">
        <v>1</v>
      </c>
      <c r="C1794" s="15"/>
      <c r="D1794" s="15"/>
      <c r="E1794" s="15"/>
      <c r="F1794" s="15"/>
      <c r="G1794" s="15"/>
      <c r="H1794" s="16" t="s">
        <v>32</v>
      </c>
      <c r="I1794" s="16" t="s">
        <v>32</v>
      </c>
      <c r="J1794" s="15"/>
      <c r="K1794" s="18" t="str" cm="1">
        <f t="array" ref="K1794">IF(I1794="","",_xlfn.XLOOKUP(0&amp;A1794&amp;IF(F1794&lt;&gt;"",F1794,LOOKUP(2,1/(F$2:F1794&lt;&gt;""),F$2:F1794))&amp;I1794,Hoja4!G:G,Hoja4!F:F,"",0))</f>
        <v/>
      </c>
      <c r="L1794" s="15"/>
      <c r="M1794" s="15">
        <v>9</v>
      </c>
      <c r="N1794" s="15" t="s">
        <v>2263</v>
      </c>
      <c r="O1794" s="15" t="s">
        <v>40</v>
      </c>
      <c r="P1794" s="15" t="s">
        <v>35</v>
      </c>
      <c r="Q1794" s="15" t="s">
        <v>65</v>
      </c>
      <c r="R1794" s="15" t="s">
        <v>37</v>
      </c>
      <c r="S1794" s="15">
        <v>715</v>
      </c>
      <c r="T1794" s="15">
        <v>3575</v>
      </c>
      <c r="U1794" s="15" t="s">
        <v>42</v>
      </c>
      <c r="V1794" s="15"/>
      <c r="W1794" s="15" t="s">
        <v>38</v>
      </c>
      <c r="X1794" s="15" t="s">
        <v>43</v>
      </c>
      <c r="Y1794" s="15" t="s">
        <v>43</v>
      </c>
      <c r="Z1794" s="2"/>
    </row>
    <row r="1795" spans="1:26">
      <c r="A1795" s="3">
        <v>228</v>
      </c>
      <c r="B1795" s="3">
        <v>1</v>
      </c>
      <c r="C1795" s="3" t="s">
        <v>2206</v>
      </c>
      <c r="D1795" s="3"/>
      <c r="E1795" s="3"/>
      <c r="F1795" s="3">
        <v>12</v>
      </c>
      <c r="G1795" s="3" t="s">
        <v>2262</v>
      </c>
      <c r="H1795" s="4" t="s">
        <v>32</v>
      </c>
      <c r="I1795" s="4" t="s">
        <v>32</v>
      </c>
      <c r="J1795" s="3" t="s">
        <v>44</v>
      </c>
      <c r="K1795" s="11">
        <f>SUM(K1793:K1794)</f>
        <v>0</v>
      </c>
      <c r="L1795" s="13">
        <f>SUM(L1793:L1794)</f>
        <v>0</v>
      </c>
      <c r="M1795" s="3"/>
      <c r="N1795" s="3"/>
      <c r="O1795" s="3"/>
      <c r="P1795" s="3"/>
      <c r="Q1795" s="3"/>
      <c r="R1795" s="3"/>
      <c r="S1795" s="3"/>
      <c r="T1795" s="3"/>
      <c r="U1795" s="3"/>
      <c r="V1795" s="3"/>
      <c r="W1795" s="3"/>
      <c r="X1795" s="3"/>
      <c r="Y1795" s="3" t="s">
        <v>45</v>
      </c>
      <c r="Z1795" s="13">
        <f>SUM(Z1793:Z1794)</f>
        <v>0</v>
      </c>
    </row>
    <row r="1796" spans="1:26">
      <c r="A1796" s="5">
        <v>228</v>
      </c>
      <c r="B1796" s="5">
        <v>1</v>
      </c>
      <c r="C1796" s="5" t="s">
        <v>2206</v>
      </c>
      <c r="D1796" s="5"/>
      <c r="E1796" s="5"/>
      <c r="F1796" s="5"/>
      <c r="G1796" s="5"/>
      <c r="H1796" s="6" t="s">
        <v>32</v>
      </c>
      <c r="I1796" s="6" t="s">
        <v>32</v>
      </c>
      <c r="J1796" s="5" t="s">
        <v>121</v>
      </c>
      <c r="K1796" s="12">
        <f>SUM(K1760,K1767,K1773,K1781,K1788,K1792,K1795)</f>
        <v>227568591000</v>
      </c>
      <c r="L1796" s="14">
        <f>SUM(L1760,L1767,L1773,L1781,L1788,L1792,L1795)</f>
        <v>0</v>
      </c>
      <c r="M1796" s="5"/>
      <c r="N1796" s="5"/>
      <c r="O1796" s="5"/>
      <c r="P1796" s="5"/>
      <c r="Q1796" s="5"/>
      <c r="R1796" s="5"/>
      <c r="S1796" s="5"/>
      <c r="T1796" s="5"/>
      <c r="U1796" s="5"/>
      <c r="V1796" s="5"/>
      <c r="W1796" s="5"/>
      <c r="X1796" s="5"/>
      <c r="Y1796" s="5" t="s">
        <v>121</v>
      </c>
      <c r="Z1796" s="14">
        <f>SUM(Z1760,Z1767,Z1773,Z1781,Z1788,Z1792,Z1795)</f>
        <v>0</v>
      </c>
    </row>
    <row r="1797" spans="1:26">
      <c r="A1797" s="20"/>
      <c r="B1797" s="20"/>
      <c r="C1797" s="20"/>
      <c r="D1797" s="20"/>
      <c r="E1797" s="20"/>
      <c r="F1797" s="20"/>
      <c r="G1797" s="20"/>
      <c r="H1797" s="20"/>
      <c r="I1797" s="20" t="s">
        <v>2264</v>
      </c>
      <c r="J1797" s="20"/>
      <c r="K1797" s="21">
        <f>SUM(K1796,K1753,K1715,K1681,K1648,K1611,K1588,K1542,K1515,K1464,K1448,K1405,K1356,K1316,K1274,K1259,K1221,K1175,K1144,K1102,K1089,K1025,K983,K894,K810,K771,K709,K647,K575,K557,K481,K522,K444,K403,K375,K338,K303,K255,K235,K224,K216,K192,K141,K92,K60)</f>
        <v>23137402023709</v>
      </c>
      <c r="L1797" s="20"/>
      <c r="M1797" s="20"/>
      <c r="N1797" s="20"/>
      <c r="O1797" s="20"/>
      <c r="P1797" s="20"/>
      <c r="Q1797" s="20"/>
      <c r="R1797" s="20"/>
      <c r="S1797" s="20"/>
      <c r="T1797" s="20"/>
      <c r="U1797" s="20"/>
      <c r="V1797" s="20"/>
      <c r="W1797" s="20"/>
      <c r="X1797" s="20"/>
      <c r="Y1797" s="20"/>
      <c r="Z1797" s="21">
        <f>SUM(Z1796,Z1753,Z1715,Z1681,Z1648,Z1611,Z1588,Z1542,Z1515,Z1464,Z1448,Z1405,Z1356,Z1316,Z1274,Z1259,Z1221,Z1175,Z1144,Z1102,Z1089,Z1025,Z983,Z894,Z810,Z771,Z709,Z647,Z575,Z557,Z481,Z522,Z444,Z403,Z375,Z338,Z303,Z255,Z235,Z224,Z216,Z192,Z141,Z92,Z60)</f>
        <v>0</v>
      </c>
    </row>
  </sheetData>
  <sheetProtection sheet="1" objects="1" scenarios="1"/>
  <autoFilter ref="A1:Z1797" xr:uid="{01637BEB-5144-4B63-9D07-0558A64DDCB8}"/>
  <conditionalFormatting sqref="Z2:Z1796">
    <cfRule type="expression" dxfId="1" priority="1">
      <formula>AND(Z2&lt;&gt;"",K2&lt;&gt;"",Z2=K2)</formula>
    </cfRule>
    <cfRule type="expression" dxfId="0" priority="2">
      <formula>AND(Z2&lt;&gt;"",K2&lt;&gt;"",Z2&lt;&gt;K2)</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C69AF-A5CF-4FEC-A0C0-51C6893F2C66}">
  <sheetPr filterMode="1"/>
  <dimension ref="A1:G541"/>
  <sheetViews>
    <sheetView workbookViewId="0">
      <selection activeCell="F33" sqref="F33"/>
    </sheetView>
  </sheetViews>
  <sheetFormatPr defaultColWidth="11.42578125" defaultRowHeight="15"/>
  <cols>
    <col min="6" max="6" width="20.28515625" style="7" bestFit="1" customWidth="1"/>
  </cols>
  <sheetData>
    <row r="1" spans="1:7">
      <c r="A1" t="s">
        <v>2688</v>
      </c>
      <c r="B1" t="s">
        <v>2689</v>
      </c>
      <c r="C1" t="s">
        <v>2690</v>
      </c>
      <c r="D1" t="s">
        <v>2691</v>
      </c>
      <c r="E1" t="s">
        <v>2692</v>
      </c>
      <c r="F1" s="7" t="s">
        <v>2693</v>
      </c>
    </row>
    <row r="2" spans="1:7" hidden="1">
      <c r="A2" t="s">
        <v>2437</v>
      </c>
      <c r="B2">
        <v>1</v>
      </c>
      <c r="C2" t="s">
        <v>2694</v>
      </c>
      <c r="D2" t="s">
        <v>691</v>
      </c>
      <c r="E2" t="s">
        <v>692</v>
      </c>
      <c r="F2" s="7">
        <v>416100000</v>
      </c>
      <c r="G2" t="str">
        <f>A2&amp;B2&amp;E2</f>
        <v>010212024110010285</v>
      </c>
    </row>
    <row r="3" spans="1:7" hidden="1">
      <c r="A3" t="s">
        <v>2437</v>
      </c>
      <c r="B3">
        <v>1</v>
      </c>
      <c r="C3" t="s">
        <v>2695</v>
      </c>
      <c r="D3" t="s">
        <v>694</v>
      </c>
      <c r="E3" t="s">
        <v>695</v>
      </c>
      <c r="F3" s="7">
        <v>1079875000</v>
      </c>
      <c r="G3" t="str">
        <f t="shared" ref="G3:G66" si="0">A3&amp;B3&amp;E3</f>
        <v>010212024110010286</v>
      </c>
    </row>
    <row r="4" spans="1:7" hidden="1">
      <c r="A4" t="s">
        <v>2437</v>
      </c>
      <c r="B4">
        <v>1</v>
      </c>
      <c r="C4" t="s">
        <v>2696</v>
      </c>
      <c r="D4" t="s">
        <v>697</v>
      </c>
      <c r="E4" t="s">
        <v>698</v>
      </c>
      <c r="F4" s="7">
        <v>1523917000</v>
      </c>
      <c r="G4" t="str">
        <f t="shared" si="0"/>
        <v>010212024110010288</v>
      </c>
    </row>
    <row r="5" spans="1:7" hidden="1">
      <c r="A5" t="s">
        <v>2437</v>
      </c>
      <c r="B5">
        <v>2</v>
      </c>
      <c r="C5" t="s">
        <v>2694</v>
      </c>
      <c r="D5" t="s">
        <v>691</v>
      </c>
      <c r="E5" t="s">
        <v>692</v>
      </c>
      <c r="F5" s="7">
        <v>1107996500</v>
      </c>
      <c r="G5" t="str">
        <f t="shared" si="0"/>
        <v>010222024110010285</v>
      </c>
    </row>
    <row r="6" spans="1:7" hidden="1">
      <c r="A6" t="s">
        <v>2437</v>
      </c>
      <c r="B6">
        <v>2</v>
      </c>
      <c r="C6" t="s">
        <v>2695</v>
      </c>
      <c r="D6" t="s">
        <v>694</v>
      </c>
      <c r="E6" t="s">
        <v>695</v>
      </c>
      <c r="F6" s="7">
        <v>375036000</v>
      </c>
      <c r="G6" t="str">
        <f t="shared" si="0"/>
        <v>010222024110010286</v>
      </c>
    </row>
    <row r="7" spans="1:7" hidden="1">
      <c r="A7" t="s">
        <v>2437</v>
      </c>
      <c r="B7">
        <v>2</v>
      </c>
      <c r="C7" t="s">
        <v>2696</v>
      </c>
      <c r="D7" t="s">
        <v>697</v>
      </c>
      <c r="E7" t="s">
        <v>698</v>
      </c>
      <c r="F7" s="7">
        <v>10000000</v>
      </c>
      <c r="G7" t="str">
        <f t="shared" si="0"/>
        <v>010222024110010288</v>
      </c>
    </row>
    <row r="8" spans="1:7" hidden="1">
      <c r="A8" t="s">
        <v>2437</v>
      </c>
      <c r="B8">
        <v>3</v>
      </c>
      <c r="C8" t="s">
        <v>2694</v>
      </c>
      <c r="D8" t="s">
        <v>691</v>
      </c>
      <c r="E8" t="s">
        <v>692</v>
      </c>
      <c r="F8" s="7">
        <v>143333000</v>
      </c>
      <c r="G8" t="str">
        <f t="shared" si="0"/>
        <v>010232024110010285</v>
      </c>
    </row>
    <row r="9" spans="1:7" hidden="1">
      <c r="A9" t="s">
        <v>2437</v>
      </c>
      <c r="B9">
        <v>3</v>
      </c>
      <c r="C9" t="s">
        <v>2695</v>
      </c>
      <c r="D9" t="s">
        <v>694</v>
      </c>
      <c r="E9" t="s">
        <v>695</v>
      </c>
      <c r="F9" s="7">
        <v>321492000</v>
      </c>
      <c r="G9" t="str">
        <f t="shared" si="0"/>
        <v>010232024110010286</v>
      </c>
    </row>
    <row r="10" spans="1:7" hidden="1">
      <c r="A10" t="s">
        <v>2437</v>
      </c>
      <c r="B10">
        <v>3</v>
      </c>
      <c r="C10" t="s">
        <v>2696</v>
      </c>
      <c r="D10" t="s">
        <v>697</v>
      </c>
      <c r="E10" t="s">
        <v>698</v>
      </c>
      <c r="F10" s="7">
        <v>66000000</v>
      </c>
      <c r="G10" t="str">
        <f t="shared" si="0"/>
        <v>010232024110010288</v>
      </c>
    </row>
    <row r="11" spans="1:7" hidden="1">
      <c r="A11" t="s">
        <v>2437</v>
      </c>
      <c r="B11">
        <v>4</v>
      </c>
      <c r="C11" t="s">
        <v>2694</v>
      </c>
      <c r="D11" t="s">
        <v>691</v>
      </c>
      <c r="E11" t="s">
        <v>692</v>
      </c>
      <c r="F11" s="7">
        <v>113204500</v>
      </c>
      <c r="G11" t="str">
        <f t="shared" si="0"/>
        <v>010242024110010285</v>
      </c>
    </row>
    <row r="12" spans="1:7" hidden="1">
      <c r="A12" t="s">
        <v>2437</v>
      </c>
      <c r="B12">
        <v>4</v>
      </c>
      <c r="C12" t="s">
        <v>2695</v>
      </c>
      <c r="D12" t="s">
        <v>694</v>
      </c>
      <c r="E12" t="s">
        <v>695</v>
      </c>
      <c r="F12" s="7">
        <v>1514797000</v>
      </c>
      <c r="G12" t="str">
        <f t="shared" si="0"/>
        <v>010242024110010286</v>
      </c>
    </row>
    <row r="13" spans="1:7" hidden="1">
      <c r="A13" t="s">
        <v>2437</v>
      </c>
      <c r="B13">
        <v>4</v>
      </c>
      <c r="C13" t="s">
        <v>2696</v>
      </c>
      <c r="D13" t="s">
        <v>697</v>
      </c>
      <c r="E13" t="s">
        <v>698</v>
      </c>
      <c r="F13" s="7">
        <v>1599853000</v>
      </c>
      <c r="G13" t="str">
        <f t="shared" si="0"/>
        <v>010242024110010288</v>
      </c>
    </row>
    <row r="14" spans="1:7" hidden="1">
      <c r="A14" t="s">
        <v>2437</v>
      </c>
      <c r="B14">
        <v>5</v>
      </c>
      <c r="C14" t="s">
        <v>2694</v>
      </c>
      <c r="D14" t="s">
        <v>691</v>
      </c>
      <c r="E14" t="s">
        <v>692</v>
      </c>
      <c r="F14" s="7">
        <v>5905000000</v>
      </c>
      <c r="G14" t="str">
        <f t="shared" si="0"/>
        <v>010252024110010285</v>
      </c>
    </row>
    <row r="15" spans="1:7" hidden="1">
      <c r="A15" t="s">
        <v>2437</v>
      </c>
      <c r="B15">
        <v>5</v>
      </c>
      <c r="C15" t="s">
        <v>2696</v>
      </c>
      <c r="D15" t="s">
        <v>697</v>
      </c>
      <c r="E15" t="s">
        <v>698</v>
      </c>
      <c r="F15" s="7">
        <v>76633000</v>
      </c>
      <c r="G15" t="str">
        <f t="shared" si="0"/>
        <v>010252024110010288</v>
      </c>
    </row>
    <row r="16" spans="1:7" hidden="1">
      <c r="A16" t="s">
        <v>2437</v>
      </c>
      <c r="B16">
        <v>6</v>
      </c>
      <c r="C16" t="s">
        <v>2697</v>
      </c>
      <c r="D16" t="s">
        <v>720</v>
      </c>
      <c r="E16" t="s">
        <v>721</v>
      </c>
      <c r="F16" s="7">
        <v>2166570000</v>
      </c>
      <c r="G16" t="str">
        <f t="shared" si="0"/>
        <v>010262024110010272</v>
      </c>
    </row>
    <row r="17" spans="1:7" hidden="1">
      <c r="A17" t="s">
        <v>2437</v>
      </c>
      <c r="B17">
        <v>6</v>
      </c>
      <c r="C17" t="s">
        <v>2694</v>
      </c>
      <c r="D17" t="s">
        <v>691</v>
      </c>
      <c r="E17" t="s">
        <v>692</v>
      </c>
      <c r="F17" s="7">
        <v>100000000</v>
      </c>
      <c r="G17" t="str">
        <f t="shared" si="0"/>
        <v>010262024110010285</v>
      </c>
    </row>
    <row r="18" spans="1:7" hidden="1">
      <c r="A18" t="s">
        <v>2437</v>
      </c>
      <c r="B18">
        <v>10</v>
      </c>
      <c r="C18" t="s">
        <v>2697</v>
      </c>
      <c r="D18" t="s">
        <v>720</v>
      </c>
      <c r="E18" t="s">
        <v>721</v>
      </c>
      <c r="F18" s="7">
        <v>1134570000</v>
      </c>
      <c r="G18" t="str">
        <f t="shared" si="0"/>
        <v>0102102024110010272</v>
      </c>
    </row>
    <row r="19" spans="1:7" hidden="1">
      <c r="A19" t="s">
        <v>2437</v>
      </c>
      <c r="B19">
        <v>10</v>
      </c>
      <c r="C19" t="s">
        <v>2694</v>
      </c>
      <c r="D19" t="s">
        <v>691</v>
      </c>
      <c r="E19" t="s">
        <v>692</v>
      </c>
      <c r="F19" s="7">
        <v>250000000</v>
      </c>
      <c r="G19" t="str">
        <f t="shared" si="0"/>
        <v>0102102024110010285</v>
      </c>
    </row>
    <row r="20" spans="1:7">
      <c r="A20" t="s">
        <v>2426</v>
      </c>
      <c r="B20">
        <v>1</v>
      </c>
      <c r="C20" t="s">
        <v>2492</v>
      </c>
      <c r="D20" t="s">
        <v>596</v>
      </c>
      <c r="E20" t="s">
        <v>597</v>
      </c>
      <c r="F20" s="7">
        <v>2437750000</v>
      </c>
      <c r="G20" t="str">
        <f t="shared" si="0"/>
        <v>010412024110010201</v>
      </c>
    </row>
    <row r="21" spans="1:7">
      <c r="A21" t="s">
        <v>2426</v>
      </c>
      <c r="B21">
        <v>1</v>
      </c>
      <c r="C21" t="s">
        <v>2698</v>
      </c>
      <c r="D21" t="s">
        <v>599</v>
      </c>
      <c r="E21" t="s">
        <v>600</v>
      </c>
      <c r="F21" s="7">
        <v>5692702000</v>
      </c>
      <c r="G21" t="str">
        <f t="shared" si="0"/>
        <v>010412024110010224</v>
      </c>
    </row>
    <row r="22" spans="1:7">
      <c r="A22" t="s">
        <v>2426</v>
      </c>
      <c r="B22">
        <v>2</v>
      </c>
      <c r="C22" t="s">
        <v>2699</v>
      </c>
      <c r="D22" t="s">
        <v>605</v>
      </c>
      <c r="E22" t="s">
        <v>606</v>
      </c>
      <c r="F22" s="7">
        <v>5754391000</v>
      </c>
      <c r="G22" t="str">
        <f t="shared" si="0"/>
        <v>010422024110010225</v>
      </c>
    </row>
    <row r="23" spans="1:7">
      <c r="A23" t="s">
        <v>2426</v>
      </c>
      <c r="B23">
        <v>3</v>
      </c>
      <c r="C23" t="s">
        <v>2700</v>
      </c>
      <c r="D23" t="s">
        <v>610</v>
      </c>
      <c r="E23" t="s">
        <v>611</v>
      </c>
      <c r="F23" s="7">
        <v>12061960000</v>
      </c>
      <c r="G23" t="str">
        <f t="shared" si="0"/>
        <v>010432024110010184</v>
      </c>
    </row>
    <row r="24" spans="1:7">
      <c r="A24" t="s">
        <v>2426</v>
      </c>
      <c r="B24">
        <v>3</v>
      </c>
      <c r="C24" t="s">
        <v>2484</v>
      </c>
      <c r="D24" t="s">
        <v>613</v>
      </c>
      <c r="E24" t="s">
        <v>614</v>
      </c>
      <c r="F24" s="7">
        <v>8937720000</v>
      </c>
      <c r="G24" t="str">
        <f t="shared" si="0"/>
        <v>010432024110010229</v>
      </c>
    </row>
    <row r="25" spans="1:7">
      <c r="A25" t="s">
        <v>2426</v>
      </c>
      <c r="B25">
        <v>3</v>
      </c>
      <c r="C25" t="s">
        <v>2566</v>
      </c>
      <c r="D25" t="s">
        <v>616</v>
      </c>
      <c r="E25" t="s">
        <v>617</v>
      </c>
      <c r="F25" s="7">
        <v>2829837000</v>
      </c>
      <c r="G25" t="str">
        <f t="shared" si="0"/>
        <v>010432024110010230</v>
      </c>
    </row>
    <row r="26" spans="1:7">
      <c r="A26" t="s">
        <v>2426</v>
      </c>
      <c r="B26">
        <v>4</v>
      </c>
      <c r="C26" t="s">
        <v>2701</v>
      </c>
      <c r="D26" t="s">
        <v>623</v>
      </c>
      <c r="E26" t="s">
        <v>624</v>
      </c>
      <c r="F26" s="7">
        <v>12095516000</v>
      </c>
      <c r="G26" t="str">
        <f t="shared" si="0"/>
        <v>010442024110010193</v>
      </c>
    </row>
    <row r="27" spans="1:7">
      <c r="A27" t="s">
        <v>2426</v>
      </c>
      <c r="B27">
        <v>5</v>
      </c>
      <c r="C27" t="s">
        <v>2702</v>
      </c>
      <c r="D27" t="s">
        <v>629</v>
      </c>
      <c r="E27" t="s">
        <v>630</v>
      </c>
      <c r="F27" s="7">
        <v>3049859000</v>
      </c>
      <c r="G27" t="str">
        <f t="shared" si="0"/>
        <v>010452024110010231</v>
      </c>
    </row>
    <row r="28" spans="1:7">
      <c r="A28" t="s">
        <v>2426</v>
      </c>
      <c r="B28">
        <v>6</v>
      </c>
      <c r="C28" t="s">
        <v>2450</v>
      </c>
      <c r="D28" t="s">
        <v>635</v>
      </c>
      <c r="E28" t="s">
        <v>636</v>
      </c>
      <c r="F28" s="7">
        <v>17086251000</v>
      </c>
      <c r="G28" t="str">
        <f t="shared" si="0"/>
        <v>010462024110010235</v>
      </c>
    </row>
    <row r="29" spans="1:7">
      <c r="A29" t="s">
        <v>2426</v>
      </c>
      <c r="B29">
        <v>7</v>
      </c>
      <c r="C29" t="s">
        <v>2415</v>
      </c>
      <c r="D29" t="s">
        <v>641</v>
      </c>
      <c r="E29" t="s">
        <v>642</v>
      </c>
      <c r="F29" s="7">
        <v>16153567704</v>
      </c>
      <c r="G29" t="str">
        <f t="shared" si="0"/>
        <v>010472024110010220</v>
      </c>
    </row>
    <row r="30" spans="1:7">
      <c r="A30" t="s">
        <v>2426</v>
      </c>
      <c r="B30">
        <v>8</v>
      </c>
      <c r="C30" t="s">
        <v>2415</v>
      </c>
      <c r="D30" t="s">
        <v>641</v>
      </c>
      <c r="E30" t="s">
        <v>642</v>
      </c>
      <c r="F30" s="7">
        <v>3197613000</v>
      </c>
      <c r="G30" t="str">
        <f t="shared" si="0"/>
        <v>010482024110010220</v>
      </c>
    </row>
    <row r="31" spans="1:7">
      <c r="A31" t="s">
        <v>2426</v>
      </c>
      <c r="B31">
        <v>9</v>
      </c>
      <c r="C31" t="s">
        <v>2415</v>
      </c>
      <c r="D31" t="s">
        <v>641</v>
      </c>
      <c r="E31" t="s">
        <v>642</v>
      </c>
      <c r="F31" s="7">
        <v>11144219296</v>
      </c>
      <c r="G31" t="str">
        <f t="shared" si="0"/>
        <v>010492024110010220</v>
      </c>
    </row>
    <row r="32" spans="1:7">
      <c r="A32" t="s">
        <v>2426</v>
      </c>
      <c r="B32">
        <v>10</v>
      </c>
      <c r="C32" t="s">
        <v>2703</v>
      </c>
      <c r="D32" t="s">
        <v>651</v>
      </c>
      <c r="E32" t="s">
        <v>652</v>
      </c>
      <c r="F32" s="7">
        <v>6795823273</v>
      </c>
      <c r="G32" t="str">
        <f t="shared" si="0"/>
        <v>0104102024110010223</v>
      </c>
    </row>
    <row r="33" spans="1:7">
      <c r="A33" t="s">
        <v>2426</v>
      </c>
      <c r="B33">
        <v>11</v>
      </c>
      <c r="C33" t="s">
        <v>2703</v>
      </c>
      <c r="D33" t="s">
        <v>651</v>
      </c>
      <c r="E33" t="s">
        <v>652</v>
      </c>
      <c r="F33" s="7">
        <v>6175516727</v>
      </c>
      <c r="G33" t="str">
        <f t="shared" si="0"/>
        <v>0104112024110010223</v>
      </c>
    </row>
    <row r="34" spans="1:7" hidden="1">
      <c r="A34" t="s">
        <v>2443</v>
      </c>
      <c r="B34">
        <v>1</v>
      </c>
      <c r="C34" t="s">
        <v>2704</v>
      </c>
      <c r="D34" t="s">
        <v>729</v>
      </c>
      <c r="E34" t="s">
        <v>730</v>
      </c>
      <c r="F34" s="7">
        <v>682863000</v>
      </c>
      <c r="G34" t="str">
        <f t="shared" si="0"/>
        <v>010512024110010023</v>
      </c>
    </row>
    <row r="35" spans="1:7" hidden="1">
      <c r="A35" t="s">
        <v>2443</v>
      </c>
      <c r="B35">
        <v>2</v>
      </c>
      <c r="C35" t="s">
        <v>2705</v>
      </c>
      <c r="D35" t="s">
        <v>735</v>
      </c>
      <c r="E35" t="s">
        <v>736</v>
      </c>
      <c r="F35" s="7">
        <v>95688000</v>
      </c>
      <c r="G35" t="str">
        <f t="shared" si="0"/>
        <v>010522024110010046</v>
      </c>
    </row>
    <row r="36" spans="1:7" hidden="1">
      <c r="A36" t="s">
        <v>2443</v>
      </c>
      <c r="B36">
        <v>3</v>
      </c>
      <c r="C36" t="s">
        <v>2706</v>
      </c>
      <c r="D36" t="s">
        <v>740</v>
      </c>
      <c r="E36" t="s">
        <v>741</v>
      </c>
      <c r="F36" s="7">
        <v>524826000</v>
      </c>
      <c r="G36" t="str">
        <f t="shared" si="0"/>
        <v>010532024110010031</v>
      </c>
    </row>
    <row r="37" spans="1:7" hidden="1">
      <c r="A37" t="s">
        <v>2443</v>
      </c>
      <c r="B37">
        <v>5</v>
      </c>
      <c r="C37" t="s">
        <v>2705</v>
      </c>
      <c r="D37" t="s">
        <v>735</v>
      </c>
      <c r="E37" t="s">
        <v>736</v>
      </c>
      <c r="F37" s="7">
        <v>165000000</v>
      </c>
      <c r="G37" t="str">
        <f t="shared" si="0"/>
        <v>010552024110010046</v>
      </c>
    </row>
    <row r="38" spans="1:7" hidden="1">
      <c r="A38" t="s">
        <v>2443</v>
      </c>
      <c r="B38">
        <v>6</v>
      </c>
      <c r="C38" t="s">
        <v>2706</v>
      </c>
      <c r="D38" t="s">
        <v>740</v>
      </c>
      <c r="E38" t="s">
        <v>741</v>
      </c>
      <c r="F38" s="7">
        <v>195572000</v>
      </c>
      <c r="G38" t="str">
        <f t="shared" si="0"/>
        <v>010562024110010031</v>
      </c>
    </row>
    <row r="39" spans="1:7" hidden="1">
      <c r="A39" t="s">
        <v>2443</v>
      </c>
      <c r="B39">
        <v>7</v>
      </c>
      <c r="C39" t="s">
        <v>2706</v>
      </c>
      <c r="D39" t="s">
        <v>740</v>
      </c>
      <c r="E39" t="s">
        <v>741</v>
      </c>
      <c r="F39" s="7">
        <v>280299000</v>
      </c>
      <c r="G39" t="str">
        <f t="shared" si="0"/>
        <v>010572024110010031</v>
      </c>
    </row>
    <row r="40" spans="1:7" hidden="1">
      <c r="A40" t="s">
        <v>2443</v>
      </c>
      <c r="B40">
        <v>8</v>
      </c>
      <c r="C40" t="s">
        <v>2706</v>
      </c>
      <c r="D40" t="s">
        <v>740</v>
      </c>
      <c r="E40" t="s">
        <v>741</v>
      </c>
      <c r="F40" s="7">
        <v>253749000</v>
      </c>
      <c r="G40" t="str">
        <f t="shared" si="0"/>
        <v>010582024110010031</v>
      </c>
    </row>
    <row r="41" spans="1:7" hidden="1">
      <c r="A41" t="s">
        <v>2443</v>
      </c>
      <c r="B41">
        <v>9</v>
      </c>
      <c r="C41" t="s">
        <v>2705</v>
      </c>
      <c r="D41" t="s">
        <v>735</v>
      </c>
      <c r="E41" t="s">
        <v>736</v>
      </c>
      <c r="F41" s="7">
        <v>670322000</v>
      </c>
      <c r="G41" t="str">
        <f t="shared" si="0"/>
        <v>010592024110010046</v>
      </c>
    </row>
    <row r="42" spans="1:7" hidden="1">
      <c r="A42" t="s">
        <v>2443</v>
      </c>
      <c r="B42">
        <v>10</v>
      </c>
      <c r="C42" t="s">
        <v>2705</v>
      </c>
      <c r="D42" t="s">
        <v>735</v>
      </c>
      <c r="E42" t="s">
        <v>736</v>
      </c>
      <c r="F42" s="7">
        <v>413160000</v>
      </c>
      <c r="G42" t="str">
        <f t="shared" si="0"/>
        <v>0105102024110010046</v>
      </c>
    </row>
    <row r="43" spans="1:7" hidden="1">
      <c r="A43" t="s">
        <v>2443</v>
      </c>
      <c r="B43">
        <v>11</v>
      </c>
      <c r="C43" t="s">
        <v>2705</v>
      </c>
      <c r="D43" t="s">
        <v>735</v>
      </c>
      <c r="E43" t="s">
        <v>736</v>
      </c>
      <c r="F43" s="7">
        <v>0</v>
      </c>
      <c r="G43" t="str">
        <f t="shared" si="0"/>
        <v>0105112024110010046</v>
      </c>
    </row>
    <row r="44" spans="1:7" hidden="1">
      <c r="A44" t="s">
        <v>2404</v>
      </c>
      <c r="B44">
        <v>1</v>
      </c>
      <c r="C44" t="s">
        <v>2404</v>
      </c>
      <c r="D44" t="s">
        <v>407</v>
      </c>
      <c r="E44" t="s">
        <v>408</v>
      </c>
      <c r="F44" s="7">
        <v>9472144000</v>
      </c>
      <c r="G44" t="str">
        <f t="shared" si="0"/>
        <v>011012024110010110</v>
      </c>
    </row>
    <row r="45" spans="1:7" hidden="1">
      <c r="A45" t="s">
        <v>2404</v>
      </c>
      <c r="B45">
        <v>1</v>
      </c>
      <c r="C45" t="s">
        <v>2707</v>
      </c>
      <c r="D45" t="s">
        <v>410</v>
      </c>
      <c r="E45" t="s">
        <v>411</v>
      </c>
      <c r="F45" s="7">
        <v>5631695000</v>
      </c>
      <c r="G45" t="str">
        <f t="shared" si="0"/>
        <v>011012024110010148</v>
      </c>
    </row>
    <row r="46" spans="1:7" hidden="1">
      <c r="A46" t="s">
        <v>2404</v>
      </c>
      <c r="B46">
        <v>2</v>
      </c>
      <c r="C46" t="s">
        <v>2708</v>
      </c>
      <c r="D46" t="s">
        <v>433</v>
      </c>
      <c r="E46" t="s">
        <v>434</v>
      </c>
      <c r="F46" s="7">
        <v>1941803000</v>
      </c>
      <c r="G46" t="str">
        <f t="shared" si="0"/>
        <v>011022024110010145</v>
      </c>
    </row>
    <row r="47" spans="1:7" hidden="1">
      <c r="A47" t="s">
        <v>2404</v>
      </c>
      <c r="B47">
        <v>3</v>
      </c>
      <c r="C47" t="s">
        <v>2709</v>
      </c>
      <c r="D47" t="s">
        <v>419</v>
      </c>
      <c r="E47" t="s">
        <v>420</v>
      </c>
      <c r="F47" s="7">
        <v>4670640000</v>
      </c>
      <c r="G47" t="str">
        <f t="shared" si="0"/>
        <v>011032024110010070</v>
      </c>
    </row>
    <row r="48" spans="1:7" hidden="1">
      <c r="A48" t="s">
        <v>2404</v>
      </c>
      <c r="B48">
        <v>4</v>
      </c>
      <c r="C48" t="s">
        <v>2377</v>
      </c>
      <c r="D48" t="s">
        <v>425</v>
      </c>
      <c r="E48" t="s">
        <v>426</v>
      </c>
      <c r="F48" s="7">
        <v>1996464000</v>
      </c>
      <c r="G48" t="str">
        <f t="shared" si="0"/>
        <v>011042024110010121</v>
      </c>
    </row>
    <row r="49" spans="1:7" hidden="1">
      <c r="A49" t="s">
        <v>2404</v>
      </c>
      <c r="B49">
        <v>5</v>
      </c>
      <c r="C49" t="s">
        <v>2367</v>
      </c>
      <c r="D49" t="s">
        <v>442</v>
      </c>
      <c r="E49" t="s">
        <v>443</v>
      </c>
      <c r="F49" s="7">
        <v>8958868000</v>
      </c>
      <c r="G49" t="str">
        <f t="shared" si="0"/>
        <v>011052024110010120</v>
      </c>
    </row>
    <row r="50" spans="1:7" hidden="1">
      <c r="A50" t="s">
        <v>2404</v>
      </c>
      <c r="B50">
        <v>6</v>
      </c>
      <c r="C50" t="s">
        <v>2710</v>
      </c>
      <c r="D50" t="s">
        <v>451</v>
      </c>
      <c r="E50" t="s">
        <v>452</v>
      </c>
      <c r="F50" s="7">
        <v>5737630102</v>
      </c>
      <c r="G50" t="str">
        <f t="shared" si="0"/>
        <v>011062024110010069</v>
      </c>
    </row>
    <row r="51" spans="1:7" hidden="1">
      <c r="A51" t="s">
        <v>2404</v>
      </c>
      <c r="B51">
        <v>7</v>
      </c>
      <c r="C51" t="s">
        <v>2711</v>
      </c>
      <c r="D51" t="s">
        <v>459</v>
      </c>
      <c r="E51" t="s">
        <v>460</v>
      </c>
      <c r="F51" s="7">
        <v>3286634000</v>
      </c>
      <c r="G51" t="str">
        <f t="shared" si="0"/>
        <v>011072024110010173</v>
      </c>
    </row>
    <row r="52" spans="1:7" hidden="1">
      <c r="A52" t="s">
        <v>2404</v>
      </c>
      <c r="B52">
        <v>7</v>
      </c>
      <c r="C52" t="s">
        <v>2712</v>
      </c>
      <c r="D52" t="s">
        <v>462</v>
      </c>
      <c r="E52" t="s">
        <v>463</v>
      </c>
      <c r="F52" s="7">
        <v>15808283000</v>
      </c>
      <c r="G52" t="str">
        <f t="shared" si="0"/>
        <v>011072024110010262</v>
      </c>
    </row>
    <row r="53" spans="1:7" hidden="1">
      <c r="A53" t="s">
        <v>2404</v>
      </c>
      <c r="B53">
        <v>8</v>
      </c>
      <c r="C53" t="s">
        <v>2709</v>
      </c>
      <c r="D53" t="s">
        <v>419</v>
      </c>
      <c r="E53" t="s">
        <v>420</v>
      </c>
      <c r="F53" s="7">
        <v>5229472000</v>
      </c>
      <c r="G53" t="str">
        <f t="shared" si="0"/>
        <v>011082024110010070</v>
      </c>
    </row>
    <row r="54" spans="1:7" hidden="1">
      <c r="A54" t="s">
        <v>2404</v>
      </c>
      <c r="B54">
        <v>8</v>
      </c>
      <c r="C54" t="s">
        <v>2713</v>
      </c>
      <c r="D54" t="s">
        <v>422</v>
      </c>
      <c r="E54" t="s">
        <v>423</v>
      </c>
      <c r="F54" s="7">
        <v>2743972000</v>
      </c>
      <c r="G54" t="str">
        <f t="shared" si="0"/>
        <v>011082024110010115</v>
      </c>
    </row>
    <row r="55" spans="1:7" hidden="1">
      <c r="A55" t="s">
        <v>2404</v>
      </c>
      <c r="B55">
        <v>8</v>
      </c>
      <c r="C55" t="s">
        <v>2377</v>
      </c>
      <c r="D55" t="s">
        <v>425</v>
      </c>
      <c r="E55" t="s">
        <v>426</v>
      </c>
      <c r="F55" s="7">
        <v>513448000</v>
      </c>
      <c r="G55" t="str">
        <f t="shared" si="0"/>
        <v>011082024110010121</v>
      </c>
    </row>
    <row r="56" spans="1:7" hidden="1">
      <c r="A56" t="s">
        <v>2404</v>
      </c>
      <c r="B56">
        <v>9</v>
      </c>
      <c r="C56" t="s">
        <v>2710</v>
      </c>
      <c r="D56" t="s">
        <v>451</v>
      </c>
      <c r="E56" t="s">
        <v>452</v>
      </c>
      <c r="F56" s="7">
        <v>6318237898</v>
      </c>
      <c r="G56" t="str">
        <f t="shared" si="0"/>
        <v>011092024110010069</v>
      </c>
    </row>
    <row r="57" spans="1:7" hidden="1">
      <c r="A57" t="s">
        <v>2404</v>
      </c>
      <c r="B57">
        <v>10</v>
      </c>
      <c r="C57" t="s">
        <v>2714</v>
      </c>
      <c r="D57" t="s">
        <v>471</v>
      </c>
      <c r="E57" t="s">
        <v>472</v>
      </c>
      <c r="F57" s="7">
        <v>5047946000</v>
      </c>
      <c r="G57" t="str">
        <f t="shared" si="0"/>
        <v>0110102024110010180</v>
      </c>
    </row>
    <row r="58" spans="1:7" hidden="1">
      <c r="A58" t="s">
        <v>2554</v>
      </c>
      <c r="B58">
        <v>3</v>
      </c>
      <c r="C58" t="s">
        <v>2715</v>
      </c>
      <c r="D58" t="s">
        <v>1293</v>
      </c>
      <c r="E58" t="s">
        <v>1294</v>
      </c>
      <c r="F58" s="7">
        <v>346884165000</v>
      </c>
      <c r="G58" t="str">
        <f t="shared" si="0"/>
        <v>011232020110010007</v>
      </c>
    </row>
    <row r="59" spans="1:7" hidden="1">
      <c r="A59" t="s">
        <v>2554</v>
      </c>
      <c r="B59">
        <v>3</v>
      </c>
      <c r="C59" t="s">
        <v>2299</v>
      </c>
      <c r="D59" t="s">
        <v>1296</v>
      </c>
      <c r="E59" t="s">
        <v>1297</v>
      </c>
      <c r="F59" s="7">
        <v>675176852000</v>
      </c>
      <c r="G59" t="str">
        <f t="shared" si="0"/>
        <v>011232024110010118</v>
      </c>
    </row>
    <row r="60" spans="1:7" hidden="1">
      <c r="A60" t="s">
        <v>2554</v>
      </c>
      <c r="B60">
        <v>3</v>
      </c>
      <c r="C60" t="s">
        <v>2716</v>
      </c>
      <c r="D60" t="s">
        <v>1299</v>
      </c>
      <c r="E60" t="s">
        <v>1300</v>
      </c>
      <c r="F60" s="7">
        <v>4897839835000</v>
      </c>
      <c r="G60" t="str">
        <f t="shared" si="0"/>
        <v>011232024110010169</v>
      </c>
    </row>
    <row r="61" spans="1:7" hidden="1">
      <c r="A61" t="s">
        <v>2554</v>
      </c>
      <c r="B61">
        <v>3</v>
      </c>
      <c r="C61" t="s">
        <v>2717</v>
      </c>
      <c r="D61" t="s">
        <v>1302</v>
      </c>
      <c r="E61" t="s">
        <v>1303</v>
      </c>
      <c r="F61" s="7">
        <v>26983827000</v>
      </c>
      <c r="G61" t="str">
        <f t="shared" si="0"/>
        <v>011232024110010240</v>
      </c>
    </row>
    <row r="62" spans="1:7" hidden="1">
      <c r="A62" t="s">
        <v>2554</v>
      </c>
      <c r="B62">
        <v>5</v>
      </c>
      <c r="C62" t="s">
        <v>2718</v>
      </c>
      <c r="D62" t="s">
        <v>1310</v>
      </c>
      <c r="E62" t="s">
        <v>1311</v>
      </c>
      <c r="F62" s="7">
        <v>103214653000</v>
      </c>
      <c r="G62" t="str">
        <f t="shared" si="0"/>
        <v>011252024110010062</v>
      </c>
    </row>
    <row r="63" spans="1:7" hidden="1">
      <c r="A63" t="s">
        <v>2554</v>
      </c>
      <c r="B63">
        <v>7</v>
      </c>
      <c r="C63" t="s">
        <v>2719</v>
      </c>
      <c r="D63" t="s">
        <v>1315</v>
      </c>
      <c r="E63" t="s">
        <v>1316</v>
      </c>
      <c r="F63" s="7">
        <v>154450804980</v>
      </c>
      <c r="G63" t="str">
        <f t="shared" si="0"/>
        <v>011272020110010008</v>
      </c>
    </row>
    <row r="64" spans="1:7" hidden="1">
      <c r="A64" t="s">
        <v>2554</v>
      </c>
      <c r="B64">
        <v>8</v>
      </c>
      <c r="C64" t="s">
        <v>2719</v>
      </c>
      <c r="D64" t="s">
        <v>1315</v>
      </c>
      <c r="E64" t="s">
        <v>1316</v>
      </c>
      <c r="F64" s="7">
        <v>48180375020</v>
      </c>
      <c r="G64" t="str">
        <f t="shared" si="0"/>
        <v>011282020110010008</v>
      </c>
    </row>
    <row r="65" spans="1:7" hidden="1">
      <c r="A65" t="s">
        <v>2554</v>
      </c>
      <c r="B65">
        <v>9</v>
      </c>
      <c r="C65" t="s">
        <v>2719</v>
      </c>
      <c r="D65" t="s">
        <v>1315</v>
      </c>
      <c r="E65" t="s">
        <v>1316</v>
      </c>
      <c r="F65" s="7">
        <v>73185668000</v>
      </c>
      <c r="G65" t="str">
        <f t="shared" si="0"/>
        <v>011292020110010008</v>
      </c>
    </row>
    <row r="66" spans="1:7" hidden="1">
      <c r="A66" t="s">
        <v>2554</v>
      </c>
      <c r="B66">
        <v>10</v>
      </c>
      <c r="C66" t="s">
        <v>2720</v>
      </c>
      <c r="D66" t="s">
        <v>1324</v>
      </c>
      <c r="E66" t="s">
        <v>1325</v>
      </c>
      <c r="F66" s="7">
        <v>43380000000</v>
      </c>
      <c r="G66" t="str">
        <f t="shared" si="0"/>
        <v>0112102024110010139</v>
      </c>
    </row>
    <row r="67" spans="1:7" hidden="1">
      <c r="A67" t="s">
        <v>2554</v>
      </c>
      <c r="B67">
        <v>17</v>
      </c>
      <c r="C67" t="s">
        <v>2721</v>
      </c>
      <c r="D67" t="s">
        <v>1332</v>
      </c>
      <c r="E67" t="s">
        <v>1333</v>
      </c>
      <c r="F67" s="7">
        <v>8586000000</v>
      </c>
      <c r="G67" t="str">
        <f t="shared" ref="G67:G130" si="1">A67&amp;B67&amp;E67</f>
        <v>0112172024110010210</v>
      </c>
    </row>
    <row r="68" spans="1:7" hidden="1">
      <c r="A68" t="s">
        <v>2554</v>
      </c>
      <c r="B68">
        <v>17</v>
      </c>
      <c r="C68" t="s">
        <v>2717</v>
      </c>
      <c r="D68" t="s">
        <v>1302</v>
      </c>
      <c r="E68" t="s">
        <v>1303</v>
      </c>
      <c r="F68" s="7">
        <v>4900000000</v>
      </c>
      <c r="G68" t="str">
        <f t="shared" si="1"/>
        <v>0112172024110010240</v>
      </c>
    </row>
    <row r="69" spans="1:7" hidden="1">
      <c r="A69" t="s">
        <v>2554</v>
      </c>
      <c r="B69">
        <v>18</v>
      </c>
      <c r="C69" t="s">
        <v>2717</v>
      </c>
      <c r="D69" t="s">
        <v>1302</v>
      </c>
      <c r="E69" t="s">
        <v>1303</v>
      </c>
      <c r="F69" s="7">
        <v>70943726000</v>
      </c>
      <c r="G69" t="str">
        <f t="shared" si="1"/>
        <v>0112182024110010240</v>
      </c>
    </row>
    <row r="70" spans="1:7" hidden="1">
      <c r="A70" t="s">
        <v>2554</v>
      </c>
      <c r="B70">
        <v>19</v>
      </c>
      <c r="C70" t="s">
        <v>2722</v>
      </c>
      <c r="D70" t="s">
        <v>1343</v>
      </c>
      <c r="E70" t="s">
        <v>1344</v>
      </c>
      <c r="F70" s="7">
        <v>812313673858</v>
      </c>
      <c r="G70" t="str">
        <f t="shared" si="1"/>
        <v>0112192024110010202</v>
      </c>
    </row>
    <row r="71" spans="1:7" hidden="1">
      <c r="A71" t="s">
        <v>2554</v>
      </c>
      <c r="B71">
        <v>20</v>
      </c>
      <c r="C71" t="s">
        <v>2722</v>
      </c>
      <c r="D71" t="s">
        <v>1343</v>
      </c>
      <c r="E71" t="s">
        <v>1344</v>
      </c>
      <c r="F71" s="7">
        <v>156165436142</v>
      </c>
      <c r="G71" t="str">
        <f t="shared" si="1"/>
        <v>0112202024110010202</v>
      </c>
    </row>
    <row r="72" spans="1:7" hidden="1">
      <c r="A72" t="s">
        <v>2554</v>
      </c>
      <c r="B72">
        <v>21</v>
      </c>
      <c r="C72" t="s">
        <v>2723</v>
      </c>
      <c r="D72" t="s">
        <v>1350</v>
      </c>
      <c r="E72" t="s">
        <v>1351</v>
      </c>
      <c r="F72" s="7">
        <v>17427000000</v>
      </c>
      <c r="G72" t="str">
        <f t="shared" si="1"/>
        <v>0112212024110010138</v>
      </c>
    </row>
    <row r="73" spans="1:7" hidden="1">
      <c r="A73" t="s">
        <v>2554</v>
      </c>
      <c r="B73">
        <v>21</v>
      </c>
      <c r="C73" t="s">
        <v>2722</v>
      </c>
      <c r="D73" t="s">
        <v>1343</v>
      </c>
      <c r="E73" t="s">
        <v>1344</v>
      </c>
      <c r="F73" s="7">
        <v>23066660000</v>
      </c>
      <c r="G73" t="str">
        <f t="shared" si="1"/>
        <v>0112212024110010202</v>
      </c>
    </row>
    <row r="74" spans="1:7" hidden="1">
      <c r="A74" t="s">
        <v>2554</v>
      </c>
      <c r="B74">
        <v>21</v>
      </c>
      <c r="C74" t="s">
        <v>2717</v>
      </c>
      <c r="D74" t="s">
        <v>1302</v>
      </c>
      <c r="E74" t="s">
        <v>1303</v>
      </c>
      <c r="F74" s="7">
        <v>44502381000</v>
      </c>
      <c r="G74" t="str">
        <f t="shared" si="1"/>
        <v>0112212024110010240</v>
      </c>
    </row>
    <row r="75" spans="1:7" hidden="1">
      <c r="A75" t="s">
        <v>2554</v>
      </c>
      <c r="B75">
        <v>22</v>
      </c>
      <c r="C75" t="s">
        <v>2724</v>
      </c>
      <c r="D75" t="s">
        <v>1355</v>
      </c>
      <c r="E75" t="s">
        <v>1356</v>
      </c>
      <c r="F75" s="7">
        <v>28097300000</v>
      </c>
      <c r="G75" t="str">
        <f t="shared" si="1"/>
        <v>0112222024110010143</v>
      </c>
    </row>
    <row r="76" spans="1:7" hidden="1">
      <c r="A76" t="s">
        <v>2554</v>
      </c>
      <c r="B76">
        <v>23</v>
      </c>
      <c r="C76" t="s">
        <v>2724</v>
      </c>
      <c r="D76" t="s">
        <v>1355</v>
      </c>
      <c r="E76" t="s">
        <v>1356</v>
      </c>
      <c r="F76" s="7">
        <v>9786700000</v>
      </c>
      <c r="G76" t="str">
        <f t="shared" si="1"/>
        <v>0112232024110010143</v>
      </c>
    </row>
    <row r="77" spans="1:7" hidden="1">
      <c r="A77" t="s">
        <v>2554</v>
      </c>
      <c r="B77">
        <v>24</v>
      </c>
      <c r="C77" t="s">
        <v>2299</v>
      </c>
      <c r="D77" t="s">
        <v>1296</v>
      </c>
      <c r="E77" t="s">
        <v>1297</v>
      </c>
      <c r="F77" s="7">
        <v>6890953000</v>
      </c>
      <c r="G77" t="str">
        <f t="shared" si="1"/>
        <v>0112242024110010118</v>
      </c>
    </row>
    <row r="78" spans="1:7" hidden="1">
      <c r="A78" t="s">
        <v>2554</v>
      </c>
      <c r="B78">
        <v>25</v>
      </c>
      <c r="C78" t="s">
        <v>2299</v>
      </c>
      <c r="D78" t="s">
        <v>1296</v>
      </c>
      <c r="E78" t="s">
        <v>1297</v>
      </c>
      <c r="F78" s="7">
        <v>15411195000</v>
      </c>
      <c r="G78" t="str">
        <f t="shared" si="1"/>
        <v>0112252024110010118</v>
      </c>
    </row>
    <row r="79" spans="1:7" hidden="1">
      <c r="A79" t="s">
        <v>2627</v>
      </c>
      <c r="B79">
        <v>4</v>
      </c>
      <c r="C79" t="s">
        <v>2725</v>
      </c>
      <c r="D79" t="s">
        <v>1749</v>
      </c>
      <c r="E79" t="s">
        <v>1750</v>
      </c>
      <c r="F79" s="7">
        <v>40075186000</v>
      </c>
      <c r="G79" t="str">
        <f t="shared" si="1"/>
        <v>011342024110010075</v>
      </c>
    </row>
    <row r="80" spans="1:7" hidden="1">
      <c r="A80" t="s">
        <v>2627</v>
      </c>
      <c r="B80">
        <v>4</v>
      </c>
      <c r="C80" t="s">
        <v>2726</v>
      </c>
      <c r="D80" t="s">
        <v>1752</v>
      </c>
      <c r="E80" t="s">
        <v>1753</v>
      </c>
      <c r="F80" s="7">
        <v>25561813000</v>
      </c>
      <c r="G80" t="str">
        <f t="shared" si="1"/>
        <v>011342024110010116</v>
      </c>
    </row>
    <row r="81" spans="1:7" hidden="1">
      <c r="A81" t="s">
        <v>2627</v>
      </c>
      <c r="B81">
        <v>4</v>
      </c>
      <c r="C81" t="s">
        <v>2431</v>
      </c>
      <c r="D81" t="s">
        <v>1755</v>
      </c>
      <c r="E81" t="s">
        <v>1756</v>
      </c>
      <c r="F81" s="7">
        <v>74727831000</v>
      </c>
      <c r="G81" t="str">
        <f t="shared" si="1"/>
        <v>011342024110010125</v>
      </c>
    </row>
    <row r="82" spans="1:7" hidden="1">
      <c r="A82" t="s">
        <v>2627</v>
      </c>
      <c r="B82">
        <v>5</v>
      </c>
      <c r="C82" t="s">
        <v>2727</v>
      </c>
      <c r="D82" t="s">
        <v>1760</v>
      </c>
      <c r="E82" t="s">
        <v>1761</v>
      </c>
      <c r="F82" s="7">
        <v>2861714535</v>
      </c>
      <c r="G82" t="str">
        <f t="shared" si="1"/>
        <v>011352024110010076</v>
      </c>
    </row>
    <row r="83" spans="1:7" hidden="1">
      <c r="A83" t="s">
        <v>2627</v>
      </c>
      <c r="B83">
        <v>5</v>
      </c>
      <c r="C83" t="s">
        <v>2728</v>
      </c>
      <c r="D83" t="s">
        <v>1763</v>
      </c>
      <c r="E83" t="s">
        <v>1764</v>
      </c>
      <c r="F83" s="7">
        <v>6010536000</v>
      </c>
      <c r="G83" t="str">
        <f t="shared" si="1"/>
        <v>011352024110010100</v>
      </c>
    </row>
    <row r="84" spans="1:7" hidden="1">
      <c r="A84" t="s">
        <v>2627</v>
      </c>
      <c r="B84">
        <v>5</v>
      </c>
      <c r="C84" t="s">
        <v>2729</v>
      </c>
      <c r="D84" t="s">
        <v>1766</v>
      </c>
      <c r="E84" t="s">
        <v>1767</v>
      </c>
      <c r="F84" s="7">
        <v>2105948000</v>
      </c>
      <c r="G84" t="str">
        <f t="shared" si="1"/>
        <v>011352024110010114</v>
      </c>
    </row>
    <row r="85" spans="1:7" hidden="1">
      <c r="A85" t="s">
        <v>2627</v>
      </c>
      <c r="B85">
        <v>5</v>
      </c>
      <c r="C85" t="s">
        <v>2730</v>
      </c>
      <c r="D85" t="s">
        <v>1769</v>
      </c>
      <c r="E85" t="s">
        <v>1770</v>
      </c>
      <c r="F85" s="7">
        <v>104408880000</v>
      </c>
      <c r="G85" t="str">
        <f t="shared" si="1"/>
        <v>011352024110010124</v>
      </c>
    </row>
    <row r="86" spans="1:7" hidden="1">
      <c r="A86" t="s">
        <v>2627</v>
      </c>
      <c r="B86">
        <v>6</v>
      </c>
      <c r="C86" t="s">
        <v>2731</v>
      </c>
      <c r="D86" t="s">
        <v>1778</v>
      </c>
      <c r="E86" t="s">
        <v>1779</v>
      </c>
      <c r="F86" s="7">
        <v>8602671000</v>
      </c>
      <c r="G86" t="str">
        <f t="shared" si="1"/>
        <v>011362024110010096</v>
      </c>
    </row>
    <row r="87" spans="1:7" hidden="1">
      <c r="A87" t="s">
        <v>2627</v>
      </c>
      <c r="B87">
        <v>8</v>
      </c>
      <c r="C87" t="s">
        <v>2732</v>
      </c>
      <c r="D87" t="s">
        <v>1784</v>
      </c>
      <c r="E87" t="s">
        <v>1785</v>
      </c>
      <c r="F87" s="7">
        <v>44515194000</v>
      </c>
      <c r="G87" t="str">
        <f t="shared" si="1"/>
        <v>011382024110010099</v>
      </c>
    </row>
    <row r="88" spans="1:7" hidden="1">
      <c r="A88" t="s">
        <v>2627</v>
      </c>
      <c r="B88">
        <v>8</v>
      </c>
      <c r="C88" t="s">
        <v>2411</v>
      </c>
      <c r="D88" t="s">
        <v>1787</v>
      </c>
      <c r="E88" t="s">
        <v>1788</v>
      </c>
      <c r="F88" s="7">
        <v>176572911000</v>
      </c>
      <c r="G88" t="str">
        <f t="shared" si="1"/>
        <v>011382024110010127</v>
      </c>
    </row>
    <row r="89" spans="1:7" hidden="1">
      <c r="A89" t="s">
        <v>2627</v>
      </c>
      <c r="B89">
        <v>9</v>
      </c>
      <c r="C89" t="s">
        <v>2732</v>
      </c>
      <c r="D89" t="s">
        <v>1784</v>
      </c>
      <c r="E89" t="s">
        <v>1785</v>
      </c>
      <c r="F89" s="7">
        <v>4234801000</v>
      </c>
      <c r="G89" t="str">
        <f t="shared" si="1"/>
        <v>011392024110010099</v>
      </c>
    </row>
    <row r="90" spans="1:7" hidden="1">
      <c r="A90" t="s">
        <v>2627</v>
      </c>
      <c r="B90">
        <v>12</v>
      </c>
      <c r="C90" t="s">
        <v>2727</v>
      </c>
      <c r="D90" t="s">
        <v>1760</v>
      </c>
      <c r="E90" t="s">
        <v>1761</v>
      </c>
      <c r="F90" s="7">
        <v>41916351465</v>
      </c>
      <c r="G90" t="str">
        <f t="shared" si="1"/>
        <v>0113122024110010076</v>
      </c>
    </row>
    <row r="91" spans="1:7" hidden="1">
      <c r="A91" t="s">
        <v>2627</v>
      </c>
      <c r="B91">
        <v>12</v>
      </c>
      <c r="C91" t="s">
        <v>2733</v>
      </c>
      <c r="D91" t="s">
        <v>1804</v>
      </c>
      <c r="E91" t="s">
        <v>1805</v>
      </c>
      <c r="F91" s="7">
        <v>4520205000</v>
      </c>
      <c r="G91" t="str">
        <f t="shared" si="1"/>
        <v>0113122024110010077</v>
      </c>
    </row>
    <row r="92" spans="1:7" hidden="1">
      <c r="A92" t="s">
        <v>2627</v>
      </c>
      <c r="B92">
        <v>12</v>
      </c>
      <c r="C92" t="s">
        <v>2734</v>
      </c>
      <c r="D92" t="s">
        <v>1811</v>
      </c>
      <c r="E92" t="s">
        <v>1812</v>
      </c>
      <c r="F92" s="7">
        <v>471992000</v>
      </c>
      <c r="G92" t="str">
        <f t="shared" si="1"/>
        <v>0113122024110010093</v>
      </c>
    </row>
    <row r="93" spans="1:7" hidden="1">
      <c r="A93" t="s">
        <v>2627</v>
      </c>
      <c r="B93">
        <v>12</v>
      </c>
      <c r="C93" t="s">
        <v>2735</v>
      </c>
      <c r="D93" t="s">
        <v>1814</v>
      </c>
      <c r="E93" t="s">
        <v>1815</v>
      </c>
      <c r="F93" s="7">
        <v>32047408000</v>
      </c>
      <c r="G93" t="str">
        <f t="shared" si="1"/>
        <v>0113122024110010095</v>
      </c>
    </row>
    <row r="94" spans="1:7" hidden="1">
      <c r="A94" t="s">
        <v>2627</v>
      </c>
      <c r="B94">
        <v>12</v>
      </c>
      <c r="C94" t="s">
        <v>2736</v>
      </c>
      <c r="D94" t="s">
        <v>1817</v>
      </c>
      <c r="E94" t="s">
        <v>1818</v>
      </c>
      <c r="F94" s="7">
        <v>19215836520</v>
      </c>
      <c r="G94" t="str">
        <f t="shared" si="1"/>
        <v>0113122024110010097</v>
      </c>
    </row>
    <row r="95" spans="1:7" hidden="1">
      <c r="A95" t="s">
        <v>2627</v>
      </c>
      <c r="B95">
        <v>12</v>
      </c>
      <c r="C95" t="s">
        <v>2426</v>
      </c>
      <c r="D95" t="s">
        <v>1820</v>
      </c>
      <c r="E95" t="s">
        <v>1821</v>
      </c>
      <c r="F95" s="7">
        <v>30833127000</v>
      </c>
      <c r="G95" t="str">
        <f t="shared" si="1"/>
        <v>0113122024110010104</v>
      </c>
    </row>
    <row r="96" spans="1:7" hidden="1">
      <c r="A96" t="s">
        <v>2627</v>
      </c>
      <c r="B96">
        <v>13</v>
      </c>
      <c r="C96" t="s">
        <v>2734</v>
      </c>
      <c r="D96" t="s">
        <v>1811</v>
      </c>
      <c r="E96" t="s">
        <v>1812</v>
      </c>
      <c r="F96" s="7">
        <v>98218000</v>
      </c>
      <c r="G96" t="str">
        <f t="shared" si="1"/>
        <v>0113132024110010093</v>
      </c>
    </row>
    <row r="97" spans="1:7" hidden="1">
      <c r="A97" t="s">
        <v>2627</v>
      </c>
      <c r="B97">
        <v>13</v>
      </c>
      <c r="C97" t="s">
        <v>2736</v>
      </c>
      <c r="D97" t="s">
        <v>1817</v>
      </c>
      <c r="E97" t="s">
        <v>1818</v>
      </c>
      <c r="F97" s="7">
        <v>8466156480</v>
      </c>
      <c r="G97" t="str">
        <f t="shared" si="1"/>
        <v>0113132024110010097</v>
      </c>
    </row>
    <row r="98" spans="1:7" hidden="1">
      <c r="A98" t="s">
        <v>2627</v>
      </c>
      <c r="B98">
        <v>14</v>
      </c>
      <c r="C98" t="s">
        <v>2736</v>
      </c>
      <c r="D98" t="s">
        <v>1817</v>
      </c>
      <c r="E98" t="s">
        <v>1818</v>
      </c>
      <c r="F98" s="7">
        <v>5769000000</v>
      </c>
      <c r="G98" t="str">
        <f t="shared" si="1"/>
        <v>0113142024110010097</v>
      </c>
    </row>
    <row r="99" spans="1:7" hidden="1">
      <c r="A99" t="s">
        <v>2597</v>
      </c>
      <c r="B99">
        <v>1</v>
      </c>
      <c r="C99" t="s">
        <v>2737</v>
      </c>
      <c r="D99" t="s">
        <v>1583</v>
      </c>
      <c r="E99" t="s">
        <v>1584</v>
      </c>
      <c r="F99" s="7">
        <v>48649191000</v>
      </c>
      <c r="G99" t="str">
        <f t="shared" si="1"/>
        <v>011712024110010271</v>
      </c>
    </row>
    <row r="100" spans="1:7" hidden="1">
      <c r="A100" t="s">
        <v>2597</v>
      </c>
      <c r="B100">
        <v>2</v>
      </c>
      <c r="C100" t="s">
        <v>2738</v>
      </c>
      <c r="D100" t="s">
        <v>1591</v>
      </c>
      <c r="E100" t="s">
        <v>1592</v>
      </c>
      <c r="F100" s="7">
        <v>2517394728</v>
      </c>
      <c r="G100" t="str">
        <f t="shared" si="1"/>
        <v>011722024110010267</v>
      </c>
    </row>
    <row r="101" spans="1:7" hidden="1">
      <c r="A101" t="s">
        <v>2597</v>
      </c>
      <c r="B101">
        <v>2</v>
      </c>
      <c r="C101" t="s">
        <v>2739</v>
      </c>
      <c r="D101" t="s">
        <v>1594</v>
      </c>
      <c r="E101" t="s">
        <v>1595</v>
      </c>
      <c r="F101" s="7">
        <v>471795000</v>
      </c>
      <c r="G101" t="str">
        <f t="shared" si="1"/>
        <v>011722024110010268</v>
      </c>
    </row>
    <row r="102" spans="1:7" hidden="1">
      <c r="A102" t="s">
        <v>2597</v>
      </c>
      <c r="B102">
        <v>2</v>
      </c>
      <c r="C102" t="s">
        <v>2740</v>
      </c>
      <c r="D102" t="s">
        <v>1597</v>
      </c>
      <c r="E102" t="s">
        <v>1598</v>
      </c>
      <c r="F102" s="7">
        <v>24802624000</v>
      </c>
      <c r="G102" t="str">
        <f t="shared" si="1"/>
        <v>011722024110010270</v>
      </c>
    </row>
    <row r="103" spans="1:7" hidden="1">
      <c r="A103" t="s">
        <v>2597</v>
      </c>
      <c r="B103">
        <v>2</v>
      </c>
      <c r="C103" t="s">
        <v>2741</v>
      </c>
      <c r="D103" t="s">
        <v>1600</v>
      </c>
      <c r="E103" t="s">
        <v>1601</v>
      </c>
      <c r="F103" s="7">
        <v>15800061000</v>
      </c>
      <c r="G103" t="str">
        <f t="shared" si="1"/>
        <v>011722020110010275</v>
      </c>
    </row>
    <row r="104" spans="1:7" hidden="1">
      <c r="A104" t="s">
        <v>2597</v>
      </c>
      <c r="B104">
        <v>3</v>
      </c>
      <c r="C104" t="s">
        <v>2742</v>
      </c>
      <c r="D104" t="s">
        <v>1605</v>
      </c>
      <c r="E104" t="s">
        <v>1606</v>
      </c>
      <c r="F104" s="7">
        <v>36961832000</v>
      </c>
      <c r="G104" t="str">
        <f t="shared" si="1"/>
        <v>011732024110010266</v>
      </c>
    </row>
    <row r="105" spans="1:7" hidden="1">
      <c r="A105" t="s">
        <v>2597</v>
      </c>
      <c r="B105">
        <v>3</v>
      </c>
      <c r="C105" t="s">
        <v>2738</v>
      </c>
      <c r="D105" t="s">
        <v>1591</v>
      </c>
      <c r="E105" t="s">
        <v>1592</v>
      </c>
      <c r="F105" s="7">
        <v>0</v>
      </c>
      <c r="G105" t="str">
        <f t="shared" si="1"/>
        <v>011732024110010267</v>
      </c>
    </row>
    <row r="106" spans="1:7" hidden="1">
      <c r="A106" t="s">
        <v>2597</v>
      </c>
      <c r="B106">
        <v>4</v>
      </c>
      <c r="C106" t="s">
        <v>2743</v>
      </c>
      <c r="D106" t="s">
        <v>1612</v>
      </c>
      <c r="E106" t="s">
        <v>1613</v>
      </c>
      <c r="F106" s="7">
        <v>4309313000</v>
      </c>
      <c r="G106" t="str">
        <f t="shared" si="1"/>
        <v>011742024110010265</v>
      </c>
    </row>
    <row r="107" spans="1:7" hidden="1">
      <c r="A107" t="s">
        <v>2597</v>
      </c>
      <c r="B107">
        <v>5</v>
      </c>
      <c r="C107" t="s">
        <v>2744</v>
      </c>
      <c r="D107" t="s">
        <v>1617</v>
      </c>
      <c r="E107" t="s">
        <v>1618</v>
      </c>
      <c r="F107" s="7">
        <v>7599710000</v>
      </c>
      <c r="G107" t="str">
        <f t="shared" si="1"/>
        <v>011752024110010273</v>
      </c>
    </row>
    <row r="108" spans="1:7" hidden="1">
      <c r="A108" t="s">
        <v>2597</v>
      </c>
      <c r="B108">
        <v>8</v>
      </c>
      <c r="C108" t="s">
        <v>2745</v>
      </c>
      <c r="D108" t="s">
        <v>1623</v>
      </c>
      <c r="E108" t="s">
        <v>1624</v>
      </c>
      <c r="F108" s="7">
        <v>799288000</v>
      </c>
      <c r="G108" t="str">
        <f t="shared" si="1"/>
        <v>011782024110010269</v>
      </c>
    </row>
    <row r="109" spans="1:7" hidden="1">
      <c r="A109" t="s">
        <v>2597</v>
      </c>
      <c r="B109">
        <v>9</v>
      </c>
      <c r="C109" t="s">
        <v>2745</v>
      </c>
      <c r="D109" t="s">
        <v>1623</v>
      </c>
      <c r="E109" t="s">
        <v>1624</v>
      </c>
      <c r="F109" s="7">
        <v>5439032000</v>
      </c>
      <c r="G109" t="str">
        <f t="shared" si="1"/>
        <v>011792024110010269</v>
      </c>
    </row>
    <row r="110" spans="1:7" hidden="1">
      <c r="A110" t="s">
        <v>2597</v>
      </c>
      <c r="B110">
        <v>10</v>
      </c>
      <c r="C110" t="s">
        <v>2746</v>
      </c>
      <c r="D110" t="s">
        <v>1628</v>
      </c>
      <c r="E110" t="s">
        <v>1629</v>
      </c>
      <c r="F110" s="7">
        <v>5095267000</v>
      </c>
      <c r="G110" t="str">
        <f t="shared" si="1"/>
        <v>0117102024110010264</v>
      </c>
    </row>
    <row r="111" spans="1:7" hidden="1">
      <c r="A111" t="s">
        <v>2597</v>
      </c>
      <c r="B111">
        <v>10</v>
      </c>
      <c r="C111" t="s">
        <v>2745</v>
      </c>
      <c r="D111" t="s">
        <v>1623</v>
      </c>
      <c r="E111" t="s">
        <v>1624</v>
      </c>
      <c r="F111" s="7">
        <v>14587931000</v>
      </c>
      <c r="G111" t="str">
        <f t="shared" si="1"/>
        <v>0117102024110010269</v>
      </c>
    </row>
    <row r="112" spans="1:7" hidden="1">
      <c r="A112" t="s">
        <v>2597</v>
      </c>
      <c r="B112">
        <v>14</v>
      </c>
      <c r="C112" t="s">
        <v>2738</v>
      </c>
      <c r="D112" t="s">
        <v>1591</v>
      </c>
      <c r="E112" t="s">
        <v>1592</v>
      </c>
      <c r="F112" s="7">
        <v>4543358272</v>
      </c>
      <c r="G112" t="str">
        <f t="shared" si="1"/>
        <v>0117142024110010267</v>
      </c>
    </row>
    <row r="113" spans="1:7" hidden="1">
      <c r="A113" t="s">
        <v>2299</v>
      </c>
      <c r="B113">
        <v>1</v>
      </c>
      <c r="C113" t="s">
        <v>2662</v>
      </c>
      <c r="D113" t="s">
        <v>29</v>
      </c>
      <c r="E113" t="s">
        <v>30</v>
      </c>
      <c r="F113" s="7">
        <v>2738585000</v>
      </c>
      <c r="G113" t="str">
        <f t="shared" si="1"/>
        <v>011812024110010213</v>
      </c>
    </row>
    <row r="114" spans="1:7" hidden="1">
      <c r="A114" t="s">
        <v>2299</v>
      </c>
      <c r="B114">
        <v>2</v>
      </c>
      <c r="C114" t="s">
        <v>2473</v>
      </c>
      <c r="D114" t="s">
        <v>47</v>
      </c>
      <c r="E114" t="s">
        <v>48</v>
      </c>
      <c r="F114" s="7">
        <v>3270868118</v>
      </c>
      <c r="G114" t="str">
        <f t="shared" si="1"/>
        <v>011822024110010218</v>
      </c>
    </row>
    <row r="115" spans="1:7" hidden="1">
      <c r="A115" t="s">
        <v>2299</v>
      </c>
      <c r="B115">
        <v>3</v>
      </c>
      <c r="C115" t="s">
        <v>2678</v>
      </c>
      <c r="D115" t="s">
        <v>54</v>
      </c>
      <c r="E115" t="s">
        <v>55</v>
      </c>
      <c r="F115" s="7">
        <v>111695543372</v>
      </c>
      <c r="G115" t="str">
        <f t="shared" si="1"/>
        <v>011832024110010222</v>
      </c>
    </row>
    <row r="116" spans="1:7" hidden="1">
      <c r="A116" t="s">
        <v>2299</v>
      </c>
      <c r="B116">
        <v>4</v>
      </c>
      <c r="C116" t="s">
        <v>2678</v>
      </c>
      <c r="D116" t="s">
        <v>54</v>
      </c>
      <c r="E116" t="s">
        <v>55</v>
      </c>
      <c r="F116" s="7">
        <v>224404512372</v>
      </c>
      <c r="G116" t="str">
        <f t="shared" si="1"/>
        <v>011842024110010222</v>
      </c>
    </row>
    <row r="117" spans="1:7" hidden="1">
      <c r="A117" t="s">
        <v>2299</v>
      </c>
      <c r="B117">
        <v>5</v>
      </c>
      <c r="C117" t="s">
        <v>2678</v>
      </c>
      <c r="D117" t="s">
        <v>54</v>
      </c>
      <c r="E117" t="s">
        <v>55</v>
      </c>
      <c r="F117" s="7">
        <v>3036160256</v>
      </c>
      <c r="G117" t="str">
        <f t="shared" si="1"/>
        <v>011852024110010222</v>
      </c>
    </row>
    <row r="118" spans="1:7" hidden="1">
      <c r="A118" t="s">
        <v>2299</v>
      </c>
      <c r="B118">
        <v>6</v>
      </c>
      <c r="C118" t="s">
        <v>2667</v>
      </c>
      <c r="D118" t="s">
        <v>70</v>
      </c>
      <c r="E118" t="s">
        <v>71</v>
      </c>
      <c r="F118" s="7">
        <v>2509152337</v>
      </c>
      <c r="G118" t="str">
        <f t="shared" si="1"/>
        <v>011862024110010215</v>
      </c>
    </row>
    <row r="119" spans="1:7" hidden="1">
      <c r="A119" t="s">
        <v>2299</v>
      </c>
      <c r="B119">
        <v>7</v>
      </c>
      <c r="C119" t="s">
        <v>2667</v>
      </c>
      <c r="D119" t="s">
        <v>70</v>
      </c>
      <c r="E119" t="s">
        <v>71</v>
      </c>
      <c r="F119" s="7">
        <v>539023000</v>
      </c>
      <c r="G119" t="str">
        <f t="shared" si="1"/>
        <v>011872024110010215</v>
      </c>
    </row>
    <row r="120" spans="1:7" hidden="1">
      <c r="A120" t="s">
        <v>2299</v>
      </c>
      <c r="B120">
        <v>8</v>
      </c>
      <c r="C120" t="s">
        <v>2399</v>
      </c>
      <c r="D120" t="s">
        <v>79</v>
      </c>
      <c r="E120" t="s">
        <v>80</v>
      </c>
      <c r="F120" s="7">
        <v>1049215000</v>
      </c>
      <c r="G120" t="str">
        <f t="shared" si="1"/>
        <v>011882024110010226</v>
      </c>
    </row>
    <row r="121" spans="1:7" hidden="1">
      <c r="A121" t="s">
        <v>2299</v>
      </c>
      <c r="B121">
        <v>9</v>
      </c>
      <c r="C121" t="s">
        <v>2473</v>
      </c>
      <c r="D121" t="s">
        <v>47</v>
      </c>
      <c r="E121" t="s">
        <v>48</v>
      </c>
      <c r="F121" s="7">
        <v>232183882</v>
      </c>
      <c r="G121" t="str">
        <f t="shared" si="1"/>
        <v>011892024110010218</v>
      </c>
    </row>
    <row r="122" spans="1:7" hidden="1">
      <c r="A122" t="s">
        <v>2299</v>
      </c>
      <c r="B122">
        <v>10</v>
      </c>
      <c r="C122" t="s">
        <v>2549</v>
      </c>
      <c r="D122" t="s">
        <v>85</v>
      </c>
      <c r="E122" t="s">
        <v>86</v>
      </c>
      <c r="F122" s="7">
        <v>50665282000</v>
      </c>
      <c r="G122" t="str">
        <f t="shared" si="1"/>
        <v>0118102024110010214</v>
      </c>
    </row>
    <row r="123" spans="1:7" hidden="1">
      <c r="A123" t="s">
        <v>2299</v>
      </c>
      <c r="B123">
        <v>10</v>
      </c>
      <c r="C123" t="s">
        <v>2747</v>
      </c>
      <c r="D123" t="s">
        <v>88</v>
      </c>
      <c r="E123" t="s">
        <v>89</v>
      </c>
      <c r="F123" s="7">
        <v>81496552000</v>
      </c>
      <c r="G123" t="str">
        <f t="shared" si="1"/>
        <v>0118102020110010320</v>
      </c>
    </row>
    <row r="124" spans="1:7" hidden="1">
      <c r="A124" t="s">
        <v>2299</v>
      </c>
      <c r="B124">
        <v>11</v>
      </c>
      <c r="C124" t="s">
        <v>2667</v>
      </c>
      <c r="D124" t="s">
        <v>70</v>
      </c>
      <c r="E124" t="s">
        <v>71</v>
      </c>
      <c r="F124" s="7">
        <v>1702693663</v>
      </c>
      <c r="G124" t="str">
        <f t="shared" si="1"/>
        <v>0118112024110010215</v>
      </c>
    </row>
    <row r="125" spans="1:7" hidden="1">
      <c r="A125" t="s">
        <v>2299</v>
      </c>
      <c r="B125">
        <v>17</v>
      </c>
      <c r="C125" t="s">
        <v>2399</v>
      </c>
      <c r="D125" t="s">
        <v>79</v>
      </c>
      <c r="E125" t="s">
        <v>80</v>
      </c>
      <c r="F125" s="7">
        <v>9733606000</v>
      </c>
      <c r="G125" t="str">
        <f t="shared" si="1"/>
        <v>0118172024110010226</v>
      </c>
    </row>
    <row r="126" spans="1:7" hidden="1">
      <c r="A126" t="s">
        <v>2299</v>
      </c>
      <c r="B126">
        <v>18</v>
      </c>
      <c r="C126" t="s">
        <v>2748</v>
      </c>
      <c r="D126" t="s">
        <v>106</v>
      </c>
      <c r="E126" t="s">
        <v>107</v>
      </c>
      <c r="F126" s="7">
        <v>23905393971</v>
      </c>
      <c r="G126" t="str">
        <f t="shared" si="1"/>
        <v>0118182024110010250</v>
      </c>
    </row>
    <row r="127" spans="1:7" hidden="1">
      <c r="A127" t="s">
        <v>2299</v>
      </c>
      <c r="B127">
        <v>19</v>
      </c>
      <c r="C127" t="s">
        <v>2749</v>
      </c>
      <c r="D127" t="s">
        <v>111</v>
      </c>
      <c r="E127" t="s">
        <v>112</v>
      </c>
      <c r="F127" s="7">
        <v>3612947000</v>
      </c>
      <c r="G127" t="str">
        <f t="shared" si="1"/>
        <v>0118192024110010209</v>
      </c>
    </row>
    <row r="128" spans="1:7" hidden="1">
      <c r="A128" t="s">
        <v>2299</v>
      </c>
      <c r="B128">
        <v>19</v>
      </c>
      <c r="C128" t="s">
        <v>2748</v>
      </c>
      <c r="D128" t="s">
        <v>106</v>
      </c>
      <c r="E128" t="s">
        <v>107</v>
      </c>
      <c r="F128" s="7">
        <v>1449956819</v>
      </c>
      <c r="G128" t="str">
        <f t="shared" si="1"/>
        <v>0118192024110010250</v>
      </c>
    </row>
    <row r="129" spans="1:7" hidden="1">
      <c r="A129" t="s">
        <v>2299</v>
      </c>
      <c r="B129">
        <v>20</v>
      </c>
      <c r="C129" t="s">
        <v>2748</v>
      </c>
      <c r="D129" t="s">
        <v>106</v>
      </c>
      <c r="E129" t="s">
        <v>107</v>
      </c>
      <c r="F129" s="7">
        <v>3531566210</v>
      </c>
      <c r="G129" t="str">
        <f t="shared" si="1"/>
        <v>0118202024110010250</v>
      </c>
    </row>
    <row r="130" spans="1:7" hidden="1">
      <c r="A130" t="s">
        <v>2645</v>
      </c>
      <c r="B130">
        <v>1</v>
      </c>
      <c r="C130" t="s">
        <v>2750</v>
      </c>
      <c r="D130" t="s">
        <v>1914</v>
      </c>
      <c r="E130" t="s">
        <v>1915</v>
      </c>
      <c r="F130" s="7">
        <v>44479016995</v>
      </c>
      <c r="G130" t="str">
        <f t="shared" si="1"/>
        <v>011912024110010152</v>
      </c>
    </row>
    <row r="131" spans="1:7" hidden="1">
      <c r="A131" t="s">
        <v>2645</v>
      </c>
      <c r="B131">
        <v>2</v>
      </c>
      <c r="C131" t="s">
        <v>2751</v>
      </c>
      <c r="D131" t="s">
        <v>1953</v>
      </c>
      <c r="E131" t="s">
        <v>1954</v>
      </c>
      <c r="F131" s="7">
        <v>10026380000</v>
      </c>
      <c r="G131" t="str">
        <f t="shared" ref="G131:G194" si="2">A131&amp;B131&amp;E131</f>
        <v>011922024110010144</v>
      </c>
    </row>
    <row r="132" spans="1:7" hidden="1">
      <c r="A132" t="s">
        <v>2645</v>
      </c>
      <c r="B132">
        <v>3</v>
      </c>
      <c r="C132" t="s">
        <v>2752</v>
      </c>
      <c r="D132" t="s">
        <v>1919</v>
      </c>
      <c r="E132" t="s">
        <v>1920</v>
      </c>
      <c r="F132" s="7">
        <v>3100161146</v>
      </c>
      <c r="G132" t="str">
        <f t="shared" si="2"/>
        <v>011932024110010081</v>
      </c>
    </row>
    <row r="133" spans="1:7" hidden="1">
      <c r="A133" t="s">
        <v>2645</v>
      </c>
      <c r="B133">
        <v>4</v>
      </c>
      <c r="C133" t="s">
        <v>2753</v>
      </c>
      <c r="D133" t="s">
        <v>1924</v>
      </c>
      <c r="E133" t="s">
        <v>1925</v>
      </c>
      <c r="F133" s="7">
        <v>4053827000</v>
      </c>
      <c r="G133" t="str">
        <f t="shared" si="2"/>
        <v>011942024110010080</v>
      </c>
    </row>
    <row r="134" spans="1:7" hidden="1">
      <c r="A134" t="s">
        <v>2645</v>
      </c>
      <c r="B134">
        <v>6</v>
      </c>
      <c r="C134" t="s">
        <v>2754</v>
      </c>
      <c r="D134" t="s">
        <v>1930</v>
      </c>
      <c r="E134" t="s">
        <v>1931</v>
      </c>
      <c r="F134" s="7">
        <v>69180994005</v>
      </c>
      <c r="G134" t="str">
        <f t="shared" si="2"/>
        <v>011962024110010123</v>
      </c>
    </row>
    <row r="135" spans="1:7" hidden="1">
      <c r="A135" t="s">
        <v>2645</v>
      </c>
      <c r="B135">
        <v>7</v>
      </c>
      <c r="C135" t="s">
        <v>2755</v>
      </c>
      <c r="D135" t="s">
        <v>1936</v>
      </c>
      <c r="E135" t="s">
        <v>1937</v>
      </c>
      <c r="F135" s="7">
        <v>54998411130</v>
      </c>
      <c r="G135" t="str">
        <f t="shared" si="2"/>
        <v>011972024110010082</v>
      </c>
    </row>
    <row r="136" spans="1:7" hidden="1">
      <c r="A136" t="s">
        <v>2645</v>
      </c>
      <c r="B136">
        <v>8</v>
      </c>
      <c r="C136" t="s">
        <v>2756</v>
      </c>
      <c r="D136" t="s">
        <v>1945</v>
      </c>
      <c r="E136" t="s">
        <v>1946</v>
      </c>
      <c r="F136" s="7">
        <v>737600000</v>
      </c>
      <c r="G136" t="str">
        <f t="shared" si="2"/>
        <v>011982024110010217</v>
      </c>
    </row>
    <row r="137" spans="1:7" hidden="1">
      <c r="A137" t="s">
        <v>2645</v>
      </c>
      <c r="B137">
        <v>9</v>
      </c>
      <c r="C137" t="s">
        <v>2753</v>
      </c>
      <c r="D137" t="s">
        <v>1924</v>
      </c>
      <c r="E137" t="s">
        <v>1925</v>
      </c>
      <c r="F137" s="7">
        <v>5747205000</v>
      </c>
      <c r="G137" t="str">
        <f t="shared" si="2"/>
        <v>011992024110010080</v>
      </c>
    </row>
    <row r="138" spans="1:7" hidden="1">
      <c r="A138" t="s">
        <v>2645</v>
      </c>
      <c r="B138">
        <v>9</v>
      </c>
      <c r="C138" t="s">
        <v>2437</v>
      </c>
      <c r="D138" t="s">
        <v>1942</v>
      </c>
      <c r="E138" t="s">
        <v>1943</v>
      </c>
      <c r="F138" s="7">
        <v>37030517682</v>
      </c>
      <c r="G138" t="str">
        <f t="shared" si="2"/>
        <v>011992024110010102</v>
      </c>
    </row>
    <row r="139" spans="1:7" hidden="1">
      <c r="A139" t="s">
        <v>2645</v>
      </c>
      <c r="B139">
        <v>9</v>
      </c>
      <c r="C139" t="s">
        <v>2756</v>
      </c>
      <c r="D139" t="s">
        <v>1945</v>
      </c>
      <c r="E139" t="s">
        <v>1946</v>
      </c>
      <c r="F139" s="7">
        <v>11731684235</v>
      </c>
      <c r="G139" t="str">
        <f t="shared" si="2"/>
        <v>011992024110010217</v>
      </c>
    </row>
    <row r="140" spans="1:7" hidden="1">
      <c r="A140" t="s">
        <v>2645</v>
      </c>
      <c r="B140">
        <v>10</v>
      </c>
      <c r="C140" t="s">
        <v>2530</v>
      </c>
      <c r="D140" t="s">
        <v>1960</v>
      </c>
      <c r="E140" t="s">
        <v>1961</v>
      </c>
      <c r="F140" s="7">
        <v>17481811807</v>
      </c>
      <c r="G140" t="str">
        <f t="shared" si="2"/>
        <v>0119102024110010122</v>
      </c>
    </row>
    <row r="141" spans="1:7" hidden="1">
      <c r="A141" t="s">
        <v>2645</v>
      </c>
      <c r="B141">
        <v>12</v>
      </c>
      <c r="C141" t="s">
        <v>2753</v>
      </c>
      <c r="D141" t="s">
        <v>1924</v>
      </c>
      <c r="E141" t="s">
        <v>1925</v>
      </c>
      <c r="F141" s="7">
        <v>6777037000</v>
      </c>
      <c r="G141" t="str">
        <f t="shared" si="2"/>
        <v>0119122024110010080</v>
      </c>
    </row>
    <row r="142" spans="1:7" hidden="1">
      <c r="A142" t="s">
        <v>2645</v>
      </c>
      <c r="B142">
        <v>14</v>
      </c>
      <c r="C142" t="s">
        <v>2757</v>
      </c>
      <c r="D142" t="s">
        <v>1966</v>
      </c>
      <c r="E142" t="s">
        <v>1967</v>
      </c>
      <c r="F142" s="7">
        <v>6730768500</v>
      </c>
      <c r="G142" t="str">
        <f t="shared" si="2"/>
        <v>0119142024110010163</v>
      </c>
    </row>
    <row r="143" spans="1:7" hidden="1">
      <c r="A143" t="s">
        <v>2645</v>
      </c>
      <c r="B143">
        <v>15</v>
      </c>
      <c r="C143" t="s">
        <v>2757</v>
      </c>
      <c r="D143" t="s">
        <v>1966</v>
      </c>
      <c r="E143" t="s">
        <v>1967</v>
      </c>
      <c r="F143" s="7">
        <v>11000000</v>
      </c>
      <c r="G143" t="str">
        <f t="shared" si="2"/>
        <v>0119152024110010163</v>
      </c>
    </row>
    <row r="144" spans="1:7" hidden="1">
      <c r="A144" t="s">
        <v>2645</v>
      </c>
      <c r="B144">
        <v>16</v>
      </c>
      <c r="C144" t="s">
        <v>2757</v>
      </c>
      <c r="D144" t="s">
        <v>1966</v>
      </c>
      <c r="E144" t="s">
        <v>1967</v>
      </c>
      <c r="F144" s="7">
        <v>3317323500</v>
      </c>
      <c r="G144" t="str">
        <f t="shared" si="2"/>
        <v>0119162024110010163</v>
      </c>
    </row>
    <row r="145" spans="1:7" hidden="1">
      <c r="A145" t="s">
        <v>2645</v>
      </c>
      <c r="B145">
        <v>29</v>
      </c>
      <c r="C145" t="s">
        <v>2757</v>
      </c>
      <c r="D145" t="s">
        <v>1966</v>
      </c>
      <c r="E145" t="s">
        <v>1967</v>
      </c>
      <c r="F145" s="7">
        <v>3364908000</v>
      </c>
      <c r="G145" t="str">
        <f t="shared" si="2"/>
        <v>0119292024110010163</v>
      </c>
    </row>
    <row r="146" spans="1:7" hidden="1">
      <c r="A146" t="s">
        <v>2367</v>
      </c>
      <c r="B146">
        <v>1</v>
      </c>
      <c r="C146" t="s">
        <v>2758</v>
      </c>
      <c r="D146" t="s">
        <v>172</v>
      </c>
      <c r="E146" t="s">
        <v>173</v>
      </c>
      <c r="F146" s="7">
        <v>492430000</v>
      </c>
      <c r="G146" t="str">
        <f t="shared" si="2"/>
        <v>012012024110010153</v>
      </c>
    </row>
    <row r="147" spans="1:7" hidden="1">
      <c r="A147" t="s">
        <v>2367</v>
      </c>
      <c r="B147">
        <v>1</v>
      </c>
      <c r="C147" t="s">
        <v>2759</v>
      </c>
      <c r="D147" t="s">
        <v>175</v>
      </c>
      <c r="E147" t="s">
        <v>176</v>
      </c>
      <c r="F147" s="7">
        <v>16019582000</v>
      </c>
      <c r="G147" t="str">
        <f t="shared" si="2"/>
        <v>012012024110010156</v>
      </c>
    </row>
    <row r="148" spans="1:7" hidden="1">
      <c r="A148" t="s">
        <v>2367</v>
      </c>
      <c r="B148">
        <v>2</v>
      </c>
      <c r="C148" t="s">
        <v>2760</v>
      </c>
      <c r="D148" t="s">
        <v>182</v>
      </c>
      <c r="E148" t="s">
        <v>183</v>
      </c>
      <c r="F148" s="7">
        <v>12598567000</v>
      </c>
      <c r="G148" t="str">
        <f t="shared" si="2"/>
        <v>012022024110010157</v>
      </c>
    </row>
    <row r="149" spans="1:7" hidden="1">
      <c r="A149" t="s">
        <v>2367</v>
      </c>
      <c r="B149">
        <v>3</v>
      </c>
      <c r="C149" t="s">
        <v>2760</v>
      </c>
      <c r="D149" t="s">
        <v>182</v>
      </c>
      <c r="E149" t="s">
        <v>183</v>
      </c>
      <c r="F149" s="7">
        <v>757450000</v>
      </c>
      <c r="G149" t="str">
        <f t="shared" si="2"/>
        <v>012032024110010157</v>
      </c>
    </row>
    <row r="150" spans="1:7" hidden="1">
      <c r="A150" t="s">
        <v>2367</v>
      </c>
      <c r="B150">
        <v>3</v>
      </c>
      <c r="C150" t="s">
        <v>2654</v>
      </c>
      <c r="D150" t="s">
        <v>192</v>
      </c>
      <c r="E150" t="s">
        <v>193</v>
      </c>
      <c r="F150" s="7">
        <v>2290999000</v>
      </c>
      <c r="G150" t="str">
        <f t="shared" si="2"/>
        <v>012032024110010211</v>
      </c>
    </row>
    <row r="151" spans="1:7" hidden="1">
      <c r="A151" t="s">
        <v>2367</v>
      </c>
      <c r="B151">
        <v>6</v>
      </c>
      <c r="C151" t="s">
        <v>2761</v>
      </c>
      <c r="D151" t="s">
        <v>199</v>
      </c>
      <c r="E151" t="s">
        <v>200</v>
      </c>
      <c r="F151" s="7">
        <v>6795490000</v>
      </c>
      <c r="G151" t="str">
        <f t="shared" si="2"/>
        <v>012062024110010185</v>
      </c>
    </row>
    <row r="152" spans="1:7" hidden="1">
      <c r="A152" t="s">
        <v>2367</v>
      </c>
      <c r="B152">
        <v>6</v>
      </c>
      <c r="C152" t="s">
        <v>2762</v>
      </c>
      <c r="D152" t="s">
        <v>202</v>
      </c>
      <c r="E152" t="s">
        <v>203</v>
      </c>
      <c r="F152" s="7">
        <v>2999269000</v>
      </c>
      <c r="G152" t="str">
        <f t="shared" si="2"/>
        <v>012062024110010239</v>
      </c>
    </row>
    <row r="153" spans="1:7" hidden="1">
      <c r="A153" t="s">
        <v>2367</v>
      </c>
      <c r="B153">
        <v>6</v>
      </c>
      <c r="C153" t="s">
        <v>2763</v>
      </c>
      <c r="D153" t="s">
        <v>205</v>
      </c>
      <c r="E153" t="s">
        <v>206</v>
      </c>
      <c r="F153" s="7">
        <v>1013853000</v>
      </c>
      <c r="G153" t="str">
        <f t="shared" si="2"/>
        <v>012062024110010243</v>
      </c>
    </row>
    <row r="154" spans="1:7" hidden="1">
      <c r="A154" t="s">
        <v>2367</v>
      </c>
      <c r="B154">
        <v>9</v>
      </c>
      <c r="C154" t="s">
        <v>2764</v>
      </c>
      <c r="D154" t="s">
        <v>213</v>
      </c>
      <c r="E154" t="s">
        <v>214</v>
      </c>
      <c r="F154" s="7">
        <v>10676075851</v>
      </c>
      <c r="G154" t="str">
        <f t="shared" si="2"/>
        <v>012092024110010162</v>
      </c>
    </row>
    <row r="155" spans="1:7" hidden="1">
      <c r="A155" t="s">
        <v>2367</v>
      </c>
      <c r="B155">
        <v>10</v>
      </c>
      <c r="C155" t="s">
        <v>2764</v>
      </c>
      <c r="D155" t="s">
        <v>213</v>
      </c>
      <c r="E155" t="s">
        <v>214</v>
      </c>
      <c r="F155" s="7">
        <v>767209149</v>
      </c>
      <c r="G155" t="str">
        <f t="shared" si="2"/>
        <v>0120102024110010162</v>
      </c>
    </row>
    <row r="156" spans="1:7" hidden="1">
      <c r="A156" t="s">
        <v>2367</v>
      </c>
      <c r="B156">
        <v>11</v>
      </c>
      <c r="C156" t="s">
        <v>2765</v>
      </c>
      <c r="D156" t="s">
        <v>220</v>
      </c>
      <c r="E156" t="s">
        <v>221</v>
      </c>
      <c r="F156" s="7">
        <v>289242000</v>
      </c>
      <c r="G156" t="str">
        <f t="shared" si="2"/>
        <v>0120112024110010160</v>
      </c>
    </row>
    <row r="157" spans="1:7" hidden="1">
      <c r="A157" t="s">
        <v>2367</v>
      </c>
      <c r="B157">
        <v>12</v>
      </c>
      <c r="C157" t="s">
        <v>2765</v>
      </c>
      <c r="D157" t="s">
        <v>220</v>
      </c>
      <c r="E157" t="s">
        <v>221</v>
      </c>
      <c r="F157" s="7">
        <v>966053000</v>
      </c>
      <c r="G157" t="str">
        <f t="shared" si="2"/>
        <v>0120122024110010160</v>
      </c>
    </row>
    <row r="158" spans="1:7" hidden="1">
      <c r="A158" t="s">
        <v>2367</v>
      </c>
      <c r="B158">
        <v>13</v>
      </c>
      <c r="C158" t="s">
        <v>2766</v>
      </c>
      <c r="D158" t="s">
        <v>228</v>
      </c>
      <c r="E158" t="s">
        <v>229</v>
      </c>
      <c r="F158" s="7">
        <v>1897810000</v>
      </c>
      <c r="G158" t="str">
        <f t="shared" si="2"/>
        <v>0120132024110010164</v>
      </c>
    </row>
    <row r="159" spans="1:7" hidden="1">
      <c r="A159" t="s">
        <v>2367</v>
      </c>
      <c r="B159">
        <v>14</v>
      </c>
      <c r="C159" t="s">
        <v>2764</v>
      </c>
      <c r="D159" t="s">
        <v>213</v>
      </c>
      <c r="E159" t="s">
        <v>214</v>
      </c>
      <c r="F159" s="7">
        <v>10953949000</v>
      </c>
      <c r="G159" t="str">
        <f t="shared" si="2"/>
        <v>0120142024110010162</v>
      </c>
    </row>
    <row r="160" spans="1:7" hidden="1">
      <c r="A160" t="s">
        <v>2367</v>
      </c>
      <c r="B160">
        <v>15</v>
      </c>
      <c r="C160" t="s">
        <v>2767</v>
      </c>
      <c r="D160" t="s">
        <v>238</v>
      </c>
      <c r="E160" t="s">
        <v>239</v>
      </c>
      <c r="F160" s="7">
        <v>4174286000</v>
      </c>
      <c r="G160" t="str">
        <f t="shared" si="2"/>
        <v>0120152024110010158</v>
      </c>
    </row>
    <row r="161" spans="1:7" hidden="1">
      <c r="A161" t="s">
        <v>2377</v>
      </c>
      <c r="B161">
        <v>6</v>
      </c>
      <c r="C161" t="s">
        <v>2768</v>
      </c>
      <c r="D161" t="s">
        <v>245</v>
      </c>
      <c r="E161" t="s">
        <v>246</v>
      </c>
      <c r="F161" s="7">
        <v>36351661979</v>
      </c>
      <c r="G161" t="str">
        <f t="shared" si="2"/>
        <v>012162024110010298</v>
      </c>
    </row>
    <row r="162" spans="1:7" hidden="1">
      <c r="A162" t="s">
        <v>2377</v>
      </c>
      <c r="B162">
        <v>6</v>
      </c>
      <c r="C162" t="s">
        <v>2769</v>
      </c>
      <c r="D162" t="s">
        <v>248</v>
      </c>
      <c r="E162" t="s">
        <v>249</v>
      </c>
      <c r="F162" s="7">
        <v>10839939000</v>
      </c>
      <c r="G162" t="str">
        <f t="shared" si="2"/>
        <v>012162024110010300</v>
      </c>
    </row>
    <row r="163" spans="1:7" hidden="1">
      <c r="A163" t="s">
        <v>2377</v>
      </c>
      <c r="B163">
        <v>7</v>
      </c>
      <c r="C163" t="s">
        <v>2770</v>
      </c>
      <c r="D163" t="s">
        <v>308</v>
      </c>
      <c r="E163" t="s">
        <v>309</v>
      </c>
      <c r="F163" s="7">
        <v>0</v>
      </c>
      <c r="G163" t="str">
        <f t="shared" si="2"/>
        <v>012172024110010316</v>
      </c>
    </row>
    <row r="164" spans="1:7" hidden="1">
      <c r="A164" t="s">
        <v>2377</v>
      </c>
      <c r="B164">
        <v>7</v>
      </c>
      <c r="C164" t="s">
        <v>2771</v>
      </c>
      <c r="D164" t="s">
        <v>311</v>
      </c>
      <c r="E164" t="s">
        <v>312</v>
      </c>
      <c r="F164" s="7">
        <v>3775829000</v>
      </c>
      <c r="G164" t="str">
        <f t="shared" si="2"/>
        <v>012172024110010317</v>
      </c>
    </row>
    <row r="165" spans="1:7" hidden="1">
      <c r="A165" t="s">
        <v>2377</v>
      </c>
      <c r="B165">
        <v>8</v>
      </c>
      <c r="C165" t="s">
        <v>2772</v>
      </c>
      <c r="D165" t="s">
        <v>262</v>
      </c>
      <c r="E165" t="s">
        <v>263</v>
      </c>
      <c r="F165" s="7">
        <v>2284683000</v>
      </c>
      <c r="G165" t="str">
        <f t="shared" si="2"/>
        <v>012182024110010289</v>
      </c>
    </row>
    <row r="166" spans="1:7" hidden="1">
      <c r="A166" t="s">
        <v>2377</v>
      </c>
      <c r="B166">
        <v>8</v>
      </c>
      <c r="C166" t="s">
        <v>2773</v>
      </c>
      <c r="D166" t="s">
        <v>265</v>
      </c>
      <c r="E166" t="s">
        <v>266</v>
      </c>
      <c r="F166" s="7">
        <v>2461102000</v>
      </c>
      <c r="G166" t="str">
        <f t="shared" si="2"/>
        <v>012182024110010297</v>
      </c>
    </row>
    <row r="167" spans="1:7" hidden="1">
      <c r="A167" t="s">
        <v>2377</v>
      </c>
      <c r="B167">
        <v>8</v>
      </c>
      <c r="C167" t="s">
        <v>2774</v>
      </c>
      <c r="D167" t="s">
        <v>268</v>
      </c>
      <c r="E167" t="s">
        <v>269</v>
      </c>
      <c r="F167" s="7">
        <v>2316708000</v>
      </c>
      <c r="G167" t="str">
        <f t="shared" si="2"/>
        <v>012182024110010299</v>
      </c>
    </row>
    <row r="168" spans="1:7" hidden="1">
      <c r="A168" t="s">
        <v>2377</v>
      </c>
      <c r="B168">
        <v>8</v>
      </c>
      <c r="C168" t="s">
        <v>2775</v>
      </c>
      <c r="D168" t="s">
        <v>271</v>
      </c>
      <c r="E168" t="s">
        <v>272</v>
      </c>
      <c r="F168" s="7">
        <v>2439866000</v>
      </c>
      <c r="G168" t="str">
        <f t="shared" si="2"/>
        <v>012182024110010308</v>
      </c>
    </row>
    <row r="169" spans="1:7" hidden="1">
      <c r="A169" t="s">
        <v>2377</v>
      </c>
      <c r="B169">
        <v>8</v>
      </c>
      <c r="C169" t="s">
        <v>2776</v>
      </c>
      <c r="D169" t="s">
        <v>274</v>
      </c>
      <c r="E169" t="s">
        <v>275</v>
      </c>
      <c r="F169" s="7">
        <v>13146320621</v>
      </c>
      <c r="G169" t="str">
        <f t="shared" si="2"/>
        <v>012182024110010310</v>
      </c>
    </row>
    <row r="170" spans="1:7" hidden="1">
      <c r="A170" t="s">
        <v>2377</v>
      </c>
      <c r="B170">
        <v>8</v>
      </c>
      <c r="C170" t="s">
        <v>2777</v>
      </c>
      <c r="D170" t="s">
        <v>277</v>
      </c>
      <c r="E170" t="s">
        <v>278</v>
      </c>
      <c r="F170" s="7">
        <v>1774071000</v>
      </c>
      <c r="G170" t="str">
        <f t="shared" si="2"/>
        <v>012182024110010311</v>
      </c>
    </row>
    <row r="171" spans="1:7" hidden="1">
      <c r="A171" t="s">
        <v>2377</v>
      </c>
      <c r="B171">
        <v>9</v>
      </c>
      <c r="C171" t="s">
        <v>2778</v>
      </c>
      <c r="D171" t="s">
        <v>287</v>
      </c>
      <c r="E171" t="s">
        <v>288</v>
      </c>
      <c r="F171" s="7">
        <v>2104579000</v>
      </c>
      <c r="G171" t="str">
        <f t="shared" si="2"/>
        <v>012192024110010313</v>
      </c>
    </row>
    <row r="172" spans="1:7" hidden="1">
      <c r="A172" t="s">
        <v>2377</v>
      </c>
      <c r="B172">
        <v>9</v>
      </c>
      <c r="C172" t="s">
        <v>2779</v>
      </c>
      <c r="D172" t="s">
        <v>290</v>
      </c>
      <c r="E172" t="s">
        <v>291</v>
      </c>
      <c r="F172" s="7">
        <v>1742658000</v>
      </c>
      <c r="G172" t="str">
        <f t="shared" si="2"/>
        <v>012192024110010318</v>
      </c>
    </row>
    <row r="173" spans="1:7" hidden="1">
      <c r="A173" t="s">
        <v>2377</v>
      </c>
      <c r="B173">
        <v>10</v>
      </c>
      <c r="C173" t="s">
        <v>2776</v>
      </c>
      <c r="D173" t="s">
        <v>274</v>
      </c>
      <c r="E173" t="s">
        <v>275</v>
      </c>
      <c r="F173" s="7">
        <v>1788975000</v>
      </c>
      <c r="G173" t="str">
        <f t="shared" si="2"/>
        <v>0121102024110010310</v>
      </c>
    </row>
    <row r="174" spans="1:7" hidden="1">
      <c r="A174" t="s">
        <v>2377</v>
      </c>
      <c r="B174">
        <v>11</v>
      </c>
      <c r="C174" t="s">
        <v>2780</v>
      </c>
      <c r="D174" t="s">
        <v>301</v>
      </c>
      <c r="E174" t="s">
        <v>302</v>
      </c>
      <c r="F174" s="7">
        <v>13209684000</v>
      </c>
      <c r="G174" t="str">
        <f t="shared" si="2"/>
        <v>0121112024110010309</v>
      </c>
    </row>
    <row r="175" spans="1:7" hidden="1">
      <c r="A175" t="s">
        <v>2377</v>
      </c>
      <c r="B175">
        <v>12</v>
      </c>
      <c r="C175" t="s">
        <v>2770</v>
      </c>
      <c r="D175" t="s">
        <v>308</v>
      </c>
      <c r="E175" t="s">
        <v>309</v>
      </c>
      <c r="F175" s="7">
        <v>10156408650</v>
      </c>
      <c r="G175" t="str">
        <f t="shared" si="2"/>
        <v>0121122024110010316</v>
      </c>
    </row>
    <row r="176" spans="1:7" hidden="1">
      <c r="A176" t="s">
        <v>2377</v>
      </c>
      <c r="B176">
        <v>13</v>
      </c>
      <c r="C176" t="s">
        <v>2770</v>
      </c>
      <c r="D176" t="s">
        <v>308</v>
      </c>
      <c r="E176" t="s">
        <v>309</v>
      </c>
      <c r="F176" s="7">
        <v>1761121750</v>
      </c>
      <c r="G176" t="str">
        <f t="shared" si="2"/>
        <v>0121132024110010316</v>
      </c>
    </row>
    <row r="177" spans="1:7" hidden="1">
      <c r="A177" t="s">
        <v>2530</v>
      </c>
      <c r="B177">
        <v>50</v>
      </c>
      <c r="C177" t="s">
        <v>2781</v>
      </c>
      <c r="D177" t="s">
        <v>1143</v>
      </c>
      <c r="E177" t="s">
        <v>1144</v>
      </c>
      <c r="F177" s="7">
        <v>602829282000</v>
      </c>
      <c r="G177" t="str">
        <f t="shared" si="2"/>
        <v>0122502024110010018</v>
      </c>
    </row>
    <row r="178" spans="1:7" hidden="1">
      <c r="A178" t="s">
        <v>2530</v>
      </c>
      <c r="B178">
        <v>51</v>
      </c>
      <c r="C178" t="s">
        <v>2782</v>
      </c>
      <c r="D178" t="s">
        <v>1148</v>
      </c>
      <c r="E178" t="s">
        <v>1149</v>
      </c>
      <c r="F178" s="7">
        <v>255854096000</v>
      </c>
      <c r="G178" t="str">
        <f t="shared" si="2"/>
        <v>0122512024110010071</v>
      </c>
    </row>
    <row r="179" spans="1:7" hidden="1">
      <c r="A179" t="s">
        <v>2530</v>
      </c>
      <c r="B179">
        <v>52</v>
      </c>
      <c r="C179" t="s">
        <v>2783</v>
      </c>
      <c r="D179" t="s">
        <v>1154</v>
      </c>
      <c r="E179" t="s">
        <v>1155</v>
      </c>
      <c r="F179" s="7">
        <v>354027377000</v>
      </c>
      <c r="G179" t="str">
        <f t="shared" si="2"/>
        <v>0122522024110010042</v>
      </c>
    </row>
    <row r="180" spans="1:7" hidden="1">
      <c r="A180" t="s">
        <v>2530</v>
      </c>
      <c r="B180">
        <v>53</v>
      </c>
      <c r="C180" t="s">
        <v>2784</v>
      </c>
      <c r="D180" t="s">
        <v>1160</v>
      </c>
      <c r="E180" t="s">
        <v>1161</v>
      </c>
      <c r="F180" s="7">
        <v>15088869000</v>
      </c>
      <c r="G180" t="str">
        <f t="shared" si="2"/>
        <v>0122532024110010043</v>
      </c>
    </row>
    <row r="181" spans="1:7" hidden="1">
      <c r="A181" t="s">
        <v>2530</v>
      </c>
      <c r="B181">
        <v>54</v>
      </c>
      <c r="C181" t="s">
        <v>2785</v>
      </c>
      <c r="D181" t="s">
        <v>1166</v>
      </c>
      <c r="E181" t="s">
        <v>1167</v>
      </c>
      <c r="F181" s="7">
        <v>202060505000</v>
      </c>
      <c r="G181" t="str">
        <f t="shared" si="2"/>
        <v>0122542024110010017</v>
      </c>
    </row>
    <row r="182" spans="1:7" hidden="1">
      <c r="A182" t="s">
        <v>2530</v>
      </c>
      <c r="B182">
        <v>55</v>
      </c>
      <c r="C182" t="s">
        <v>2786</v>
      </c>
      <c r="D182" t="s">
        <v>1172</v>
      </c>
      <c r="E182" t="s">
        <v>1173</v>
      </c>
      <c r="F182" s="7">
        <v>93592616000</v>
      </c>
      <c r="G182" t="str">
        <f t="shared" si="2"/>
        <v>0122552024110010103</v>
      </c>
    </row>
    <row r="183" spans="1:7" hidden="1">
      <c r="A183" t="s">
        <v>2530</v>
      </c>
      <c r="B183">
        <v>56</v>
      </c>
      <c r="C183" t="s">
        <v>2787</v>
      </c>
      <c r="D183" t="s">
        <v>1177</v>
      </c>
      <c r="E183" t="s">
        <v>1178</v>
      </c>
      <c r="F183" s="7">
        <v>87604382000</v>
      </c>
      <c r="G183" t="str">
        <f t="shared" si="2"/>
        <v>0122562024110010057</v>
      </c>
    </row>
    <row r="184" spans="1:7" hidden="1">
      <c r="A184" t="s">
        <v>2530</v>
      </c>
      <c r="B184">
        <v>57</v>
      </c>
      <c r="C184" t="s">
        <v>2788</v>
      </c>
      <c r="D184" t="s">
        <v>1184</v>
      </c>
      <c r="E184" t="s">
        <v>1185</v>
      </c>
      <c r="F184" s="7">
        <v>9737063000</v>
      </c>
      <c r="G184" t="str">
        <f t="shared" si="2"/>
        <v>0122572024110010045</v>
      </c>
    </row>
    <row r="185" spans="1:7" hidden="1">
      <c r="A185" t="s">
        <v>2530</v>
      </c>
      <c r="B185">
        <v>57</v>
      </c>
      <c r="C185" t="s">
        <v>2789</v>
      </c>
      <c r="D185" t="s">
        <v>1187</v>
      </c>
      <c r="E185" t="s">
        <v>1188</v>
      </c>
      <c r="F185" s="7">
        <v>116122580937</v>
      </c>
      <c r="G185" t="str">
        <f t="shared" si="2"/>
        <v>0122572024110010056</v>
      </c>
    </row>
    <row r="186" spans="1:7" hidden="1">
      <c r="A186" t="s">
        <v>2530</v>
      </c>
      <c r="B186">
        <v>58</v>
      </c>
      <c r="C186" t="s">
        <v>2784</v>
      </c>
      <c r="D186" t="s">
        <v>1160</v>
      </c>
      <c r="E186" t="s">
        <v>1161</v>
      </c>
      <c r="F186" s="7">
        <v>680571000</v>
      </c>
      <c r="G186" t="str">
        <f t="shared" si="2"/>
        <v>0122582024110010043</v>
      </c>
    </row>
    <row r="187" spans="1:7" hidden="1">
      <c r="A187" t="s">
        <v>2530</v>
      </c>
      <c r="B187">
        <v>59</v>
      </c>
      <c r="C187" t="s">
        <v>2786</v>
      </c>
      <c r="D187" t="s">
        <v>1172</v>
      </c>
      <c r="E187" t="s">
        <v>1173</v>
      </c>
      <c r="F187" s="7">
        <v>6124503000</v>
      </c>
      <c r="G187" t="str">
        <f t="shared" si="2"/>
        <v>0122592024110010103</v>
      </c>
    </row>
    <row r="188" spans="1:7" hidden="1">
      <c r="A188" t="s">
        <v>2530</v>
      </c>
      <c r="B188">
        <v>60</v>
      </c>
      <c r="C188" t="s">
        <v>2786</v>
      </c>
      <c r="D188" t="s">
        <v>1172</v>
      </c>
      <c r="E188" t="s">
        <v>1173</v>
      </c>
      <c r="F188" s="7">
        <v>11247905000</v>
      </c>
      <c r="G188" t="str">
        <f t="shared" si="2"/>
        <v>0122602024110010103</v>
      </c>
    </row>
    <row r="189" spans="1:7" hidden="1">
      <c r="A189" t="s">
        <v>2530</v>
      </c>
      <c r="B189">
        <v>62</v>
      </c>
      <c r="C189" t="s">
        <v>2790</v>
      </c>
      <c r="D189" t="s">
        <v>1201</v>
      </c>
      <c r="E189" t="s">
        <v>1202</v>
      </c>
      <c r="F189" s="7">
        <v>5101145000</v>
      </c>
      <c r="G189" t="str">
        <f t="shared" si="2"/>
        <v>0122622024110010049</v>
      </c>
    </row>
    <row r="190" spans="1:7" hidden="1">
      <c r="A190" t="s">
        <v>2530</v>
      </c>
      <c r="B190">
        <v>63</v>
      </c>
      <c r="C190" t="s">
        <v>2790</v>
      </c>
      <c r="D190" t="s">
        <v>1201</v>
      </c>
      <c r="E190" t="s">
        <v>1202</v>
      </c>
      <c r="F190" s="7">
        <v>4974180898</v>
      </c>
      <c r="G190" t="str">
        <f t="shared" si="2"/>
        <v>0122632024110010049</v>
      </c>
    </row>
    <row r="191" spans="1:7" hidden="1">
      <c r="A191" t="s">
        <v>2530</v>
      </c>
      <c r="B191">
        <v>64</v>
      </c>
      <c r="C191" t="s">
        <v>2790</v>
      </c>
      <c r="D191" t="s">
        <v>1201</v>
      </c>
      <c r="E191" t="s">
        <v>1202</v>
      </c>
      <c r="F191" s="7">
        <v>4043232102</v>
      </c>
      <c r="G191" t="str">
        <f t="shared" si="2"/>
        <v>0122642024110010049</v>
      </c>
    </row>
    <row r="192" spans="1:7" hidden="1">
      <c r="A192" t="s">
        <v>2530</v>
      </c>
      <c r="B192">
        <v>65</v>
      </c>
      <c r="C192" t="s">
        <v>2789</v>
      </c>
      <c r="D192" t="s">
        <v>1187</v>
      </c>
      <c r="E192" t="s">
        <v>1188</v>
      </c>
      <c r="F192" s="7">
        <v>26867470478</v>
      </c>
      <c r="G192" t="str">
        <f t="shared" si="2"/>
        <v>0122652024110010056</v>
      </c>
    </row>
    <row r="193" spans="1:7" hidden="1">
      <c r="A193" t="s">
        <v>2530</v>
      </c>
      <c r="B193">
        <v>66</v>
      </c>
      <c r="C193" t="s">
        <v>2791</v>
      </c>
      <c r="D193" t="s">
        <v>1215</v>
      </c>
      <c r="E193" t="s">
        <v>1216</v>
      </c>
      <c r="F193" s="7">
        <v>6524561000</v>
      </c>
      <c r="G193" t="str">
        <f t="shared" si="2"/>
        <v>0122662024110010073</v>
      </c>
    </row>
    <row r="194" spans="1:7" hidden="1">
      <c r="A194" t="s">
        <v>2530</v>
      </c>
      <c r="B194">
        <v>67</v>
      </c>
      <c r="C194" t="s">
        <v>2791</v>
      </c>
      <c r="D194" t="s">
        <v>1215</v>
      </c>
      <c r="E194" t="s">
        <v>1216</v>
      </c>
      <c r="F194" s="7">
        <v>4228952008</v>
      </c>
      <c r="G194" t="str">
        <f t="shared" si="2"/>
        <v>0122672024110010073</v>
      </c>
    </row>
    <row r="195" spans="1:7" hidden="1">
      <c r="A195" t="s">
        <v>2530</v>
      </c>
      <c r="B195">
        <v>68</v>
      </c>
      <c r="C195" t="s">
        <v>2792</v>
      </c>
      <c r="D195" t="s">
        <v>1210</v>
      </c>
      <c r="E195" t="s">
        <v>1211</v>
      </c>
      <c r="F195" s="7">
        <v>4205457000</v>
      </c>
      <c r="G195" t="str">
        <f t="shared" ref="G195:G258" si="3">A195&amp;B195&amp;E195</f>
        <v>0122682024110010012</v>
      </c>
    </row>
    <row r="196" spans="1:7" hidden="1">
      <c r="A196" t="s">
        <v>2530</v>
      </c>
      <c r="B196">
        <v>69</v>
      </c>
      <c r="C196" t="s">
        <v>2793</v>
      </c>
      <c r="D196" t="s">
        <v>1223</v>
      </c>
      <c r="E196" t="s">
        <v>1224</v>
      </c>
      <c r="F196" s="7">
        <v>6262331050</v>
      </c>
      <c r="G196" t="str">
        <f t="shared" si="3"/>
        <v>0122692024110010021</v>
      </c>
    </row>
    <row r="197" spans="1:7" hidden="1">
      <c r="A197" t="s">
        <v>2530</v>
      </c>
      <c r="B197">
        <v>71</v>
      </c>
      <c r="C197" t="s">
        <v>2793</v>
      </c>
      <c r="D197" t="s">
        <v>1223</v>
      </c>
      <c r="E197" t="s">
        <v>1224</v>
      </c>
      <c r="F197" s="7">
        <v>55180418950</v>
      </c>
      <c r="G197" t="str">
        <f t="shared" si="3"/>
        <v>0122712024110010021</v>
      </c>
    </row>
    <row r="198" spans="1:7" hidden="1">
      <c r="A198" t="s">
        <v>2530</v>
      </c>
      <c r="B198">
        <v>73</v>
      </c>
      <c r="C198" t="s">
        <v>2791</v>
      </c>
      <c r="D198" t="s">
        <v>1215</v>
      </c>
      <c r="E198" t="s">
        <v>1216</v>
      </c>
      <c r="F198" s="7">
        <v>28234573992</v>
      </c>
      <c r="G198" t="str">
        <f t="shared" si="3"/>
        <v>0122732024110010073</v>
      </c>
    </row>
    <row r="199" spans="1:7" hidden="1">
      <c r="A199" t="s">
        <v>2530</v>
      </c>
      <c r="B199">
        <v>74</v>
      </c>
      <c r="C199" t="s">
        <v>2789</v>
      </c>
      <c r="D199" t="s">
        <v>1187</v>
      </c>
      <c r="E199" t="s">
        <v>1188</v>
      </c>
      <c r="F199" s="7">
        <v>250945544522</v>
      </c>
      <c r="G199" t="str">
        <f t="shared" si="3"/>
        <v>0122742024110010056</v>
      </c>
    </row>
    <row r="200" spans="1:7" hidden="1">
      <c r="A200" t="s">
        <v>2530</v>
      </c>
      <c r="B200">
        <v>74</v>
      </c>
      <c r="C200" t="s">
        <v>2791</v>
      </c>
      <c r="D200" t="s">
        <v>1215</v>
      </c>
      <c r="E200" t="s">
        <v>1216</v>
      </c>
      <c r="F200" s="7">
        <v>120006207000</v>
      </c>
      <c r="G200" t="str">
        <f t="shared" si="3"/>
        <v>0122742024110010073</v>
      </c>
    </row>
    <row r="201" spans="1:7" hidden="1">
      <c r="A201" t="s">
        <v>2530</v>
      </c>
      <c r="B201">
        <v>75</v>
      </c>
      <c r="C201" t="s">
        <v>2789</v>
      </c>
      <c r="D201" t="s">
        <v>1187</v>
      </c>
      <c r="E201" t="s">
        <v>1188</v>
      </c>
      <c r="F201" s="7">
        <v>168048232063</v>
      </c>
      <c r="G201" t="str">
        <f t="shared" si="3"/>
        <v>0122752024110010056</v>
      </c>
    </row>
    <row r="202" spans="1:7" hidden="1">
      <c r="A202" t="s">
        <v>2431</v>
      </c>
      <c r="B202">
        <v>1</v>
      </c>
      <c r="C202" t="s">
        <v>2794</v>
      </c>
      <c r="D202" t="s">
        <v>659</v>
      </c>
      <c r="E202" t="s">
        <v>660</v>
      </c>
      <c r="F202" s="7">
        <v>988769730</v>
      </c>
      <c r="G202" t="str">
        <f t="shared" si="3"/>
        <v>012512024110010147</v>
      </c>
    </row>
    <row r="203" spans="1:7" hidden="1">
      <c r="A203" t="s">
        <v>2431</v>
      </c>
      <c r="B203">
        <v>2</v>
      </c>
      <c r="C203" t="s">
        <v>2794</v>
      </c>
      <c r="D203" t="s">
        <v>659</v>
      </c>
      <c r="E203" t="s">
        <v>660</v>
      </c>
      <c r="F203" s="7">
        <v>279474221</v>
      </c>
      <c r="G203" t="str">
        <f t="shared" si="3"/>
        <v>012522024110010147</v>
      </c>
    </row>
    <row r="204" spans="1:7" hidden="1">
      <c r="A204" t="s">
        <v>2431</v>
      </c>
      <c r="B204">
        <v>3</v>
      </c>
      <c r="C204" t="s">
        <v>2794</v>
      </c>
      <c r="D204" t="s">
        <v>659</v>
      </c>
      <c r="E204" t="s">
        <v>660</v>
      </c>
      <c r="F204" s="7">
        <v>388697100</v>
      </c>
      <c r="G204" t="str">
        <f t="shared" si="3"/>
        <v>012532024110010147</v>
      </c>
    </row>
    <row r="205" spans="1:7" hidden="1">
      <c r="A205" t="s">
        <v>2431</v>
      </c>
      <c r="B205">
        <v>4</v>
      </c>
      <c r="C205" t="s">
        <v>2794</v>
      </c>
      <c r="D205" t="s">
        <v>659</v>
      </c>
      <c r="E205" t="s">
        <v>660</v>
      </c>
      <c r="F205" s="7">
        <v>916821400</v>
      </c>
      <c r="G205" t="str">
        <f t="shared" si="3"/>
        <v>012542024110010147</v>
      </c>
    </row>
    <row r="206" spans="1:7" hidden="1">
      <c r="A206" t="s">
        <v>2431</v>
      </c>
      <c r="B206">
        <v>5</v>
      </c>
      <c r="C206" t="s">
        <v>2794</v>
      </c>
      <c r="D206" t="s">
        <v>659</v>
      </c>
      <c r="E206" t="s">
        <v>660</v>
      </c>
      <c r="F206" s="7">
        <v>55660000</v>
      </c>
      <c r="G206" t="str">
        <f t="shared" si="3"/>
        <v>012552024110010147</v>
      </c>
    </row>
    <row r="207" spans="1:7" hidden="1">
      <c r="A207" t="s">
        <v>2431</v>
      </c>
      <c r="B207">
        <v>6</v>
      </c>
      <c r="C207" t="s">
        <v>2794</v>
      </c>
      <c r="D207" t="s">
        <v>659</v>
      </c>
      <c r="E207" t="s">
        <v>660</v>
      </c>
      <c r="F207" s="7">
        <v>42636000</v>
      </c>
      <c r="G207" t="str">
        <f t="shared" si="3"/>
        <v>012562024110010147</v>
      </c>
    </row>
    <row r="208" spans="1:7" hidden="1">
      <c r="A208" t="s">
        <v>2431</v>
      </c>
      <c r="B208">
        <v>16</v>
      </c>
      <c r="C208" t="s">
        <v>2794</v>
      </c>
      <c r="D208" t="s">
        <v>659</v>
      </c>
      <c r="E208" t="s">
        <v>660</v>
      </c>
      <c r="F208" s="7">
        <v>338087000</v>
      </c>
      <c r="G208" t="str">
        <f t="shared" si="3"/>
        <v>0125162024110010147</v>
      </c>
    </row>
    <row r="209" spans="1:7" hidden="1">
      <c r="A209" t="s">
        <v>2431</v>
      </c>
      <c r="B209">
        <v>17</v>
      </c>
      <c r="C209" t="s">
        <v>2794</v>
      </c>
      <c r="D209" t="s">
        <v>659</v>
      </c>
      <c r="E209" t="s">
        <v>660</v>
      </c>
      <c r="F209" s="7">
        <v>501044049</v>
      </c>
      <c r="G209" t="str">
        <f t="shared" si="3"/>
        <v>0125172024110010147</v>
      </c>
    </row>
    <row r="210" spans="1:7" hidden="1">
      <c r="A210" t="s">
        <v>2431</v>
      </c>
      <c r="B210">
        <v>18</v>
      </c>
      <c r="C210" t="s">
        <v>2794</v>
      </c>
      <c r="D210" t="s">
        <v>659</v>
      </c>
      <c r="E210" t="s">
        <v>660</v>
      </c>
      <c r="F210" s="7">
        <v>176804500</v>
      </c>
      <c r="G210" t="str">
        <f t="shared" si="3"/>
        <v>0125182024110010147</v>
      </c>
    </row>
    <row r="211" spans="1:7" hidden="1">
      <c r="A211" t="s">
        <v>2431</v>
      </c>
      <c r="B211">
        <v>19</v>
      </c>
      <c r="C211" t="s">
        <v>2795</v>
      </c>
      <c r="D211" t="s">
        <v>683</v>
      </c>
      <c r="E211" t="s">
        <v>684</v>
      </c>
      <c r="F211" s="7">
        <v>499909600</v>
      </c>
      <c r="G211" t="str">
        <f t="shared" si="3"/>
        <v>0125192024110010177</v>
      </c>
    </row>
    <row r="212" spans="1:7" hidden="1">
      <c r="A212" t="s">
        <v>2431</v>
      </c>
      <c r="B212">
        <v>20</v>
      </c>
      <c r="C212" t="s">
        <v>2795</v>
      </c>
      <c r="D212" t="s">
        <v>683</v>
      </c>
      <c r="E212" t="s">
        <v>684</v>
      </c>
      <c r="F212" s="7">
        <v>755893400</v>
      </c>
      <c r="G212" t="str">
        <f t="shared" si="3"/>
        <v>0125202024110010177</v>
      </c>
    </row>
    <row r="213" spans="1:7" hidden="1">
      <c r="A213" t="s">
        <v>2456</v>
      </c>
      <c r="B213">
        <v>5</v>
      </c>
      <c r="C213" t="s">
        <v>2796</v>
      </c>
      <c r="D213" t="s">
        <v>793</v>
      </c>
      <c r="E213" t="s">
        <v>794</v>
      </c>
      <c r="F213" s="7">
        <v>5502192000</v>
      </c>
      <c r="G213" t="str">
        <f t="shared" si="3"/>
        <v>012652024110010060</v>
      </c>
    </row>
    <row r="214" spans="1:7" hidden="1">
      <c r="A214" t="s">
        <v>2456</v>
      </c>
      <c r="B214">
        <v>8</v>
      </c>
      <c r="C214" t="s">
        <v>2796</v>
      </c>
      <c r="D214" t="s">
        <v>793</v>
      </c>
      <c r="E214" t="s">
        <v>794</v>
      </c>
      <c r="F214" s="7">
        <v>2981399000</v>
      </c>
      <c r="G214" t="str">
        <f t="shared" si="3"/>
        <v>012682024110010060</v>
      </c>
    </row>
    <row r="215" spans="1:7" hidden="1">
      <c r="A215" t="s">
        <v>2456</v>
      </c>
      <c r="B215">
        <v>8</v>
      </c>
      <c r="C215" t="s">
        <v>2797</v>
      </c>
      <c r="D215">
        <v>8086</v>
      </c>
      <c r="E215" t="s">
        <v>799</v>
      </c>
      <c r="F215" s="7">
        <v>70671630084</v>
      </c>
      <c r="G215" t="str">
        <f t="shared" si="3"/>
        <v>012682024110010074</v>
      </c>
    </row>
    <row r="216" spans="1:7" hidden="1">
      <c r="A216" t="s">
        <v>2456</v>
      </c>
      <c r="B216">
        <v>9</v>
      </c>
      <c r="C216" t="s">
        <v>2796</v>
      </c>
      <c r="D216" t="s">
        <v>793</v>
      </c>
      <c r="E216" t="s">
        <v>794</v>
      </c>
      <c r="F216" s="7">
        <v>14092651000</v>
      </c>
      <c r="G216" t="str">
        <f t="shared" si="3"/>
        <v>012692024110010060</v>
      </c>
    </row>
    <row r="217" spans="1:7" hidden="1">
      <c r="A217" t="s">
        <v>2456</v>
      </c>
      <c r="B217">
        <v>9</v>
      </c>
      <c r="C217" t="s">
        <v>2797</v>
      </c>
      <c r="D217">
        <v>8086</v>
      </c>
      <c r="E217" t="s">
        <v>799</v>
      </c>
      <c r="F217" s="7">
        <v>14349818916</v>
      </c>
      <c r="G217" t="str">
        <f t="shared" si="3"/>
        <v>012692024110010074</v>
      </c>
    </row>
    <row r="218" spans="1:7" hidden="1">
      <c r="A218" t="s">
        <v>2456</v>
      </c>
      <c r="B218">
        <v>10</v>
      </c>
      <c r="C218" t="s">
        <v>2796</v>
      </c>
      <c r="D218" t="s">
        <v>793</v>
      </c>
      <c r="E218" t="s">
        <v>794</v>
      </c>
      <c r="F218" s="7">
        <v>4752622000</v>
      </c>
      <c r="G218" t="str">
        <f t="shared" si="3"/>
        <v>0126102024110010060</v>
      </c>
    </row>
    <row r="219" spans="1:7" hidden="1">
      <c r="A219" t="s">
        <v>2456</v>
      </c>
      <c r="B219">
        <v>11</v>
      </c>
      <c r="C219" t="s">
        <v>2798</v>
      </c>
      <c r="D219" t="s">
        <v>811</v>
      </c>
      <c r="E219" t="s">
        <v>812</v>
      </c>
      <c r="F219" s="7">
        <v>15714544000</v>
      </c>
      <c r="G219" t="str">
        <f t="shared" si="3"/>
        <v>0126112024110010048</v>
      </c>
    </row>
    <row r="220" spans="1:7" hidden="1">
      <c r="A220" t="s">
        <v>2456</v>
      </c>
      <c r="B220">
        <v>12</v>
      </c>
      <c r="C220" t="s">
        <v>2796</v>
      </c>
      <c r="D220" t="s">
        <v>793</v>
      </c>
      <c r="E220" t="s">
        <v>794</v>
      </c>
      <c r="F220" s="7">
        <v>6609011000</v>
      </c>
      <c r="G220" t="str">
        <f t="shared" si="3"/>
        <v>0126122024110010060</v>
      </c>
    </row>
    <row r="221" spans="1:7" hidden="1">
      <c r="A221" t="s">
        <v>2456</v>
      </c>
      <c r="B221">
        <v>13</v>
      </c>
      <c r="C221" t="s">
        <v>2798</v>
      </c>
      <c r="D221" t="s">
        <v>811</v>
      </c>
      <c r="E221" t="s">
        <v>812</v>
      </c>
      <c r="F221" s="7">
        <v>1094871000</v>
      </c>
      <c r="G221" t="str">
        <f t="shared" si="3"/>
        <v>0126132024110010048</v>
      </c>
    </row>
    <row r="222" spans="1:7" hidden="1">
      <c r="A222" t="s">
        <v>2456</v>
      </c>
      <c r="B222">
        <v>14</v>
      </c>
      <c r="C222" t="s">
        <v>2796</v>
      </c>
      <c r="D222" t="s">
        <v>793</v>
      </c>
      <c r="E222" t="s">
        <v>794</v>
      </c>
      <c r="F222" s="7">
        <v>2350727000</v>
      </c>
      <c r="G222" t="str">
        <f t="shared" si="3"/>
        <v>0126142024110010060</v>
      </c>
    </row>
    <row r="223" spans="1:7" hidden="1">
      <c r="A223" t="s">
        <v>2456</v>
      </c>
      <c r="B223">
        <v>15</v>
      </c>
      <c r="C223" t="s">
        <v>2796</v>
      </c>
      <c r="D223" t="s">
        <v>793</v>
      </c>
      <c r="E223" t="s">
        <v>794</v>
      </c>
      <c r="F223" s="7">
        <v>9337696000</v>
      </c>
      <c r="G223" t="str">
        <f t="shared" si="3"/>
        <v>0126152024110010060</v>
      </c>
    </row>
    <row r="224" spans="1:7" hidden="1">
      <c r="A224" t="s">
        <v>2456</v>
      </c>
      <c r="B224">
        <v>15</v>
      </c>
      <c r="C224" t="s">
        <v>2799</v>
      </c>
      <c r="D224" t="s">
        <v>825</v>
      </c>
      <c r="E224" t="s">
        <v>826</v>
      </c>
      <c r="F224" s="7">
        <v>5099164000</v>
      </c>
      <c r="G224" t="str">
        <f t="shared" si="3"/>
        <v>0126152024110010078</v>
      </c>
    </row>
    <row r="225" spans="1:7" hidden="1">
      <c r="A225" t="s">
        <v>2456</v>
      </c>
      <c r="B225">
        <v>16</v>
      </c>
      <c r="C225" t="s">
        <v>2800</v>
      </c>
      <c r="D225" t="s">
        <v>830</v>
      </c>
      <c r="E225" t="s">
        <v>831</v>
      </c>
      <c r="F225" s="7">
        <v>3077433000</v>
      </c>
      <c r="G225" t="str">
        <f t="shared" si="3"/>
        <v>0126162024110010013</v>
      </c>
    </row>
    <row r="226" spans="1:7" hidden="1">
      <c r="A226" t="s">
        <v>2456</v>
      </c>
      <c r="B226">
        <v>17</v>
      </c>
      <c r="C226" t="s">
        <v>2800</v>
      </c>
      <c r="D226" t="s">
        <v>830</v>
      </c>
      <c r="E226" t="s">
        <v>831</v>
      </c>
      <c r="F226" s="7">
        <v>1895605000</v>
      </c>
      <c r="G226" t="str">
        <f t="shared" si="3"/>
        <v>0126172024110010013</v>
      </c>
    </row>
    <row r="227" spans="1:7" hidden="1">
      <c r="A227" t="s">
        <v>2456</v>
      </c>
      <c r="B227">
        <v>17</v>
      </c>
      <c r="C227" t="s">
        <v>2798</v>
      </c>
      <c r="D227" t="s">
        <v>811</v>
      </c>
      <c r="E227" t="s">
        <v>812</v>
      </c>
      <c r="F227" s="7">
        <v>541500000</v>
      </c>
      <c r="G227" t="str">
        <f t="shared" si="3"/>
        <v>0126172024110010048</v>
      </c>
    </row>
    <row r="228" spans="1:7" hidden="1">
      <c r="A228" t="s">
        <v>2456</v>
      </c>
      <c r="B228">
        <v>17</v>
      </c>
      <c r="C228" t="s">
        <v>2801</v>
      </c>
      <c r="D228" t="s">
        <v>854</v>
      </c>
      <c r="E228" t="s">
        <v>855</v>
      </c>
      <c r="F228" s="7">
        <v>107159000</v>
      </c>
      <c r="G228" t="str">
        <f t="shared" si="3"/>
        <v>0126172024110010058</v>
      </c>
    </row>
    <row r="229" spans="1:7" hidden="1">
      <c r="A229" t="s">
        <v>2456</v>
      </c>
      <c r="B229">
        <v>18</v>
      </c>
      <c r="C229" t="s">
        <v>2800</v>
      </c>
      <c r="D229" t="s">
        <v>830</v>
      </c>
      <c r="E229" t="s">
        <v>831</v>
      </c>
      <c r="F229" s="7">
        <v>391789000</v>
      </c>
      <c r="G229" t="str">
        <f t="shared" si="3"/>
        <v>0126182024110010013</v>
      </c>
    </row>
    <row r="230" spans="1:7" hidden="1">
      <c r="A230" t="s">
        <v>2456</v>
      </c>
      <c r="B230">
        <v>18</v>
      </c>
      <c r="C230" t="s">
        <v>2801</v>
      </c>
      <c r="D230" t="s">
        <v>854</v>
      </c>
      <c r="E230" t="s">
        <v>855</v>
      </c>
      <c r="F230" s="7">
        <v>6351105917</v>
      </c>
      <c r="G230" t="str">
        <f t="shared" si="3"/>
        <v>0126182024110010058</v>
      </c>
    </row>
    <row r="231" spans="1:7" hidden="1">
      <c r="A231" t="s">
        <v>2456</v>
      </c>
      <c r="B231">
        <v>19</v>
      </c>
      <c r="C231" t="s">
        <v>2799</v>
      </c>
      <c r="D231" t="s">
        <v>825</v>
      </c>
      <c r="E231" t="s">
        <v>826</v>
      </c>
      <c r="F231" s="7">
        <v>5468763000</v>
      </c>
      <c r="G231" t="str">
        <f t="shared" si="3"/>
        <v>0126192024110010078</v>
      </c>
    </row>
    <row r="232" spans="1:7" hidden="1">
      <c r="A232" t="s">
        <v>2456</v>
      </c>
      <c r="B232">
        <v>20</v>
      </c>
      <c r="C232" t="s">
        <v>2802</v>
      </c>
      <c r="D232" t="s">
        <v>836</v>
      </c>
      <c r="E232" t="s">
        <v>837</v>
      </c>
      <c r="F232" s="7">
        <v>6980614000</v>
      </c>
      <c r="G232" t="str">
        <f t="shared" si="3"/>
        <v>0126202024110010067</v>
      </c>
    </row>
    <row r="233" spans="1:7" hidden="1">
      <c r="A233" t="s">
        <v>2456</v>
      </c>
      <c r="B233">
        <v>20</v>
      </c>
      <c r="C233" t="s">
        <v>2799</v>
      </c>
      <c r="D233" t="s">
        <v>825</v>
      </c>
      <c r="E233" t="s">
        <v>826</v>
      </c>
      <c r="F233" s="7">
        <v>5648009000</v>
      </c>
      <c r="G233" t="str">
        <f t="shared" si="3"/>
        <v>0126202024110010078</v>
      </c>
    </row>
    <row r="234" spans="1:7" hidden="1">
      <c r="A234" t="s">
        <v>2456</v>
      </c>
      <c r="B234">
        <v>21</v>
      </c>
      <c r="C234" t="s">
        <v>2798</v>
      </c>
      <c r="D234" t="s">
        <v>811</v>
      </c>
      <c r="E234" t="s">
        <v>812</v>
      </c>
      <c r="F234" s="7">
        <v>4474507000</v>
      </c>
      <c r="G234" t="str">
        <f t="shared" si="3"/>
        <v>0126212024110010048</v>
      </c>
    </row>
    <row r="235" spans="1:7" hidden="1">
      <c r="A235" t="s">
        <v>2456</v>
      </c>
      <c r="B235">
        <v>22</v>
      </c>
      <c r="C235" t="s">
        <v>2803</v>
      </c>
      <c r="D235" t="s">
        <v>844</v>
      </c>
      <c r="E235" t="s">
        <v>845</v>
      </c>
      <c r="F235" s="7">
        <v>5126858100</v>
      </c>
      <c r="G235" t="str">
        <f t="shared" si="3"/>
        <v>0126222024110010032</v>
      </c>
    </row>
    <row r="236" spans="1:7" hidden="1">
      <c r="A236" t="s">
        <v>2456</v>
      </c>
      <c r="B236">
        <v>23</v>
      </c>
      <c r="C236" t="s">
        <v>2803</v>
      </c>
      <c r="D236" t="s">
        <v>844</v>
      </c>
      <c r="E236" t="s">
        <v>845</v>
      </c>
      <c r="F236" s="7">
        <v>4580434900</v>
      </c>
      <c r="G236" t="str">
        <f t="shared" si="3"/>
        <v>0126232024110010032</v>
      </c>
    </row>
    <row r="237" spans="1:7" hidden="1">
      <c r="A237" t="s">
        <v>2456</v>
      </c>
      <c r="B237">
        <v>24</v>
      </c>
      <c r="C237" t="s">
        <v>2804</v>
      </c>
      <c r="D237" t="s">
        <v>849</v>
      </c>
      <c r="E237" t="s">
        <v>850</v>
      </c>
      <c r="F237" s="7">
        <v>2062929000</v>
      </c>
      <c r="G237" t="str">
        <f t="shared" si="3"/>
        <v>0126242024110010084</v>
      </c>
    </row>
    <row r="238" spans="1:7" hidden="1">
      <c r="A238" t="s">
        <v>2456</v>
      </c>
      <c r="B238">
        <v>25</v>
      </c>
      <c r="C238" t="s">
        <v>2801</v>
      </c>
      <c r="D238" t="s">
        <v>854</v>
      </c>
      <c r="E238" t="s">
        <v>855</v>
      </c>
      <c r="F238" s="7">
        <v>959493083</v>
      </c>
      <c r="G238" t="str">
        <f t="shared" si="3"/>
        <v>0126252024110010058</v>
      </c>
    </row>
    <row r="239" spans="1:7" hidden="1">
      <c r="A239" t="s">
        <v>2411</v>
      </c>
      <c r="B239">
        <v>1</v>
      </c>
      <c r="C239" t="s">
        <v>2805</v>
      </c>
      <c r="D239" t="s">
        <v>478</v>
      </c>
      <c r="E239" t="s">
        <v>479</v>
      </c>
      <c r="F239" s="7">
        <v>2031094000</v>
      </c>
      <c r="G239" t="str">
        <f t="shared" si="3"/>
        <v>012712024110010059</v>
      </c>
    </row>
    <row r="240" spans="1:7" hidden="1">
      <c r="A240" t="s">
        <v>2411</v>
      </c>
      <c r="B240">
        <v>2</v>
      </c>
      <c r="C240" t="s">
        <v>2805</v>
      </c>
      <c r="D240" t="s">
        <v>478</v>
      </c>
      <c r="E240" t="s">
        <v>479</v>
      </c>
      <c r="F240" s="7">
        <v>5397391000</v>
      </c>
      <c r="G240" t="str">
        <f t="shared" si="3"/>
        <v>012722024110010059</v>
      </c>
    </row>
    <row r="241" spans="1:7" hidden="1">
      <c r="A241" t="s">
        <v>2411</v>
      </c>
      <c r="B241">
        <v>3</v>
      </c>
      <c r="C241" t="s">
        <v>2806</v>
      </c>
      <c r="D241" t="s">
        <v>485</v>
      </c>
      <c r="E241" t="s">
        <v>486</v>
      </c>
      <c r="F241" s="7">
        <v>1266343000</v>
      </c>
      <c r="G241" t="str">
        <f t="shared" si="3"/>
        <v>012732024110010010</v>
      </c>
    </row>
    <row r="242" spans="1:7" hidden="1">
      <c r="A242" t="s">
        <v>2411</v>
      </c>
      <c r="B242">
        <v>3</v>
      </c>
      <c r="C242" t="s">
        <v>2807</v>
      </c>
      <c r="D242" t="s">
        <v>488</v>
      </c>
      <c r="E242" t="s">
        <v>489</v>
      </c>
      <c r="F242" s="7">
        <v>1006000000</v>
      </c>
      <c r="G242" t="str">
        <f t="shared" si="3"/>
        <v>012732024110010022</v>
      </c>
    </row>
    <row r="243" spans="1:7" hidden="1">
      <c r="A243" t="s">
        <v>2411</v>
      </c>
      <c r="B243">
        <v>3</v>
      </c>
      <c r="C243" t="s">
        <v>2805</v>
      </c>
      <c r="D243" t="s">
        <v>478</v>
      </c>
      <c r="E243" t="s">
        <v>479</v>
      </c>
      <c r="F243" s="7">
        <v>735752000</v>
      </c>
      <c r="G243" t="str">
        <f t="shared" si="3"/>
        <v>012732024110010059</v>
      </c>
    </row>
    <row r="244" spans="1:7" hidden="1">
      <c r="A244" t="s">
        <v>2411</v>
      </c>
      <c r="B244">
        <v>6</v>
      </c>
      <c r="C244" t="s">
        <v>2806</v>
      </c>
      <c r="D244" t="s">
        <v>485</v>
      </c>
      <c r="E244" t="s">
        <v>486</v>
      </c>
      <c r="F244" s="7">
        <v>11850475000</v>
      </c>
      <c r="G244" t="str">
        <f t="shared" si="3"/>
        <v>012762024110010010</v>
      </c>
    </row>
    <row r="245" spans="1:7" hidden="1">
      <c r="A245" t="s">
        <v>2411</v>
      </c>
      <c r="B245">
        <v>7</v>
      </c>
      <c r="C245" t="s">
        <v>2806</v>
      </c>
      <c r="D245" t="s">
        <v>485</v>
      </c>
      <c r="E245" t="s">
        <v>486</v>
      </c>
      <c r="F245" s="7">
        <v>5684799000</v>
      </c>
      <c r="G245" t="str">
        <f t="shared" si="3"/>
        <v>012772024110010010</v>
      </c>
    </row>
    <row r="246" spans="1:7" hidden="1">
      <c r="A246" t="s">
        <v>2411</v>
      </c>
      <c r="B246">
        <v>8</v>
      </c>
      <c r="C246" t="s">
        <v>2808</v>
      </c>
      <c r="D246" t="s">
        <v>507</v>
      </c>
      <c r="E246" t="s">
        <v>508</v>
      </c>
      <c r="F246" s="7">
        <v>6682646000</v>
      </c>
      <c r="G246" t="str">
        <f t="shared" si="3"/>
        <v>012782024110010108</v>
      </c>
    </row>
    <row r="247" spans="1:7" hidden="1">
      <c r="A247" t="s">
        <v>2411</v>
      </c>
      <c r="B247">
        <v>9</v>
      </c>
      <c r="C247" t="s">
        <v>2809</v>
      </c>
      <c r="D247" t="s">
        <v>512</v>
      </c>
      <c r="E247" t="s">
        <v>513</v>
      </c>
      <c r="F247" s="7">
        <v>3971359000</v>
      </c>
      <c r="G247" t="str">
        <f t="shared" si="3"/>
        <v>012792024110010168</v>
      </c>
    </row>
    <row r="248" spans="1:7" hidden="1">
      <c r="A248" t="s">
        <v>2577</v>
      </c>
      <c r="B248">
        <v>4</v>
      </c>
      <c r="C248" t="s">
        <v>2810</v>
      </c>
      <c r="D248" t="s">
        <v>1475</v>
      </c>
      <c r="E248" t="s">
        <v>1476</v>
      </c>
      <c r="F248" s="7">
        <v>10455007000</v>
      </c>
      <c r="G248" t="str">
        <f t="shared" si="3"/>
        <v>013142024110010255</v>
      </c>
    </row>
    <row r="249" spans="1:7" hidden="1">
      <c r="A249" t="s">
        <v>2577</v>
      </c>
      <c r="B249">
        <v>5</v>
      </c>
      <c r="C249" t="s">
        <v>2810</v>
      </c>
      <c r="D249" t="s">
        <v>1475</v>
      </c>
      <c r="E249" t="s">
        <v>1476</v>
      </c>
      <c r="F249" s="7">
        <v>2509600000</v>
      </c>
      <c r="G249" t="str">
        <f t="shared" si="3"/>
        <v>013152024110010255</v>
      </c>
    </row>
    <row r="250" spans="1:7" hidden="1">
      <c r="A250" t="s">
        <v>2577</v>
      </c>
      <c r="B250">
        <v>6</v>
      </c>
      <c r="C250" t="s">
        <v>2810</v>
      </c>
      <c r="D250" t="s">
        <v>1475</v>
      </c>
      <c r="E250" t="s">
        <v>1476</v>
      </c>
      <c r="F250" s="7">
        <v>1097200000</v>
      </c>
      <c r="G250" t="str">
        <f t="shared" si="3"/>
        <v>013162024110010255</v>
      </c>
    </row>
    <row r="251" spans="1:7" hidden="1">
      <c r="A251" t="s">
        <v>2577</v>
      </c>
      <c r="B251">
        <v>7</v>
      </c>
      <c r="C251" t="s">
        <v>2810</v>
      </c>
      <c r="D251" t="s">
        <v>1475</v>
      </c>
      <c r="E251" t="s">
        <v>1476</v>
      </c>
      <c r="F251" s="7">
        <v>3175930000</v>
      </c>
      <c r="G251" t="str">
        <f t="shared" si="3"/>
        <v>013172024110010255</v>
      </c>
    </row>
    <row r="252" spans="1:7" hidden="1">
      <c r="A252" t="s">
        <v>2577</v>
      </c>
      <c r="B252">
        <v>8</v>
      </c>
      <c r="C252" t="s">
        <v>2811</v>
      </c>
      <c r="D252" t="s">
        <v>1504</v>
      </c>
      <c r="E252" t="s">
        <v>1505</v>
      </c>
      <c r="F252" s="7">
        <v>17230516500</v>
      </c>
      <c r="G252" t="str">
        <f t="shared" si="3"/>
        <v>013182024110010207</v>
      </c>
    </row>
    <row r="253" spans="1:7" hidden="1">
      <c r="A253" t="s">
        <v>2577</v>
      </c>
      <c r="B253">
        <v>8</v>
      </c>
      <c r="C253" t="s">
        <v>2810</v>
      </c>
      <c r="D253" t="s">
        <v>1475</v>
      </c>
      <c r="E253" t="s">
        <v>1476</v>
      </c>
      <c r="F253" s="7">
        <v>259996537</v>
      </c>
      <c r="G253" t="str">
        <f t="shared" si="3"/>
        <v>013182024110010255</v>
      </c>
    </row>
    <row r="254" spans="1:7" hidden="1">
      <c r="A254" t="s">
        <v>2577</v>
      </c>
      <c r="B254">
        <v>9</v>
      </c>
      <c r="C254" t="s">
        <v>2810</v>
      </c>
      <c r="D254" t="s">
        <v>1475</v>
      </c>
      <c r="E254" t="s">
        <v>1476</v>
      </c>
      <c r="F254" s="7">
        <v>8181629000</v>
      </c>
      <c r="G254" t="str">
        <f t="shared" si="3"/>
        <v>013192024110010255</v>
      </c>
    </row>
    <row r="255" spans="1:7" hidden="1">
      <c r="A255" t="s">
        <v>2577</v>
      </c>
      <c r="B255">
        <v>10</v>
      </c>
      <c r="C255" t="s">
        <v>2810</v>
      </c>
      <c r="D255" t="s">
        <v>1475</v>
      </c>
      <c r="E255" t="s">
        <v>1476</v>
      </c>
      <c r="F255" s="7">
        <v>784993000</v>
      </c>
      <c r="G255" t="str">
        <f t="shared" si="3"/>
        <v>0131102024110010255</v>
      </c>
    </row>
    <row r="256" spans="1:7" hidden="1">
      <c r="A256" t="s">
        <v>2577</v>
      </c>
      <c r="B256">
        <v>11</v>
      </c>
      <c r="C256" t="s">
        <v>2811</v>
      </c>
      <c r="D256" t="s">
        <v>1504</v>
      </c>
      <c r="E256" t="s">
        <v>1505</v>
      </c>
      <c r="F256" s="7">
        <v>5355873914</v>
      </c>
      <c r="G256" t="str">
        <f t="shared" si="3"/>
        <v>0131112024110010207</v>
      </c>
    </row>
    <row r="257" spans="1:7" hidden="1">
      <c r="A257" t="s">
        <v>2577</v>
      </c>
      <c r="B257">
        <v>12</v>
      </c>
      <c r="C257" t="s">
        <v>2810</v>
      </c>
      <c r="D257" t="s">
        <v>1475</v>
      </c>
      <c r="E257" t="s">
        <v>1476</v>
      </c>
      <c r="F257" s="7">
        <v>3001441000</v>
      </c>
      <c r="G257" t="str">
        <f t="shared" si="3"/>
        <v>0131122024110010255</v>
      </c>
    </row>
    <row r="258" spans="1:7" hidden="1">
      <c r="A258" t="s">
        <v>2577</v>
      </c>
      <c r="B258">
        <v>13</v>
      </c>
      <c r="C258" t="s">
        <v>2811</v>
      </c>
      <c r="D258" t="s">
        <v>1504</v>
      </c>
      <c r="E258" t="s">
        <v>1505</v>
      </c>
      <c r="F258" s="7">
        <v>2581074586</v>
      </c>
      <c r="G258" t="str">
        <f t="shared" si="3"/>
        <v>0131132024110010207</v>
      </c>
    </row>
    <row r="259" spans="1:7" hidden="1">
      <c r="A259" t="s">
        <v>2577</v>
      </c>
      <c r="B259">
        <v>14</v>
      </c>
      <c r="C259" t="s">
        <v>2810</v>
      </c>
      <c r="D259" t="s">
        <v>1475</v>
      </c>
      <c r="E259" t="s">
        <v>1476</v>
      </c>
      <c r="F259" s="7">
        <v>12408309463</v>
      </c>
      <c r="G259" t="str">
        <f t="shared" ref="G259:G322" si="4">A259&amp;B259&amp;E259</f>
        <v>0131142024110010255</v>
      </c>
    </row>
    <row r="260" spans="1:7" hidden="1">
      <c r="A260" t="s">
        <v>2577</v>
      </c>
      <c r="B260">
        <v>16</v>
      </c>
      <c r="C260" t="s">
        <v>2810</v>
      </c>
      <c r="D260" t="s">
        <v>1475</v>
      </c>
      <c r="E260" t="s">
        <v>1476</v>
      </c>
      <c r="F260" s="7">
        <v>893200000</v>
      </c>
      <c r="G260" t="str">
        <f t="shared" si="4"/>
        <v>0131162024110010255</v>
      </c>
    </row>
    <row r="261" spans="1:7" hidden="1">
      <c r="A261" t="s">
        <v>2420</v>
      </c>
      <c r="B261">
        <v>3</v>
      </c>
      <c r="C261" t="s">
        <v>2812</v>
      </c>
      <c r="D261" t="s">
        <v>557</v>
      </c>
      <c r="E261" t="s">
        <v>558</v>
      </c>
      <c r="F261" s="7">
        <v>1766216000</v>
      </c>
      <c r="G261" t="str">
        <f t="shared" si="4"/>
        <v>013632024110010278</v>
      </c>
    </row>
    <row r="262" spans="1:7" hidden="1">
      <c r="A262" t="s">
        <v>2420</v>
      </c>
      <c r="B262">
        <v>5</v>
      </c>
      <c r="C262" t="s">
        <v>2813</v>
      </c>
      <c r="D262" t="s">
        <v>568</v>
      </c>
      <c r="E262" t="s">
        <v>569</v>
      </c>
      <c r="F262" s="7">
        <v>1931019000</v>
      </c>
      <c r="G262" t="str">
        <f t="shared" si="4"/>
        <v>013652024110010274</v>
      </c>
    </row>
    <row r="263" spans="1:7" hidden="1">
      <c r="A263" t="s">
        <v>2420</v>
      </c>
      <c r="B263">
        <v>9</v>
      </c>
      <c r="C263" t="s">
        <v>2814</v>
      </c>
      <c r="D263" t="s">
        <v>573</v>
      </c>
      <c r="E263" t="s">
        <v>574</v>
      </c>
      <c r="F263" s="7">
        <v>1409374000</v>
      </c>
      <c r="G263" t="str">
        <f t="shared" si="4"/>
        <v>013692024110010287</v>
      </c>
    </row>
    <row r="264" spans="1:7" hidden="1">
      <c r="A264" t="s">
        <v>2420</v>
      </c>
      <c r="B264">
        <v>10</v>
      </c>
      <c r="C264" t="s">
        <v>2815</v>
      </c>
      <c r="D264" t="s">
        <v>578</v>
      </c>
      <c r="E264" t="s">
        <v>579</v>
      </c>
      <c r="F264" s="7">
        <v>280280000</v>
      </c>
      <c r="G264" t="str">
        <f t="shared" si="4"/>
        <v>0136102024110010277</v>
      </c>
    </row>
    <row r="265" spans="1:7" hidden="1">
      <c r="A265" t="s">
        <v>2420</v>
      </c>
      <c r="B265">
        <v>11</v>
      </c>
      <c r="C265" t="s">
        <v>2816</v>
      </c>
      <c r="D265" t="s">
        <v>583</v>
      </c>
      <c r="E265" t="s">
        <v>584</v>
      </c>
      <c r="F265" s="7">
        <v>4000000000</v>
      </c>
      <c r="G265" t="str">
        <f t="shared" si="4"/>
        <v>0136112024110010149</v>
      </c>
    </row>
    <row r="266" spans="1:7" hidden="1">
      <c r="A266" t="s">
        <v>2420</v>
      </c>
      <c r="B266">
        <v>12</v>
      </c>
      <c r="C266" t="s">
        <v>2817</v>
      </c>
      <c r="D266" t="s">
        <v>587</v>
      </c>
      <c r="E266" t="s">
        <v>588</v>
      </c>
      <c r="F266" s="7">
        <v>830357000</v>
      </c>
      <c r="G266" t="str">
        <f t="shared" si="4"/>
        <v>0136122024110010181</v>
      </c>
    </row>
    <row r="267" spans="1:7" hidden="1">
      <c r="A267" t="s">
        <v>2420</v>
      </c>
      <c r="B267">
        <v>13</v>
      </c>
      <c r="C267" t="s">
        <v>2817</v>
      </c>
      <c r="D267" t="s">
        <v>587</v>
      </c>
      <c r="E267" t="s">
        <v>588</v>
      </c>
      <c r="F267" s="7">
        <v>453908000</v>
      </c>
      <c r="G267" t="str">
        <f t="shared" si="4"/>
        <v>0136132024110010181</v>
      </c>
    </row>
    <row r="268" spans="1:7" hidden="1">
      <c r="A268" t="s">
        <v>2583</v>
      </c>
      <c r="B268">
        <v>6</v>
      </c>
      <c r="C268" t="s">
        <v>2818</v>
      </c>
      <c r="D268" t="s">
        <v>1512</v>
      </c>
      <c r="E268" t="s">
        <v>1513</v>
      </c>
      <c r="F268" s="7">
        <v>4767062000</v>
      </c>
      <c r="G268" t="str">
        <f t="shared" si="4"/>
        <v>013762024110010292</v>
      </c>
    </row>
    <row r="269" spans="1:7" hidden="1">
      <c r="A269" t="s">
        <v>2583</v>
      </c>
      <c r="B269">
        <v>6</v>
      </c>
      <c r="C269" t="s">
        <v>2819</v>
      </c>
      <c r="D269" t="s">
        <v>1568</v>
      </c>
      <c r="E269" t="s">
        <v>1569</v>
      </c>
      <c r="F269" s="7">
        <v>6432800000</v>
      </c>
      <c r="G269" t="str">
        <f t="shared" si="4"/>
        <v>013762024110010293</v>
      </c>
    </row>
    <row r="270" spans="1:7" hidden="1">
      <c r="A270" t="s">
        <v>2583</v>
      </c>
      <c r="B270">
        <v>6</v>
      </c>
      <c r="C270" t="s">
        <v>2820</v>
      </c>
      <c r="D270" t="s">
        <v>1515</v>
      </c>
      <c r="E270" t="s">
        <v>1516</v>
      </c>
      <c r="F270" s="7">
        <v>12124923000</v>
      </c>
      <c r="G270" t="str">
        <f t="shared" si="4"/>
        <v>013762024110010294</v>
      </c>
    </row>
    <row r="271" spans="1:7" hidden="1">
      <c r="A271" t="s">
        <v>2583</v>
      </c>
      <c r="B271">
        <v>6</v>
      </c>
      <c r="C271" t="s">
        <v>2821</v>
      </c>
      <c r="D271" t="s">
        <v>1518</v>
      </c>
      <c r="E271" t="s">
        <v>1519</v>
      </c>
      <c r="F271" s="7">
        <v>84866130000</v>
      </c>
      <c r="G271" t="str">
        <f t="shared" si="4"/>
        <v>013762024110010312</v>
      </c>
    </row>
    <row r="272" spans="1:7" hidden="1">
      <c r="A272" t="s">
        <v>2583</v>
      </c>
      <c r="B272">
        <v>7</v>
      </c>
      <c r="C272" t="s">
        <v>2822</v>
      </c>
      <c r="D272" t="s">
        <v>1529</v>
      </c>
      <c r="E272" t="s">
        <v>1530</v>
      </c>
      <c r="F272" s="7">
        <v>24381569000</v>
      </c>
      <c r="G272" t="str">
        <f t="shared" si="4"/>
        <v>013772024110010306</v>
      </c>
    </row>
    <row r="273" spans="1:7" hidden="1">
      <c r="A273" t="s">
        <v>2583</v>
      </c>
      <c r="B273">
        <v>8</v>
      </c>
      <c r="C273" t="s">
        <v>2823</v>
      </c>
      <c r="D273" t="s">
        <v>1534</v>
      </c>
      <c r="E273" t="s">
        <v>1535</v>
      </c>
      <c r="F273" s="7">
        <v>22037462000</v>
      </c>
      <c r="G273" t="str">
        <f t="shared" si="4"/>
        <v>013782024110010295</v>
      </c>
    </row>
    <row r="274" spans="1:7" hidden="1">
      <c r="A274" t="s">
        <v>2583</v>
      </c>
      <c r="B274">
        <v>9</v>
      </c>
      <c r="C274" t="s">
        <v>2824</v>
      </c>
      <c r="D274" t="s">
        <v>1540</v>
      </c>
      <c r="E274" t="s">
        <v>1541</v>
      </c>
      <c r="F274" s="7">
        <v>110107820000</v>
      </c>
      <c r="G274" t="str">
        <f t="shared" si="4"/>
        <v>013792024110010305</v>
      </c>
    </row>
    <row r="275" spans="1:7" hidden="1">
      <c r="A275" t="s">
        <v>2583</v>
      </c>
      <c r="B275">
        <v>10</v>
      </c>
      <c r="C275" t="s">
        <v>2825</v>
      </c>
      <c r="D275" t="s">
        <v>1546</v>
      </c>
      <c r="E275" t="s">
        <v>1547</v>
      </c>
      <c r="F275" s="7">
        <v>54556450000</v>
      </c>
      <c r="G275" t="str">
        <f t="shared" si="4"/>
        <v>0137102024110010304</v>
      </c>
    </row>
    <row r="276" spans="1:7" hidden="1">
      <c r="A276" t="s">
        <v>2583</v>
      </c>
      <c r="B276">
        <v>11</v>
      </c>
      <c r="C276" t="s">
        <v>2826</v>
      </c>
      <c r="D276" t="s">
        <v>1574</v>
      </c>
      <c r="E276" t="s">
        <v>1575</v>
      </c>
      <c r="F276" s="7">
        <v>256042848000</v>
      </c>
      <c r="G276" t="str">
        <f t="shared" si="4"/>
        <v>0137112024110010290</v>
      </c>
    </row>
    <row r="277" spans="1:7" hidden="1">
      <c r="A277" t="s">
        <v>2583</v>
      </c>
      <c r="B277">
        <v>12</v>
      </c>
      <c r="C277" t="s">
        <v>2827</v>
      </c>
      <c r="D277" t="s">
        <v>1555</v>
      </c>
      <c r="E277" t="s">
        <v>1556</v>
      </c>
      <c r="F277" s="7">
        <v>93748514000</v>
      </c>
      <c r="G277" t="str">
        <f t="shared" si="4"/>
        <v>0137122024110010296</v>
      </c>
    </row>
    <row r="278" spans="1:7" hidden="1">
      <c r="A278" t="s">
        <v>2583</v>
      </c>
      <c r="B278">
        <v>13</v>
      </c>
      <c r="C278" t="s">
        <v>2828</v>
      </c>
      <c r="D278" t="s">
        <v>1560</v>
      </c>
      <c r="E278" t="s">
        <v>1561</v>
      </c>
      <c r="F278" s="7">
        <v>78450858000</v>
      </c>
      <c r="G278" t="str">
        <f t="shared" si="4"/>
        <v>0137132024110010314</v>
      </c>
    </row>
    <row r="279" spans="1:7" hidden="1">
      <c r="A279" t="s">
        <v>2583</v>
      </c>
      <c r="B279">
        <v>13</v>
      </c>
      <c r="C279" t="s">
        <v>2829</v>
      </c>
      <c r="D279" t="s">
        <v>1563</v>
      </c>
      <c r="E279" t="s">
        <v>1564</v>
      </c>
      <c r="F279" s="7">
        <v>1070110000</v>
      </c>
      <c r="G279" t="str">
        <f t="shared" si="4"/>
        <v>0137132024110010315</v>
      </c>
    </row>
    <row r="280" spans="1:7" hidden="1">
      <c r="A280" t="s">
        <v>2611</v>
      </c>
      <c r="B280">
        <v>1</v>
      </c>
      <c r="C280" t="s">
        <v>2830</v>
      </c>
      <c r="D280" t="s">
        <v>1638</v>
      </c>
      <c r="E280" t="s">
        <v>1639</v>
      </c>
      <c r="F280" s="7">
        <v>12746779000</v>
      </c>
      <c r="G280" t="str">
        <f t="shared" si="4"/>
        <v>020012024110010019</v>
      </c>
    </row>
    <row r="281" spans="1:7" hidden="1">
      <c r="A281" t="s">
        <v>2611</v>
      </c>
      <c r="B281">
        <v>2</v>
      </c>
      <c r="C281" t="s">
        <v>2830</v>
      </c>
      <c r="D281" t="s">
        <v>1638</v>
      </c>
      <c r="E281" t="s">
        <v>1639</v>
      </c>
      <c r="F281" s="7">
        <v>4795852667</v>
      </c>
      <c r="G281" t="str">
        <f t="shared" si="4"/>
        <v>020022024110010019</v>
      </c>
    </row>
    <row r="282" spans="1:7" hidden="1">
      <c r="A282" t="s">
        <v>2611</v>
      </c>
      <c r="B282">
        <v>3</v>
      </c>
      <c r="C282" t="s">
        <v>2831</v>
      </c>
      <c r="D282" t="s">
        <v>1646</v>
      </c>
      <c r="E282" t="s">
        <v>1647</v>
      </c>
      <c r="F282" s="7">
        <v>931000000</v>
      </c>
      <c r="G282" t="str">
        <f t="shared" si="4"/>
        <v>020032024110010024</v>
      </c>
    </row>
    <row r="283" spans="1:7" hidden="1">
      <c r="A283" t="s">
        <v>2611</v>
      </c>
      <c r="B283">
        <v>5</v>
      </c>
      <c r="C283" t="s">
        <v>2832</v>
      </c>
      <c r="D283" t="s">
        <v>1656</v>
      </c>
      <c r="E283" t="s">
        <v>1657</v>
      </c>
      <c r="F283" s="7">
        <v>8196269000</v>
      </c>
      <c r="G283" t="str">
        <f t="shared" si="4"/>
        <v>020052024110010035</v>
      </c>
    </row>
    <row r="284" spans="1:7" hidden="1">
      <c r="A284" t="s">
        <v>2611</v>
      </c>
      <c r="B284">
        <v>6</v>
      </c>
      <c r="C284" t="s">
        <v>2833</v>
      </c>
      <c r="D284" t="s">
        <v>1661</v>
      </c>
      <c r="E284" t="s">
        <v>1662</v>
      </c>
      <c r="F284" s="7">
        <v>1180137000</v>
      </c>
      <c r="G284" t="str">
        <f t="shared" si="4"/>
        <v>020062024110010025</v>
      </c>
    </row>
    <row r="285" spans="1:7" hidden="1">
      <c r="A285" t="s">
        <v>2611</v>
      </c>
      <c r="B285">
        <v>7</v>
      </c>
      <c r="C285" t="s">
        <v>2834</v>
      </c>
      <c r="D285" t="s">
        <v>1670</v>
      </c>
      <c r="E285" t="s">
        <v>1671</v>
      </c>
      <c r="F285" s="7">
        <v>6126895000</v>
      </c>
      <c r="G285" t="str">
        <f t="shared" si="4"/>
        <v>020072024110010028</v>
      </c>
    </row>
    <row r="286" spans="1:7" hidden="1">
      <c r="A286" t="s">
        <v>2611</v>
      </c>
      <c r="B286">
        <v>8</v>
      </c>
      <c r="C286" t="s">
        <v>2834</v>
      </c>
      <c r="D286" t="s">
        <v>1670</v>
      </c>
      <c r="E286" t="s">
        <v>1671</v>
      </c>
      <c r="F286" s="7">
        <v>865760000</v>
      </c>
      <c r="G286" t="str">
        <f t="shared" si="4"/>
        <v>020082024110010028</v>
      </c>
    </row>
    <row r="287" spans="1:7" hidden="1">
      <c r="A287" t="s">
        <v>2611</v>
      </c>
      <c r="B287">
        <v>8</v>
      </c>
      <c r="C287" t="s">
        <v>2835</v>
      </c>
      <c r="D287" t="s">
        <v>1676</v>
      </c>
      <c r="E287" t="s">
        <v>1677</v>
      </c>
      <c r="F287" s="7">
        <v>21326651000</v>
      </c>
      <c r="G287" t="str">
        <f t="shared" si="4"/>
        <v>020082024110010033</v>
      </c>
    </row>
    <row r="288" spans="1:7" hidden="1">
      <c r="A288" t="s">
        <v>2611</v>
      </c>
      <c r="B288">
        <v>9</v>
      </c>
      <c r="C288" t="s">
        <v>2836</v>
      </c>
      <c r="D288" t="s">
        <v>1680</v>
      </c>
      <c r="E288" t="s">
        <v>1681</v>
      </c>
      <c r="F288" s="7">
        <v>8693219000</v>
      </c>
      <c r="G288" t="str">
        <f t="shared" si="4"/>
        <v>020092024110010027</v>
      </c>
    </row>
    <row r="289" spans="1:7" hidden="1">
      <c r="A289" t="s">
        <v>2611</v>
      </c>
      <c r="B289">
        <v>20</v>
      </c>
      <c r="C289" t="s">
        <v>2837</v>
      </c>
      <c r="D289" t="s">
        <v>1683</v>
      </c>
      <c r="E289" t="s">
        <v>1684</v>
      </c>
      <c r="F289" s="7">
        <v>2444202000</v>
      </c>
      <c r="G289" t="str">
        <f t="shared" si="4"/>
        <v>0200202024110010029</v>
      </c>
    </row>
    <row r="290" spans="1:7" hidden="1">
      <c r="A290" t="s">
        <v>2492</v>
      </c>
      <c r="B290">
        <v>3</v>
      </c>
      <c r="C290" t="s">
        <v>2838</v>
      </c>
      <c r="D290" t="s">
        <v>1053</v>
      </c>
      <c r="E290" t="s">
        <v>1054</v>
      </c>
      <c r="F290" s="7">
        <v>6852494000</v>
      </c>
      <c r="G290" t="str">
        <f t="shared" si="4"/>
        <v>020132024110010242</v>
      </c>
    </row>
    <row r="291" spans="1:7" hidden="1">
      <c r="A291" t="s">
        <v>2492</v>
      </c>
      <c r="B291">
        <v>6</v>
      </c>
      <c r="C291" t="s">
        <v>2640</v>
      </c>
      <c r="D291" t="s">
        <v>1082</v>
      </c>
      <c r="E291" t="s">
        <v>1083</v>
      </c>
      <c r="F291" s="7">
        <v>3646339000</v>
      </c>
      <c r="G291" t="str">
        <f t="shared" si="4"/>
        <v>020162024110010227</v>
      </c>
    </row>
    <row r="292" spans="1:7" hidden="1">
      <c r="A292" t="s">
        <v>2492</v>
      </c>
      <c r="B292">
        <v>6</v>
      </c>
      <c r="C292" t="s">
        <v>2838</v>
      </c>
      <c r="D292" t="s">
        <v>1053</v>
      </c>
      <c r="E292" t="s">
        <v>1054</v>
      </c>
      <c r="F292" s="7">
        <v>28994481318</v>
      </c>
      <c r="G292" t="str">
        <f t="shared" si="4"/>
        <v>020162024110010242</v>
      </c>
    </row>
    <row r="293" spans="1:7" hidden="1">
      <c r="A293" t="s">
        <v>2492</v>
      </c>
      <c r="B293">
        <v>7</v>
      </c>
      <c r="C293" t="s">
        <v>2838</v>
      </c>
      <c r="D293" t="s">
        <v>1053</v>
      </c>
      <c r="E293" t="s">
        <v>1054</v>
      </c>
      <c r="F293" s="7">
        <v>8425901926</v>
      </c>
      <c r="G293" t="str">
        <f t="shared" si="4"/>
        <v>020172024110010242</v>
      </c>
    </row>
    <row r="294" spans="1:7" hidden="1">
      <c r="A294" t="s">
        <v>2492</v>
      </c>
      <c r="B294">
        <v>8</v>
      </c>
      <c r="C294" t="s">
        <v>2838</v>
      </c>
      <c r="D294" t="s">
        <v>1053</v>
      </c>
      <c r="E294" t="s">
        <v>1054</v>
      </c>
      <c r="F294" s="7">
        <v>10430918556</v>
      </c>
      <c r="G294" t="str">
        <f t="shared" si="4"/>
        <v>020182024110010242</v>
      </c>
    </row>
    <row r="295" spans="1:7" hidden="1">
      <c r="A295" t="s">
        <v>2492</v>
      </c>
      <c r="B295">
        <v>9</v>
      </c>
      <c r="C295" t="s">
        <v>2838</v>
      </c>
      <c r="D295" t="s">
        <v>1053</v>
      </c>
      <c r="E295" t="s">
        <v>1054</v>
      </c>
      <c r="F295" s="7">
        <v>17540097757</v>
      </c>
      <c r="G295" t="str">
        <f t="shared" si="4"/>
        <v>020192024110010242</v>
      </c>
    </row>
    <row r="296" spans="1:7" hidden="1">
      <c r="A296" t="s">
        <v>2492</v>
      </c>
      <c r="B296">
        <v>11</v>
      </c>
      <c r="C296" t="s">
        <v>2611</v>
      </c>
      <c r="D296" t="s">
        <v>1067</v>
      </c>
      <c r="E296" t="s">
        <v>1068</v>
      </c>
      <c r="F296" s="7">
        <v>3648864000</v>
      </c>
      <c r="G296" t="str">
        <f t="shared" si="4"/>
        <v>0201112024110010200</v>
      </c>
    </row>
    <row r="297" spans="1:7" hidden="1">
      <c r="A297" t="s">
        <v>2492</v>
      </c>
      <c r="B297">
        <v>11</v>
      </c>
      <c r="C297" t="s">
        <v>2838</v>
      </c>
      <c r="D297" t="s">
        <v>1053</v>
      </c>
      <c r="E297" t="s">
        <v>1054</v>
      </c>
      <c r="F297" s="7">
        <v>100852107315</v>
      </c>
      <c r="G297" t="str">
        <f t="shared" si="4"/>
        <v>0201112024110010242</v>
      </c>
    </row>
    <row r="298" spans="1:7" hidden="1">
      <c r="A298" t="s">
        <v>2492</v>
      </c>
      <c r="B298">
        <v>13</v>
      </c>
      <c r="C298" t="s">
        <v>2839</v>
      </c>
      <c r="D298" t="s">
        <v>1041</v>
      </c>
      <c r="E298" t="s">
        <v>1042</v>
      </c>
      <c r="F298" s="7">
        <v>161749217000</v>
      </c>
      <c r="G298" t="str">
        <f t="shared" si="4"/>
        <v>0201132022011010002</v>
      </c>
    </row>
    <row r="299" spans="1:7" hidden="1">
      <c r="A299" t="s">
        <v>2492</v>
      </c>
      <c r="B299">
        <v>13</v>
      </c>
      <c r="C299" t="s">
        <v>2840</v>
      </c>
      <c r="D299" t="s">
        <v>1044</v>
      </c>
      <c r="E299" t="s">
        <v>1045</v>
      </c>
      <c r="F299" s="7">
        <v>5485485922</v>
      </c>
      <c r="G299" t="str">
        <f t="shared" si="4"/>
        <v>0201132024110010197</v>
      </c>
    </row>
    <row r="300" spans="1:7" hidden="1">
      <c r="A300" t="s">
        <v>2492</v>
      </c>
      <c r="B300">
        <v>13</v>
      </c>
      <c r="C300" t="s">
        <v>2841</v>
      </c>
      <c r="D300" t="s">
        <v>1047</v>
      </c>
      <c r="E300" t="s">
        <v>1048</v>
      </c>
      <c r="F300" s="7">
        <v>12118135000</v>
      </c>
      <c r="G300" t="str">
        <f t="shared" si="4"/>
        <v>0201132024110010233</v>
      </c>
    </row>
    <row r="301" spans="1:7" hidden="1">
      <c r="A301" t="s">
        <v>2492</v>
      </c>
      <c r="B301">
        <v>13</v>
      </c>
      <c r="C301" t="s">
        <v>2842</v>
      </c>
      <c r="D301" t="s">
        <v>1050</v>
      </c>
      <c r="E301" t="s">
        <v>1051</v>
      </c>
      <c r="F301" s="7">
        <v>3792859000</v>
      </c>
      <c r="G301" t="str">
        <f t="shared" si="4"/>
        <v>0201132024110010237</v>
      </c>
    </row>
    <row r="302" spans="1:7" hidden="1">
      <c r="A302" t="s">
        <v>2492</v>
      </c>
      <c r="B302">
        <v>13</v>
      </c>
      <c r="C302" t="s">
        <v>2838</v>
      </c>
      <c r="D302" t="s">
        <v>1053</v>
      </c>
      <c r="E302" t="s">
        <v>1054</v>
      </c>
      <c r="F302" s="7">
        <v>215589820211</v>
      </c>
      <c r="G302" t="str">
        <f t="shared" si="4"/>
        <v>0201132024110010242</v>
      </c>
    </row>
    <row r="303" spans="1:7" hidden="1">
      <c r="A303" t="s">
        <v>2492</v>
      </c>
      <c r="B303">
        <v>14</v>
      </c>
      <c r="C303" t="s">
        <v>2465</v>
      </c>
      <c r="D303" t="s">
        <v>1034</v>
      </c>
      <c r="E303" t="s">
        <v>1035</v>
      </c>
      <c r="F303" s="7">
        <v>3468917924000</v>
      </c>
      <c r="G303" t="str">
        <f t="shared" si="4"/>
        <v>0201142024110010203</v>
      </c>
    </row>
    <row r="304" spans="1:7" hidden="1">
      <c r="A304" t="s">
        <v>2492</v>
      </c>
      <c r="B304">
        <v>15</v>
      </c>
      <c r="C304" t="s">
        <v>2465</v>
      </c>
      <c r="D304" t="s">
        <v>1034</v>
      </c>
      <c r="E304" t="s">
        <v>1035</v>
      </c>
      <c r="F304" s="7">
        <v>183782321000</v>
      </c>
      <c r="G304" t="str">
        <f t="shared" si="4"/>
        <v>0201152024110010203</v>
      </c>
    </row>
    <row r="305" spans="1:7" hidden="1">
      <c r="A305" t="s">
        <v>2492</v>
      </c>
      <c r="B305">
        <v>20</v>
      </c>
      <c r="C305" t="s">
        <v>2843</v>
      </c>
      <c r="D305" t="s">
        <v>1111</v>
      </c>
      <c r="E305" t="s">
        <v>1112</v>
      </c>
      <c r="F305" s="7">
        <v>8881369000</v>
      </c>
      <c r="G305" t="str">
        <f t="shared" si="4"/>
        <v>0201202024110010167</v>
      </c>
    </row>
    <row r="306" spans="1:7" hidden="1">
      <c r="A306" t="s">
        <v>2492</v>
      </c>
      <c r="B306">
        <v>20</v>
      </c>
      <c r="C306" t="s">
        <v>2840</v>
      </c>
      <c r="D306" t="s">
        <v>1044</v>
      </c>
      <c r="E306" t="s">
        <v>1045</v>
      </c>
      <c r="F306" s="7">
        <v>13548179078</v>
      </c>
      <c r="G306" t="str">
        <f t="shared" si="4"/>
        <v>0201202024110010197</v>
      </c>
    </row>
    <row r="307" spans="1:7" hidden="1">
      <c r="A307" t="s">
        <v>2492</v>
      </c>
      <c r="B307">
        <v>22</v>
      </c>
      <c r="C307" t="s">
        <v>2816</v>
      </c>
      <c r="D307" t="s">
        <v>1117</v>
      </c>
      <c r="E307" t="s">
        <v>1118</v>
      </c>
      <c r="F307" s="7">
        <v>342909518000</v>
      </c>
      <c r="G307" t="str">
        <f t="shared" si="4"/>
        <v>0201222020110010149</v>
      </c>
    </row>
    <row r="308" spans="1:7" hidden="1">
      <c r="A308" t="s">
        <v>2492</v>
      </c>
      <c r="B308">
        <v>25</v>
      </c>
      <c r="C308" t="s">
        <v>2583</v>
      </c>
      <c r="D308" t="s">
        <v>1106</v>
      </c>
      <c r="E308" t="s">
        <v>1107</v>
      </c>
      <c r="F308" s="7">
        <v>19158945000</v>
      </c>
      <c r="G308" t="str">
        <f t="shared" si="4"/>
        <v>0201252024110010137</v>
      </c>
    </row>
    <row r="309" spans="1:7" hidden="1">
      <c r="A309" t="s">
        <v>2492</v>
      </c>
      <c r="B309">
        <v>26</v>
      </c>
      <c r="C309" t="s">
        <v>2844</v>
      </c>
      <c r="D309" t="s">
        <v>1134</v>
      </c>
      <c r="E309" t="s">
        <v>1135</v>
      </c>
      <c r="F309" s="7">
        <v>54973795000</v>
      </c>
      <c r="G309" t="str">
        <f t="shared" si="4"/>
        <v>0201262024110010141</v>
      </c>
    </row>
    <row r="310" spans="1:7" hidden="1">
      <c r="A310" t="s">
        <v>2492</v>
      </c>
      <c r="B310">
        <v>26</v>
      </c>
      <c r="C310" t="s">
        <v>2838</v>
      </c>
      <c r="D310" t="s">
        <v>1053</v>
      </c>
      <c r="E310" t="s">
        <v>1054</v>
      </c>
      <c r="F310" s="7">
        <v>118000000</v>
      </c>
      <c r="G310" t="str">
        <f t="shared" si="4"/>
        <v>0201262024110010242</v>
      </c>
    </row>
    <row r="311" spans="1:7" hidden="1">
      <c r="A311" t="s">
        <v>2492</v>
      </c>
      <c r="B311">
        <v>27</v>
      </c>
      <c r="C311" t="s">
        <v>2845</v>
      </c>
      <c r="D311" t="s">
        <v>1089</v>
      </c>
      <c r="E311" t="s">
        <v>1090</v>
      </c>
      <c r="F311" s="7">
        <v>188537764000</v>
      </c>
      <c r="G311" t="str">
        <f t="shared" si="4"/>
        <v>0201272024110010135</v>
      </c>
    </row>
    <row r="312" spans="1:7" hidden="1">
      <c r="A312" t="s">
        <v>2492</v>
      </c>
      <c r="B312">
        <v>27</v>
      </c>
      <c r="C312" t="s">
        <v>2846</v>
      </c>
      <c r="D312" t="s">
        <v>1092</v>
      </c>
      <c r="E312" t="s">
        <v>1093</v>
      </c>
      <c r="F312" s="7">
        <v>77886382000</v>
      </c>
      <c r="G312" t="str">
        <f t="shared" si="4"/>
        <v>0201272024110010187</v>
      </c>
    </row>
    <row r="313" spans="1:7" hidden="1">
      <c r="A313" t="s">
        <v>2492</v>
      </c>
      <c r="B313">
        <v>27</v>
      </c>
      <c r="C313" t="s">
        <v>2838</v>
      </c>
      <c r="D313" t="s">
        <v>1053</v>
      </c>
      <c r="E313" t="s">
        <v>1054</v>
      </c>
      <c r="F313" s="7">
        <v>4704415917</v>
      </c>
      <c r="G313" t="str">
        <f t="shared" si="4"/>
        <v>0201272024110010242</v>
      </c>
    </row>
    <row r="314" spans="1:7" hidden="1">
      <c r="A314" t="s">
        <v>2492</v>
      </c>
      <c r="B314">
        <v>28</v>
      </c>
      <c r="C314" t="s">
        <v>2847</v>
      </c>
      <c r="D314" t="s">
        <v>1098</v>
      </c>
      <c r="E314" t="s">
        <v>1099</v>
      </c>
      <c r="F314" s="7">
        <v>23047729000</v>
      </c>
      <c r="G314" t="str">
        <f t="shared" si="4"/>
        <v>0201282024110010195</v>
      </c>
    </row>
    <row r="315" spans="1:7" hidden="1">
      <c r="A315" t="s">
        <v>2492</v>
      </c>
      <c r="B315">
        <v>29</v>
      </c>
      <c r="C315" t="s">
        <v>2611</v>
      </c>
      <c r="D315" t="s">
        <v>1067</v>
      </c>
      <c r="E315" t="s">
        <v>1068</v>
      </c>
      <c r="F315" s="7">
        <v>95632737000</v>
      </c>
      <c r="G315" t="str">
        <f t="shared" si="4"/>
        <v>0201292024110010200</v>
      </c>
    </row>
    <row r="316" spans="1:7" hidden="1">
      <c r="A316" t="s">
        <v>2492</v>
      </c>
      <c r="B316">
        <v>30</v>
      </c>
      <c r="C316" t="s">
        <v>2848</v>
      </c>
      <c r="D316" t="s">
        <v>1126</v>
      </c>
      <c r="E316" t="s">
        <v>1127</v>
      </c>
      <c r="F316" s="7">
        <v>42658655000</v>
      </c>
      <c r="G316" t="str">
        <f t="shared" si="4"/>
        <v>0201302024110010154</v>
      </c>
    </row>
    <row r="317" spans="1:7" hidden="1">
      <c r="A317" t="s">
        <v>2492</v>
      </c>
      <c r="B317">
        <v>30</v>
      </c>
      <c r="C317" t="s">
        <v>2849</v>
      </c>
      <c r="D317" t="s">
        <v>1129</v>
      </c>
      <c r="E317" t="s">
        <v>1130</v>
      </c>
      <c r="F317" s="7">
        <v>9994063000</v>
      </c>
      <c r="G317" t="str">
        <f t="shared" si="4"/>
        <v>0201302024110010178</v>
      </c>
    </row>
    <row r="318" spans="1:7" hidden="1">
      <c r="A318" t="s">
        <v>2465</v>
      </c>
      <c r="B318">
        <v>3</v>
      </c>
      <c r="C318" t="s">
        <v>2340</v>
      </c>
      <c r="D318" t="s">
        <v>873</v>
      </c>
      <c r="E318" t="s">
        <v>874</v>
      </c>
      <c r="F318" s="7">
        <v>519191241</v>
      </c>
      <c r="G318" t="str">
        <f t="shared" si="4"/>
        <v>020332024110010208</v>
      </c>
    </row>
    <row r="319" spans="1:7" hidden="1">
      <c r="A319" t="s">
        <v>2465</v>
      </c>
      <c r="B319">
        <v>4</v>
      </c>
      <c r="C319" t="s">
        <v>2340</v>
      </c>
      <c r="D319" t="s">
        <v>873</v>
      </c>
      <c r="E319" t="s">
        <v>874</v>
      </c>
      <c r="F319" s="7">
        <v>566995000</v>
      </c>
      <c r="G319" t="str">
        <f t="shared" si="4"/>
        <v>020342024110010208</v>
      </c>
    </row>
    <row r="320" spans="1:7" hidden="1">
      <c r="A320" t="s">
        <v>2465</v>
      </c>
      <c r="B320">
        <v>8</v>
      </c>
      <c r="C320" t="s">
        <v>2850</v>
      </c>
      <c r="D320" t="s">
        <v>880</v>
      </c>
      <c r="E320" t="s">
        <v>881</v>
      </c>
      <c r="F320" s="7">
        <v>1000000000</v>
      </c>
      <c r="G320" t="str">
        <f t="shared" si="4"/>
        <v>020382024110010319</v>
      </c>
    </row>
    <row r="321" spans="1:7" hidden="1">
      <c r="A321" t="s">
        <v>2465</v>
      </c>
      <c r="B321">
        <v>9</v>
      </c>
      <c r="C321" t="s">
        <v>2851</v>
      </c>
      <c r="D321" t="s">
        <v>885</v>
      </c>
      <c r="E321" t="s">
        <v>886</v>
      </c>
      <c r="F321" s="7">
        <v>800000000</v>
      </c>
      <c r="G321" t="str">
        <f t="shared" si="4"/>
        <v>020392024110010189</v>
      </c>
    </row>
    <row r="322" spans="1:7" hidden="1">
      <c r="A322" t="s">
        <v>2465</v>
      </c>
      <c r="B322">
        <v>10</v>
      </c>
      <c r="C322" t="s">
        <v>2852</v>
      </c>
      <c r="D322" t="s">
        <v>891</v>
      </c>
      <c r="E322" t="s">
        <v>892</v>
      </c>
      <c r="F322" s="7">
        <v>4000000000</v>
      </c>
      <c r="G322" t="str">
        <f t="shared" si="4"/>
        <v>0203102024110010129</v>
      </c>
    </row>
    <row r="323" spans="1:7" hidden="1">
      <c r="A323" t="s">
        <v>2465</v>
      </c>
      <c r="B323">
        <v>11</v>
      </c>
      <c r="C323" t="s">
        <v>2853</v>
      </c>
      <c r="D323" t="s">
        <v>896</v>
      </c>
      <c r="E323" t="s">
        <v>897</v>
      </c>
      <c r="F323" s="7">
        <v>6000000000</v>
      </c>
      <c r="G323" t="str">
        <f t="shared" ref="G323:G386" si="5">A323&amp;B323&amp;E323</f>
        <v>0203112024110010150</v>
      </c>
    </row>
    <row r="324" spans="1:7" hidden="1">
      <c r="A324" t="s">
        <v>2465</v>
      </c>
      <c r="B324">
        <v>12</v>
      </c>
      <c r="C324" t="s">
        <v>2854</v>
      </c>
      <c r="D324" t="s">
        <v>901</v>
      </c>
      <c r="E324" t="s">
        <v>902</v>
      </c>
      <c r="F324" s="7">
        <v>143964000</v>
      </c>
      <c r="G324" t="str">
        <f t="shared" si="5"/>
        <v>0203122024110010166</v>
      </c>
    </row>
    <row r="325" spans="1:7" hidden="1">
      <c r="A325" t="s">
        <v>2465</v>
      </c>
      <c r="B325">
        <v>13</v>
      </c>
      <c r="C325" t="s">
        <v>2854</v>
      </c>
      <c r="D325" t="s">
        <v>901</v>
      </c>
      <c r="E325" t="s">
        <v>902</v>
      </c>
      <c r="F325" s="7">
        <v>65205000</v>
      </c>
      <c r="G325" t="str">
        <f t="shared" si="5"/>
        <v>0203132024110010166</v>
      </c>
    </row>
    <row r="326" spans="1:7" hidden="1">
      <c r="A326" t="s">
        <v>2465</v>
      </c>
      <c r="B326">
        <v>14</v>
      </c>
      <c r="C326" t="s">
        <v>2854</v>
      </c>
      <c r="D326" t="s">
        <v>901</v>
      </c>
      <c r="E326" t="s">
        <v>902</v>
      </c>
      <c r="F326" s="7">
        <v>603524000</v>
      </c>
      <c r="G326" t="str">
        <f t="shared" si="5"/>
        <v>0203142024110010166</v>
      </c>
    </row>
    <row r="327" spans="1:7" hidden="1">
      <c r="A327" t="s">
        <v>2465</v>
      </c>
      <c r="B327">
        <v>15</v>
      </c>
      <c r="C327" t="s">
        <v>2854</v>
      </c>
      <c r="D327" t="s">
        <v>901</v>
      </c>
      <c r="E327" t="s">
        <v>902</v>
      </c>
      <c r="F327" s="7">
        <v>2698307000</v>
      </c>
      <c r="G327" t="str">
        <f t="shared" si="5"/>
        <v>0203152024110010166</v>
      </c>
    </row>
    <row r="328" spans="1:7" hidden="1">
      <c r="A328" t="s">
        <v>2465</v>
      </c>
      <c r="B328">
        <v>16</v>
      </c>
      <c r="C328" t="s">
        <v>2673</v>
      </c>
      <c r="D328" t="s">
        <v>912</v>
      </c>
      <c r="E328" t="s">
        <v>913</v>
      </c>
      <c r="F328" s="7">
        <v>3260950</v>
      </c>
      <c r="G328" t="str">
        <f t="shared" si="5"/>
        <v>0203162024110010216</v>
      </c>
    </row>
    <row r="329" spans="1:7" hidden="1">
      <c r="A329" t="s">
        <v>2465</v>
      </c>
      <c r="B329">
        <v>19</v>
      </c>
      <c r="C329" t="s">
        <v>2340</v>
      </c>
      <c r="D329" t="s">
        <v>873</v>
      </c>
      <c r="E329" t="s">
        <v>874</v>
      </c>
      <c r="F329" s="7">
        <v>3013813759</v>
      </c>
      <c r="G329" t="str">
        <f t="shared" si="5"/>
        <v>0203192024110010208</v>
      </c>
    </row>
    <row r="330" spans="1:7" hidden="1">
      <c r="A330" t="s">
        <v>2465</v>
      </c>
      <c r="B330">
        <v>20</v>
      </c>
      <c r="C330" t="s">
        <v>2673</v>
      </c>
      <c r="D330" t="s">
        <v>912</v>
      </c>
      <c r="E330" t="s">
        <v>913</v>
      </c>
      <c r="F330" s="7">
        <v>2207672123</v>
      </c>
      <c r="G330" t="str">
        <f t="shared" si="5"/>
        <v>0203202024110010216</v>
      </c>
    </row>
    <row r="331" spans="1:7" hidden="1">
      <c r="A331" t="s">
        <v>2465</v>
      </c>
      <c r="B331">
        <v>22</v>
      </c>
      <c r="C331" t="s">
        <v>2673</v>
      </c>
      <c r="D331" t="s">
        <v>912</v>
      </c>
      <c r="E331" t="s">
        <v>913</v>
      </c>
      <c r="F331" s="7">
        <v>2426487560</v>
      </c>
      <c r="G331" t="str">
        <f t="shared" si="5"/>
        <v>0203222024110010216</v>
      </c>
    </row>
    <row r="332" spans="1:7" hidden="1">
      <c r="A332" t="s">
        <v>2465</v>
      </c>
      <c r="B332">
        <v>23</v>
      </c>
      <c r="C332" t="s">
        <v>2673</v>
      </c>
      <c r="D332" t="s">
        <v>912</v>
      </c>
      <c r="E332" t="s">
        <v>913</v>
      </c>
      <c r="F332" s="7">
        <v>5828108367</v>
      </c>
      <c r="G332" t="str">
        <f t="shared" si="5"/>
        <v>0203232024110010216</v>
      </c>
    </row>
    <row r="333" spans="1:7" hidden="1">
      <c r="A333" t="s">
        <v>2636</v>
      </c>
      <c r="B333">
        <v>4</v>
      </c>
      <c r="C333" t="s">
        <v>2627</v>
      </c>
      <c r="D333" t="s">
        <v>1831</v>
      </c>
      <c r="E333" t="s">
        <v>1832</v>
      </c>
      <c r="F333" s="7">
        <v>319636150700</v>
      </c>
      <c r="G333" t="str">
        <f t="shared" si="5"/>
        <v>020442024110010113</v>
      </c>
    </row>
    <row r="334" spans="1:7" hidden="1">
      <c r="A334" t="s">
        <v>2636</v>
      </c>
      <c r="B334">
        <v>4</v>
      </c>
      <c r="C334" t="s">
        <v>2855</v>
      </c>
      <c r="D334" t="s">
        <v>1834</v>
      </c>
      <c r="E334" t="s">
        <v>1835</v>
      </c>
      <c r="F334" s="7">
        <v>880656395718</v>
      </c>
      <c r="G334" t="str">
        <f t="shared" si="5"/>
        <v>020442024110010140</v>
      </c>
    </row>
    <row r="335" spans="1:7" hidden="1">
      <c r="A335" t="s">
        <v>2636</v>
      </c>
      <c r="B335">
        <v>5</v>
      </c>
      <c r="C335" t="s">
        <v>2855</v>
      </c>
      <c r="D335" t="s">
        <v>1834</v>
      </c>
      <c r="E335" t="s">
        <v>1835</v>
      </c>
      <c r="F335" s="7">
        <v>125946606956</v>
      </c>
      <c r="G335" t="str">
        <f t="shared" si="5"/>
        <v>020452024110010140</v>
      </c>
    </row>
    <row r="336" spans="1:7" hidden="1">
      <c r="A336" t="s">
        <v>2636</v>
      </c>
      <c r="B336">
        <v>6</v>
      </c>
      <c r="C336" t="s">
        <v>2856</v>
      </c>
      <c r="D336" t="s">
        <v>1842</v>
      </c>
      <c r="E336" t="s">
        <v>1843</v>
      </c>
      <c r="F336" s="7">
        <v>47907269000</v>
      </c>
      <c r="G336" t="str">
        <f t="shared" si="5"/>
        <v>020462024110010133</v>
      </c>
    </row>
    <row r="337" spans="1:7" hidden="1">
      <c r="A337" t="s">
        <v>2636</v>
      </c>
      <c r="B337">
        <v>6</v>
      </c>
      <c r="C337" t="s">
        <v>2855</v>
      </c>
      <c r="D337" t="s">
        <v>1834</v>
      </c>
      <c r="E337" t="s">
        <v>1835</v>
      </c>
      <c r="F337" s="7">
        <v>229946708913</v>
      </c>
      <c r="G337" t="str">
        <f t="shared" si="5"/>
        <v>020462024110010140</v>
      </c>
    </row>
    <row r="338" spans="1:7" hidden="1">
      <c r="A338" t="s">
        <v>2636</v>
      </c>
      <c r="B338">
        <v>7</v>
      </c>
      <c r="C338" t="s">
        <v>2855</v>
      </c>
      <c r="D338" t="s">
        <v>1834</v>
      </c>
      <c r="E338" t="s">
        <v>1835</v>
      </c>
      <c r="F338" s="7">
        <v>62364444638</v>
      </c>
      <c r="G338" t="str">
        <f t="shared" si="5"/>
        <v>020472024110010140</v>
      </c>
    </row>
    <row r="339" spans="1:7" hidden="1">
      <c r="A339" t="s">
        <v>2636</v>
      </c>
      <c r="B339">
        <v>8</v>
      </c>
      <c r="C339" t="s">
        <v>2857</v>
      </c>
      <c r="D339" t="s">
        <v>1850</v>
      </c>
      <c r="E339" t="s">
        <v>1851</v>
      </c>
      <c r="F339" s="7">
        <v>100000000</v>
      </c>
      <c r="G339" t="str">
        <f t="shared" si="5"/>
        <v>020482020110010051</v>
      </c>
    </row>
    <row r="340" spans="1:7" hidden="1">
      <c r="A340" t="s">
        <v>2636</v>
      </c>
      <c r="B340">
        <v>8</v>
      </c>
      <c r="C340" t="s">
        <v>2597</v>
      </c>
      <c r="D340" t="s">
        <v>1853</v>
      </c>
      <c r="E340" t="s">
        <v>1854</v>
      </c>
      <c r="F340" s="7">
        <v>154927201207</v>
      </c>
      <c r="G340" t="str">
        <f t="shared" si="5"/>
        <v>020482024110010117</v>
      </c>
    </row>
    <row r="341" spans="1:7" hidden="1">
      <c r="A341" t="s">
        <v>2636</v>
      </c>
      <c r="B341">
        <v>9</v>
      </c>
      <c r="C341" t="s">
        <v>2597</v>
      </c>
      <c r="D341" t="s">
        <v>1853</v>
      </c>
      <c r="E341" t="s">
        <v>1854</v>
      </c>
      <c r="F341" s="7">
        <v>94665649793</v>
      </c>
      <c r="G341" t="str">
        <f t="shared" si="5"/>
        <v>020492024110010117</v>
      </c>
    </row>
    <row r="342" spans="1:7" hidden="1">
      <c r="A342" t="s">
        <v>2636</v>
      </c>
      <c r="B342">
        <v>10</v>
      </c>
      <c r="C342" t="s">
        <v>2855</v>
      </c>
      <c r="D342" t="s">
        <v>1834</v>
      </c>
      <c r="E342" t="s">
        <v>1835</v>
      </c>
      <c r="F342" s="7">
        <v>82627652740</v>
      </c>
      <c r="G342" t="str">
        <f t="shared" si="5"/>
        <v>0204102024110010140</v>
      </c>
    </row>
    <row r="343" spans="1:7" hidden="1">
      <c r="A343" t="s">
        <v>2636</v>
      </c>
      <c r="B343">
        <v>11</v>
      </c>
      <c r="C343" t="s">
        <v>2856</v>
      </c>
      <c r="D343" t="s">
        <v>1842</v>
      </c>
      <c r="E343" t="s">
        <v>1843</v>
      </c>
      <c r="F343" s="7">
        <v>145330986138</v>
      </c>
      <c r="G343" t="str">
        <f t="shared" si="5"/>
        <v>0204112024110010133</v>
      </c>
    </row>
    <row r="344" spans="1:7" hidden="1">
      <c r="A344" t="s">
        <v>2636</v>
      </c>
      <c r="B344">
        <v>11</v>
      </c>
      <c r="C344" t="s">
        <v>2855</v>
      </c>
      <c r="D344" t="s">
        <v>1834</v>
      </c>
      <c r="E344" t="s">
        <v>1835</v>
      </c>
      <c r="F344" s="7">
        <v>81059441035</v>
      </c>
      <c r="G344" t="str">
        <f t="shared" si="5"/>
        <v>0204112024110010140</v>
      </c>
    </row>
    <row r="345" spans="1:7" hidden="1">
      <c r="A345" t="s">
        <v>2636</v>
      </c>
      <c r="B345">
        <v>12</v>
      </c>
      <c r="C345" t="s">
        <v>2856</v>
      </c>
      <c r="D345" t="s">
        <v>1842</v>
      </c>
      <c r="E345" t="s">
        <v>1843</v>
      </c>
      <c r="F345" s="7">
        <v>459909000</v>
      </c>
      <c r="G345" t="str">
        <f t="shared" si="5"/>
        <v>0204122024110010133</v>
      </c>
    </row>
    <row r="346" spans="1:7" hidden="1">
      <c r="A346" t="s">
        <v>2636</v>
      </c>
      <c r="B346">
        <v>13</v>
      </c>
      <c r="C346" t="s">
        <v>2856</v>
      </c>
      <c r="D346" t="s">
        <v>1842</v>
      </c>
      <c r="E346" t="s">
        <v>1843</v>
      </c>
      <c r="F346" s="7">
        <v>129552091862</v>
      </c>
      <c r="G346" t="str">
        <f t="shared" si="5"/>
        <v>0204132024110010133</v>
      </c>
    </row>
    <row r="347" spans="1:7" hidden="1">
      <c r="A347" t="s">
        <v>2636</v>
      </c>
      <c r="B347">
        <v>14</v>
      </c>
      <c r="C347" t="s">
        <v>2627</v>
      </c>
      <c r="D347" t="s">
        <v>1831</v>
      </c>
      <c r="E347" t="s">
        <v>1832</v>
      </c>
      <c r="F347" s="7">
        <v>197786000</v>
      </c>
      <c r="G347" t="str">
        <f t="shared" si="5"/>
        <v>0204142024110010113</v>
      </c>
    </row>
    <row r="348" spans="1:7" hidden="1">
      <c r="A348" t="s">
        <v>2636</v>
      </c>
      <c r="B348">
        <v>15</v>
      </c>
      <c r="C348" t="s">
        <v>2627</v>
      </c>
      <c r="D348" t="s">
        <v>1831</v>
      </c>
      <c r="E348" t="s">
        <v>1832</v>
      </c>
      <c r="F348" s="7">
        <v>792634950</v>
      </c>
      <c r="G348" t="str">
        <f t="shared" si="5"/>
        <v>0204152024110010113</v>
      </c>
    </row>
    <row r="349" spans="1:7" hidden="1">
      <c r="A349" t="s">
        <v>2636</v>
      </c>
      <c r="B349">
        <v>16</v>
      </c>
      <c r="C349" t="s">
        <v>2627</v>
      </c>
      <c r="D349" t="s">
        <v>1831</v>
      </c>
      <c r="E349" t="s">
        <v>1832</v>
      </c>
      <c r="F349" s="7">
        <v>6920787350</v>
      </c>
      <c r="G349" t="str">
        <f t="shared" si="5"/>
        <v>0204162024110010113</v>
      </c>
    </row>
    <row r="350" spans="1:7" hidden="1">
      <c r="A350" t="s">
        <v>2395</v>
      </c>
      <c r="B350">
        <v>3</v>
      </c>
      <c r="C350" t="s">
        <v>2858</v>
      </c>
      <c r="D350" t="s">
        <v>370</v>
      </c>
      <c r="E350" t="s">
        <v>371</v>
      </c>
      <c r="F350" s="7">
        <v>314095896</v>
      </c>
      <c r="G350" t="str">
        <f t="shared" si="5"/>
        <v>020632024110010151</v>
      </c>
    </row>
    <row r="351" spans="1:7" hidden="1">
      <c r="A351" t="s">
        <v>2395</v>
      </c>
      <c r="B351">
        <v>4</v>
      </c>
      <c r="C351" t="s">
        <v>2858</v>
      </c>
      <c r="D351" t="s">
        <v>370</v>
      </c>
      <c r="E351" t="s">
        <v>371</v>
      </c>
      <c r="F351" s="7">
        <v>190741377</v>
      </c>
      <c r="G351" t="str">
        <f t="shared" si="5"/>
        <v>020642024110010151</v>
      </c>
    </row>
    <row r="352" spans="1:7" hidden="1">
      <c r="A352" t="s">
        <v>2395</v>
      </c>
      <c r="B352">
        <v>8</v>
      </c>
      <c r="C352" t="s">
        <v>2858</v>
      </c>
      <c r="D352" t="s">
        <v>370</v>
      </c>
      <c r="E352" t="s">
        <v>371</v>
      </c>
      <c r="F352" s="7">
        <v>4377824727</v>
      </c>
      <c r="G352" t="str">
        <f t="shared" si="5"/>
        <v>020682024110010151</v>
      </c>
    </row>
    <row r="353" spans="1:7" hidden="1">
      <c r="A353" t="s">
        <v>2340</v>
      </c>
      <c r="B353">
        <v>2</v>
      </c>
      <c r="C353" t="s">
        <v>2859</v>
      </c>
      <c r="D353" t="s">
        <v>125</v>
      </c>
      <c r="E353" t="s">
        <v>126</v>
      </c>
      <c r="F353" s="7">
        <v>18316296000</v>
      </c>
      <c r="G353" t="str">
        <f t="shared" si="5"/>
        <v>020822024110010134</v>
      </c>
    </row>
    <row r="354" spans="1:7" hidden="1">
      <c r="A354" t="s">
        <v>2340</v>
      </c>
      <c r="B354">
        <v>3</v>
      </c>
      <c r="C354" t="s">
        <v>2860</v>
      </c>
      <c r="D354" t="s">
        <v>134</v>
      </c>
      <c r="E354" t="s">
        <v>135</v>
      </c>
      <c r="F354" s="7">
        <v>15245697000</v>
      </c>
      <c r="G354" t="str">
        <f t="shared" si="5"/>
        <v>020832024110010174</v>
      </c>
    </row>
    <row r="355" spans="1:7" hidden="1">
      <c r="A355" t="s">
        <v>2340</v>
      </c>
      <c r="B355">
        <v>4</v>
      </c>
      <c r="C355" t="s">
        <v>2861</v>
      </c>
      <c r="D355" t="s">
        <v>142</v>
      </c>
      <c r="E355" t="s">
        <v>143</v>
      </c>
      <c r="F355" s="7">
        <v>25438936000</v>
      </c>
      <c r="G355" t="str">
        <f t="shared" si="5"/>
        <v>020842024110010066</v>
      </c>
    </row>
    <row r="356" spans="1:7" hidden="1">
      <c r="A356" t="s">
        <v>2340</v>
      </c>
      <c r="B356">
        <v>5</v>
      </c>
      <c r="C356" t="s">
        <v>2862</v>
      </c>
      <c r="D356" t="s">
        <v>148</v>
      </c>
      <c r="E356" t="s">
        <v>149</v>
      </c>
      <c r="F356" s="7">
        <v>2839590000</v>
      </c>
      <c r="G356" t="str">
        <f t="shared" si="5"/>
        <v>020852024110010090</v>
      </c>
    </row>
    <row r="357" spans="1:7" hidden="1">
      <c r="A357" t="s">
        <v>2340</v>
      </c>
      <c r="B357">
        <v>6</v>
      </c>
      <c r="C357" t="s">
        <v>2862</v>
      </c>
      <c r="D357" t="s">
        <v>148</v>
      </c>
      <c r="E357" t="s">
        <v>149</v>
      </c>
      <c r="F357" s="7">
        <v>500000000</v>
      </c>
      <c r="G357" t="str">
        <f t="shared" si="5"/>
        <v>020862024110010090</v>
      </c>
    </row>
    <row r="358" spans="1:7" hidden="1">
      <c r="A358" t="s">
        <v>2340</v>
      </c>
      <c r="B358">
        <v>6</v>
      </c>
      <c r="C358" t="s">
        <v>2863</v>
      </c>
      <c r="D358" t="s">
        <v>153</v>
      </c>
      <c r="E358" t="s">
        <v>154</v>
      </c>
      <c r="F358" s="7">
        <v>10154459000</v>
      </c>
      <c r="G358" t="str">
        <f t="shared" si="5"/>
        <v>020862024110010094</v>
      </c>
    </row>
    <row r="359" spans="1:7" hidden="1">
      <c r="A359" t="s">
        <v>2340</v>
      </c>
      <c r="B359">
        <v>7</v>
      </c>
      <c r="C359" t="s">
        <v>2864</v>
      </c>
      <c r="D359" t="s">
        <v>161</v>
      </c>
      <c r="E359" t="s">
        <v>162</v>
      </c>
      <c r="F359" s="7">
        <v>9960035000</v>
      </c>
      <c r="G359" t="str">
        <f t="shared" si="5"/>
        <v>020872024110010191</v>
      </c>
    </row>
    <row r="360" spans="1:7" hidden="1">
      <c r="A360" t="s">
        <v>2340</v>
      </c>
      <c r="B360">
        <v>8</v>
      </c>
      <c r="C360" t="s">
        <v>2864</v>
      </c>
      <c r="D360" t="s">
        <v>161</v>
      </c>
      <c r="E360" t="s">
        <v>162</v>
      </c>
      <c r="F360" s="7">
        <v>3163146000</v>
      </c>
      <c r="G360" t="str">
        <f t="shared" si="5"/>
        <v>020882024110010191</v>
      </c>
    </row>
    <row r="361" spans="1:7" hidden="1">
      <c r="A361" t="s">
        <v>2340</v>
      </c>
      <c r="B361">
        <v>9</v>
      </c>
      <c r="C361" t="s">
        <v>2864</v>
      </c>
      <c r="D361" t="s">
        <v>161</v>
      </c>
      <c r="E361" t="s">
        <v>162</v>
      </c>
      <c r="F361" s="7">
        <v>2000000000</v>
      </c>
      <c r="G361" t="str">
        <f t="shared" si="5"/>
        <v>020892024110010191</v>
      </c>
    </row>
    <row r="362" spans="1:7" hidden="1">
      <c r="A362" t="s">
        <v>2654</v>
      </c>
      <c r="B362">
        <v>3</v>
      </c>
      <c r="C362" t="s">
        <v>2865</v>
      </c>
      <c r="D362" t="s">
        <v>2004</v>
      </c>
      <c r="E362" t="s">
        <v>2005</v>
      </c>
      <c r="F362" s="7">
        <v>190802675000</v>
      </c>
      <c r="G362" t="str">
        <f t="shared" si="5"/>
        <v>021132024110010248</v>
      </c>
    </row>
    <row r="363" spans="1:7" hidden="1">
      <c r="A363" t="s">
        <v>2654</v>
      </c>
      <c r="B363">
        <v>3</v>
      </c>
      <c r="C363" t="s">
        <v>2866</v>
      </c>
      <c r="D363" t="s">
        <v>2007</v>
      </c>
      <c r="E363" t="s">
        <v>2008</v>
      </c>
      <c r="F363" s="7">
        <v>1770000000</v>
      </c>
      <c r="G363" t="str">
        <f t="shared" si="5"/>
        <v>021132024110010253</v>
      </c>
    </row>
    <row r="364" spans="1:7" hidden="1">
      <c r="A364" t="s">
        <v>2654</v>
      </c>
      <c r="B364">
        <v>5</v>
      </c>
      <c r="C364" t="s">
        <v>2867</v>
      </c>
      <c r="D364" t="s">
        <v>2012</v>
      </c>
      <c r="E364" t="s">
        <v>2013</v>
      </c>
      <c r="F364" s="7">
        <v>148249159000</v>
      </c>
      <c r="G364" t="str">
        <f t="shared" si="5"/>
        <v>021152024110010249</v>
      </c>
    </row>
    <row r="365" spans="1:7" hidden="1">
      <c r="A365" t="s">
        <v>2654</v>
      </c>
      <c r="B365">
        <v>6</v>
      </c>
      <c r="C365" t="s">
        <v>2868</v>
      </c>
      <c r="D365" t="s">
        <v>1979</v>
      </c>
      <c r="E365" t="s">
        <v>1980</v>
      </c>
      <c r="F365" s="7">
        <v>4500000000</v>
      </c>
      <c r="G365" t="str">
        <f t="shared" si="5"/>
        <v>021162024110010247</v>
      </c>
    </row>
    <row r="366" spans="1:7" hidden="1">
      <c r="A366" t="s">
        <v>2654</v>
      </c>
      <c r="B366">
        <v>6</v>
      </c>
      <c r="C366" t="s">
        <v>2869</v>
      </c>
      <c r="D366" t="s">
        <v>1982</v>
      </c>
      <c r="E366" t="s">
        <v>1983</v>
      </c>
      <c r="F366" s="7">
        <v>52344160000</v>
      </c>
      <c r="G366" t="str">
        <f t="shared" si="5"/>
        <v>021162024110010258</v>
      </c>
    </row>
    <row r="367" spans="1:7" hidden="1">
      <c r="A367" t="s">
        <v>2654</v>
      </c>
      <c r="B367">
        <v>7</v>
      </c>
      <c r="C367" t="s">
        <v>2870</v>
      </c>
      <c r="D367" t="s">
        <v>1989</v>
      </c>
      <c r="E367" t="s">
        <v>1990</v>
      </c>
      <c r="F367" s="7">
        <v>22744949000</v>
      </c>
      <c r="G367" t="str">
        <f t="shared" si="5"/>
        <v>021172024110010245</v>
      </c>
    </row>
    <row r="368" spans="1:7" hidden="1">
      <c r="A368" t="s">
        <v>2654</v>
      </c>
      <c r="B368">
        <v>7</v>
      </c>
      <c r="C368" t="s">
        <v>2871</v>
      </c>
      <c r="D368" t="s">
        <v>1992</v>
      </c>
      <c r="E368" t="s">
        <v>1993</v>
      </c>
      <c r="F368" s="7">
        <v>63668171000</v>
      </c>
      <c r="G368" t="str">
        <f t="shared" si="5"/>
        <v>021172024110010252</v>
      </c>
    </row>
    <row r="369" spans="1:7" hidden="1">
      <c r="A369" t="s">
        <v>2654</v>
      </c>
      <c r="B369">
        <v>8</v>
      </c>
      <c r="C369" t="s">
        <v>2872</v>
      </c>
      <c r="D369" t="s">
        <v>1998</v>
      </c>
      <c r="E369" t="s">
        <v>1999</v>
      </c>
      <c r="F369" s="7">
        <v>14434112000</v>
      </c>
      <c r="G369" t="str">
        <f t="shared" si="5"/>
        <v>021182024110010251</v>
      </c>
    </row>
    <row r="370" spans="1:7" hidden="1">
      <c r="A370" t="s">
        <v>2662</v>
      </c>
      <c r="B370">
        <v>1</v>
      </c>
      <c r="C370" t="s">
        <v>2395</v>
      </c>
      <c r="D370" t="s">
        <v>2020</v>
      </c>
      <c r="E370" t="s">
        <v>2021</v>
      </c>
      <c r="F370" s="7">
        <v>452500000</v>
      </c>
      <c r="G370" t="str">
        <f t="shared" si="5"/>
        <v>021312024110010206</v>
      </c>
    </row>
    <row r="371" spans="1:7" hidden="1">
      <c r="A371" t="s">
        <v>2662</v>
      </c>
      <c r="B371">
        <v>2</v>
      </c>
      <c r="C371" t="s">
        <v>2873</v>
      </c>
      <c r="D371" t="s">
        <v>2026</v>
      </c>
      <c r="E371" t="s">
        <v>2027</v>
      </c>
      <c r="F371" s="7">
        <v>8659905000</v>
      </c>
      <c r="G371" t="str">
        <f t="shared" si="5"/>
        <v>021322024110010244</v>
      </c>
    </row>
    <row r="372" spans="1:7" hidden="1">
      <c r="A372" t="s">
        <v>2662</v>
      </c>
      <c r="B372">
        <v>2</v>
      </c>
      <c r="C372" t="s">
        <v>2874</v>
      </c>
      <c r="D372" t="s">
        <v>2029</v>
      </c>
      <c r="E372" t="s">
        <v>2030</v>
      </c>
      <c r="F372" s="7">
        <v>2706750000</v>
      </c>
      <c r="G372" t="str">
        <f t="shared" si="5"/>
        <v>021322024110010259</v>
      </c>
    </row>
    <row r="373" spans="1:7" hidden="1">
      <c r="A373" t="s">
        <v>2662</v>
      </c>
      <c r="B373">
        <v>3</v>
      </c>
      <c r="C373" t="s">
        <v>2875</v>
      </c>
      <c r="D373" t="s">
        <v>2035</v>
      </c>
      <c r="E373" t="s">
        <v>2036</v>
      </c>
      <c r="F373" s="7">
        <v>2894016000</v>
      </c>
      <c r="G373" t="str">
        <f t="shared" si="5"/>
        <v>021332024110010098</v>
      </c>
    </row>
    <row r="374" spans="1:7" hidden="1">
      <c r="A374" t="s">
        <v>2662</v>
      </c>
      <c r="B374">
        <v>3</v>
      </c>
      <c r="C374" t="s">
        <v>2420</v>
      </c>
      <c r="D374" t="s">
        <v>2038</v>
      </c>
      <c r="E374" t="s">
        <v>2039</v>
      </c>
      <c r="F374" s="7">
        <v>952000000</v>
      </c>
      <c r="G374" t="str">
        <f t="shared" si="5"/>
        <v>021332024110010136</v>
      </c>
    </row>
    <row r="375" spans="1:7" hidden="1">
      <c r="A375" t="s">
        <v>2662</v>
      </c>
      <c r="B375">
        <v>5</v>
      </c>
      <c r="C375" t="s">
        <v>2350</v>
      </c>
      <c r="D375" t="s">
        <v>2043</v>
      </c>
      <c r="E375" t="s">
        <v>2044</v>
      </c>
      <c r="F375" s="7">
        <v>290060000</v>
      </c>
      <c r="G375" t="str">
        <f t="shared" si="5"/>
        <v>021352024110010228</v>
      </c>
    </row>
    <row r="376" spans="1:7" hidden="1">
      <c r="A376" t="s">
        <v>2662</v>
      </c>
      <c r="B376">
        <v>5</v>
      </c>
      <c r="C376" t="s">
        <v>2876</v>
      </c>
      <c r="D376" t="s">
        <v>2046</v>
      </c>
      <c r="E376" t="s">
        <v>2047</v>
      </c>
      <c r="F376" s="7">
        <v>133000000</v>
      </c>
      <c r="G376" t="str">
        <f t="shared" si="5"/>
        <v>021352024110010241</v>
      </c>
    </row>
    <row r="377" spans="1:7" hidden="1">
      <c r="A377" t="s">
        <v>2662</v>
      </c>
      <c r="B377">
        <v>5</v>
      </c>
      <c r="C377" t="s">
        <v>2877</v>
      </c>
      <c r="D377" t="s">
        <v>2049</v>
      </c>
      <c r="E377" t="s">
        <v>2050</v>
      </c>
      <c r="F377" s="7">
        <v>500000000</v>
      </c>
      <c r="G377" t="str">
        <f t="shared" si="5"/>
        <v>021352024110010260</v>
      </c>
    </row>
    <row r="378" spans="1:7" hidden="1">
      <c r="A378" t="s">
        <v>2662</v>
      </c>
      <c r="B378">
        <v>6</v>
      </c>
      <c r="C378" t="s">
        <v>2350</v>
      </c>
      <c r="D378" t="s">
        <v>2043</v>
      </c>
      <c r="E378" t="s">
        <v>2044</v>
      </c>
      <c r="F378" s="7">
        <v>3746740000</v>
      </c>
      <c r="G378" t="str">
        <f t="shared" si="5"/>
        <v>021362024110010228</v>
      </c>
    </row>
    <row r="379" spans="1:7" hidden="1">
      <c r="A379" t="s">
        <v>2662</v>
      </c>
      <c r="B379">
        <v>7</v>
      </c>
      <c r="C379" t="s">
        <v>2350</v>
      </c>
      <c r="D379" t="s">
        <v>2043</v>
      </c>
      <c r="E379" t="s">
        <v>2044</v>
      </c>
      <c r="F379" s="7">
        <v>581829000</v>
      </c>
      <c r="G379" t="str">
        <f t="shared" si="5"/>
        <v>021372024110010228</v>
      </c>
    </row>
    <row r="380" spans="1:7" hidden="1">
      <c r="A380" t="s">
        <v>2662</v>
      </c>
      <c r="B380">
        <v>8</v>
      </c>
      <c r="C380" t="s">
        <v>2350</v>
      </c>
      <c r="D380" t="s">
        <v>2043</v>
      </c>
      <c r="E380" t="s">
        <v>2044</v>
      </c>
      <c r="F380" s="7">
        <v>758000000</v>
      </c>
      <c r="G380" t="str">
        <f t="shared" si="5"/>
        <v>021382024110010228</v>
      </c>
    </row>
    <row r="381" spans="1:7" hidden="1">
      <c r="A381" t="s">
        <v>2662</v>
      </c>
      <c r="B381">
        <v>9</v>
      </c>
      <c r="C381" t="s">
        <v>2878</v>
      </c>
      <c r="D381" t="s">
        <v>2065</v>
      </c>
      <c r="E381" t="s">
        <v>2066</v>
      </c>
      <c r="F381" s="7">
        <v>3402750000</v>
      </c>
      <c r="G381" t="str">
        <f t="shared" si="5"/>
        <v>021392024110010186</v>
      </c>
    </row>
    <row r="382" spans="1:7" hidden="1">
      <c r="A382" t="s">
        <v>2662</v>
      </c>
      <c r="B382">
        <v>10</v>
      </c>
      <c r="C382" t="s">
        <v>2878</v>
      </c>
      <c r="D382" t="s">
        <v>2065</v>
      </c>
      <c r="E382" t="s">
        <v>2066</v>
      </c>
      <c r="F382" s="7">
        <v>4063500000</v>
      </c>
      <c r="G382" t="str">
        <f t="shared" si="5"/>
        <v>0213102024110010186</v>
      </c>
    </row>
    <row r="383" spans="1:7" hidden="1">
      <c r="A383" t="s">
        <v>2549</v>
      </c>
      <c r="B383">
        <v>2</v>
      </c>
      <c r="C383" t="s">
        <v>2879</v>
      </c>
      <c r="D383" t="s">
        <v>1264</v>
      </c>
      <c r="E383" t="s">
        <v>1265</v>
      </c>
      <c r="F383" s="7">
        <v>19557986999</v>
      </c>
      <c r="G383" t="str">
        <f t="shared" si="5"/>
        <v>021422024110010037</v>
      </c>
    </row>
    <row r="384" spans="1:7" hidden="1">
      <c r="A384" t="s">
        <v>2549</v>
      </c>
      <c r="B384">
        <v>3</v>
      </c>
      <c r="C384" t="s">
        <v>2880</v>
      </c>
      <c r="D384" t="s">
        <v>1247</v>
      </c>
      <c r="E384" t="s">
        <v>1248</v>
      </c>
      <c r="F384" s="7">
        <v>1661097960</v>
      </c>
      <c r="G384" t="str">
        <f t="shared" si="5"/>
        <v>021432024110010039</v>
      </c>
    </row>
    <row r="385" spans="1:7" hidden="1">
      <c r="A385" t="s">
        <v>2549</v>
      </c>
      <c r="B385">
        <v>4</v>
      </c>
      <c r="C385" t="s">
        <v>2881</v>
      </c>
      <c r="D385" t="s">
        <v>1253</v>
      </c>
      <c r="E385" t="s">
        <v>1254</v>
      </c>
      <c r="F385" s="7">
        <v>16287429567</v>
      </c>
      <c r="G385" t="str">
        <f t="shared" si="5"/>
        <v>021442024110010041</v>
      </c>
    </row>
    <row r="386" spans="1:7" hidden="1">
      <c r="A386" t="s">
        <v>2549</v>
      </c>
      <c r="B386">
        <v>5</v>
      </c>
      <c r="C386" t="s">
        <v>2882</v>
      </c>
      <c r="D386" t="s">
        <v>1259</v>
      </c>
      <c r="E386" t="s">
        <v>1260</v>
      </c>
      <c r="F386" s="7">
        <v>4959000000</v>
      </c>
      <c r="G386" t="str">
        <f t="shared" si="5"/>
        <v>021452024110010040</v>
      </c>
    </row>
    <row r="387" spans="1:7" hidden="1">
      <c r="A387" t="s">
        <v>2549</v>
      </c>
      <c r="B387">
        <v>6</v>
      </c>
      <c r="C387" t="s">
        <v>2879</v>
      </c>
      <c r="D387" t="s">
        <v>1264</v>
      </c>
      <c r="E387" t="s">
        <v>1265</v>
      </c>
      <c r="F387" s="7">
        <v>552368001</v>
      </c>
      <c r="G387" t="str">
        <f t="shared" ref="G387:G450" si="6">A387&amp;B387&amp;E387</f>
        <v>021462024110010037</v>
      </c>
    </row>
    <row r="388" spans="1:7" hidden="1">
      <c r="A388" t="s">
        <v>2549</v>
      </c>
      <c r="B388">
        <v>7</v>
      </c>
      <c r="C388" t="s">
        <v>2879</v>
      </c>
      <c r="D388" t="s">
        <v>1264</v>
      </c>
      <c r="E388" t="s">
        <v>1265</v>
      </c>
      <c r="F388" s="7">
        <v>347786000</v>
      </c>
      <c r="G388" t="str">
        <f t="shared" si="6"/>
        <v>021472024110010037</v>
      </c>
    </row>
    <row r="389" spans="1:7" hidden="1">
      <c r="A389" t="s">
        <v>2549</v>
      </c>
      <c r="B389">
        <v>8</v>
      </c>
      <c r="C389" t="s">
        <v>2883</v>
      </c>
      <c r="D389" t="s">
        <v>1281</v>
      </c>
      <c r="E389" t="s">
        <v>1282</v>
      </c>
      <c r="F389" s="7">
        <v>32966500000</v>
      </c>
      <c r="G389" t="str">
        <f t="shared" si="6"/>
        <v>021482024110010038</v>
      </c>
    </row>
    <row r="390" spans="1:7" hidden="1">
      <c r="A390" t="s">
        <v>2549</v>
      </c>
      <c r="B390">
        <v>9</v>
      </c>
      <c r="C390" t="s">
        <v>2881</v>
      </c>
      <c r="D390" t="s">
        <v>1253</v>
      </c>
      <c r="E390" t="s">
        <v>1254</v>
      </c>
      <c r="F390" s="7">
        <v>461649386</v>
      </c>
      <c r="G390" t="str">
        <f t="shared" si="6"/>
        <v>021492024110010041</v>
      </c>
    </row>
    <row r="391" spans="1:7" hidden="1">
      <c r="A391" t="s">
        <v>2549</v>
      </c>
      <c r="B391">
        <v>10</v>
      </c>
      <c r="C391" t="s">
        <v>2881</v>
      </c>
      <c r="D391" t="s">
        <v>1253</v>
      </c>
      <c r="E391" t="s">
        <v>1254</v>
      </c>
      <c r="F391" s="7">
        <v>6371321047</v>
      </c>
      <c r="G391" t="str">
        <f t="shared" si="6"/>
        <v>0214102024110010041</v>
      </c>
    </row>
    <row r="392" spans="1:7" hidden="1">
      <c r="A392" t="s">
        <v>2549</v>
      </c>
      <c r="B392">
        <v>11</v>
      </c>
      <c r="C392" t="s">
        <v>2880</v>
      </c>
      <c r="D392" t="s">
        <v>1247</v>
      </c>
      <c r="E392" t="s">
        <v>1248</v>
      </c>
      <c r="F392" s="7">
        <v>321602040</v>
      </c>
      <c r="G392" t="str">
        <f t="shared" si="6"/>
        <v>0214112024110010039</v>
      </c>
    </row>
    <row r="393" spans="1:7" hidden="1">
      <c r="A393" t="s">
        <v>2667</v>
      </c>
      <c r="B393">
        <v>1</v>
      </c>
      <c r="C393" t="s">
        <v>2857</v>
      </c>
      <c r="D393" t="s">
        <v>2074</v>
      </c>
      <c r="E393" t="s">
        <v>2075</v>
      </c>
      <c r="F393" s="7">
        <v>3946605000</v>
      </c>
      <c r="G393" t="str">
        <f t="shared" si="6"/>
        <v>021512024110010051</v>
      </c>
    </row>
    <row r="394" spans="1:7" hidden="1">
      <c r="A394" t="s">
        <v>2667</v>
      </c>
      <c r="B394">
        <v>1</v>
      </c>
      <c r="C394" t="s">
        <v>2884</v>
      </c>
      <c r="D394" t="s">
        <v>2077</v>
      </c>
      <c r="E394" t="s">
        <v>2078</v>
      </c>
      <c r="F394" s="7">
        <v>2290067000</v>
      </c>
      <c r="G394" t="str">
        <f t="shared" si="6"/>
        <v>021512024110010052</v>
      </c>
    </row>
    <row r="395" spans="1:7" hidden="1">
      <c r="A395" t="s">
        <v>2667</v>
      </c>
      <c r="B395">
        <v>2</v>
      </c>
      <c r="C395" t="s">
        <v>2857</v>
      </c>
      <c r="D395" t="s">
        <v>2074</v>
      </c>
      <c r="E395" t="s">
        <v>2075</v>
      </c>
      <c r="F395" s="7">
        <v>2265831000</v>
      </c>
      <c r="G395" t="str">
        <f t="shared" si="6"/>
        <v>021522024110010051</v>
      </c>
    </row>
    <row r="396" spans="1:7" hidden="1">
      <c r="A396" t="s">
        <v>2667</v>
      </c>
      <c r="B396">
        <v>3</v>
      </c>
      <c r="C396" t="s">
        <v>2857</v>
      </c>
      <c r="D396" t="s">
        <v>2074</v>
      </c>
      <c r="E396" t="s">
        <v>2075</v>
      </c>
      <c r="F396" s="7">
        <v>118080000</v>
      </c>
      <c r="G396" t="str">
        <f t="shared" si="6"/>
        <v>021532024110010051</v>
      </c>
    </row>
    <row r="397" spans="1:7" hidden="1">
      <c r="A397" t="s">
        <v>2667</v>
      </c>
      <c r="B397">
        <v>4</v>
      </c>
      <c r="C397" t="s">
        <v>2885</v>
      </c>
      <c r="D397" t="s">
        <v>2104</v>
      </c>
      <c r="E397" t="s">
        <v>2105</v>
      </c>
      <c r="F397" s="7">
        <v>734261000</v>
      </c>
      <c r="G397" t="str">
        <f t="shared" si="6"/>
        <v>021542024110010055</v>
      </c>
    </row>
    <row r="398" spans="1:7" hidden="1">
      <c r="A398" t="s">
        <v>2667</v>
      </c>
      <c r="B398">
        <v>5</v>
      </c>
      <c r="C398" t="s">
        <v>2886</v>
      </c>
      <c r="D398" t="s">
        <v>2090</v>
      </c>
      <c r="E398" t="s">
        <v>2091</v>
      </c>
      <c r="F398" s="7">
        <v>3269811000</v>
      </c>
      <c r="G398" t="str">
        <f t="shared" si="6"/>
        <v>021552024110010054</v>
      </c>
    </row>
    <row r="399" spans="1:7" hidden="1">
      <c r="A399" t="s">
        <v>2667</v>
      </c>
      <c r="B399">
        <v>6</v>
      </c>
      <c r="C399" t="s">
        <v>2887</v>
      </c>
      <c r="D399" t="s">
        <v>2109</v>
      </c>
      <c r="E399" t="s">
        <v>2110</v>
      </c>
      <c r="F399" s="7">
        <v>19720584000</v>
      </c>
      <c r="G399" t="str">
        <f t="shared" si="6"/>
        <v>021562024110010053</v>
      </c>
    </row>
    <row r="400" spans="1:7" hidden="1">
      <c r="A400" t="s">
        <v>2667</v>
      </c>
      <c r="B400">
        <v>8</v>
      </c>
      <c r="C400" t="s">
        <v>2886</v>
      </c>
      <c r="D400" t="s">
        <v>2090</v>
      </c>
      <c r="E400" t="s">
        <v>2091</v>
      </c>
      <c r="F400" s="7">
        <v>1262006000</v>
      </c>
      <c r="G400" t="str">
        <f t="shared" si="6"/>
        <v>021582024110010054</v>
      </c>
    </row>
    <row r="401" spans="1:7" hidden="1">
      <c r="A401" t="s">
        <v>2667</v>
      </c>
      <c r="B401">
        <v>9</v>
      </c>
      <c r="C401" t="s">
        <v>2888</v>
      </c>
      <c r="D401" t="s">
        <v>2099</v>
      </c>
      <c r="E401" t="s">
        <v>2100</v>
      </c>
      <c r="F401" s="7">
        <v>3039615000</v>
      </c>
      <c r="G401" t="str">
        <f t="shared" si="6"/>
        <v>021592024110010011</v>
      </c>
    </row>
    <row r="402" spans="1:7" hidden="1">
      <c r="A402" t="s">
        <v>2667</v>
      </c>
      <c r="B402">
        <v>17</v>
      </c>
      <c r="C402" t="s">
        <v>2888</v>
      </c>
      <c r="D402" t="s">
        <v>2099</v>
      </c>
      <c r="E402" t="s">
        <v>2100</v>
      </c>
      <c r="F402" s="7">
        <v>365690000</v>
      </c>
      <c r="G402" t="str">
        <f t="shared" si="6"/>
        <v>0215172024110010011</v>
      </c>
    </row>
    <row r="403" spans="1:7" hidden="1">
      <c r="A403" t="s">
        <v>2673</v>
      </c>
      <c r="B403">
        <v>1</v>
      </c>
      <c r="C403" t="s">
        <v>2889</v>
      </c>
      <c r="D403" t="s">
        <v>2116</v>
      </c>
      <c r="E403" t="s">
        <v>2117</v>
      </c>
      <c r="F403" s="7">
        <v>7434435000</v>
      </c>
      <c r="G403" t="str">
        <f t="shared" si="6"/>
        <v>021612024110010171</v>
      </c>
    </row>
    <row r="404" spans="1:7" hidden="1">
      <c r="A404" t="s">
        <v>2673</v>
      </c>
      <c r="B404">
        <v>2</v>
      </c>
      <c r="C404" t="s">
        <v>2890</v>
      </c>
      <c r="D404" t="s">
        <v>2121</v>
      </c>
      <c r="E404" t="s">
        <v>2122</v>
      </c>
      <c r="F404" s="7">
        <v>2153265000</v>
      </c>
      <c r="G404" t="str">
        <f t="shared" si="6"/>
        <v>021622024110010172</v>
      </c>
    </row>
    <row r="405" spans="1:7" hidden="1">
      <c r="A405" t="s">
        <v>2673</v>
      </c>
      <c r="B405">
        <v>3</v>
      </c>
      <c r="C405" t="s">
        <v>2891</v>
      </c>
      <c r="D405" t="s">
        <v>2126</v>
      </c>
      <c r="E405" t="s">
        <v>2127</v>
      </c>
      <c r="F405" s="7">
        <v>10000000</v>
      </c>
      <c r="G405" t="str">
        <f t="shared" si="6"/>
        <v>021632024110010170</v>
      </c>
    </row>
    <row r="406" spans="1:7" hidden="1">
      <c r="A406" t="s">
        <v>2673</v>
      </c>
      <c r="B406">
        <v>4</v>
      </c>
      <c r="C406" t="s">
        <v>2889</v>
      </c>
      <c r="D406" t="s">
        <v>2116</v>
      </c>
      <c r="E406" t="s">
        <v>2117</v>
      </c>
      <c r="F406" s="7">
        <v>7472613000</v>
      </c>
      <c r="G406" t="str">
        <f t="shared" si="6"/>
        <v>021642024110010171</v>
      </c>
    </row>
    <row r="407" spans="1:7" hidden="1">
      <c r="A407" t="s">
        <v>2673</v>
      </c>
      <c r="B407">
        <v>10</v>
      </c>
      <c r="C407" t="s">
        <v>2891</v>
      </c>
      <c r="D407" t="s">
        <v>2126</v>
      </c>
      <c r="E407" t="s">
        <v>2127</v>
      </c>
      <c r="F407" s="7">
        <v>30000000</v>
      </c>
      <c r="G407" t="str">
        <f t="shared" si="6"/>
        <v>0216102024110010170</v>
      </c>
    </row>
    <row r="408" spans="1:7" hidden="1">
      <c r="A408" t="s">
        <v>2673</v>
      </c>
      <c r="B408">
        <v>11</v>
      </c>
      <c r="C408" t="s">
        <v>2892</v>
      </c>
      <c r="D408" t="s">
        <v>2140</v>
      </c>
      <c r="E408" t="s">
        <v>2141</v>
      </c>
      <c r="F408" s="7">
        <v>38131000</v>
      </c>
      <c r="G408" t="str">
        <f t="shared" si="6"/>
        <v>0216112024110010246</v>
      </c>
    </row>
    <row r="409" spans="1:7" hidden="1">
      <c r="A409" t="s">
        <v>2673</v>
      </c>
      <c r="B409">
        <v>12</v>
      </c>
      <c r="C409" t="s">
        <v>2891</v>
      </c>
      <c r="D409" t="s">
        <v>2126</v>
      </c>
      <c r="E409" t="s">
        <v>2127</v>
      </c>
      <c r="F409" s="7">
        <v>21666119000</v>
      </c>
      <c r="G409" t="str">
        <f t="shared" si="6"/>
        <v>0216122024110010170</v>
      </c>
    </row>
    <row r="410" spans="1:7" hidden="1">
      <c r="A410" t="s">
        <v>2673</v>
      </c>
      <c r="B410">
        <v>13</v>
      </c>
      <c r="C410" t="s">
        <v>2891</v>
      </c>
      <c r="D410" t="s">
        <v>2126</v>
      </c>
      <c r="E410" t="s">
        <v>2127</v>
      </c>
      <c r="F410" s="7">
        <v>200000000</v>
      </c>
      <c r="G410" t="str">
        <f t="shared" si="6"/>
        <v>0216132024110010170</v>
      </c>
    </row>
    <row r="411" spans="1:7" hidden="1">
      <c r="A411" t="s">
        <v>2673</v>
      </c>
      <c r="B411">
        <v>13</v>
      </c>
      <c r="C411" t="s">
        <v>2892</v>
      </c>
      <c r="D411" t="s">
        <v>2140</v>
      </c>
      <c r="E411" t="s">
        <v>2141</v>
      </c>
      <c r="F411" s="7">
        <v>220939000</v>
      </c>
      <c r="G411" t="str">
        <f t="shared" si="6"/>
        <v>0216132024110010246</v>
      </c>
    </row>
    <row r="412" spans="1:7" hidden="1">
      <c r="A412" t="s">
        <v>2673</v>
      </c>
      <c r="B412">
        <v>14</v>
      </c>
      <c r="C412" t="s">
        <v>2893</v>
      </c>
      <c r="D412" t="s">
        <v>2145</v>
      </c>
      <c r="E412" t="s">
        <v>2146</v>
      </c>
      <c r="F412" s="7">
        <v>95326000</v>
      </c>
      <c r="G412" t="str">
        <f t="shared" si="6"/>
        <v>0216142024110010175</v>
      </c>
    </row>
    <row r="413" spans="1:7" hidden="1">
      <c r="A413" t="s">
        <v>2673</v>
      </c>
      <c r="B413">
        <v>15</v>
      </c>
      <c r="C413" t="s">
        <v>2893</v>
      </c>
      <c r="D413" t="s">
        <v>2145</v>
      </c>
      <c r="E413" t="s">
        <v>2146</v>
      </c>
      <c r="F413" s="7">
        <v>2803640000</v>
      </c>
      <c r="G413" t="str">
        <f t="shared" si="6"/>
        <v>0216152024110010175</v>
      </c>
    </row>
    <row r="414" spans="1:7" hidden="1">
      <c r="A414" t="s">
        <v>2473</v>
      </c>
      <c r="B414">
        <v>1</v>
      </c>
      <c r="C414" t="s">
        <v>2894</v>
      </c>
      <c r="D414" t="s">
        <v>932</v>
      </c>
      <c r="E414" t="s">
        <v>933</v>
      </c>
      <c r="F414" s="7">
        <v>4313232000</v>
      </c>
      <c r="G414" t="str">
        <f t="shared" si="6"/>
        <v>021812024110010006</v>
      </c>
    </row>
    <row r="415" spans="1:7" hidden="1">
      <c r="A415" t="s">
        <v>2473</v>
      </c>
      <c r="B415">
        <v>1</v>
      </c>
      <c r="C415" t="s">
        <v>2719</v>
      </c>
      <c r="D415" t="s">
        <v>935</v>
      </c>
      <c r="E415" t="s">
        <v>936</v>
      </c>
      <c r="F415" s="7">
        <v>154759000</v>
      </c>
      <c r="G415" t="str">
        <f t="shared" si="6"/>
        <v>021812024110010008</v>
      </c>
    </row>
    <row r="416" spans="1:7" hidden="1">
      <c r="A416" t="s">
        <v>2473</v>
      </c>
      <c r="B416">
        <v>2</v>
      </c>
      <c r="C416" t="s">
        <v>2715</v>
      </c>
      <c r="D416" t="s">
        <v>940</v>
      </c>
      <c r="E416" t="s">
        <v>941</v>
      </c>
      <c r="F416" s="7">
        <v>3984924000</v>
      </c>
      <c r="G416" t="str">
        <f t="shared" si="6"/>
        <v>021822024110010007</v>
      </c>
    </row>
    <row r="417" spans="1:7" hidden="1">
      <c r="A417" t="s">
        <v>2473</v>
      </c>
      <c r="B417">
        <v>3</v>
      </c>
      <c r="C417" t="s">
        <v>2715</v>
      </c>
      <c r="D417" t="s">
        <v>940</v>
      </c>
      <c r="E417" t="s">
        <v>941</v>
      </c>
      <c r="F417" s="7">
        <v>1336000000</v>
      </c>
      <c r="G417" t="str">
        <f t="shared" si="6"/>
        <v>021832024110010007</v>
      </c>
    </row>
    <row r="418" spans="1:7" hidden="1">
      <c r="A418" t="s">
        <v>2473</v>
      </c>
      <c r="B418">
        <v>4</v>
      </c>
      <c r="C418" t="s">
        <v>2839</v>
      </c>
      <c r="D418" t="s">
        <v>952</v>
      </c>
      <c r="E418" t="s">
        <v>953</v>
      </c>
      <c r="F418" s="7">
        <v>1187205000</v>
      </c>
      <c r="G418" t="str">
        <f t="shared" si="6"/>
        <v>021842024110010002</v>
      </c>
    </row>
    <row r="419" spans="1:7" hidden="1">
      <c r="A419" t="s">
        <v>2473</v>
      </c>
      <c r="B419">
        <v>5</v>
      </c>
      <c r="C419" t="s">
        <v>2839</v>
      </c>
      <c r="D419" t="s">
        <v>952</v>
      </c>
      <c r="E419" t="s">
        <v>953</v>
      </c>
      <c r="F419" s="7">
        <v>699667000</v>
      </c>
      <c r="G419" t="str">
        <f t="shared" si="6"/>
        <v>021852024110010002</v>
      </c>
    </row>
    <row r="420" spans="1:7" hidden="1">
      <c r="A420" t="s">
        <v>2473</v>
      </c>
      <c r="B420">
        <v>6</v>
      </c>
      <c r="C420" t="s">
        <v>2839</v>
      </c>
      <c r="D420" t="s">
        <v>952</v>
      </c>
      <c r="E420" t="s">
        <v>953</v>
      </c>
      <c r="F420" s="7">
        <v>2193128000</v>
      </c>
      <c r="G420" t="str">
        <f t="shared" si="6"/>
        <v>021862024110010002</v>
      </c>
    </row>
    <row r="421" spans="1:7" hidden="1">
      <c r="A421" t="s">
        <v>2473</v>
      </c>
      <c r="B421">
        <v>7</v>
      </c>
      <c r="C421" t="s">
        <v>2895</v>
      </c>
      <c r="D421" t="s">
        <v>960</v>
      </c>
      <c r="E421" t="s">
        <v>961</v>
      </c>
      <c r="F421" s="7">
        <v>4122316936</v>
      </c>
      <c r="G421" t="str">
        <f t="shared" si="6"/>
        <v>021872024110010004</v>
      </c>
    </row>
    <row r="422" spans="1:7" hidden="1">
      <c r="A422" t="s">
        <v>2473</v>
      </c>
      <c r="B422">
        <v>8</v>
      </c>
      <c r="C422" t="s">
        <v>2895</v>
      </c>
      <c r="D422" t="s">
        <v>960</v>
      </c>
      <c r="E422" t="s">
        <v>961</v>
      </c>
      <c r="F422" s="7">
        <v>8278665175</v>
      </c>
      <c r="G422" t="str">
        <f t="shared" si="6"/>
        <v>021882024110010004</v>
      </c>
    </row>
    <row r="423" spans="1:7" hidden="1">
      <c r="A423" t="s">
        <v>2473</v>
      </c>
      <c r="B423">
        <v>9</v>
      </c>
      <c r="C423" t="s">
        <v>2895</v>
      </c>
      <c r="D423" t="s">
        <v>960</v>
      </c>
      <c r="E423" t="s">
        <v>961</v>
      </c>
      <c r="F423" s="7">
        <v>16026487889</v>
      </c>
      <c r="G423" t="str">
        <f t="shared" si="6"/>
        <v>021892024110010004</v>
      </c>
    </row>
    <row r="424" spans="1:7" hidden="1">
      <c r="A424" t="s">
        <v>2473</v>
      </c>
      <c r="B424">
        <v>10</v>
      </c>
      <c r="C424" t="s">
        <v>2719</v>
      </c>
      <c r="D424" t="s">
        <v>935</v>
      </c>
      <c r="E424" t="s">
        <v>936</v>
      </c>
      <c r="F424" s="7">
        <v>284847000</v>
      </c>
      <c r="G424" t="str">
        <f t="shared" si="6"/>
        <v>0218102024110010008</v>
      </c>
    </row>
    <row r="425" spans="1:7" hidden="1">
      <c r="A425" t="s">
        <v>2473</v>
      </c>
      <c r="B425">
        <v>18</v>
      </c>
      <c r="C425" t="s">
        <v>2719</v>
      </c>
      <c r="D425" t="s">
        <v>935</v>
      </c>
      <c r="E425" t="s">
        <v>936</v>
      </c>
      <c r="F425" s="7">
        <v>1360086000</v>
      </c>
      <c r="G425" t="str">
        <f t="shared" si="6"/>
        <v>0218182024110010008</v>
      </c>
    </row>
    <row r="426" spans="1:7" hidden="1">
      <c r="A426" t="s">
        <v>2473</v>
      </c>
      <c r="B426">
        <v>20</v>
      </c>
      <c r="C426" t="s">
        <v>2896</v>
      </c>
      <c r="D426" t="s">
        <v>981</v>
      </c>
      <c r="E426" t="s">
        <v>982</v>
      </c>
      <c r="F426" s="7">
        <v>7225333732</v>
      </c>
      <c r="G426" t="str">
        <f t="shared" si="6"/>
        <v>0218202024110010005</v>
      </c>
    </row>
    <row r="427" spans="1:7" hidden="1">
      <c r="A427" t="s">
        <v>2473</v>
      </c>
      <c r="B427">
        <v>21</v>
      </c>
      <c r="C427" t="s">
        <v>2896</v>
      </c>
      <c r="D427" t="s">
        <v>981</v>
      </c>
      <c r="E427" t="s">
        <v>982</v>
      </c>
      <c r="F427" s="7">
        <v>346500000</v>
      </c>
      <c r="G427" t="str">
        <f t="shared" si="6"/>
        <v>0218212024110010005</v>
      </c>
    </row>
    <row r="428" spans="1:7" hidden="1">
      <c r="A428" t="s">
        <v>2473</v>
      </c>
      <c r="B428">
        <v>22</v>
      </c>
      <c r="C428" t="s">
        <v>2896</v>
      </c>
      <c r="D428" t="s">
        <v>981</v>
      </c>
      <c r="E428" t="s">
        <v>982</v>
      </c>
      <c r="F428" s="7">
        <v>3129903268</v>
      </c>
      <c r="G428" t="str">
        <f t="shared" si="6"/>
        <v>0218222024110010005</v>
      </c>
    </row>
    <row r="429" spans="1:7" hidden="1">
      <c r="A429" t="s">
        <v>2473</v>
      </c>
      <c r="B429">
        <v>23</v>
      </c>
      <c r="C429" t="s">
        <v>2896</v>
      </c>
      <c r="D429" t="s">
        <v>981</v>
      </c>
      <c r="E429" t="s">
        <v>982</v>
      </c>
      <c r="F429" s="7">
        <v>414239900</v>
      </c>
      <c r="G429" t="str">
        <f t="shared" si="6"/>
        <v>0218232024110010005</v>
      </c>
    </row>
    <row r="430" spans="1:7" hidden="1">
      <c r="A430" t="s">
        <v>2473</v>
      </c>
      <c r="B430">
        <v>24</v>
      </c>
      <c r="C430" t="s">
        <v>2896</v>
      </c>
      <c r="D430" t="s">
        <v>981</v>
      </c>
      <c r="E430" t="s">
        <v>982</v>
      </c>
      <c r="F430" s="7">
        <v>2322397100</v>
      </c>
      <c r="G430" t="str">
        <f t="shared" si="6"/>
        <v>0218242024110010005</v>
      </c>
    </row>
    <row r="431" spans="1:7" hidden="1">
      <c r="A431" t="s">
        <v>360</v>
      </c>
      <c r="B431">
        <v>1</v>
      </c>
      <c r="C431" t="s">
        <v>2897</v>
      </c>
      <c r="D431" t="s">
        <v>1368</v>
      </c>
      <c r="E431" t="s">
        <v>1369</v>
      </c>
      <c r="F431" s="7">
        <v>1442904000</v>
      </c>
      <c r="G431" t="str">
        <f t="shared" si="6"/>
        <v>021912024110010307</v>
      </c>
    </row>
    <row r="432" spans="1:7" hidden="1">
      <c r="A432" t="s">
        <v>360</v>
      </c>
      <c r="B432">
        <v>2</v>
      </c>
      <c r="C432" t="s">
        <v>2897</v>
      </c>
      <c r="D432" t="s">
        <v>1368</v>
      </c>
      <c r="E432" t="s">
        <v>1369</v>
      </c>
      <c r="F432" s="7">
        <v>136514000</v>
      </c>
      <c r="G432" t="str">
        <f t="shared" si="6"/>
        <v>021922024110010307</v>
      </c>
    </row>
    <row r="433" spans="1:7" hidden="1">
      <c r="A433" t="s">
        <v>360</v>
      </c>
      <c r="B433">
        <v>3</v>
      </c>
      <c r="C433" t="s">
        <v>2897</v>
      </c>
      <c r="D433" t="s">
        <v>1368</v>
      </c>
      <c r="E433" t="s">
        <v>1369</v>
      </c>
      <c r="F433" s="7">
        <v>2655293000</v>
      </c>
      <c r="G433" t="str">
        <f t="shared" si="6"/>
        <v>021932024110010307</v>
      </c>
    </row>
    <row r="434" spans="1:7" hidden="1">
      <c r="A434" t="s">
        <v>360</v>
      </c>
      <c r="B434">
        <v>4</v>
      </c>
      <c r="C434" t="s">
        <v>2897</v>
      </c>
      <c r="D434" t="s">
        <v>1368</v>
      </c>
      <c r="E434" t="s">
        <v>1369</v>
      </c>
      <c r="F434" s="7">
        <v>2115056000</v>
      </c>
      <c r="G434" t="str">
        <f t="shared" si="6"/>
        <v>021942024110010307</v>
      </c>
    </row>
    <row r="435" spans="1:7" hidden="1">
      <c r="A435" t="s">
        <v>2415</v>
      </c>
      <c r="B435">
        <v>1</v>
      </c>
      <c r="C435" t="s">
        <v>2898</v>
      </c>
      <c r="D435" t="s">
        <v>518</v>
      </c>
      <c r="E435" t="s">
        <v>519</v>
      </c>
      <c r="F435" s="7">
        <v>199000000</v>
      </c>
      <c r="G435" t="str">
        <f t="shared" si="6"/>
        <v>022012024110010079</v>
      </c>
    </row>
    <row r="436" spans="1:7" hidden="1">
      <c r="A436" t="s">
        <v>2415</v>
      </c>
      <c r="B436">
        <v>1</v>
      </c>
      <c r="C436" t="s">
        <v>2899</v>
      </c>
      <c r="D436" t="s">
        <v>521</v>
      </c>
      <c r="E436" t="s">
        <v>522</v>
      </c>
      <c r="F436" s="7">
        <v>7279100000</v>
      </c>
      <c r="G436" t="str">
        <f t="shared" si="6"/>
        <v>022012024110010238</v>
      </c>
    </row>
    <row r="437" spans="1:7" hidden="1">
      <c r="A437" t="s">
        <v>2415</v>
      </c>
      <c r="B437">
        <v>1</v>
      </c>
      <c r="C437" t="s">
        <v>2900</v>
      </c>
      <c r="D437" t="s">
        <v>524</v>
      </c>
      <c r="E437" t="s">
        <v>525</v>
      </c>
      <c r="F437" s="7">
        <v>3676158617</v>
      </c>
      <c r="G437" t="str">
        <f t="shared" si="6"/>
        <v>022012024110010254</v>
      </c>
    </row>
    <row r="438" spans="1:7" hidden="1">
      <c r="A438" t="s">
        <v>2415</v>
      </c>
      <c r="B438">
        <v>2</v>
      </c>
      <c r="C438" t="s">
        <v>2901</v>
      </c>
      <c r="D438" t="s">
        <v>531</v>
      </c>
      <c r="E438" t="s">
        <v>532</v>
      </c>
      <c r="F438" s="7">
        <v>2198250000</v>
      </c>
      <c r="G438" t="str">
        <f t="shared" si="6"/>
        <v>022022024110010212</v>
      </c>
    </row>
    <row r="439" spans="1:7" hidden="1">
      <c r="A439" t="s">
        <v>2415</v>
      </c>
      <c r="B439">
        <v>3</v>
      </c>
      <c r="C439" t="s">
        <v>2902</v>
      </c>
      <c r="D439" t="s">
        <v>536</v>
      </c>
      <c r="E439" t="s">
        <v>537</v>
      </c>
      <c r="F439" s="7">
        <v>291500000</v>
      </c>
      <c r="G439" t="str">
        <f t="shared" si="6"/>
        <v>022032024110010322</v>
      </c>
    </row>
    <row r="440" spans="1:7" hidden="1">
      <c r="A440" t="s">
        <v>2415</v>
      </c>
      <c r="B440">
        <v>4</v>
      </c>
      <c r="C440" t="s">
        <v>2901</v>
      </c>
      <c r="D440" t="s">
        <v>531</v>
      </c>
      <c r="E440" t="s">
        <v>532</v>
      </c>
      <c r="F440" s="7">
        <v>455250000</v>
      </c>
      <c r="G440" t="str">
        <f t="shared" si="6"/>
        <v>022042024110010212</v>
      </c>
    </row>
    <row r="441" spans="1:7" hidden="1">
      <c r="A441" t="s">
        <v>2415</v>
      </c>
      <c r="B441">
        <v>5</v>
      </c>
      <c r="C441" t="s">
        <v>2900</v>
      </c>
      <c r="D441" t="s">
        <v>524</v>
      </c>
      <c r="E441" t="s">
        <v>525</v>
      </c>
      <c r="F441" s="7">
        <v>3683000000</v>
      </c>
      <c r="G441" t="str">
        <f t="shared" si="6"/>
        <v>022052024110010254</v>
      </c>
    </row>
    <row r="442" spans="1:7" hidden="1">
      <c r="A442" t="s">
        <v>2415</v>
      </c>
      <c r="B442">
        <v>6</v>
      </c>
      <c r="C442" t="s">
        <v>2899</v>
      </c>
      <c r="D442" t="s">
        <v>521</v>
      </c>
      <c r="E442" t="s">
        <v>522</v>
      </c>
      <c r="F442" s="7">
        <v>173000000</v>
      </c>
      <c r="G442" t="str">
        <f t="shared" si="6"/>
        <v>022062024110010238</v>
      </c>
    </row>
    <row r="443" spans="1:7" hidden="1">
      <c r="A443" t="s">
        <v>2415</v>
      </c>
      <c r="B443">
        <v>6</v>
      </c>
      <c r="C443" t="s">
        <v>2900</v>
      </c>
      <c r="D443" t="s">
        <v>524</v>
      </c>
      <c r="E443" t="s">
        <v>525</v>
      </c>
      <c r="F443" s="7">
        <v>1117248000</v>
      </c>
      <c r="G443" t="str">
        <f t="shared" si="6"/>
        <v>022062024110010254</v>
      </c>
    </row>
    <row r="444" spans="1:7" hidden="1">
      <c r="A444" t="s">
        <v>2415</v>
      </c>
      <c r="B444">
        <v>7</v>
      </c>
      <c r="C444" t="s">
        <v>2903</v>
      </c>
      <c r="D444" t="s">
        <v>549</v>
      </c>
      <c r="E444" t="s">
        <v>550</v>
      </c>
      <c r="F444" s="7">
        <v>4310474000</v>
      </c>
      <c r="G444" t="str">
        <f t="shared" si="6"/>
        <v>022072024110010194</v>
      </c>
    </row>
    <row r="445" spans="1:7" hidden="1">
      <c r="A445" t="s">
        <v>2415</v>
      </c>
      <c r="B445">
        <v>7</v>
      </c>
      <c r="C445" t="s">
        <v>2900</v>
      </c>
      <c r="D445" t="s">
        <v>524</v>
      </c>
      <c r="E445" t="s">
        <v>525</v>
      </c>
      <c r="F445" s="7">
        <v>639626383</v>
      </c>
      <c r="G445" t="str">
        <f t="shared" si="6"/>
        <v>022072024110010254</v>
      </c>
    </row>
    <row r="446" spans="1:7" hidden="1">
      <c r="A446" t="s">
        <v>2415</v>
      </c>
      <c r="B446">
        <v>8</v>
      </c>
      <c r="C446" t="s">
        <v>2903</v>
      </c>
      <c r="D446" t="s">
        <v>549</v>
      </c>
      <c r="E446" t="s">
        <v>550</v>
      </c>
      <c r="F446" s="7">
        <v>512026000</v>
      </c>
      <c r="G446" t="str">
        <f t="shared" si="6"/>
        <v>022082024110010194</v>
      </c>
    </row>
    <row r="447" spans="1:7" hidden="1">
      <c r="A447" t="s">
        <v>2415</v>
      </c>
      <c r="B447">
        <v>9</v>
      </c>
      <c r="C447" t="s">
        <v>2903</v>
      </c>
      <c r="D447" t="s">
        <v>549</v>
      </c>
      <c r="E447" t="s">
        <v>550</v>
      </c>
      <c r="F447" s="7">
        <v>1350000000</v>
      </c>
      <c r="G447" t="str">
        <f t="shared" si="6"/>
        <v>022092024110010194</v>
      </c>
    </row>
    <row r="448" spans="1:7" hidden="1">
      <c r="A448" t="s">
        <v>2616</v>
      </c>
      <c r="B448">
        <v>1</v>
      </c>
      <c r="C448" t="s">
        <v>2554</v>
      </c>
      <c r="D448" t="s">
        <v>1690</v>
      </c>
      <c r="E448" t="s">
        <v>1691</v>
      </c>
      <c r="F448" s="7">
        <v>100000000</v>
      </c>
      <c r="G448" t="str">
        <f t="shared" si="6"/>
        <v>022112024110010112</v>
      </c>
    </row>
    <row r="449" spans="1:7" hidden="1">
      <c r="A449" t="s">
        <v>2616</v>
      </c>
      <c r="B449">
        <v>1</v>
      </c>
      <c r="C449" t="s">
        <v>2645</v>
      </c>
      <c r="D449" t="s">
        <v>1693</v>
      </c>
      <c r="E449" t="s">
        <v>1694</v>
      </c>
      <c r="F449" s="7">
        <v>1750000000</v>
      </c>
      <c r="G449" t="str">
        <f t="shared" si="6"/>
        <v>022112024110010119</v>
      </c>
    </row>
    <row r="450" spans="1:7" hidden="1">
      <c r="A450" t="s">
        <v>2616</v>
      </c>
      <c r="B450">
        <v>1</v>
      </c>
      <c r="C450" t="s">
        <v>2904</v>
      </c>
      <c r="D450" t="s">
        <v>1696</v>
      </c>
      <c r="E450" t="s">
        <v>1697</v>
      </c>
      <c r="F450" s="7">
        <v>1750000000</v>
      </c>
      <c r="G450" t="str">
        <f t="shared" si="6"/>
        <v>022112024110010128</v>
      </c>
    </row>
    <row r="451" spans="1:7" hidden="1">
      <c r="A451" t="s">
        <v>2616</v>
      </c>
      <c r="B451">
        <v>2</v>
      </c>
      <c r="C451" t="s">
        <v>2905</v>
      </c>
      <c r="D451" t="s">
        <v>1710</v>
      </c>
      <c r="E451" t="s">
        <v>1711</v>
      </c>
      <c r="F451" s="7">
        <v>850000000</v>
      </c>
      <c r="G451" t="str">
        <f t="shared" ref="G451:G514" si="7">A451&amp;B451&amp;E451</f>
        <v>022122024110010324</v>
      </c>
    </row>
    <row r="452" spans="1:7" hidden="1">
      <c r="A452" t="s">
        <v>2616</v>
      </c>
      <c r="B452">
        <v>7</v>
      </c>
      <c r="C452" t="s">
        <v>2645</v>
      </c>
      <c r="D452" t="s">
        <v>1693</v>
      </c>
      <c r="E452" t="s">
        <v>1694</v>
      </c>
      <c r="F452" s="7">
        <v>1100000000</v>
      </c>
      <c r="G452" t="str">
        <f t="shared" si="7"/>
        <v>022172024110010119</v>
      </c>
    </row>
    <row r="453" spans="1:7" hidden="1">
      <c r="A453" t="s">
        <v>2616</v>
      </c>
      <c r="B453">
        <v>8</v>
      </c>
      <c r="C453" t="s">
        <v>2388</v>
      </c>
      <c r="D453" t="s">
        <v>1729</v>
      </c>
      <c r="E453" t="s">
        <v>1730</v>
      </c>
      <c r="F453" s="7">
        <v>3040000000</v>
      </c>
      <c r="G453" t="str">
        <f t="shared" si="7"/>
        <v>022182024110010111</v>
      </c>
    </row>
    <row r="454" spans="1:7" hidden="1">
      <c r="A454" t="s">
        <v>2616</v>
      </c>
      <c r="B454">
        <v>8</v>
      </c>
      <c r="C454" t="s">
        <v>2554</v>
      </c>
      <c r="D454" t="s">
        <v>1690</v>
      </c>
      <c r="E454" t="s">
        <v>1691</v>
      </c>
      <c r="F454" s="7">
        <v>450000000</v>
      </c>
      <c r="G454" t="str">
        <f t="shared" si="7"/>
        <v>022182024110010112</v>
      </c>
    </row>
    <row r="455" spans="1:7" hidden="1">
      <c r="A455" t="s">
        <v>2616</v>
      </c>
      <c r="B455">
        <v>11</v>
      </c>
      <c r="C455" t="s">
        <v>2906</v>
      </c>
      <c r="D455" t="s">
        <v>1738</v>
      </c>
      <c r="E455" t="s">
        <v>1739</v>
      </c>
      <c r="F455" s="7">
        <v>2199706728</v>
      </c>
      <c r="G455" t="str">
        <f t="shared" si="7"/>
        <v>0221112024110010190</v>
      </c>
    </row>
    <row r="456" spans="1:7" hidden="1">
      <c r="A456" t="s">
        <v>2616</v>
      </c>
      <c r="B456">
        <v>12</v>
      </c>
      <c r="C456" t="s">
        <v>2456</v>
      </c>
      <c r="D456" t="s">
        <v>1717</v>
      </c>
      <c r="E456" t="s">
        <v>1718</v>
      </c>
      <c r="F456" s="7">
        <v>1700000000</v>
      </c>
      <c r="G456" t="str">
        <f t="shared" si="7"/>
        <v>0221122024110010126</v>
      </c>
    </row>
    <row r="457" spans="1:7" hidden="1">
      <c r="A457" t="s">
        <v>2616</v>
      </c>
      <c r="B457">
        <v>13</v>
      </c>
      <c r="C457" t="s">
        <v>2906</v>
      </c>
      <c r="D457" t="s">
        <v>1738</v>
      </c>
      <c r="E457" t="s">
        <v>1739</v>
      </c>
      <c r="F457" s="7">
        <v>1624990800</v>
      </c>
      <c r="G457" t="str">
        <f t="shared" si="7"/>
        <v>0221132024110010190</v>
      </c>
    </row>
    <row r="458" spans="1:7" hidden="1">
      <c r="A458" t="s">
        <v>2616</v>
      </c>
      <c r="B458">
        <v>14</v>
      </c>
      <c r="C458" t="s">
        <v>2906</v>
      </c>
      <c r="D458" t="s">
        <v>1738</v>
      </c>
      <c r="E458" t="s">
        <v>1739</v>
      </c>
      <c r="F458" s="7">
        <v>163778472</v>
      </c>
      <c r="G458" t="str">
        <f t="shared" si="7"/>
        <v>0221142024110010190</v>
      </c>
    </row>
    <row r="459" spans="1:7" hidden="1">
      <c r="A459" t="s">
        <v>2678</v>
      </c>
      <c r="B459">
        <v>5</v>
      </c>
      <c r="C459" t="s">
        <v>2907</v>
      </c>
      <c r="D459" t="s">
        <v>2154</v>
      </c>
      <c r="E459" t="s">
        <v>2155</v>
      </c>
      <c r="F459" s="7">
        <v>1270664000</v>
      </c>
      <c r="G459" t="str">
        <f t="shared" si="7"/>
        <v>022252024110010086</v>
      </c>
    </row>
    <row r="460" spans="1:7" hidden="1">
      <c r="A460" t="s">
        <v>2678</v>
      </c>
      <c r="B460">
        <v>5</v>
      </c>
      <c r="C460" t="s">
        <v>2908</v>
      </c>
      <c r="D460" t="s">
        <v>2157</v>
      </c>
      <c r="E460" t="s">
        <v>2158</v>
      </c>
      <c r="F460" s="7">
        <v>40842912000</v>
      </c>
      <c r="G460" t="str">
        <f t="shared" si="7"/>
        <v>022252024110010087</v>
      </c>
    </row>
    <row r="461" spans="1:7" hidden="1">
      <c r="A461" t="s">
        <v>2678</v>
      </c>
      <c r="B461">
        <v>5</v>
      </c>
      <c r="C461" t="s">
        <v>2909</v>
      </c>
      <c r="D461" t="s">
        <v>2160</v>
      </c>
      <c r="E461" t="s">
        <v>2161</v>
      </c>
      <c r="F461" s="7">
        <v>1447270000</v>
      </c>
      <c r="G461" t="str">
        <f t="shared" si="7"/>
        <v>022252024110010089</v>
      </c>
    </row>
    <row r="462" spans="1:7" hidden="1">
      <c r="A462" t="s">
        <v>2678</v>
      </c>
      <c r="B462">
        <v>5</v>
      </c>
      <c r="C462" t="s">
        <v>2910</v>
      </c>
      <c r="D462" t="s">
        <v>2163</v>
      </c>
      <c r="E462" t="s">
        <v>2164</v>
      </c>
      <c r="F462" s="7">
        <v>175694920</v>
      </c>
      <c r="G462" t="str">
        <f t="shared" si="7"/>
        <v>022252024110010092</v>
      </c>
    </row>
    <row r="463" spans="1:7" hidden="1">
      <c r="A463" t="s">
        <v>2678</v>
      </c>
      <c r="B463">
        <v>5</v>
      </c>
      <c r="C463" t="s">
        <v>2911</v>
      </c>
      <c r="D463" t="s">
        <v>2166</v>
      </c>
      <c r="E463" t="s">
        <v>2167</v>
      </c>
      <c r="F463" s="7">
        <v>42999904000</v>
      </c>
      <c r="G463" t="str">
        <f t="shared" si="7"/>
        <v>022252024110010146</v>
      </c>
    </row>
    <row r="464" spans="1:7" hidden="1">
      <c r="A464" t="s">
        <v>2678</v>
      </c>
      <c r="B464">
        <v>5</v>
      </c>
      <c r="C464" t="s">
        <v>2912</v>
      </c>
      <c r="D464" t="s">
        <v>2169</v>
      </c>
      <c r="E464" t="s">
        <v>2170</v>
      </c>
      <c r="F464" s="7">
        <v>4654071000</v>
      </c>
      <c r="G464" t="str">
        <f t="shared" si="7"/>
        <v>022252024110010182</v>
      </c>
    </row>
    <row r="465" spans="1:7" hidden="1">
      <c r="A465" t="s">
        <v>2678</v>
      </c>
      <c r="B465">
        <v>6</v>
      </c>
      <c r="C465" t="s">
        <v>2913</v>
      </c>
      <c r="D465" t="s">
        <v>2185</v>
      </c>
      <c r="E465" t="s">
        <v>2186</v>
      </c>
      <c r="F465" s="7">
        <v>172028000</v>
      </c>
      <c r="G465" t="str">
        <f t="shared" si="7"/>
        <v>022262024110010064</v>
      </c>
    </row>
    <row r="466" spans="1:7" hidden="1">
      <c r="A466" t="s">
        <v>2678</v>
      </c>
      <c r="B466">
        <v>6</v>
      </c>
      <c r="C466" t="s">
        <v>2914</v>
      </c>
      <c r="D466" t="s">
        <v>2193</v>
      </c>
      <c r="E466" t="s">
        <v>2194</v>
      </c>
      <c r="F466" s="7">
        <v>14703695000</v>
      </c>
      <c r="G466" t="str">
        <f t="shared" si="7"/>
        <v>022262024110010085</v>
      </c>
    </row>
    <row r="467" spans="1:7" hidden="1">
      <c r="A467" t="s">
        <v>2678</v>
      </c>
      <c r="B467">
        <v>6</v>
      </c>
      <c r="C467" t="s">
        <v>2907</v>
      </c>
      <c r="D467" t="s">
        <v>2154</v>
      </c>
      <c r="E467" t="s">
        <v>2155</v>
      </c>
      <c r="F467" s="7">
        <v>18044196875</v>
      </c>
      <c r="G467" t="str">
        <f t="shared" si="7"/>
        <v>022262024110010086</v>
      </c>
    </row>
    <row r="468" spans="1:7" hidden="1">
      <c r="A468" t="s">
        <v>2678</v>
      </c>
      <c r="B468">
        <v>6</v>
      </c>
      <c r="C468" t="s">
        <v>2908</v>
      </c>
      <c r="D468" t="s">
        <v>2157</v>
      </c>
      <c r="E468" t="s">
        <v>2158</v>
      </c>
      <c r="F468" s="7">
        <v>6085000000</v>
      </c>
      <c r="G468" t="str">
        <f t="shared" si="7"/>
        <v>022262024110010087</v>
      </c>
    </row>
    <row r="469" spans="1:7" hidden="1">
      <c r="A469" t="s">
        <v>2678</v>
      </c>
      <c r="B469">
        <v>6</v>
      </c>
      <c r="C469" t="s">
        <v>2915</v>
      </c>
      <c r="D469" t="s">
        <v>2196</v>
      </c>
      <c r="E469" t="s">
        <v>2197</v>
      </c>
      <c r="F469" s="7">
        <v>9950000000</v>
      </c>
      <c r="G469" t="str">
        <f t="shared" si="7"/>
        <v>022262024110010091</v>
      </c>
    </row>
    <row r="470" spans="1:7" hidden="1">
      <c r="A470" t="s">
        <v>2678</v>
      </c>
      <c r="B470">
        <v>7</v>
      </c>
      <c r="C470" t="s">
        <v>2916</v>
      </c>
      <c r="D470" t="s">
        <v>2176</v>
      </c>
      <c r="E470" t="s">
        <v>2177</v>
      </c>
      <c r="F470" s="7">
        <v>29579517000</v>
      </c>
      <c r="G470" t="str">
        <f t="shared" si="7"/>
        <v>022272024110010088</v>
      </c>
    </row>
    <row r="471" spans="1:7" hidden="1">
      <c r="A471" t="s">
        <v>2678</v>
      </c>
      <c r="B471">
        <v>7</v>
      </c>
      <c r="C471" t="s">
        <v>2917</v>
      </c>
      <c r="D471" t="s">
        <v>2179</v>
      </c>
      <c r="E471" t="s">
        <v>2180</v>
      </c>
      <c r="F471" s="7">
        <v>1176285000</v>
      </c>
      <c r="G471" t="str">
        <f t="shared" si="7"/>
        <v>022272024110010176</v>
      </c>
    </row>
    <row r="472" spans="1:7" hidden="1">
      <c r="A472" t="s">
        <v>2678</v>
      </c>
      <c r="B472">
        <v>8</v>
      </c>
      <c r="C472" t="s">
        <v>2913</v>
      </c>
      <c r="D472" t="s">
        <v>2185</v>
      </c>
      <c r="E472" t="s">
        <v>2186</v>
      </c>
      <c r="F472" s="7">
        <v>9712972000</v>
      </c>
      <c r="G472" t="str">
        <f t="shared" si="7"/>
        <v>022282024110010064</v>
      </c>
    </row>
    <row r="473" spans="1:7" hidden="1">
      <c r="A473" t="s">
        <v>2678</v>
      </c>
      <c r="B473">
        <v>8</v>
      </c>
      <c r="C473" t="s">
        <v>2907</v>
      </c>
      <c r="D473" t="s">
        <v>2154</v>
      </c>
      <c r="E473" t="s">
        <v>2155</v>
      </c>
      <c r="F473" s="7">
        <v>22710139125</v>
      </c>
      <c r="G473" t="str">
        <f t="shared" si="7"/>
        <v>022282024110010086</v>
      </c>
    </row>
    <row r="474" spans="1:7" hidden="1">
      <c r="A474" t="s">
        <v>2678</v>
      </c>
      <c r="B474">
        <v>8</v>
      </c>
      <c r="C474" t="s">
        <v>2910</v>
      </c>
      <c r="D474" t="s">
        <v>2163</v>
      </c>
      <c r="E474" t="s">
        <v>2164</v>
      </c>
      <c r="F474" s="7">
        <v>550874080</v>
      </c>
      <c r="G474" t="str">
        <f t="shared" si="7"/>
        <v>022282024110010092</v>
      </c>
    </row>
    <row r="475" spans="1:7" hidden="1">
      <c r="A475" t="s">
        <v>2678</v>
      </c>
      <c r="B475">
        <v>8</v>
      </c>
      <c r="C475" t="s">
        <v>2917</v>
      </c>
      <c r="D475" t="s">
        <v>2179</v>
      </c>
      <c r="E475" t="s">
        <v>2180</v>
      </c>
      <c r="F475" s="7">
        <v>130000000</v>
      </c>
      <c r="G475" t="str">
        <f t="shared" si="7"/>
        <v>022282024110010176</v>
      </c>
    </row>
    <row r="476" spans="1:7" hidden="1">
      <c r="A476" t="s">
        <v>2678</v>
      </c>
      <c r="B476">
        <v>9</v>
      </c>
      <c r="C476" t="s">
        <v>2914</v>
      </c>
      <c r="D476" t="s">
        <v>2193</v>
      </c>
      <c r="E476" t="s">
        <v>2194</v>
      </c>
      <c r="F476" s="7">
        <v>10866483151</v>
      </c>
      <c r="G476" t="str">
        <f t="shared" si="7"/>
        <v>022292024110010085</v>
      </c>
    </row>
    <row r="477" spans="1:7" hidden="1">
      <c r="A477" t="s">
        <v>2678</v>
      </c>
      <c r="B477">
        <v>10</v>
      </c>
      <c r="C477" t="s">
        <v>2914</v>
      </c>
      <c r="D477" t="s">
        <v>2193</v>
      </c>
      <c r="E477" t="s">
        <v>2194</v>
      </c>
      <c r="F477" s="7">
        <v>1950821849</v>
      </c>
      <c r="G477" t="str">
        <f t="shared" si="7"/>
        <v>0222102024110010085</v>
      </c>
    </row>
    <row r="478" spans="1:7" hidden="1">
      <c r="A478" t="s">
        <v>2399</v>
      </c>
      <c r="B478">
        <v>1</v>
      </c>
      <c r="C478" t="s">
        <v>2918</v>
      </c>
      <c r="D478" t="s">
        <v>382</v>
      </c>
      <c r="E478" t="s">
        <v>383</v>
      </c>
      <c r="F478" s="7">
        <v>16196637000</v>
      </c>
      <c r="G478" t="str">
        <f t="shared" si="7"/>
        <v>022612024110010065</v>
      </c>
    </row>
    <row r="479" spans="1:7" hidden="1">
      <c r="A479" t="s">
        <v>2399</v>
      </c>
      <c r="B479">
        <v>1</v>
      </c>
      <c r="C479" t="s">
        <v>2919</v>
      </c>
      <c r="D479" t="s">
        <v>385</v>
      </c>
      <c r="E479" t="s">
        <v>386</v>
      </c>
      <c r="F479" s="7">
        <v>6315140000</v>
      </c>
      <c r="G479" t="str">
        <f t="shared" si="7"/>
        <v>022612024110010068</v>
      </c>
    </row>
    <row r="480" spans="1:7" hidden="1">
      <c r="A480" t="s">
        <v>2399</v>
      </c>
      <c r="B480">
        <v>2</v>
      </c>
      <c r="C480" t="s">
        <v>2920</v>
      </c>
      <c r="D480" t="s">
        <v>390</v>
      </c>
      <c r="E480" t="s">
        <v>391</v>
      </c>
      <c r="F480" s="7">
        <v>4689098000</v>
      </c>
      <c r="G480" t="str">
        <f t="shared" si="7"/>
        <v>022622024110010063</v>
      </c>
    </row>
    <row r="481" spans="1:7" hidden="1">
      <c r="A481" t="s">
        <v>2399</v>
      </c>
      <c r="B481">
        <v>3</v>
      </c>
      <c r="C481" t="s">
        <v>2921</v>
      </c>
      <c r="D481" t="s">
        <v>394</v>
      </c>
      <c r="E481" t="s">
        <v>395</v>
      </c>
      <c r="F481" s="7">
        <v>2733036638</v>
      </c>
      <c r="G481" t="str">
        <f t="shared" si="7"/>
        <v>022632024110010001</v>
      </c>
    </row>
    <row r="482" spans="1:7" hidden="1">
      <c r="A482" t="s">
        <v>2399</v>
      </c>
      <c r="B482">
        <v>4</v>
      </c>
      <c r="C482" t="s">
        <v>2921</v>
      </c>
      <c r="D482" t="s">
        <v>394</v>
      </c>
      <c r="E482" t="s">
        <v>395</v>
      </c>
      <c r="F482" s="7">
        <v>7254443379</v>
      </c>
      <c r="G482" t="str">
        <f t="shared" si="7"/>
        <v>022642024110010001</v>
      </c>
    </row>
    <row r="483" spans="1:7" hidden="1">
      <c r="A483" t="s">
        <v>2399</v>
      </c>
      <c r="B483">
        <v>5</v>
      </c>
      <c r="C483" t="s">
        <v>2921</v>
      </c>
      <c r="D483" t="s">
        <v>394</v>
      </c>
      <c r="E483" t="s">
        <v>395</v>
      </c>
      <c r="F483" s="7">
        <v>847677500</v>
      </c>
      <c r="G483" t="str">
        <f t="shared" si="7"/>
        <v>022652024110010001</v>
      </c>
    </row>
    <row r="484" spans="1:7" hidden="1">
      <c r="A484" t="s">
        <v>2399</v>
      </c>
      <c r="B484">
        <v>10</v>
      </c>
      <c r="C484" t="s">
        <v>2921</v>
      </c>
      <c r="D484" t="s">
        <v>394</v>
      </c>
      <c r="E484" t="s">
        <v>395</v>
      </c>
      <c r="F484" s="7">
        <v>947103483</v>
      </c>
      <c r="G484" t="str">
        <f t="shared" si="7"/>
        <v>0226102024110010001</v>
      </c>
    </row>
    <row r="485" spans="1:7" hidden="1">
      <c r="A485" t="s">
        <v>2640</v>
      </c>
      <c r="B485">
        <v>1</v>
      </c>
      <c r="C485" t="s">
        <v>2577</v>
      </c>
      <c r="D485" t="s">
        <v>1881</v>
      </c>
      <c r="E485" t="s">
        <v>1882</v>
      </c>
      <c r="F485" s="7">
        <v>114358014836</v>
      </c>
      <c r="G485" t="str">
        <f t="shared" si="7"/>
        <v>022712024110010131</v>
      </c>
    </row>
    <row r="486" spans="1:7" hidden="1">
      <c r="A486" t="s">
        <v>2640</v>
      </c>
      <c r="B486">
        <v>1</v>
      </c>
      <c r="C486" t="s">
        <v>2922</v>
      </c>
      <c r="D486" t="s">
        <v>1884</v>
      </c>
      <c r="E486" t="s">
        <v>1885</v>
      </c>
      <c r="F486" s="7">
        <v>429086000</v>
      </c>
      <c r="G486" t="str">
        <f t="shared" si="7"/>
        <v>022712024110010301</v>
      </c>
    </row>
    <row r="487" spans="1:7" hidden="1">
      <c r="A487" t="s">
        <v>2640</v>
      </c>
      <c r="B487">
        <v>2</v>
      </c>
      <c r="C487" t="s">
        <v>2577</v>
      </c>
      <c r="D487" t="s">
        <v>1881</v>
      </c>
      <c r="E487" t="s">
        <v>1882</v>
      </c>
      <c r="F487" s="7">
        <v>13047362296</v>
      </c>
      <c r="G487" t="str">
        <f t="shared" si="7"/>
        <v>022722024110010131</v>
      </c>
    </row>
    <row r="488" spans="1:7" hidden="1">
      <c r="A488" t="s">
        <v>2640</v>
      </c>
      <c r="B488">
        <v>3</v>
      </c>
      <c r="C488" t="s">
        <v>2577</v>
      </c>
      <c r="D488" t="s">
        <v>1881</v>
      </c>
      <c r="E488" t="s">
        <v>1882</v>
      </c>
      <c r="F488" s="7">
        <v>6282055973</v>
      </c>
      <c r="G488" t="str">
        <f t="shared" si="7"/>
        <v>022732024110010131</v>
      </c>
    </row>
    <row r="489" spans="1:7" hidden="1">
      <c r="A489" t="s">
        <v>2640</v>
      </c>
      <c r="B489">
        <v>6</v>
      </c>
      <c r="C489" t="s">
        <v>2923</v>
      </c>
      <c r="D489" t="s">
        <v>1896</v>
      </c>
      <c r="E489" t="s">
        <v>1897</v>
      </c>
      <c r="F489" s="7">
        <v>8299793369</v>
      </c>
      <c r="G489" t="str">
        <f t="shared" si="7"/>
        <v>022762024110010142</v>
      </c>
    </row>
    <row r="490" spans="1:7" hidden="1">
      <c r="A490" t="s">
        <v>2640</v>
      </c>
      <c r="B490">
        <v>7</v>
      </c>
      <c r="C490" t="s">
        <v>2924</v>
      </c>
      <c r="D490" t="s">
        <v>1901</v>
      </c>
      <c r="E490" t="s">
        <v>1902</v>
      </c>
      <c r="F490" s="7">
        <v>13321923000</v>
      </c>
      <c r="G490" t="str">
        <f t="shared" si="7"/>
        <v>022772024110010179</v>
      </c>
    </row>
    <row r="491" spans="1:7" hidden="1">
      <c r="A491" t="s">
        <v>2640</v>
      </c>
      <c r="B491">
        <v>8</v>
      </c>
      <c r="C491" t="s">
        <v>2924</v>
      </c>
      <c r="D491" t="s">
        <v>1901</v>
      </c>
      <c r="E491" t="s">
        <v>1902</v>
      </c>
      <c r="F491" s="7">
        <v>11994099000</v>
      </c>
      <c r="G491" t="str">
        <f t="shared" si="7"/>
        <v>022782024110010179</v>
      </c>
    </row>
    <row r="492" spans="1:7" hidden="1">
      <c r="A492" t="s">
        <v>2640</v>
      </c>
      <c r="B492">
        <v>9</v>
      </c>
      <c r="C492" t="s">
        <v>2925</v>
      </c>
      <c r="D492" t="s">
        <v>1905</v>
      </c>
      <c r="E492" t="s">
        <v>1906</v>
      </c>
      <c r="F492" s="7">
        <v>7036993000</v>
      </c>
      <c r="G492" t="str">
        <f t="shared" si="7"/>
        <v>022792024110010161</v>
      </c>
    </row>
    <row r="493" spans="1:7" hidden="1">
      <c r="A493" t="s">
        <v>2350</v>
      </c>
      <c r="B493">
        <v>2</v>
      </c>
      <c r="C493" t="s">
        <v>2926</v>
      </c>
      <c r="D493" t="s">
        <v>2209</v>
      </c>
      <c r="E493" t="s">
        <v>2210</v>
      </c>
      <c r="F493" s="7">
        <v>26999933000</v>
      </c>
      <c r="G493" t="str">
        <f t="shared" si="7"/>
        <v>022822024110010321</v>
      </c>
    </row>
    <row r="494" spans="1:7" hidden="1">
      <c r="A494" t="s">
        <v>2350</v>
      </c>
      <c r="B494">
        <v>3</v>
      </c>
      <c r="C494" t="s">
        <v>2927</v>
      </c>
      <c r="D494" t="s">
        <v>2218</v>
      </c>
      <c r="E494" t="s">
        <v>2219</v>
      </c>
      <c r="F494" s="7">
        <v>41181240000</v>
      </c>
      <c r="G494" t="str">
        <f t="shared" si="7"/>
        <v>022832024110010276</v>
      </c>
    </row>
    <row r="495" spans="1:7" hidden="1">
      <c r="A495" t="s">
        <v>2350</v>
      </c>
      <c r="B495">
        <v>3</v>
      </c>
      <c r="C495" t="s">
        <v>2747</v>
      </c>
      <c r="D495" t="s">
        <v>2221</v>
      </c>
      <c r="E495" t="s">
        <v>2222</v>
      </c>
      <c r="F495" s="7">
        <v>75479300000</v>
      </c>
      <c r="G495" t="str">
        <f t="shared" si="7"/>
        <v>022832024110010320</v>
      </c>
    </row>
    <row r="496" spans="1:7" hidden="1">
      <c r="A496" t="s">
        <v>2350</v>
      </c>
      <c r="B496">
        <v>9</v>
      </c>
      <c r="C496" t="s">
        <v>2928</v>
      </c>
      <c r="D496" t="s">
        <v>2229</v>
      </c>
      <c r="E496" t="s">
        <v>2230</v>
      </c>
      <c r="F496" s="7">
        <v>51272699000</v>
      </c>
      <c r="G496" t="str">
        <f t="shared" si="7"/>
        <v>022892024110010302</v>
      </c>
    </row>
    <row r="497" spans="1:7" hidden="1">
      <c r="A497" t="s">
        <v>2350</v>
      </c>
      <c r="B497">
        <v>10</v>
      </c>
      <c r="C497" t="s">
        <v>2929</v>
      </c>
      <c r="D497" t="s">
        <v>2238</v>
      </c>
      <c r="E497" t="s">
        <v>2239</v>
      </c>
      <c r="F497" s="7">
        <v>13100000000</v>
      </c>
      <c r="G497" t="str">
        <f t="shared" si="7"/>
        <v>0228102024110010263</v>
      </c>
    </row>
    <row r="498" spans="1:7" hidden="1">
      <c r="A498" t="s">
        <v>2350</v>
      </c>
      <c r="B498">
        <v>11</v>
      </c>
      <c r="C498" t="s">
        <v>2930</v>
      </c>
      <c r="D498" t="s">
        <v>2249</v>
      </c>
      <c r="E498" t="s">
        <v>2250</v>
      </c>
      <c r="F498" s="7">
        <v>9095419000</v>
      </c>
      <c r="G498" t="str">
        <f t="shared" si="7"/>
        <v>0228112024110010291</v>
      </c>
    </row>
    <row r="499" spans="1:7" hidden="1">
      <c r="A499" t="s">
        <v>2350</v>
      </c>
      <c r="B499">
        <v>13</v>
      </c>
      <c r="C499" t="s">
        <v>2931</v>
      </c>
      <c r="D499" t="s">
        <v>2257</v>
      </c>
      <c r="E499" t="s">
        <v>2258</v>
      </c>
      <c r="F499" s="7">
        <v>10440000000</v>
      </c>
      <c r="G499" t="str">
        <f t="shared" si="7"/>
        <v>0228132024110010107</v>
      </c>
    </row>
    <row r="500" spans="1:7" hidden="1">
      <c r="A500" t="s">
        <v>2484</v>
      </c>
      <c r="B500">
        <v>2</v>
      </c>
      <c r="C500" t="s">
        <v>2932</v>
      </c>
      <c r="D500" t="s">
        <v>992</v>
      </c>
      <c r="E500" t="s">
        <v>993</v>
      </c>
      <c r="F500" s="7">
        <v>8308310000</v>
      </c>
      <c r="G500" t="str">
        <f t="shared" si="7"/>
        <v>022922024110010036</v>
      </c>
    </row>
    <row r="501" spans="1:7" hidden="1">
      <c r="A501" t="s">
        <v>2484</v>
      </c>
      <c r="B501">
        <v>3</v>
      </c>
      <c r="C501" t="s">
        <v>2932</v>
      </c>
      <c r="D501" t="s">
        <v>992</v>
      </c>
      <c r="E501" t="s">
        <v>993</v>
      </c>
      <c r="F501" s="7">
        <v>13766578000</v>
      </c>
      <c r="G501" t="str">
        <f t="shared" si="7"/>
        <v>022932024110010036</v>
      </c>
    </row>
    <row r="502" spans="1:7" hidden="1">
      <c r="A502" t="s">
        <v>2484</v>
      </c>
      <c r="B502">
        <v>3</v>
      </c>
      <c r="C502" t="s">
        <v>2933</v>
      </c>
      <c r="D502" t="s">
        <v>998</v>
      </c>
      <c r="E502" t="s">
        <v>999</v>
      </c>
      <c r="F502" s="7">
        <v>1036617150</v>
      </c>
      <c r="G502" t="str">
        <f t="shared" si="7"/>
        <v>022932024110010061</v>
      </c>
    </row>
    <row r="503" spans="1:7" hidden="1">
      <c r="A503" t="s">
        <v>2484</v>
      </c>
      <c r="B503">
        <v>5</v>
      </c>
      <c r="C503" t="s">
        <v>2934</v>
      </c>
      <c r="D503" t="s">
        <v>1009</v>
      </c>
      <c r="E503" t="s">
        <v>1010</v>
      </c>
      <c r="F503" s="7">
        <v>5299011000</v>
      </c>
      <c r="G503" t="str">
        <f t="shared" si="7"/>
        <v>022952024110010030</v>
      </c>
    </row>
    <row r="504" spans="1:7" hidden="1">
      <c r="A504" t="s">
        <v>2484</v>
      </c>
      <c r="B504">
        <v>14</v>
      </c>
      <c r="C504" t="s">
        <v>2935</v>
      </c>
      <c r="D504" t="s">
        <v>1017</v>
      </c>
      <c r="E504" t="s">
        <v>1018</v>
      </c>
      <c r="F504" s="7">
        <v>900518000</v>
      </c>
      <c r="G504" t="str">
        <f t="shared" si="7"/>
        <v>0229142024110010034</v>
      </c>
    </row>
    <row r="505" spans="1:7" hidden="1">
      <c r="A505" t="s">
        <v>2484</v>
      </c>
      <c r="B505">
        <v>15</v>
      </c>
      <c r="C505" t="s">
        <v>2933</v>
      </c>
      <c r="D505" t="s">
        <v>998</v>
      </c>
      <c r="E505" t="s">
        <v>999</v>
      </c>
      <c r="F505" s="7">
        <v>6275729721</v>
      </c>
      <c r="G505" t="str">
        <f t="shared" si="7"/>
        <v>0229152024110010061</v>
      </c>
    </row>
    <row r="506" spans="1:7" hidden="1">
      <c r="A506" t="s">
        <v>2484</v>
      </c>
      <c r="B506">
        <v>16</v>
      </c>
      <c r="C506" t="s">
        <v>2933</v>
      </c>
      <c r="D506" t="s">
        <v>998</v>
      </c>
      <c r="E506" t="s">
        <v>999</v>
      </c>
      <c r="F506" s="7">
        <v>1291352129</v>
      </c>
      <c r="G506" t="str">
        <f t="shared" si="7"/>
        <v>0229162024110010061</v>
      </c>
    </row>
    <row r="507" spans="1:7" hidden="1">
      <c r="A507" t="s">
        <v>2484</v>
      </c>
      <c r="B507">
        <v>17</v>
      </c>
      <c r="C507" t="s">
        <v>2933</v>
      </c>
      <c r="D507" t="s">
        <v>998</v>
      </c>
      <c r="E507" t="s">
        <v>999</v>
      </c>
      <c r="F507" s="7">
        <v>2439955000</v>
      </c>
      <c r="G507" t="str">
        <f t="shared" si="7"/>
        <v>0229172024110010061</v>
      </c>
    </row>
    <row r="508" spans="1:7" hidden="1">
      <c r="A508" t="s">
        <v>2566</v>
      </c>
      <c r="B508">
        <v>6</v>
      </c>
      <c r="C508" t="s">
        <v>2936</v>
      </c>
      <c r="D508" t="s">
        <v>1383</v>
      </c>
      <c r="E508" t="s">
        <v>1384</v>
      </c>
      <c r="F508" s="7">
        <v>17470664287</v>
      </c>
      <c r="G508" t="str">
        <f t="shared" si="7"/>
        <v>023062024110010257</v>
      </c>
    </row>
    <row r="509" spans="1:7" hidden="1">
      <c r="A509" t="s">
        <v>2566</v>
      </c>
      <c r="B509">
        <v>7</v>
      </c>
      <c r="C509" t="s">
        <v>2937</v>
      </c>
      <c r="D509" t="s">
        <v>1388</v>
      </c>
      <c r="E509" t="s">
        <v>1389</v>
      </c>
      <c r="F509" s="7">
        <v>2565693000</v>
      </c>
      <c r="G509" t="str">
        <f t="shared" si="7"/>
        <v>023072024110010280</v>
      </c>
    </row>
    <row r="510" spans="1:7" hidden="1">
      <c r="A510" t="s">
        <v>2566</v>
      </c>
      <c r="B510">
        <v>8</v>
      </c>
      <c r="C510" t="s">
        <v>2938</v>
      </c>
      <c r="D510" t="s">
        <v>1393</v>
      </c>
      <c r="E510" t="s">
        <v>1394</v>
      </c>
      <c r="F510" s="7">
        <v>1724387870</v>
      </c>
      <c r="G510" t="str">
        <f t="shared" si="7"/>
        <v>023082024110010281</v>
      </c>
    </row>
    <row r="511" spans="1:7" hidden="1">
      <c r="A511" t="s">
        <v>2566</v>
      </c>
      <c r="B511">
        <v>8</v>
      </c>
      <c r="C511" t="s">
        <v>2939</v>
      </c>
      <c r="D511" t="s">
        <v>1396</v>
      </c>
      <c r="E511" t="s">
        <v>1397</v>
      </c>
      <c r="F511" s="7">
        <v>7403973563</v>
      </c>
      <c r="G511" t="str">
        <f t="shared" si="7"/>
        <v>023082024110010283</v>
      </c>
    </row>
    <row r="512" spans="1:7" hidden="1">
      <c r="A512" t="s">
        <v>2566</v>
      </c>
      <c r="B512">
        <v>9</v>
      </c>
      <c r="C512" t="s">
        <v>2940</v>
      </c>
      <c r="D512" t="s">
        <v>1404</v>
      </c>
      <c r="E512" t="s">
        <v>1405</v>
      </c>
      <c r="F512" s="7">
        <v>1114625000</v>
      </c>
      <c r="G512" t="str">
        <f t="shared" si="7"/>
        <v>023092024110010261</v>
      </c>
    </row>
    <row r="513" spans="1:7" hidden="1">
      <c r="A513" t="s">
        <v>2566</v>
      </c>
      <c r="B513">
        <v>10</v>
      </c>
      <c r="C513" t="s">
        <v>2940</v>
      </c>
      <c r="D513" t="s">
        <v>1404</v>
      </c>
      <c r="E513" t="s">
        <v>1405</v>
      </c>
      <c r="F513" s="7">
        <v>648108000</v>
      </c>
      <c r="G513" t="str">
        <f t="shared" si="7"/>
        <v>0230102024110010261</v>
      </c>
    </row>
    <row r="514" spans="1:7" hidden="1">
      <c r="A514" t="s">
        <v>2566</v>
      </c>
      <c r="B514">
        <v>11</v>
      </c>
      <c r="C514" t="s">
        <v>2941</v>
      </c>
      <c r="D514" t="s">
        <v>1413</v>
      </c>
      <c r="E514" t="s">
        <v>1414</v>
      </c>
      <c r="F514" s="7">
        <v>346985635</v>
      </c>
      <c r="G514" t="str">
        <f t="shared" si="7"/>
        <v>0230112024110010256</v>
      </c>
    </row>
    <row r="515" spans="1:7" hidden="1">
      <c r="A515" t="s">
        <v>2566</v>
      </c>
      <c r="B515">
        <v>11</v>
      </c>
      <c r="C515" t="s">
        <v>2942</v>
      </c>
      <c r="D515" t="s">
        <v>1416</v>
      </c>
      <c r="E515" t="s">
        <v>1417</v>
      </c>
      <c r="F515" s="7">
        <v>9250844937</v>
      </c>
      <c r="G515" t="str">
        <f t="shared" ref="G515:G541" si="8">A515&amp;B515&amp;E515</f>
        <v>0230112024110010282</v>
      </c>
    </row>
    <row r="516" spans="1:7" hidden="1">
      <c r="A516" t="s">
        <v>2566</v>
      </c>
      <c r="B516">
        <v>12</v>
      </c>
      <c r="C516" t="s">
        <v>2943</v>
      </c>
      <c r="D516" t="s">
        <v>1421</v>
      </c>
      <c r="E516" t="s">
        <v>1422</v>
      </c>
      <c r="F516" s="7">
        <v>6466642000</v>
      </c>
      <c r="G516" t="str">
        <f t="shared" si="8"/>
        <v>0230122024110010279</v>
      </c>
    </row>
    <row r="517" spans="1:7" hidden="1">
      <c r="A517" t="s">
        <v>2566</v>
      </c>
      <c r="B517">
        <v>12</v>
      </c>
      <c r="C517" t="s">
        <v>2939</v>
      </c>
      <c r="D517" t="s">
        <v>1396</v>
      </c>
      <c r="E517" t="s">
        <v>1397</v>
      </c>
      <c r="F517" s="7">
        <v>3479548276</v>
      </c>
      <c r="G517" t="str">
        <f t="shared" si="8"/>
        <v>0230122024110010283</v>
      </c>
    </row>
    <row r="518" spans="1:7" hidden="1">
      <c r="A518" t="s">
        <v>2566</v>
      </c>
      <c r="B518">
        <v>14</v>
      </c>
      <c r="C518" t="s">
        <v>2944</v>
      </c>
      <c r="D518" t="s">
        <v>1432</v>
      </c>
      <c r="E518" t="s">
        <v>1433</v>
      </c>
      <c r="F518" s="7">
        <v>1984327000</v>
      </c>
      <c r="G518" t="str">
        <f t="shared" si="8"/>
        <v>0230142024110010284</v>
      </c>
    </row>
    <row r="519" spans="1:7" hidden="1">
      <c r="A519" t="s">
        <v>2450</v>
      </c>
      <c r="B519">
        <v>3</v>
      </c>
      <c r="C519" t="s">
        <v>2945</v>
      </c>
      <c r="D519" t="s">
        <v>766</v>
      </c>
      <c r="E519" t="s">
        <v>767</v>
      </c>
      <c r="F519" s="7">
        <v>17700000000</v>
      </c>
      <c r="G519" t="str">
        <f t="shared" si="8"/>
        <v>023532024110010130</v>
      </c>
    </row>
    <row r="520" spans="1:7" hidden="1">
      <c r="A520" t="s">
        <v>2450</v>
      </c>
      <c r="B520">
        <v>5</v>
      </c>
      <c r="C520" t="s">
        <v>2946</v>
      </c>
      <c r="D520" t="s">
        <v>771</v>
      </c>
      <c r="E520" t="s">
        <v>772</v>
      </c>
      <c r="F520" s="7">
        <v>13594321000</v>
      </c>
      <c r="G520" t="str">
        <f t="shared" si="8"/>
        <v>023552024110010050</v>
      </c>
    </row>
    <row r="521" spans="1:7" hidden="1">
      <c r="A521" t="s">
        <v>2450</v>
      </c>
      <c r="B521">
        <v>5</v>
      </c>
      <c r="C521" t="s">
        <v>2947</v>
      </c>
      <c r="D521" t="s">
        <v>774</v>
      </c>
      <c r="E521" t="s">
        <v>775</v>
      </c>
      <c r="F521" s="7">
        <v>1000000000</v>
      </c>
      <c r="G521" t="str">
        <f t="shared" si="8"/>
        <v>023552024110010196</v>
      </c>
    </row>
    <row r="522" spans="1:7" hidden="1">
      <c r="A522" t="s">
        <v>2450</v>
      </c>
      <c r="B522">
        <v>6</v>
      </c>
      <c r="C522" t="s">
        <v>2945</v>
      </c>
      <c r="D522" t="s">
        <v>766</v>
      </c>
      <c r="E522" t="s">
        <v>767</v>
      </c>
      <c r="F522" s="7">
        <v>2800000000</v>
      </c>
      <c r="G522" t="str">
        <f t="shared" si="8"/>
        <v>023562024110010130</v>
      </c>
    </row>
    <row r="523" spans="1:7" hidden="1">
      <c r="A523" t="s">
        <v>2450</v>
      </c>
      <c r="B523">
        <v>7</v>
      </c>
      <c r="C523" t="s">
        <v>2948</v>
      </c>
      <c r="D523" t="s">
        <v>781</v>
      </c>
      <c r="E523" t="s">
        <v>782</v>
      </c>
      <c r="F523" s="7">
        <v>1000000000</v>
      </c>
      <c r="G523" t="str">
        <f t="shared" si="8"/>
        <v>023572024110010109</v>
      </c>
    </row>
    <row r="524" spans="1:7" hidden="1">
      <c r="A524" t="s">
        <v>2450</v>
      </c>
      <c r="B524">
        <v>8</v>
      </c>
      <c r="C524" t="s">
        <v>2949</v>
      </c>
      <c r="D524" t="s">
        <v>786</v>
      </c>
      <c r="E524" t="s">
        <v>787</v>
      </c>
      <c r="F524" s="7">
        <v>5200000000</v>
      </c>
      <c r="G524" t="str">
        <f t="shared" si="8"/>
        <v>023582024110010044</v>
      </c>
    </row>
    <row r="525" spans="1:7" hidden="1">
      <c r="A525" t="s">
        <v>2572</v>
      </c>
      <c r="B525">
        <v>1</v>
      </c>
      <c r="C525" t="s">
        <v>2715</v>
      </c>
      <c r="D525" t="s">
        <v>1440</v>
      </c>
      <c r="E525" t="s">
        <v>1441</v>
      </c>
      <c r="F525" s="7">
        <v>244109891000</v>
      </c>
      <c r="G525" t="str">
        <f t="shared" si="8"/>
        <v>050112021110010007</v>
      </c>
    </row>
    <row r="526" spans="1:7" hidden="1">
      <c r="A526" t="s">
        <v>2572</v>
      </c>
      <c r="B526">
        <v>1</v>
      </c>
      <c r="C526" t="s">
        <v>2950</v>
      </c>
      <c r="D526" t="s">
        <v>1443</v>
      </c>
      <c r="E526" t="s">
        <v>1444</v>
      </c>
      <c r="F526" s="7">
        <v>9500000000</v>
      </c>
      <c r="G526" t="str">
        <f t="shared" si="8"/>
        <v>050112024110010192</v>
      </c>
    </row>
    <row r="527" spans="1:7" hidden="1">
      <c r="A527" t="s">
        <v>2572</v>
      </c>
      <c r="B527">
        <v>1</v>
      </c>
      <c r="C527" t="s">
        <v>2951</v>
      </c>
      <c r="D527" t="s">
        <v>1446</v>
      </c>
      <c r="E527" t="s">
        <v>1447</v>
      </c>
      <c r="F527" s="7">
        <v>241831763113</v>
      </c>
      <c r="G527" t="str">
        <f t="shared" si="8"/>
        <v>050112024110010205</v>
      </c>
    </row>
    <row r="528" spans="1:7" hidden="1">
      <c r="A528" t="s">
        <v>2572</v>
      </c>
      <c r="B528">
        <v>2</v>
      </c>
      <c r="C528" t="s">
        <v>2951</v>
      </c>
      <c r="D528" t="s">
        <v>1446</v>
      </c>
      <c r="E528" t="s">
        <v>1447</v>
      </c>
      <c r="F528" s="7">
        <v>72144913887</v>
      </c>
      <c r="G528" t="str">
        <f t="shared" si="8"/>
        <v>050122024110010205</v>
      </c>
    </row>
    <row r="529" spans="1:7" hidden="1">
      <c r="A529" t="s">
        <v>2572</v>
      </c>
      <c r="B529">
        <v>6</v>
      </c>
      <c r="C529" t="s">
        <v>2952</v>
      </c>
      <c r="D529" t="s">
        <v>1454</v>
      </c>
      <c r="E529" t="s">
        <v>1455</v>
      </c>
      <c r="F529" s="7">
        <v>6310400000</v>
      </c>
      <c r="G529" t="str">
        <f t="shared" si="8"/>
        <v>050162024110010165</v>
      </c>
    </row>
    <row r="530" spans="1:7" hidden="1">
      <c r="A530" t="s">
        <v>2572</v>
      </c>
      <c r="B530">
        <v>7</v>
      </c>
      <c r="C530" t="s">
        <v>2952</v>
      </c>
      <c r="D530" t="s">
        <v>1454</v>
      </c>
      <c r="E530" t="s">
        <v>1455</v>
      </c>
      <c r="F530" s="7">
        <v>162597600000</v>
      </c>
      <c r="G530" t="str">
        <f t="shared" si="8"/>
        <v>050172024110010165</v>
      </c>
    </row>
    <row r="531" spans="1:7" hidden="1">
      <c r="A531" t="s">
        <v>2572</v>
      </c>
      <c r="B531">
        <v>8</v>
      </c>
      <c r="C531" t="s">
        <v>2953</v>
      </c>
      <c r="D531" t="s">
        <v>1460</v>
      </c>
      <c r="E531" t="s">
        <v>1461</v>
      </c>
      <c r="F531" s="7">
        <v>16387905100</v>
      </c>
      <c r="G531" t="str">
        <f t="shared" si="8"/>
        <v>050182024110010159</v>
      </c>
    </row>
    <row r="532" spans="1:7" hidden="1">
      <c r="A532" t="s">
        <v>2572</v>
      </c>
      <c r="B532">
        <v>9</v>
      </c>
      <c r="C532" t="s">
        <v>2953</v>
      </c>
      <c r="D532" t="s">
        <v>1460</v>
      </c>
      <c r="E532" t="s">
        <v>1461</v>
      </c>
      <c r="F532" s="7">
        <v>3555148900</v>
      </c>
      <c r="G532" t="str">
        <f t="shared" si="8"/>
        <v>050192024110010159</v>
      </c>
    </row>
    <row r="533" spans="1:7" hidden="1">
      <c r="A533" t="s">
        <v>2388</v>
      </c>
      <c r="B533">
        <v>3</v>
      </c>
      <c r="C533" t="s">
        <v>2443</v>
      </c>
      <c r="D533" t="s">
        <v>342</v>
      </c>
      <c r="E533" t="s">
        <v>343</v>
      </c>
      <c r="F533" s="7">
        <v>8570000000</v>
      </c>
      <c r="G533" t="str">
        <f t="shared" si="8"/>
        <v>011132024110010105</v>
      </c>
    </row>
    <row r="534" spans="1:7" hidden="1">
      <c r="A534" t="s">
        <v>2388</v>
      </c>
      <c r="B534">
        <v>1</v>
      </c>
      <c r="C534" t="s">
        <v>2954</v>
      </c>
      <c r="D534" t="s">
        <v>324</v>
      </c>
      <c r="E534" t="s">
        <v>325</v>
      </c>
      <c r="F534" s="7">
        <v>11415339000</v>
      </c>
      <c r="G534" t="str">
        <f t="shared" si="8"/>
        <v>011112024110010188</v>
      </c>
    </row>
    <row r="535" spans="1:7" hidden="1">
      <c r="A535" t="s">
        <v>2388</v>
      </c>
      <c r="B535">
        <v>1</v>
      </c>
      <c r="C535" t="s">
        <v>2955</v>
      </c>
      <c r="D535" t="s">
        <v>327</v>
      </c>
      <c r="E535" t="s">
        <v>328</v>
      </c>
      <c r="F535" s="7">
        <v>8829525000</v>
      </c>
      <c r="G535" t="str">
        <f t="shared" si="8"/>
        <v>011112024110010106</v>
      </c>
    </row>
    <row r="536" spans="1:7" hidden="1">
      <c r="A536" t="s">
        <v>2388</v>
      </c>
      <c r="B536">
        <v>5</v>
      </c>
      <c r="C536" t="s">
        <v>347</v>
      </c>
      <c r="D536" t="s">
        <v>348</v>
      </c>
      <c r="E536" t="s">
        <v>2956</v>
      </c>
      <c r="F536" s="7">
        <v>1730210880</v>
      </c>
      <c r="G536" t="str">
        <f t="shared" si="8"/>
        <v>011152024110010199</v>
      </c>
    </row>
    <row r="537" spans="1:7" hidden="1">
      <c r="A537" t="s">
        <v>2388</v>
      </c>
      <c r="B537">
        <v>14</v>
      </c>
      <c r="C537" t="s">
        <v>355</v>
      </c>
      <c r="D537" t="s">
        <v>356</v>
      </c>
      <c r="E537" t="s">
        <v>2957</v>
      </c>
      <c r="F537" s="7">
        <v>2133258000</v>
      </c>
      <c r="G537" t="str">
        <f t="shared" si="8"/>
        <v>0111142024110010325</v>
      </c>
    </row>
    <row r="538" spans="1:7" hidden="1">
      <c r="A538" t="s">
        <v>2388</v>
      </c>
      <c r="B538">
        <v>2</v>
      </c>
      <c r="C538" t="s">
        <v>2958</v>
      </c>
      <c r="D538" t="s">
        <v>334</v>
      </c>
      <c r="E538" t="s">
        <v>335</v>
      </c>
      <c r="F538" s="7">
        <v>2997600000</v>
      </c>
      <c r="G538" t="str">
        <f t="shared" si="8"/>
        <v>011122024110010155</v>
      </c>
    </row>
    <row r="539" spans="1:7" hidden="1">
      <c r="A539" t="s">
        <v>2388</v>
      </c>
      <c r="B539">
        <v>4</v>
      </c>
      <c r="C539" t="s">
        <v>347</v>
      </c>
      <c r="D539" t="s">
        <v>348</v>
      </c>
      <c r="E539" t="s">
        <v>2956</v>
      </c>
      <c r="F539" s="7">
        <v>7880591120</v>
      </c>
      <c r="G539" t="str">
        <f t="shared" si="8"/>
        <v>011142024110010199</v>
      </c>
    </row>
    <row r="540" spans="1:7" hidden="1">
      <c r="A540" t="s">
        <v>2388</v>
      </c>
      <c r="B540">
        <v>13</v>
      </c>
      <c r="C540" t="s">
        <v>360</v>
      </c>
      <c r="D540" t="s">
        <v>361</v>
      </c>
      <c r="E540" t="s">
        <v>2959</v>
      </c>
      <c r="F540" s="7">
        <v>5784576000</v>
      </c>
      <c r="G540" t="str">
        <f t="shared" si="8"/>
        <v>0111132024110010219</v>
      </c>
    </row>
    <row r="541" spans="1:7" hidden="1">
      <c r="A541" t="s">
        <v>2388</v>
      </c>
      <c r="B541">
        <v>12</v>
      </c>
      <c r="C541" t="s">
        <v>360</v>
      </c>
      <c r="D541" t="s">
        <v>361</v>
      </c>
      <c r="E541" t="s">
        <v>2959</v>
      </c>
      <c r="F541" s="7">
        <v>1236507000</v>
      </c>
      <c r="G541" t="str">
        <f t="shared" si="8"/>
        <v>0111122024110010219</v>
      </c>
    </row>
  </sheetData>
  <sheetProtection sheet="1" objects="1" scenarios="1"/>
  <autoFilter ref="A1:G541" xr:uid="{D46C69AF-A5CF-4FEC-A0C0-51C6893F2C66}">
    <filterColumn colId="0">
      <filters>
        <filter val="0104"/>
      </filters>
    </filterColumn>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022E0-30CF-4865-88A7-FE5CE124B5EF}">
  <dimension ref="A1:U353"/>
  <sheetViews>
    <sheetView workbookViewId="0"/>
  </sheetViews>
  <sheetFormatPr defaultColWidth="11.42578125" defaultRowHeight="15"/>
  <sheetData>
    <row r="1" spans="1:21">
      <c r="A1" t="s">
        <v>2960</v>
      </c>
      <c r="B1" t="s">
        <v>2961</v>
      </c>
      <c r="C1" t="s">
        <v>2962</v>
      </c>
      <c r="D1" t="s">
        <v>2963</v>
      </c>
      <c r="E1" t="s">
        <v>2964</v>
      </c>
      <c r="F1" t="s">
        <v>2965</v>
      </c>
      <c r="G1" t="s">
        <v>2966</v>
      </c>
      <c r="H1" t="s">
        <v>2967</v>
      </c>
      <c r="I1" t="s">
        <v>2296</v>
      </c>
      <c r="J1" t="s">
        <v>2968</v>
      </c>
      <c r="K1" t="s">
        <v>2969</v>
      </c>
      <c r="L1" t="s">
        <v>2970</v>
      </c>
      <c r="M1" t="s">
        <v>2971</v>
      </c>
      <c r="N1" t="s">
        <v>2972</v>
      </c>
      <c r="O1" t="s">
        <v>2973</v>
      </c>
      <c r="P1" t="s">
        <v>2974</v>
      </c>
      <c r="Q1" t="s">
        <v>2975</v>
      </c>
      <c r="R1" t="s">
        <v>2976</v>
      </c>
      <c r="S1" t="s">
        <v>2977</v>
      </c>
      <c r="T1" t="s">
        <v>2978</v>
      </c>
      <c r="U1" t="s">
        <v>2979</v>
      </c>
    </row>
    <row r="2" spans="1:21">
      <c r="A2" t="s">
        <v>2437</v>
      </c>
      <c r="B2" t="s">
        <v>2980</v>
      </c>
      <c r="C2" t="s">
        <v>2334</v>
      </c>
      <c r="D2" t="s">
        <v>691</v>
      </c>
      <c r="E2" t="s">
        <v>692</v>
      </c>
      <c r="F2">
        <v>7</v>
      </c>
      <c r="G2" t="s">
        <v>693</v>
      </c>
      <c r="H2" t="s">
        <v>2694</v>
      </c>
      <c r="I2" t="s">
        <v>2981</v>
      </c>
      <c r="J2" t="s">
        <v>2982</v>
      </c>
      <c r="K2" t="s">
        <v>2983</v>
      </c>
      <c r="L2" t="s">
        <v>2984</v>
      </c>
      <c r="M2" t="s">
        <v>2545</v>
      </c>
      <c r="N2" t="s">
        <v>2985</v>
      </c>
      <c r="O2" t="s">
        <v>2986</v>
      </c>
      <c r="P2">
        <v>2305</v>
      </c>
      <c r="Q2" t="s">
        <v>2987</v>
      </c>
      <c r="R2" t="s">
        <v>2988</v>
      </c>
      <c r="S2">
        <v>9</v>
      </c>
      <c r="T2" t="s">
        <v>2989</v>
      </c>
      <c r="U2" t="s">
        <v>2990</v>
      </c>
    </row>
    <row r="3" spans="1:21">
      <c r="A3" t="s">
        <v>2437</v>
      </c>
      <c r="B3" t="s">
        <v>2980</v>
      </c>
      <c r="C3" t="s">
        <v>2334</v>
      </c>
      <c r="D3" t="s">
        <v>720</v>
      </c>
      <c r="E3" t="s">
        <v>721</v>
      </c>
      <c r="F3">
        <v>6</v>
      </c>
      <c r="G3" t="s">
        <v>722</v>
      </c>
      <c r="H3" t="s">
        <v>2697</v>
      </c>
      <c r="I3" t="s">
        <v>2991</v>
      </c>
      <c r="J3" t="s">
        <v>2992</v>
      </c>
      <c r="K3" t="s">
        <v>2983</v>
      </c>
      <c r="L3" t="s">
        <v>2984</v>
      </c>
      <c r="M3" t="s">
        <v>2545</v>
      </c>
      <c r="N3" t="s">
        <v>2985</v>
      </c>
      <c r="O3" t="s">
        <v>2993</v>
      </c>
      <c r="P3">
        <v>2291</v>
      </c>
      <c r="Q3" t="s">
        <v>2994</v>
      </c>
      <c r="R3" t="s">
        <v>2995</v>
      </c>
      <c r="S3">
        <v>7</v>
      </c>
      <c r="T3" t="s">
        <v>2996</v>
      </c>
      <c r="U3" t="s">
        <v>2990</v>
      </c>
    </row>
    <row r="4" spans="1:21">
      <c r="A4" t="s">
        <v>2437</v>
      </c>
      <c r="B4" t="s">
        <v>2980</v>
      </c>
      <c r="C4" t="s">
        <v>2334</v>
      </c>
      <c r="D4" t="s">
        <v>697</v>
      </c>
      <c r="E4" t="s">
        <v>698</v>
      </c>
      <c r="F4">
        <v>6</v>
      </c>
      <c r="G4" t="s">
        <v>699</v>
      </c>
      <c r="H4" t="s">
        <v>2696</v>
      </c>
      <c r="I4" t="s">
        <v>2997</v>
      </c>
      <c r="J4" t="s">
        <v>2998</v>
      </c>
      <c r="K4" t="s">
        <v>2983</v>
      </c>
      <c r="L4" t="s">
        <v>2984</v>
      </c>
      <c r="M4" t="s">
        <v>2364</v>
      </c>
      <c r="N4" t="s">
        <v>2999</v>
      </c>
      <c r="O4" t="s">
        <v>3000</v>
      </c>
      <c r="P4">
        <v>2348</v>
      </c>
      <c r="Q4" t="s">
        <v>3001</v>
      </c>
      <c r="R4" t="s">
        <v>3002</v>
      </c>
      <c r="S4">
        <v>7</v>
      </c>
      <c r="T4" t="s">
        <v>3003</v>
      </c>
      <c r="U4" t="s">
        <v>2990</v>
      </c>
    </row>
    <row r="5" spans="1:21">
      <c r="A5" t="s">
        <v>2437</v>
      </c>
      <c r="B5" t="s">
        <v>2980</v>
      </c>
      <c r="C5" t="s">
        <v>2334</v>
      </c>
      <c r="D5" t="s">
        <v>694</v>
      </c>
      <c r="E5" t="s">
        <v>695</v>
      </c>
      <c r="F5">
        <v>6</v>
      </c>
      <c r="G5" t="s">
        <v>696</v>
      </c>
      <c r="H5" t="s">
        <v>2695</v>
      </c>
      <c r="I5" t="s">
        <v>3004</v>
      </c>
      <c r="J5" t="s">
        <v>3005</v>
      </c>
      <c r="K5" t="s">
        <v>2983</v>
      </c>
      <c r="L5" t="s">
        <v>2984</v>
      </c>
      <c r="M5" t="s">
        <v>2364</v>
      </c>
      <c r="N5" t="s">
        <v>2999</v>
      </c>
      <c r="O5" t="s">
        <v>3006</v>
      </c>
      <c r="P5">
        <v>2343</v>
      </c>
      <c r="Q5" t="s">
        <v>3007</v>
      </c>
      <c r="R5" t="s">
        <v>3008</v>
      </c>
      <c r="S5">
        <v>1</v>
      </c>
      <c r="T5" t="s">
        <v>3009</v>
      </c>
      <c r="U5" t="s">
        <v>2990</v>
      </c>
    </row>
    <row r="6" spans="1:21">
      <c r="A6" t="s">
        <v>2426</v>
      </c>
      <c r="B6" t="s">
        <v>3010</v>
      </c>
      <c r="C6" t="s">
        <v>3011</v>
      </c>
      <c r="D6" t="s">
        <v>641</v>
      </c>
      <c r="E6" t="s">
        <v>642</v>
      </c>
      <c r="F6">
        <v>8</v>
      </c>
      <c r="G6" t="s">
        <v>643</v>
      </c>
      <c r="H6" t="s">
        <v>2415</v>
      </c>
      <c r="I6" t="s">
        <v>3012</v>
      </c>
      <c r="J6" t="s">
        <v>3013</v>
      </c>
      <c r="K6" t="s">
        <v>2585</v>
      </c>
      <c r="L6" t="s">
        <v>3014</v>
      </c>
      <c r="M6" t="s">
        <v>2329</v>
      </c>
      <c r="N6" t="s">
        <v>3015</v>
      </c>
      <c r="O6" t="s">
        <v>3016</v>
      </c>
      <c r="P6">
        <v>2058</v>
      </c>
      <c r="Q6" t="s">
        <v>3017</v>
      </c>
      <c r="R6" t="s">
        <v>3018</v>
      </c>
      <c r="S6">
        <v>9</v>
      </c>
      <c r="T6" t="s">
        <v>3019</v>
      </c>
      <c r="U6" t="s">
        <v>2990</v>
      </c>
    </row>
    <row r="7" spans="1:21">
      <c r="A7" t="s">
        <v>2426</v>
      </c>
      <c r="B7" t="s">
        <v>3010</v>
      </c>
      <c r="C7" t="s">
        <v>3011</v>
      </c>
      <c r="D7" t="s">
        <v>651</v>
      </c>
      <c r="E7" t="s">
        <v>652</v>
      </c>
      <c r="F7">
        <v>10</v>
      </c>
      <c r="G7" t="s">
        <v>653</v>
      </c>
      <c r="H7" t="s">
        <v>2703</v>
      </c>
      <c r="I7" t="s">
        <v>3020</v>
      </c>
      <c r="J7" t="s">
        <v>3021</v>
      </c>
      <c r="K7" t="s">
        <v>2983</v>
      </c>
      <c r="L7" t="s">
        <v>2984</v>
      </c>
      <c r="M7" t="s">
        <v>2545</v>
      </c>
      <c r="N7" t="s">
        <v>2985</v>
      </c>
      <c r="O7" t="s">
        <v>3022</v>
      </c>
      <c r="P7">
        <v>2302</v>
      </c>
      <c r="Q7" t="s">
        <v>3023</v>
      </c>
      <c r="R7" t="s">
        <v>2988</v>
      </c>
      <c r="S7">
        <v>7</v>
      </c>
      <c r="T7" t="s">
        <v>3024</v>
      </c>
      <c r="U7" t="s">
        <v>2990</v>
      </c>
    </row>
    <row r="8" spans="1:21">
      <c r="A8" t="s">
        <v>2426</v>
      </c>
      <c r="B8" t="s">
        <v>3010</v>
      </c>
      <c r="C8" t="s">
        <v>3011</v>
      </c>
      <c r="D8" t="s">
        <v>613</v>
      </c>
      <c r="E8" t="s">
        <v>614</v>
      </c>
      <c r="F8">
        <v>11</v>
      </c>
      <c r="G8" t="s">
        <v>615</v>
      </c>
      <c r="H8" t="s">
        <v>2484</v>
      </c>
      <c r="I8" t="s">
        <v>3025</v>
      </c>
      <c r="J8" t="s">
        <v>3026</v>
      </c>
      <c r="K8" t="s">
        <v>2983</v>
      </c>
      <c r="L8" t="s">
        <v>2984</v>
      </c>
      <c r="M8" t="s">
        <v>2359</v>
      </c>
      <c r="N8" t="s">
        <v>3027</v>
      </c>
      <c r="O8" t="s">
        <v>3028</v>
      </c>
      <c r="P8">
        <v>2312</v>
      </c>
      <c r="Q8" t="s">
        <v>3029</v>
      </c>
      <c r="R8" t="s">
        <v>3030</v>
      </c>
      <c r="S8">
        <v>2</v>
      </c>
      <c r="T8" t="s">
        <v>3031</v>
      </c>
      <c r="U8" t="s">
        <v>2990</v>
      </c>
    </row>
    <row r="9" spans="1:21">
      <c r="A9" t="s">
        <v>2426</v>
      </c>
      <c r="B9" t="s">
        <v>3010</v>
      </c>
      <c r="C9" t="s">
        <v>3011</v>
      </c>
      <c r="D9" t="s">
        <v>610</v>
      </c>
      <c r="E9" t="s">
        <v>611</v>
      </c>
      <c r="F9">
        <v>8</v>
      </c>
      <c r="G9" t="s">
        <v>612</v>
      </c>
      <c r="H9" t="s">
        <v>2700</v>
      </c>
      <c r="I9" t="s">
        <v>3032</v>
      </c>
      <c r="J9" t="s">
        <v>3033</v>
      </c>
      <c r="K9" t="s">
        <v>2983</v>
      </c>
      <c r="L9" t="s">
        <v>2984</v>
      </c>
      <c r="M9" t="s">
        <v>2359</v>
      </c>
      <c r="N9" t="s">
        <v>3027</v>
      </c>
      <c r="O9" t="s">
        <v>3034</v>
      </c>
      <c r="P9">
        <v>2320</v>
      </c>
      <c r="Q9" t="s">
        <v>3035</v>
      </c>
      <c r="R9" t="s">
        <v>3036</v>
      </c>
      <c r="S9">
        <v>3</v>
      </c>
      <c r="T9" t="s">
        <v>3037</v>
      </c>
      <c r="U9" t="s">
        <v>2990</v>
      </c>
    </row>
    <row r="10" spans="1:21">
      <c r="A10" t="s">
        <v>2426</v>
      </c>
      <c r="B10" t="s">
        <v>3010</v>
      </c>
      <c r="C10" t="s">
        <v>3011</v>
      </c>
      <c r="D10" t="s">
        <v>599</v>
      </c>
      <c r="E10" t="s">
        <v>600</v>
      </c>
      <c r="F10">
        <v>8</v>
      </c>
      <c r="G10" t="s">
        <v>601</v>
      </c>
      <c r="H10" t="s">
        <v>2698</v>
      </c>
      <c r="I10" t="s">
        <v>3038</v>
      </c>
      <c r="J10" t="s">
        <v>3039</v>
      </c>
      <c r="K10" t="s">
        <v>2983</v>
      </c>
      <c r="L10" t="s">
        <v>2984</v>
      </c>
      <c r="M10" t="s">
        <v>2545</v>
      </c>
      <c r="N10" t="s">
        <v>2985</v>
      </c>
      <c r="O10" t="s">
        <v>3040</v>
      </c>
      <c r="P10">
        <v>2302</v>
      </c>
      <c r="Q10" t="s">
        <v>3023</v>
      </c>
      <c r="R10" t="s">
        <v>3041</v>
      </c>
      <c r="S10">
        <v>3</v>
      </c>
      <c r="T10" t="s">
        <v>3042</v>
      </c>
      <c r="U10" t="s">
        <v>2990</v>
      </c>
    </row>
    <row r="11" spans="1:21">
      <c r="A11" t="s">
        <v>2426</v>
      </c>
      <c r="B11" t="s">
        <v>3010</v>
      </c>
      <c r="C11" t="s">
        <v>3011</v>
      </c>
      <c r="D11" t="s">
        <v>596</v>
      </c>
      <c r="E11" t="s">
        <v>597</v>
      </c>
      <c r="F11">
        <v>12</v>
      </c>
      <c r="G11" t="s">
        <v>598</v>
      </c>
      <c r="H11" t="s">
        <v>2492</v>
      </c>
      <c r="I11" t="s">
        <v>3043</v>
      </c>
      <c r="J11" t="s">
        <v>3044</v>
      </c>
      <c r="K11" t="s">
        <v>3045</v>
      </c>
      <c r="L11" t="s">
        <v>3046</v>
      </c>
      <c r="M11" t="s">
        <v>2308</v>
      </c>
      <c r="N11" t="s">
        <v>3047</v>
      </c>
      <c r="O11" t="s">
        <v>3048</v>
      </c>
      <c r="P11">
        <v>2152</v>
      </c>
      <c r="Q11" t="s">
        <v>3049</v>
      </c>
      <c r="R11" t="s">
        <v>3050</v>
      </c>
      <c r="S11">
        <v>1</v>
      </c>
      <c r="T11" t="s">
        <v>3049</v>
      </c>
      <c r="U11" t="s">
        <v>2990</v>
      </c>
    </row>
    <row r="12" spans="1:21">
      <c r="A12" t="s">
        <v>2426</v>
      </c>
      <c r="B12" t="s">
        <v>3010</v>
      </c>
      <c r="C12" t="s">
        <v>3011</v>
      </c>
      <c r="D12" t="s">
        <v>629</v>
      </c>
      <c r="E12" t="s">
        <v>630</v>
      </c>
      <c r="F12">
        <v>9</v>
      </c>
      <c r="G12" t="s">
        <v>631</v>
      </c>
      <c r="H12" t="s">
        <v>2702</v>
      </c>
      <c r="I12" t="s">
        <v>3051</v>
      </c>
      <c r="J12" t="s">
        <v>3052</v>
      </c>
      <c r="K12" t="s">
        <v>2983</v>
      </c>
      <c r="L12" t="s">
        <v>2984</v>
      </c>
      <c r="M12" t="s">
        <v>2536</v>
      </c>
      <c r="N12" t="s">
        <v>3053</v>
      </c>
      <c r="O12" t="s">
        <v>3054</v>
      </c>
      <c r="P12">
        <v>2276</v>
      </c>
      <c r="Q12" t="s">
        <v>3055</v>
      </c>
      <c r="R12" t="s">
        <v>3050</v>
      </c>
      <c r="S12">
        <v>3</v>
      </c>
      <c r="T12" t="s">
        <v>3056</v>
      </c>
      <c r="U12" t="s">
        <v>2990</v>
      </c>
    </row>
    <row r="13" spans="1:21">
      <c r="A13" t="s">
        <v>2426</v>
      </c>
      <c r="B13" t="s">
        <v>3010</v>
      </c>
      <c r="C13" t="s">
        <v>3011</v>
      </c>
      <c r="D13" t="s">
        <v>635</v>
      </c>
      <c r="E13" t="s">
        <v>636</v>
      </c>
      <c r="F13">
        <v>10</v>
      </c>
      <c r="G13" t="s">
        <v>637</v>
      </c>
      <c r="H13" t="s">
        <v>2450</v>
      </c>
      <c r="I13" t="s">
        <v>3057</v>
      </c>
      <c r="J13" t="s">
        <v>3058</v>
      </c>
      <c r="K13" t="s">
        <v>2983</v>
      </c>
      <c r="L13" t="s">
        <v>2984</v>
      </c>
      <c r="M13" t="s">
        <v>2536</v>
      </c>
      <c r="N13" t="s">
        <v>3053</v>
      </c>
      <c r="O13" t="s">
        <v>3059</v>
      </c>
      <c r="P13">
        <v>2275</v>
      </c>
      <c r="Q13" t="s">
        <v>3060</v>
      </c>
      <c r="R13" t="s">
        <v>3061</v>
      </c>
      <c r="S13">
        <v>1</v>
      </c>
      <c r="T13" t="s">
        <v>3062</v>
      </c>
      <c r="U13" t="s">
        <v>2990</v>
      </c>
    </row>
    <row r="14" spans="1:21">
      <c r="A14" t="s">
        <v>2426</v>
      </c>
      <c r="B14" t="s">
        <v>3010</v>
      </c>
      <c r="C14" t="s">
        <v>3011</v>
      </c>
      <c r="D14" t="s">
        <v>616</v>
      </c>
      <c r="E14" t="s">
        <v>617</v>
      </c>
      <c r="F14">
        <v>9</v>
      </c>
      <c r="G14" t="s">
        <v>618</v>
      </c>
      <c r="H14" t="s">
        <v>2566</v>
      </c>
      <c r="I14" t="s">
        <v>3063</v>
      </c>
      <c r="J14" t="s">
        <v>3064</v>
      </c>
      <c r="K14" t="s">
        <v>2983</v>
      </c>
      <c r="L14" t="s">
        <v>2984</v>
      </c>
      <c r="M14" t="s">
        <v>2361</v>
      </c>
      <c r="N14" t="s">
        <v>3065</v>
      </c>
      <c r="O14" t="s">
        <v>3066</v>
      </c>
      <c r="P14">
        <v>2324</v>
      </c>
      <c r="Q14" t="s">
        <v>3067</v>
      </c>
      <c r="R14" t="s">
        <v>3068</v>
      </c>
      <c r="S14">
        <v>5</v>
      </c>
      <c r="T14" t="s">
        <v>3069</v>
      </c>
      <c r="U14" t="s">
        <v>2990</v>
      </c>
    </row>
    <row r="15" spans="1:21">
      <c r="A15" t="s">
        <v>2426</v>
      </c>
      <c r="B15" t="s">
        <v>3010</v>
      </c>
      <c r="C15" t="s">
        <v>3011</v>
      </c>
      <c r="D15" t="s">
        <v>605</v>
      </c>
      <c r="E15" t="s">
        <v>606</v>
      </c>
      <c r="F15">
        <v>9</v>
      </c>
      <c r="G15" t="s">
        <v>607</v>
      </c>
      <c r="H15" t="s">
        <v>2699</v>
      </c>
      <c r="I15" t="s">
        <v>3070</v>
      </c>
      <c r="J15" t="s">
        <v>3071</v>
      </c>
      <c r="K15" t="s">
        <v>2983</v>
      </c>
      <c r="L15" t="s">
        <v>2984</v>
      </c>
      <c r="M15" t="s">
        <v>2536</v>
      </c>
      <c r="N15" t="s">
        <v>3053</v>
      </c>
      <c r="O15" t="s">
        <v>3072</v>
      </c>
      <c r="P15">
        <v>2281</v>
      </c>
      <c r="Q15" t="s">
        <v>3073</v>
      </c>
      <c r="R15" t="s">
        <v>3074</v>
      </c>
      <c r="S15">
        <v>1</v>
      </c>
      <c r="T15" t="s">
        <v>3075</v>
      </c>
      <c r="U15" t="s">
        <v>2990</v>
      </c>
    </row>
    <row r="16" spans="1:21">
      <c r="A16" t="s">
        <v>2426</v>
      </c>
      <c r="B16" t="s">
        <v>3010</v>
      </c>
      <c r="C16" t="s">
        <v>3011</v>
      </c>
      <c r="D16" t="s">
        <v>623</v>
      </c>
      <c r="E16" t="s">
        <v>624</v>
      </c>
      <c r="F16">
        <v>9</v>
      </c>
      <c r="G16" t="s">
        <v>625</v>
      </c>
      <c r="H16" t="s">
        <v>2701</v>
      </c>
      <c r="I16" t="s">
        <v>3076</v>
      </c>
      <c r="J16" t="s">
        <v>3077</v>
      </c>
      <c r="K16" t="s">
        <v>2983</v>
      </c>
      <c r="L16" t="s">
        <v>2984</v>
      </c>
      <c r="M16" t="s">
        <v>2364</v>
      </c>
      <c r="N16" t="s">
        <v>2999</v>
      </c>
      <c r="O16" t="s">
        <v>3078</v>
      </c>
      <c r="P16">
        <v>2343</v>
      </c>
      <c r="Q16" t="s">
        <v>3007</v>
      </c>
      <c r="R16" t="s">
        <v>3050</v>
      </c>
      <c r="S16">
        <v>1</v>
      </c>
      <c r="T16" t="s">
        <v>3079</v>
      </c>
      <c r="U16" t="s">
        <v>2990</v>
      </c>
    </row>
    <row r="17" spans="1:21">
      <c r="A17" t="s">
        <v>2443</v>
      </c>
      <c r="B17" t="s">
        <v>3080</v>
      </c>
      <c r="C17" t="s">
        <v>3081</v>
      </c>
      <c r="D17" t="s">
        <v>729</v>
      </c>
      <c r="E17" t="s">
        <v>730</v>
      </c>
      <c r="F17">
        <v>13</v>
      </c>
      <c r="G17" t="s">
        <v>731</v>
      </c>
      <c r="H17" t="s">
        <v>2704</v>
      </c>
      <c r="I17" t="s">
        <v>3082</v>
      </c>
      <c r="J17" t="s">
        <v>3083</v>
      </c>
      <c r="K17" t="s">
        <v>2983</v>
      </c>
      <c r="L17" t="s">
        <v>2984</v>
      </c>
      <c r="M17" t="s">
        <v>2361</v>
      </c>
      <c r="N17" t="s">
        <v>3065</v>
      </c>
      <c r="O17" t="s">
        <v>3084</v>
      </c>
      <c r="P17">
        <v>2323</v>
      </c>
      <c r="Q17" t="s">
        <v>3085</v>
      </c>
      <c r="R17" t="s">
        <v>3086</v>
      </c>
      <c r="S17">
        <v>3</v>
      </c>
      <c r="T17" t="s">
        <v>3087</v>
      </c>
      <c r="U17" t="s">
        <v>2990</v>
      </c>
    </row>
    <row r="18" spans="1:21">
      <c r="A18" t="s">
        <v>2443</v>
      </c>
      <c r="B18" t="s">
        <v>3080</v>
      </c>
      <c r="C18" t="s">
        <v>3081</v>
      </c>
      <c r="D18" t="s">
        <v>740</v>
      </c>
      <c r="E18" t="s">
        <v>741</v>
      </c>
      <c r="F18">
        <v>10</v>
      </c>
      <c r="G18" t="s">
        <v>742</v>
      </c>
      <c r="H18" t="s">
        <v>2706</v>
      </c>
      <c r="I18" t="s">
        <v>3088</v>
      </c>
      <c r="J18" t="s">
        <v>3089</v>
      </c>
      <c r="K18" t="s">
        <v>2983</v>
      </c>
      <c r="L18" t="s">
        <v>2984</v>
      </c>
      <c r="M18" t="s">
        <v>2536</v>
      </c>
      <c r="N18" t="s">
        <v>3053</v>
      </c>
      <c r="O18" t="s">
        <v>3090</v>
      </c>
      <c r="P18">
        <v>2277</v>
      </c>
      <c r="Q18" t="s">
        <v>3091</v>
      </c>
      <c r="R18" t="s">
        <v>3092</v>
      </c>
      <c r="S18">
        <v>4</v>
      </c>
      <c r="T18" t="s">
        <v>3093</v>
      </c>
      <c r="U18" t="s">
        <v>2990</v>
      </c>
    </row>
    <row r="19" spans="1:21">
      <c r="A19" t="s">
        <v>2443</v>
      </c>
      <c r="B19" t="s">
        <v>3080</v>
      </c>
      <c r="C19" t="s">
        <v>3081</v>
      </c>
      <c r="D19" t="s">
        <v>735</v>
      </c>
      <c r="E19" t="s">
        <v>736</v>
      </c>
      <c r="F19">
        <v>12</v>
      </c>
      <c r="G19" t="s">
        <v>737</v>
      </c>
      <c r="H19" t="s">
        <v>2705</v>
      </c>
      <c r="I19" t="s">
        <v>3094</v>
      </c>
      <c r="J19" t="s">
        <v>3095</v>
      </c>
      <c r="K19" t="s">
        <v>2983</v>
      </c>
      <c r="L19" t="s">
        <v>2984</v>
      </c>
      <c r="M19" t="s">
        <v>2361</v>
      </c>
      <c r="N19" t="s">
        <v>3065</v>
      </c>
      <c r="O19" t="s">
        <v>3096</v>
      </c>
      <c r="P19">
        <v>2323</v>
      </c>
      <c r="Q19" t="s">
        <v>3085</v>
      </c>
      <c r="R19" t="s">
        <v>3097</v>
      </c>
      <c r="S19">
        <v>4</v>
      </c>
      <c r="T19" t="s">
        <v>3098</v>
      </c>
      <c r="U19" t="s">
        <v>2990</v>
      </c>
    </row>
    <row r="20" spans="1:21">
      <c r="A20" t="s">
        <v>2404</v>
      </c>
      <c r="B20" t="s">
        <v>3099</v>
      </c>
      <c r="C20" t="s">
        <v>3100</v>
      </c>
      <c r="D20" t="s">
        <v>419</v>
      </c>
      <c r="E20" t="s">
        <v>420</v>
      </c>
      <c r="F20">
        <v>9</v>
      </c>
      <c r="G20" t="s">
        <v>421</v>
      </c>
      <c r="H20" t="s">
        <v>2709</v>
      </c>
      <c r="I20" t="s">
        <v>3101</v>
      </c>
      <c r="J20" t="s">
        <v>3102</v>
      </c>
      <c r="K20" t="s">
        <v>2983</v>
      </c>
      <c r="L20" t="s">
        <v>2984</v>
      </c>
      <c r="M20" t="s">
        <v>2545</v>
      </c>
      <c r="N20" t="s">
        <v>2985</v>
      </c>
      <c r="O20" t="s">
        <v>3103</v>
      </c>
      <c r="P20">
        <v>2284</v>
      </c>
      <c r="Q20" t="s">
        <v>3104</v>
      </c>
      <c r="R20" t="s">
        <v>3041</v>
      </c>
      <c r="S20">
        <v>3</v>
      </c>
      <c r="T20" t="s">
        <v>3105</v>
      </c>
      <c r="U20" t="s">
        <v>2990</v>
      </c>
    </row>
    <row r="21" spans="1:21">
      <c r="A21" t="s">
        <v>2404</v>
      </c>
      <c r="B21" t="s">
        <v>3099</v>
      </c>
      <c r="C21" t="s">
        <v>3100</v>
      </c>
      <c r="D21" t="s">
        <v>451</v>
      </c>
      <c r="E21" t="s">
        <v>452</v>
      </c>
      <c r="F21">
        <v>9</v>
      </c>
      <c r="G21" t="s">
        <v>453</v>
      </c>
      <c r="H21" t="s">
        <v>2710</v>
      </c>
      <c r="I21" t="s">
        <v>3106</v>
      </c>
      <c r="J21" t="s">
        <v>3107</v>
      </c>
      <c r="K21" t="s">
        <v>2300</v>
      </c>
      <c r="L21" t="s">
        <v>3108</v>
      </c>
      <c r="M21" t="s">
        <v>2300</v>
      </c>
      <c r="N21" t="s">
        <v>3109</v>
      </c>
      <c r="O21" t="s">
        <v>3110</v>
      </c>
      <c r="P21">
        <v>1935</v>
      </c>
      <c r="Q21" t="s">
        <v>3111</v>
      </c>
      <c r="R21" t="s">
        <v>3112</v>
      </c>
      <c r="S21">
        <v>3</v>
      </c>
      <c r="T21" t="s">
        <v>3113</v>
      </c>
      <c r="U21" t="s">
        <v>2990</v>
      </c>
    </row>
    <row r="22" spans="1:21">
      <c r="A22" t="s">
        <v>2404</v>
      </c>
      <c r="B22" t="s">
        <v>3099</v>
      </c>
      <c r="C22" t="s">
        <v>3100</v>
      </c>
      <c r="D22" t="s">
        <v>407</v>
      </c>
      <c r="E22" t="s">
        <v>408</v>
      </c>
      <c r="F22">
        <v>16</v>
      </c>
      <c r="G22" t="s">
        <v>409</v>
      </c>
      <c r="H22" t="s">
        <v>2404</v>
      </c>
      <c r="I22" t="s">
        <v>3114</v>
      </c>
      <c r="J22" t="s">
        <v>3115</v>
      </c>
      <c r="K22" t="s">
        <v>2585</v>
      </c>
      <c r="L22" t="s">
        <v>3014</v>
      </c>
      <c r="M22" t="s">
        <v>2327</v>
      </c>
      <c r="N22" t="s">
        <v>3116</v>
      </c>
      <c r="O22" t="s">
        <v>3117</v>
      </c>
      <c r="P22">
        <v>2037</v>
      </c>
      <c r="Q22" t="s">
        <v>3118</v>
      </c>
      <c r="R22" t="s">
        <v>3119</v>
      </c>
      <c r="S22">
        <v>5</v>
      </c>
      <c r="T22" t="s">
        <v>3120</v>
      </c>
      <c r="U22" t="s">
        <v>2990</v>
      </c>
    </row>
    <row r="23" spans="1:21">
      <c r="A23" t="s">
        <v>2404</v>
      </c>
      <c r="B23" t="s">
        <v>3099</v>
      </c>
      <c r="C23" t="s">
        <v>3100</v>
      </c>
      <c r="D23" t="s">
        <v>442</v>
      </c>
      <c r="E23" t="s">
        <v>443</v>
      </c>
      <c r="F23">
        <v>18</v>
      </c>
      <c r="G23" t="s">
        <v>444</v>
      </c>
      <c r="H23" t="s">
        <v>2367</v>
      </c>
      <c r="I23" t="s">
        <v>3121</v>
      </c>
      <c r="J23" t="s">
        <v>3122</v>
      </c>
      <c r="K23" t="s">
        <v>2300</v>
      </c>
      <c r="L23" t="s">
        <v>3108</v>
      </c>
      <c r="M23" t="s">
        <v>2300</v>
      </c>
      <c r="N23" t="s">
        <v>3109</v>
      </c>
      <c r="O23" t="s">
        <v>3123</v>
      </c>
      <c r="P23">
        <v>1931</v>
      </c>
      <c r="Q23" t="s">
        <v>3124</v>
      </c>
      <c r="R23" t="s">
        <v>3112</v>
      </c>
      <c r="S23">
        <v>1</v>
      </c>
      <c r="T23" t="s">
        <v>3125</v>
      </c>
      <c r="U23" t="s">
        <v>2990</v>
      </c>
    </row>
    <row r="24" spans="1:21">
      <c r="A24" t="s">
        <v>2404</v>
      </c>
      <c r="B24" t="s">
        <v>3099</v>
      </c>
      <c r="C24" t="s">
        <v>3100</v>
      </c>
      <c r="D24" t="s">
        <v>422</v>
      </c>
      <c r="E24" t="s">
        <v>423</v>
      </c>
      <c r="F24">
        <v>13</v>
      </c>
      <c r="G24" t="s">
        <v>424</v>
      </c>
      <c r="H24" t="s">
        <v>2713</v>
      </c>
      <c r="I24" t="s">
        <v>3126</v>
      </c>
      <c r="J24" t="s">
        <v>3127</v>
      </c>
      <c r="K24" t="s">
        <v>2983</v>
      </c>
      <c r="L24" t="s">
        <v>2984</v>
      </c>
      <c r="M24" t="s">
        <v>2361</v>
      </c>
      <c r="N24" t="s">
        <v>3065</v>
      </c>
      <c r="O24" t="s">
        <v>3128</v>
      </c>
      <c r="P24">
        <v>2327</v>
      </c>
      <c r="Q24" t="s">
        <v>3129</v>
      </c>
      <c r="R24" t="s">
        <v>3130</v>
      </c>
      <c r="S24">
        <v>2</v>
      </c>
      <c r="T24" t="s">
        <v>3131</v>
      </c>
      <c r="U24" t="s">
        <v>2990</v>
      </c>
    </row>
    <row r="25" spans="1:21">
      <c r="A25" t="s">
        <v>2404</v>
      </c>
      <c r="B25" t="s">
        <v>3099</v>
      </c>
      <c r="C25" t="s">
        <v>3100</v>
      </c>
      <c r="D25" t="s">
        <v>433</v>
      </c>
      <c r="E25" t="s">
        <v>434</v>
      </c>
      <c r="F25">
        <v>12</v>
      </c>
      <c r="G25" t="s">
        <v>435</v>
      </c>
      <c r="H25" t="s">
        <v>2708</v>
      </c>
      <c r="I25" t="s">
        <v>3132</v>
      </c>
      <c r="J25" t="s">
        <v>3133</v>
      </c>
      <c r="K25" t="s">
        <v>2983</v>
      </c>
      <c r="L25" t="s">
        <v>2984</v>
      </c>
      <c r="M25" t="s">
        <v>2364</v>
      </c>
      <c r="N25" t="s">
        <v>2999</v>
      </c>
      <c r="O25" t="s">
        <v>3134</v>
      </c>
      <c r="P25">
        <v>2350</v>
      </c>
      <c r="Q25" t="s">
        <v>3135</v>
      </c>
      <c r="R25" t="s">
        <v>3136</v>
      </c>
      <c r="S25">
        <v>3</v>
      </c>
      <c r="T25" t="s">
        <v>3137</v>
      </c>
      <c r="U25" t="s">
        <v>2990</v>
      </c>
    </row>
    <row r="26" spans="1:21">
      <c r="A26" t="s">
        <v>2404</v>
      </c>
      <c r="B26" t="s">
        <v>3099</v>
      </c>
      <c r="C26" t="s">
        <v>3100</v>
      </c>
      <c r="D26" t="s">
        <v>410</v>
      </c>
      <c r="E26" t="s">
        <v>411</v>
      </c>
      <c r="F26">
        <v>9</v>
      </c>
      <c r="G26" t="s">
        <v>412</v>
      </c>
      <c r="H26" t="s">
        <v>2707</v>
      </c>
      <c r="I26" t="s">
        <v>3138</v>
      </c>
      <c r="J26" t="s">
        <v>3139</v>
      </c>
      <c r="K26" t="s">
        <v>2585</v>
      </c>
      <c r="L26" t="s">
        <v>3014</v>
      </c>
      <c r="M26" t="s">
        <v>2327</v>
      </c>
      <c r="N26" t="s">
        <v>3116</v>
      </c>
      <c r="O26" t="s">
        <v>3140</v>
      </c>
      <c r="P26">
        <v>2043</v>
      </c>
      <c r="Q26" t="s">
        <v>3141</v>
      </c>
      <c r="R26" t="s">
        <v>3142</v>
      </c>
      <c r="S26">
        <v>4</v>
      </c>
      <c r="T26" t="s">
        <v>3143</v>
      </c>
      <c r="U26" t="s">
        <v>2990</v>
      </c>
    </row>
    <row r="27" spans="1:21">
      <c r="A27" t="s">
        <v>2404</v>
      </c>
      <c r="B27" t="s">
        <v>3099</v>
      </c>
      <c r="C27" t="s">
        <v>3100</v>
      </c>
      <c r="D27" t="s">
        <v>425</v>
      </c>
      <c r="E27" t="s">
        <v>426</v>
      </c>
      <c r="F27">
        <v>12</v>
      </c>
      <c r="G27" t="s">
        <v>427</v>
      </c>
      <c r="H27" t="s">
        <v>2377</v>
      </c>
      <c r="I27" t="s">
        <v>3144</v>
      </c>
      <c r="J27" t="s">
        <v>3145</v>
      </c>
      <c r="K27" t="s">
        <v>2983</v>
      </c>
      <c r="L27" t="s">
        <v>2984</v>
      </c>
      <c r="M27" t="s">
        <v>2364</v>
      </c>
      <c r="N27" t="s">
        <v>2999</v>
      </c>
      <c r="O27" t="s">
        <v>3146</v>
      </c>
      <c r="P27">
        <v>2338</v>
      </c>
      <c r="Q27" t="s">
        <v>3147</v>
      </c>
      <c r="R27" t="s">
        <v>3148</v>
      </c>
      <c r="S27">
        <v>9</v>
      </c>
      <c r="T27" t="s">
        <v>3149</v>
      </c>
      <c r="U27" t="s">
        <v>2990</v>
      </c>
    </row>
    <row r="28" spans="1:21">
      <c r="A28" t="s">
        <v>2404</v>
      </c>
      <c r="B28" t="s">
        <v>3099</v>
      </c>
      <c r="C28" t="s">
        <v>3100</v>
      </c>
      <c r="D28" t="s">
        <v>459</v>
      </c>
      <c r="E28" t="s">
        <v>460</v>
      </c>
      <c r="F28">
        <v>8</v>
      </c>
      <c r="G28" t="s">
        <v>461</v>
      </c>
      <c r="H28" t="s">
        <v>2711</v>
      </c>
      <c r="I28" t="s">
        <v>3150</v>
      </c>
      <c r="J28" t="s">
        <v>3151</v>
      </c>
      <c r="K28" t="s">
        <v>2983</v>
      </c>
      <c r="L28" t="s">
        <v>2984</v>
      </c>
      <c r="M28" t="s">
        <v>2536</v>
      </c>
      <c r="N28" t="s">
        <v>3053</v>
      </c>
      <c r="O28" t="s">
        <v>3152</v>
      </c>
      <c r="P28">
        <v>2272</v>
      </c>
      <c r="Q28" t="s">
        <v>3153</v>
      </c>
      <c r="R28" t="s">
        <v>3154</v>
      </c>
      <c r="S28">
        <v>1</v>
      </c>
      <c r="T28" t="s">
        <v>3155</v>
      </c>
      <c r="U28" t="s">
        <v>2990</v>
      </c>
    </row>
    <row r="29" spans="1:21">
      <c r="A29" t="s">
        <v>2404</v>
      </c>
      <c r="B29" t="s">
        <v>3099</v>
      </c>
      <c r="C29" t="s">
        <v>3100</v>
      </c>
      <c r="D29" t="s">
        <v>471</v>
      </c>
      <c r="E29" t="s">
        <v>472</v>
      </c>
      <c r="F29">
        <v>12</v>
      </c>
      <c r="G29" t="s">
        <v>473</v>
      </c>
      <c r="H29" t="s">
        <v>2714</v>
      </c>
      <c r="I29" t="s">
        <v>3156</v>
      </c>
      <c r="J29" t="s">
        <v>3157</v>
      </c>
      <c r="K29" t="s">
        <v>2983</v>
      </c>
      <c r="L29" t="s">
        <v>2984</v>
      </c>
      <c r="M29" t="s">
        <v>2545</v>
      </c>
      <c r="N29" t="s">
        <v>2985</v>
      </c>
      <c r="O29" t="s">
        <v>3158</v>
      </c>
      <c r="P29">
        <v>2296</v>
      </c>
      <c r="Q29" t="s">
        <v>3159</v>
      </c>
      <c r="R29" t="s">
        <v>3160</v>
      </c>
      <c r="S29">
        <v>5</v>
      </c>
      <c r="T29" t="s">
        <v>3161</v>
      </c>
      <c r="U29" t="s">
        <v>2990</v>
      </c>
    </row>
    <row r="30" spans="1:21">
      <c r="A30" t="s">
        <v>2404</v>
      </c>
      <c r="B30" t="s">
        <v>3099</v>
      </c>
      <c r="C30" t="s">
        <v>3100</v>
      </c>
      <c r="D30" t="s">
        <v>462</v>
      </c>
      <c r="E30" t="s">
        <v>463</v>
      </c>
      <c r="F30">
        <v>9</v>
      </c>
      <c r="G30" t="s">
        <v>464</v>
      </c>
      <c r="H30" t="s">
        <v>2712</v>
      </c>
      <c r="I30" t="s">
        <v>3162</v>
      </c>
      <c r="J30" t="s">
        <v>3163</v>
      </c>
      <c r="K30" t="s">
        <v>2983</v>
      </c>
      <c r="L30" t="s">
        <v>2984</v>
      </c>
      <c r="M30" t="s">
        <v>2545</v>
      </c>
      <c r="N30" t="s">
        <v>2985</v>
      </c>
      <c r="O30" t="s">
        <v>3164</v>
      </c>
      <c r="P30">
        <v>2296</v>
      </c>
      <c r="Q30" t="s">
        <v>3159</v>
      </c>
      <c r="R30" t="s">
        <v>3165</v>
      </c>
      <c r="S30">
        <v>1</v>
      </c>
      <c r="T30" t="s">
        <v>3166</v>
      </c>
      <c r="U30" t="s">
        <v>2990</v>
      </c>
    </row>
    <row r="31" spans="1:21">
      <c r="A31" t="s">
        <v>2388</v>
      </c>
      <c r="B31" t="s">
        <v>3167</v>
      </c>
      <c r="C31" t="s">
        <v>3168</v>
      </c>
      <c r="D31" t="s">
        <v>356</v>
      </c>
      <c r="E31" t="s">
        <v>2957</v>
      </c>
      <c r="F31">
        <v>4</v>
      </c>
      <c r="G31" t="s">
        <v>357</v>
      </c>
      <c r="H31" t="s">
        <v>355</v>
      </c>
      <c r="I31" t="s">
        <v>3169</v>
      </c>
      <c r="J31" t="s">
        <v>3170</v>
      </c>
      <c r="K31" t="s">
        <v>2983</v>
      </c>
      <c r="L31" t="s">
        <v>2984</v>
      </c>
      <c r="M31" t="s">
        <v>2363</v>
      </c>
      <c r="N31" t="s">
        <v>3171</v>
      </c>
      <c r="O31" t="s">
        <v>3172</v>
      </c>
      <c r="P31">
        <v>2336</v>
      </c>
      <c r="Q31" t="s">
        <v>3173</v>
      </c>
      <c r="R31" t="s">
        <v>3154</v>
      </c>
      <c r="S31">
        <v>4</v>
      </c>
      <c r="T31" t="s">
        <v>3174</v>
      </c>
      <c r="U31" t="s">
        <v>2990</v>
      </c>
    </row>
    <row r="32" spans="1:21">
      <c r="A32" t="s">
        <v>2388</v>
      </c>
      <c r="B32" t="s">
        <v>3167</v>
      </c>
      <c r="C32" t="s">
        <v>3168</v>
      </c>
      <c r="D32" t="s">
        <v>3175</v>
      </c>
      <c r="E32" t="s">
        <v>3176</v>
      </c>
      <c r="F32">
        <v>53</v>
      </c>
      <c r="G32" t="s">
        <v>3177</v>
      </c>
      <c r="H32" t="s">
        <v>2484</v>
      </c>
      <c r="I32" t="s">
        <v>3178</v>
      </c>
      <c r="J32" t="s">
        <v>3179</v>
      </c>
      <c r="K32" t="s">
        <v>2983</v>
      </c>
      <c r="L32" t="s">
        <v>2984</v>
      </c>
      <c r="M32" t="s">
        <v>2363</v>
      </c>
      <c r="N32" t="s">
        <v>3171</v>
      </c>
      <c r="O32" t="s">
        <v>3180</v>
      </c>
      <c r="P32">
        <v>2336</v>
      </c>
      <c r="Q32" t="s">
        <v>3173</v>
      </c>
      <c r="R32" t="s">
        <v>3181</v>
      </c>
      <c r="S32">
        <v>4</v>
      </c>
      <c r="T32" t="s">
        <v>3182</v>
      </c>
      <c r="U32" t="s">
        <v>2990</v>
      </c>
    </row>
    <row r="33" spans="1:21">
      <c r="A33" t="s">
        <v>2388</v>
      </c>
      <c r="B33" t="s">
        <v>3167</v>
      </c>
      <c r="C33" t="s">
        <v>3168</v>
      </c>
      <c r="D33" t="s">
        <v>327</v>
      </c>
      <c r="E33" t="s">
        <v>328</v>
      </c>
      <c r="F33">
        <v>10</v>
      </c>
      <c r="G33" t="s">
        <v>329</v>
      </c>
      <c r="H33" t="s">
        <v>2955</v>
      </c>
      <c r="I33" t="s">
        <v>3183</v>
      </c>
      <c r="J33" t="s">
        <v>3184</v>
      </c>
      <c r="K33" t="s">
        <v>2983</v>
      </c>
      <c r="L33" t="s">
        <v>2984</v>
      </c>
      <c r="M33" t="s">
        <v>2363</v>
      </c>
      <c r="N33" t="s">
        <v>3171</v>
      </c>
      <c r="O33" t="s">
        <v>3185</v>
      </c>
      <c r="P33">
        <v>2336</v>
      </c>
      <c r="Q33" t="s">
        <v>3173</v>
      </c>
      <c r="R33" t="s">
        <v>3186</v>
      </c>
      <c r="S33">
        <v>1</v>
      </c>
      <c r="T33" t="s">
        <v>3187</v>
      </c>
      <c r="U33" t="s">
        <v>2990</v>
      </c>
    </row>
    <row r="34" spans="1:21">
      <c r="A34" t="s">
        <v>2388</v>
      </c>
      <c r="B34" t="s">
        <v>3167</v>
      </c>
      <c r="C34" t="s">
        <v>3168</v>
      </c>
      <c r="D34" t="s">
        <v>342</v>
      </c>
      <c r="E34" t="s">
        <v>343</v>
      </c>
      <c r="F34">
        <v>9</v>
      </c>
      <c r="G34" t="s">
        <v>344</v>
      </c>
      <c r="H34" t="s">
        <v>2443</v>
      </c>
      <c r="I34" t="s">
        <v>3188</v>
      </c>
      <c r="J34" t="s">
        <v>3189</v>
      </c>
      <c r="K34" t="s">
        <v>2983</v>
      </c>
      <c r="L34" t="s">
        <v>2984</v>
      </c>
      <c r="M34" t="s">
        <v>2545</v>
      </c>
      <c r="N34" t="s">
        <v>2985</v>
      </c>
      <c r="O34" t="s">
        <v>3190</v>
      </c>
      <c r="P34">
        <v>2305</v>
      </c>
      <c r="Q34" t="s">
        <v>2987</v>
      </c>
      <c r="R34" t="s">
        <v>3181</v>
      </c>
      <c r="S34">
        <v>2</v>
      </c>
      <c r="T34" t="s">
        <v>3191</v>
      </c>
      <c r="U34" t="s">
        <v>2990</v>
      </c>
    </row>
    <row r="35" spans="1:21">
      <c r="A35" t="s">
        <v>2388</v>
      </c>
      <c r="B35" t="s">
        <v>3167</v>
      </c>
      <c r="C35" t="s">
        <v>3168</v>
      </c>
      <c r="D35" t="s">
        <v>334</v>
      </c>
      <c r="E35" t="s">
        <v>335</v>
      </c>
      <c r="F35">
        <v>9</v>
      </c>
      <c r="G35" t="s">
        <v>336</v>
      </c>
      <c r="H35" t="s">
        <v>2958</v>
      </c>
      <c r="I35" t="s">
        <v>3192</v>
      </c>
      <c r="J35" t="s">
        <v>3193</v>
      </c>
      <c r="K35" t="s">
        <v>2983</v>
      </c>
      <c r="L35" t="s">
        <v>2984</v>
      </c>
      <c r="M35" t="s">
        <v>2363</v>
      </c>
      <c r="N35" t="s">
        <v>3171</v>
      </c>
      <c r="O35" t="s">
        <v>3194</v>
      </c>
      <c r="P35">
        <v>2331</v>
      </c>
      <c r="Q35" t="s">
        <v>3195</v>
      </c>
      <c r="R35" t="s">
        <v>3186</v>
      </c>
      <c r="S35">
        <v>1</v>
      </c>
      <c r="T35" t="s">
        <v>3196</v>
      </c>
      <c r="U35" t="s">
        <v>2990</v>
      </c>
    </row>
    <row r="36" spans="1:21">
      <c r="A36" t="s">
        <v>2388</v>
      </c>
      <c r="B36" t="s">
        <v>3167</v>
      </c>
      <c r="C36" t="s">
        <v>3168</v>
      </c>
      <c r="D36" t="s">
        <v>324</v>
      </c>
      <c r="E36" t="s">
        <v>325</v>
      </c>
      <c r="F36">
        <v>10</v>
      </c>
      <c r="G36" t="s">
        <v>326</v>
      </c>
      <c r="H36" t="s">
        <v>2954</v>
      </c>
      <c r="I36" t="s">
        <v>3197</v>
      </c>
      <c r="J36" t="s">
        <v>3198</v>
      </c>
      <c r="K36" t="s">
        <v>2983</v>
      </c>
      <c r="L36" t="s">
        <v>2984</v>
      </c>
      <c r="M36" t="s">
        <v>2364</v>
      </c>
      <c r="N36" t="s">
        <v>2999</v>
      </c>
      <c r="O36" t="s">
        <v>3199</v>
      </c>
      <c r="P36">
        <v>2337</v>
      </c>
      <c r="Q36" t="s">
        <v>3200</v>
      </c>
      <c r="R36" t="s">
        <v>3165</v>
      </c>
      <c r="S36">
        <v>2</v>
      </c>
      <c r="T36" t="s">
        <v>3201</v>
      </c>
      <c r="U36" t="s">
        <v>2990</v>
      </c>
    </row>
    <row r="37" spans="1:21">
      <c r="A37" t="s">
        <v>2388</v>
      </c>
      <c r="B37" t="s">
        <v>3167</v>
      </c>
      <c r="C37" t="s">
        <v>3168</v>
      </c>
      <c r="D37" t="s">
        <v>348</v>
      </c>
      <c r="E37" t="s">
        <v>2956</v>
      </c>
      <c r="F37">
        <v>9</v>
      </c>
      <c r="G37" t="s">
        <v>349</v>
      </c>
      <c r="H37" t="s">
        <v>347</v>
      </c>
      <c r="I37" t="s">
        <v>3202</v>
      </c>
      <c r="J37" t="s">
        <v>3203</v>
      </c>
      <c r="K37" t="s">
        <v>2983</v>
      </c>
      <c r="L37" t="s">
        <v>2984</v>
      </c>
      <c r="M37" t="s">
        <v>2545</v>
      </c>
      <c r="N37" t="s">
        <v>2985</v>
      </c>
      <c r="O37" t="s">
        <v>3204</v>
      </c>
      <c r="P37">
        <v>2305</v>
      </c>
      <c r="Q37" t="s">
        <v>2987</v>
      </c>
      <c r="R37" t="s">
        <v>3205</v>
      </c>
      <c r="S37">
        <v>7</v>
      </c>
      <c r="T37" t="s">
        <v>3206</v>
      </c>
      <c r="U37" t="s">
        <v>2990</v>
      </c>
    </row>
    <row r="38" spans="1:21">
      <c r="A38" t="s">
        <v>2388</v>
      </c>
      <c r="B38" t="s">
        <v>3167</v>
      </c>
      <c r="C38" t="s">
        <v>3168</v>
      </c>
      <c r="D38" t="s">
        <v>361</v>
      </c>
      <c r="E38" t="s">
        <v>2959</v>
      </c>
      <c r="F38">
        <v>8</v>
      </c>
      <c r="G38" t="s">
        <v>362</v>
      </c>
      <c r="H38" t="s">
        <v>360</v>
      </c>
      <c r="I38" t="s">
        <v>3207</v>
      </c>
      <c r="J38" t="s">
        <v>3208</v>
      </c>
      <c r="K38" t="s">
        <v>2983</v>
      </c>
      <c r="L38" t="s">
        <v>2984</v>
      </c>
      <c r="M38" t="s">
        <v>2545</v>
      </c>
      <c r="N38" t="s">
        <v>2985</v>
      </c>
      <c r="O38" t="s">
        <v>3209</v>
      </c>
      <c r="P38">
        <v>2305</v>
      </c>
      <c r="Q38" t="s">
        <v>2987</v>
      </c>
      <c r="R38" t="s">
        <v>2988</v>
      </c>
      <c r="S38">
        <v>2</v>
      </c>
      <c r="T38" t="s">
        <v>3210</v>
      </c>
      <c r="U38" t="s">
        <v>2990</v>
      </c>
    </row>
    <row r="39" spans="1:21">
      <c r="A39" t="s">
        <v>2554</v>
      </c>
      <c r="B39" t="s">
        <v>3211</v>
      </c>
      <c r="C39" t="s">
        <v>3212</v>
      </c>
      <c r="D39" t="s">
        <v>1293</v>
      </c>
      <c r="E39" t="s">
        <v>1294</v>
      </c>
      <c r="F39">
        <v>66</v>
      </c>
      <c r="G39" t="s">
        <v>1295</v>
      </c>
      <c r="H39" t="s">
        <v>2715</v>
      </c>
      <c r="I39" t="s">
        <v>3213</v>
      </c>
      <c r="J39" t="s">
        <v>3214</v>
      </c>
      <c r="K39" t="s">
        <v>3045</v>
      </c>
      <c r="L39" t="s">
        <v>3046</v>
      </c>
      <c r="M39" t="s">
        <v>2333</v>
      </c>
      <c r="N39" t="s">
        <v>3215</v>
      </c>
      <c r="O39" t="s">
        <v>3216</v>
      </c>
      <c r="P39">
        <v>2100</v>
      </c>
      <c r="Q39" t="s">
        <v>3217</v>
      </c>
      <c r="R39" t="s">
        <v>3218</v>
      </c>
      <c r="S39">
        <v>4</v>
      </c>
      <c r="T39" t="s">
        <v>3219</v>
      </c>
      <c r="U39" t="s">
        <v>2990</v>
      </c>
    </row>
    <row r="40" spans="1:21">
      <c r="A40" t="s">
        <v>2554</v>
      </c>
      <c r="B40" t="s">
        <v>3211</v>
      </c>
      <c r="C40" t="s">
        <v>3212</v>
      </c>
      <c r="D40" t="s">
        <v>1315</v>
      </c>
      <c r="E40" t="s">
        <v>1316</v>
      </c>
      <c r="F40">
        <v>69</v>
      </c>
      <c r="G40" t="s">
        <v>1317</v>
      </c>
      <c r="H40" t="s">
        <v>2719</v>
      </c>
      <c r="I40" t="s">
        <v>3220</v>
      </c>
      <c r="J40" t="s">
        <v>3221</v>
      </c>
      <c r="K40" t="s">
        <v>2391</v>
      </c>
      <c r="L40" t="s">
        <v>3222</v>
      </c>
      <c r="M40" t="s">
        <v>2462</v>
      </c>
      <c r="N40" t="s">
        <v>3223</v>
      </c>
      <c r="O40" t="s">
        <v>3224</v>
      </c>
      <c r="P40">
        <v>2258</v>
      </c>
      <c r="Q40" t="s">
        <v>3225</v>
      </c>
      <c r="R40" t="s">
        <v>3226</v>
      </c>
      <c r="S40">
        <v>3</v>
      </c>
      <c r="T40" t="s">
        <v>3227</v>
      </c>
      <c r="U40" t="s">
        <v>2990</v>
      </c>
    </row>
    <row r="41" spans="1:21">
      <c r="A41" t="s">
        <v>2554</v>
      </c>
      <c r="B41" t="s">
        <v>3211</v>
      </c>
      <c r="C41" t="s">
        <v>3212</v>
      </c>
      <c r="D41" t="s">
        <v>1296</v>
      </c>
      <c r="E41" t="s">
        <v>1297</v>
      </c>
      <c r="F41">
        <v>12</v>
      </c>
      <c r="G41" t="s">
        <v>1298</v>
      </c>
      <c r="H41" t="s">
        <v>2299</v>
      </c>
      <c r="I41" t="s">
        <v>3228</v>
      </c>
      <c r="J41" t="s">
        <v>3229</v>
      </c>
      <c r="K41" t="s">
        <v>3045</v>
      </c>
      <c r="L41" t="s">
        <v>3046</v>
      </c>
      <c r="M41" t="s">
        <v>2333</v>
      </c>
      <c r="N41" t="s">
        <v>3215</v>
      </c>
      <c r="O41" t="s">
        <v>3230</v>
      </c>
      <c r="P41">
        <v>2100</v>
      </c>
      <c r="Q41" t="s">
        <v>3217</v>
      </c>
      <c r="R41" t="s">
        <v>3218</v>
      </c>
      <c r="S41">
        <v>1</v>
      </c>
      <c r="T41" t="s">
        <v>3231</v>
      </c>
      <c r="U41" t="s">
        <v>2990</v>
      </c>
    </row>
    <row r="42" spans="1:21">
      <c r="A42" t="s">
        <v>2554</v>
      </c>
      <c r="B42" t="s">
        <v>3211</v>
      </c>
      <c r="C42" t="s">
        <v>3212</v>
      </c>
      <c r="D42" t="s">
        <v>1310</v>
      </c>
      <c r="E42" t="s">
        <v>1311</v>
      </c>
      <c r="F42">
        <v>12</v>
      </c>
      <c r="G42" t="s">
        <v>1312</v>
      </c>
      <c r="H42" t="s">
        <v>2718</v>
      </c>
      <c r="I42" t="s">
        <v>3232</v>
      </c>
      <c r="J42" t="s">
        <v>3233</v>
      </c>
      <c r="K42" t="s">
        <v>3045</v>
      </c>
      <c r="L42" t="s">
        <v>3046</v>
      </c>
      <c r="M42" t="s">
        <v>2333</v>
      </c>
      <c r="N42" t="s">
        <v>3215</v>
      </c>
      <c r="O42" t="s">
        <v>3234</v>
      </c>
      <c r="P42">
        <v>2100</v>
      </c>
      <c r="Q42" t="s">
        <v>3217</v>
      </c>
      <c r="R42" t="s">
        <v>3235</v>
      </c>
      <c r="S42">
        <v>1</v>
      </c>
      <c r="T42" t="s">
        <v>3236</v>
      </c>
      <c r="U42" t="s">
        <v>2990</v>
      </c>
    </row>
    <row r="43" spans="1:21">
      <c r="A43" t="s">
        <v>2554</v>
      </c>
      <c r="B43" t="s">
        <v>3211</v>
      </c>
      <c r="C43" t="s">
        <v>3212</v>
      </c>
      <c r="D43" t="s">
        <v>1355</v>
      </c>
      <c r="E43" t="s">
        <v>1356</v>
      </c>
      <c r="F43">
        <v>9</v>
      </c>
      <c r="G43" t="s">
        <v>1357</v>
      </c>
      <c r="H43" t="s">
        <v>2724</v>
      </c>
      <c r="I43" t="s">
        <v>3237</v>
      </c>
      <c r="J43" t="s">
        <v>3238</v>
      </c>
      <c r="K43" t="s">
        <v>3045</v>
      </c>
      <c r="L43" t="s">
        <v>3046</v>
      </c>
      <c r="M43" t="s">
        <v>2333</v>
      </c>
      <c r="N43" t="s">
        <v>3215</v>
      </c>
      <c r="O43" t="s">
        <v>3239</v>
      </c>
      <c r="P43">
        <v>2099</v>
      </c>
      <c r="Q43" t="s">
        <v>3240</v>
      </c>
      <c r="R43" t="s">
        <v>3241</v>
      </c>
      <c r="S43">
        <v>1</v>
      </c>
      <c r="T43" t="s">
        <v>3242</v>
      </c>
      <c r="U43" t="s">
        <v>2990</v>
      </c>
    </row>
    <row r="44" spans="1:21">
      <c r="A44" t="s">
        <v>2554</v>
      </c>
      <c r="B44" t="s">
        <v>3211</v>
      </c>
      <c r="C44" t="s">
        <v>3212</v>
      </c>
      <c r="D44" t="s">
        <v>1299</v>
      </c>
      <c r="E44" t="s">
        <v>1300</v>
      </c>
      <c r="F44">
        <v>9</v>
      </c>
      <c r="G44" t="s">
        <v>1301</v>
      </c>
      <c r="H44" t="s">
        <v>2716</v>
      </c>
      <c r="I44" t="s">
        <v>3243</v>
      </c>
      <c r="J44" t="s">
        <v>3244</v>
      </c>
      <c r="K44" t="s">
        <v>3045</v>
      </c>
      <c r="L44" t="s">
        <v>3046</v>
      </c>
      <c r="M44" t="s">
        <v>2333</v>
      </c>
      <c r="N44" t="s">
        <v>3215</v>
      </c>
      <c r="O44" t="s">
        <v>3245</v>
      </c>
      <c r="P44">
        <v>2086</v>
      </c>
      <c r="Q44" t="s">
        <v>3246</v>
      </c>
      <c r="R44" t="s">
        <v>3218</v>
      </c>
      <c r="S44">
        <v>2</v>
      </c>
      <c r="T44" t="s">
        <v>3247</v>
      </c>
      <c r="U44" t="s">
        <v>2990</v>
      </c>
    </row>
    <row r="45" spans="1:21">
      <c r="A45" t="s">
        <v>2554</v>
      </c>
      <c r="B45" t="s">
        <v>3211</v>
      </c>
      <c r="C45" t="s">
        <v>3212</v>
      </c>
      <c r="D45" t="s">
        <v>1350</v>
      </c>
      <c r="E45" t="s">
        <v>1351</v>
      </c>
      <c r="F45">
        <v>7</v>
      </c>
      <c r="G45" t="s">
        <v>1352</v>
      </c>
      <c r="H45" t="s">
        <v>2723</v>
      </c>
      <c r="I45" t="s">
        <v>3248</v>
      </c>
      <c r="J45" t="s">
        <v>3249</v>
      </c>
      <c r="K45" t="s">
        <v>3045</v>
      </c>
      <c r="L45" t="s">
        <v>3046</v>
      </c>
      <c r="M45" t="s">
        <v>2333</v>
      </c>
      <c r="N45" t="s">
        <v>3215</v>
      </c>
      <c r="O45" t="s">
        <v>3250</v>
      </c>
      <c r="P45">
        <v>2087</v>
      </c>
      <c r="Q45" t="s">
        <v>3251</v>
      </c>
      <c r="R45" t="s">
        <v>3252</v>
      </c>
      <c r="S45">
        <v>2</v>
      </c>
      <c r="T45" t="s">
        <v>3253</v>
      </c>
      <c r="U45" t="s">
        <v>2990</v>
      </c>
    </row>
    <row r="46" spans="1:21">
      <c r="A46" t="s">
        <v>2554</v>
      </c>
      <c r="B46" t="s">
        <v>3211</v>
      </c>
      <c r="C46" t="s">
        <v>3212</v>
      </c>
      <c r="D46" t="s">
        <v>1324</v>
      </c>
      <c r="E46" t="s">
        <v>1325</v>
      </c>
      <c r="F46">
        <v>8</v>
      </c>
      <c r="G46" t="s">
        <v>1326</v>
      </c>
      <c r="H46" t="s">
        <v>2720</v>
      </c>
      <c r="I46" t="s">
        <v>3254</v>
      </c>
      <c r="J46" t="s">
        <v>3255</v>
      </c>
      <c r="K46" t="s">
        <v>3045</v>
      </c>
      <c r="L46" t="s">
        <v>3046</v>
      </c>
      <c r="M46" t="s">
        <v>2333</v>
      </c>
      <c r="N46" t="s">
        <v>3215</v>
      </c>
      <c r="O46" t="s">
        <v>3256</v>
      </c>
      <c r="P46">
        <v>2091</v>
      </c>
      <c r="Q46" t="s">
        <v>3257</v>
      </c>
      <c r="R46" t="s">
        <v>3258</v>
      </c>
      <c r="S46">
        <v>1</v>
      </c>
      <c r="T46" t="s">
        <v>3259</v>
      </c>
      <c r="U46" t="s">
        <v>2990</v>
      </c>
    </row>
    <row r="47" spans="1:21">
      <c r="A47" t="s">
        <v>2554</v>
      </c>
      <c r="B47" t="s">
        <v>3211</v>
      </c>
      <c r="C47" t="s">
        <v>3212</v>
      </c>
      <c r="D47" t="s">
        <v>1343</v>
      </c>
      <c r="E47" t="s">
        <v>1344</v>
      </c>
      <c r="F47">
        <v>18</v>
      </c>
      <c r="G47" t="s">
        <v>1345</v>
      </c>
      <c r="H47" t="s">
        <v>2722</v>
      </c>
      <c r="I47" t="s">
        <v>3260</v>
      </c>
      <c r="J47" t="s">
        <v>3261</v>
      </c>
      <c r="K47" t="s">
        <v>2585</v>
      </c>
      <c r="L47" t="s">
        <v>3014</v>
      </c>
      <c r="M47" t="s">
        <v>2327</v>
      </c>
      <c r="N47" t="s">
        <v>3116</v>
      </c>
      <c r="O47" t="s">
        <v>3262</v>
      </c>
      <c r="P47">
        <v>2051</v>
      </c>
      <c r="Q47" t="s">
        <v>3263</v>
      </c>
      <c r="R47" t="s">
        <v>3264</v>
      </c>
      <c r="S47">
        <v>1</v>
      </c>
      <c r="T47" t="s">
        <v>3265</v>
      </c>
      <c r="U47" t="s">
        <v>2990</v>
      </c>
    </row>
    <row r="48" spans="1:21">
      <c r="A48" t="s">
        <v>2554</v>
      </c>
      <c r="B48" t="s">
        <v>3211</v>
      </c>
      <c r="C48" t="s">
        <v>3212</v>
      </c>
      <c r="D48" t="s">
        <v>1332</v>
      </c>
      <c r="E48" t="s">
        <v>1333</v>
      </c>
      <c r="F48">
        <v>7</v>
      </c>
      <c r="G48" t="s">
        <v>1334</v>
      </c>
      <c r="H48" t="s">
        <v>2721</v>
      </c>
      <c r="I48" t="s">
        <v>3266</v>
      </c>
      <c r="J48" t="s">
        <v>3267</v>
      </c>
      <c r="K48" t="s">
        <v>3045</v>
      </c>
      <c r="L48" t="s">
        <v>3046</v>
      </c>
      <c r="M48" t="s">
        <v>2308</v>
      </c>
      <c r="N48" t="s">
        <v>3047</v>
      </c>
      <c r="O48" t="s">
        <v>3268</v>
      </c>
      <c r="P48">
        <v>2151</v>
      </c>
      <c r="Q48" t="s">
        <v>3269</v>
      </c>
      <c r="R48" t="s">
        <v>3252</v>
      </c>
      <c r="S48">
        <v>1</v>
      </c>
      <c r="T48" t="s">
        <v>3270</v>
      </c>
      <c r="U48" t="s">
        <v>2990</v>
      </c>
    </row>
    <row r="49" spans="1:21">
      <c r="A49" t="s">
        <v>2554</v>
      </c>
      <c r="B49" t="s">
        <v>3211</v>
      </c>
      <c r="C49" t="s">
        <v>3212</v>
      </c>
      <c r="D49" t="s">
        <v>1302</v>
      </c>
      <c r="E49" t="s">
        <v>1303</v>
      </c>
      <c r="F49">
        <v>10</v>
      </c>
      <c r="G49" t="s">
        <v>1304</v>
      </c>
      <c r="H49" t="s">
        <v>2717</v>
      </c>
      <c r="I49" t="s">
        <v>3271</v>
      </c>
      <c r="J49" t="s">
        <v>3272</v>
      </c>
      <c r="K49" t="s">
        <v>3045</v>
      </c>
      <c r="L49" t="s">
        <v>3046</v>
      </c>
      <c r="M49" t="s">
        <v>2333</v>
      </c>
      <c r="N49" t="s">
        <v>3215</v>
      </c>
      <c r="O49" t="s">
        <v>3273</v>
      </c>
      <c r="P49">
        <v>2087</v>
      </c>
      <c r="Q49" t="s">
        <v>3251</v>
      </c>
      <c r="R49" t="s">
        <v>3252</v>
      </c>
      <c r="S49">
        <v>5</v>
      </c>
      <c r="T49" t="s">
        <v>3274</v>
      </c>
      <c r="U49" t="s">
        <v>2990</v>
      </c>
    </row>
    <row r="50" spans="1:21">
      <c r="A50" t="s">
        <v>2627</v>
      </c>
      <c r="B50" t="s">
        <v>3275</v>
      </c>
      <c r="C50" t="s">
        <v>3276</v>
      </c>
      <c r="D50" t="s">
        <v>1763</v>
      </c>
      <c r="E50" t="s">
        <v>1764</v>
      </c>
      <c r="F50">
        <v>11</v>
      </c>
      <c r="G50" t="s">
        <v>1765</v>
      </c>
      <c r="H50" t="s">
        <v>2728</v>
      </c>
      <c r="I50" t="s">
        <v>3277</v>
      </c>
      <c r="J50" t="s">
        <v>3278</v>
      </c>
      <c r="K50" t="s">
        <v>2300</v>
      </c>
      <c r="L50" t="s">
        <v>3108</v>
      </c>
      <c r="M50" t="s">
        <v>3279</v>
      </c>
      <c r="N50" t="s">
        <v>3280</v>
      </c>
      <c r="O50" t="s">
        <v>3281</v>
      </c>
      <c r="P50">
        <v>1982</v>
      </c>
      <c r="Q50" t="s">
        <v>3282</v>
      </c>
      <c r="R50" t="s">
        <v>3283</v>
      </c>
      <c r="S50">
        <v>2</v>
      </c>
      <c r="T50" t="s">
        <v>3284</v>
      </c>
      <c r="U50" t="s">
        <v>2990</v>
      </c>
    </row>
    <row r="51" spans="1:21">
      <c r="A51" t="s">
        <v>2627</v>
      </c>
      <c r="B51" t="s">
        <v>3275</v>
      </c>
      <c r="C51" t="s">
        <v>3276</v>
      </c>
      <c r="D51" t="s">
        <v>1811</v>
      </c>
      <c r="E51" t="s">
        <v>1812</v>
      </c>
      <c r="F51">
        <v>7</v>
      </c>
      <c r="G51" t="s">
        <v>1813</v>
      </c>
      <c r="H51" t="s">
        <v>2734</v>
      </c>
      <c r="I51" t="s">
        <v>3285</v>
      </c>
      <c r="J51" t="s">
        <v>3286</v>
      </c>
      <c r="K51" t="s">
        <v>2983</v>
      </c>
      <c r="L51" t="s">
        <v>2984</v>
      </c>
      <c r="M51" t="s">
        <v>2545</v>
      </c>
      <c r="N51" t="s">
        <v>2985</v>
      </c>
      <c r="O51" t="s">
        <v>3287</v>
      </c>
      <c r="P51">
        <v>2286</v>
      </c>
      <c r="Q51" t="s">
        <v>3288</v>
      </c>
      <c r="R51" t="s">
        <v>3289</v>
      </c>
      <c r="S51">
        <v>2</v>
      </c>
      <c r="T51" t="s">
        <v>3290</v>
      </c>
      <c r="U51" t="s">
        <v>2990</v>
      </c>
    </row>
    <row r="52" spans="1:21">
      <c r="A52" t="s">
        <v>2627</v>
      </c>
      <c r="B52" t="s">
        <v>3275</v>
      </c>
      <c r="C52" t="s">
        <v>3276</v>
      </c>
      <c r="D52" t="s">
        <v>1749</v>
      </c>
      <c r="E52" t="s">
        <v>1750</v>
      </c>
      <c r="F52">
        <v>10</v>
      </c>
      <c r="G52" t="s">
        <v>1751</v>
      </c>
      <c r="H52" t="s">
        <v>2725</v>
      </c>
      <c r="I52" t="s">
        <v>3291</v>
      </c>
      <c r="J52" t="s">
        <v>3292</v>
      </c>
      <c r="K52" t="s">
        <v>2983</v>
      </c>
      <c r="L52" t="s">
        <v>2984</v>
      </c>
      <c r="M52" t="s">
        <v>2364</v>
      </c>
      <c r="N52" t="s">
        <v>2999</v>
      </c>
      <c r="O52" t="s">
        <v>3293</v>
      </c>
      <c r="P52">
        <v>2340</v>
      </c>
      <c r="Q52" t="s">
        <v>3294</v>
      </c>
      <c r="R52" t="s">
        <v>3295</v>
      </c>
      <c r="S52">
        <v>1</v>
      </c>
      <c r="T52" t="s">
        <v>3296</v>
      </c>
      <c r="U52" t="s">
        <v>2990</v>
      </c>
    </row>
    <row r="53" spans="1:21">
      <c r="A53" t="s">
        <v>2627</v>
      </c>
      <c r="B53" t="s">
        <v>3275</v>
      </c>
      <c r="C53" t="s">
        <v>3276</v>
      </c>
      <c r="D53" t="s">
        <v>1784</v>
      </c>
      <c r="E53" t="s">
        <v>1785</v>
      </c>
      <c r="F53">
        <v>12</v>
      </c>
      <c r="G53" t="s">
        <v>1786</v>
      </c>
      <c r="H53" t="s">
        <v>2732</v>
      </c>
      <c r="I53" t="s">
        <v>3297</v>
      </c>
      <c r="J53" t="s">
        <v>3298</v>
      </c>
      <c r="K53" t="s">
        <v>2391</v>
      </c>
      <c r="L53" t="s">
        <v>3222</v>
      </c>
      <c r="M53" t="s">
        <v>2337</v>
      </c>
      <c r="N53" t="s">
        <v>3299</v>
      </c>
      <c r="O53" t="s">
        <v>3300</v>
      </c>
      <c r="P53">
        <v>2223</v>
      </c>
      <c r="Q53" t="s">
        <v>3301</v>
      </c>
      <c r="R53" t="s">
        <v>3302</v>
      </c>
      <c r="S53">
        <v>3</v>
      </c>
      <c r="T53" t="s">
        <v>3303</v>
      </c>
      <c r="U53" t="s">
        <v>2990</v>
      </c>
    </row>
    <row r="54" spans="1:21">
      <c r="A54" t="s">
        <v>2627</v>
      </c>
      <c r="B54" t="s">
        <v>3275</v>
      </c>
      <c r="C54" t="s">
        <v>3276</v>
      </c>
      <c r="D54" t="s">
        <v>1778</v>
      </c>
      <c r="E54" t="s">
        <v>1779</v>
      </c>
      <c r="F54">
        <v>8</v>
      </c>
      <c r="G54" t="s">
        <v>1780</v>
      </c>
      <c r="H54" t="s">
        <v>2731</v>
      </c>
      <c r="I54" t="s">
        <v>3304</v>
      </c>
      <c r="J54" t="s">
        <v>3305</v>
      </c>
      <c r="K54" t="s">
        <v>2300</v>
      </c>
      <c r="L54" t="s">
        <v>3108</v>
      </c>
      <c r="M54" t="s">
        <v>3279</v>
      </c>
      <c r="N54" t="s">
        <v>3280</v>
      </c>
      <c r="O54" t="s">
        <v>3306</v>
      </c>
      <c r="P54">
        <v>1976</v>
      </c>
      <c r="Q54" t="s">
        <v>3307</v>
      </c>
      <c r="R54" t="s">
        <v>3308</v>
      </c>
      <c r="S54">
        <v>1</v>
      </c>
      <c r="T54" t="s">
        <v>3309</v>
      </c>
      <c r="U54" t="s">
        <v>2990</v>
      </c>
    </row>
    <row r="55" spans="1:21">
      <c r="A55" t="s">
        <v>2627</v>
      </c>
      <c r="B55" t="s">
        <v>3275</v>
      </c>
      <c r="C55" t="s">
        <v>3276</v>
      </c>
      <c r="D55" t="s">
        <v>1814</v>
      </c>
      <c r="E55" t="s">
        <v>1815</v>
      </c>
      <c r="F55">
        <v>10</v>
      </c>
      <c r="G55" t="s">
        <v>1816</v>
      </c>
      <c r="H55" t="s">
        <v>2735</v>
      </c>
      <c r="I55" t="s">
        <v>3310</v>
      </c>
      <c r="J55" t="s">
        <v>3311</v>
      </c>
      <c r="K55" t="s">
        <v>2983</v>
      </c>
      <c r="L55" t="s">
        <v>2984</v>
      </c>
      <c r="M55" t="s">
        <v>2545</v>
      </c>
      <c r="N55" t="s">
        <v>2985</v>
      </c>
      <c r="O55" t="s">
        <v>3312</v>
      </c>
      <c r="P55">
        <v>2286</v>
      </c>
      <c r="Q55" t="s">
        <v>3288</v>
      </c>
      <c r="R55" t="s">
        <v>3181</v>
      </c>
      <c r="S55">
        <v>1</v>
      </c>
      <c r="T55" t="s">
        <v>3313</v>
      </c>
      <c r="U55" t="s">
        <v>2990</v>
      </c>
    </row>
    <row r="56" spans="1:21">
      <c r="A56" t="s">
        <v>2627</v>
      </c>
      <c r="B56" t="s">
        <v>3275</v>
      </c>
      <c r="C56" t="s">
        <v>3276</v>
      </c>
      <c r="D56" t="s">
        <v>1817</v>
      </c>
      <c r="E56" t="s">
        <v>1818</v>
      </c>
      <c r="F56">
        <v>7</v>
      </c>
      <c r="G56" t="s">
        <v>1819</v>
      </c>
      <c r="H56" t="s">
        <v>2736</v>
      </c>
      <c r="I56" t="s">
        <v>3314</v>
      </c>
      <c r="J56" t="s">
        <v>3315</v>
      </c>
      <c r="K56" t="s">
        <v>2983</v>
      </c>
      <c r="L56" t="s">
        <v>2984</v>
      </c>
      <c r="M56" t="s">
        <v>2545</v>
      </c>
      <c r="N56" t="s">
        <v>2985</v>
      </c>
      <c r="O56" t="s">
        <v>3316</v>
      </c>
      <c r="P56">
        <v>2286</v>
      </c>
      <c r="Q56" t="s">
        <v>3288</v>
      </c>
      <c r="R56" t="s">
        <v>3154</v>
      </c>
      <c r="S56">
        <v>1</v>
      </c>
      <c r="T56" t="s">
        <v>3317</v>
      </c>
      <c r="U56" t="s">
        <v>2990</v>
      </c>
    </row>
    <row r="57" spans="1:21">
      <c r="A57" t="s">
        <v>2627</v>
      </c>
      <c r="B57" t="s">
        <v>3275</v>
      </c>
      <c r="C57" t="s">
        <v>3276</v>
      </c>
      <c r="D57" t="s">
        <v>1820</v>
      </c>
      <c r="E57" t="s">
        <v>1821</v>
      </c>
      <c r="F57">
        <v>8</v>
      </c>
      <c r="G57" t="s">
        <v>1822</v>
      </c>
      <c r="H57" t="s">
        <v>2426</v>
      </c>
      <c r="I57" t="s">
        <v>3318</v>
      </c>
      <c r="J57" t="s">
        <v>3319</v>
      </c>
      <c r="K57" t="s">
        <v>2983</v>
      </c>
      <c r="L57" t="s">
        <v>2984</v>
      </c>
      <c r="M57" t="s">
        <v>2545</v>
      </c>
      <c r="N57" t="s">
        <v>2985</v>
      </c>
      <c r="O57" t="s">
        <v>3320</v>
      </c>
      <c r="P57">
        <v>2286</v>
      </c>
      <c r="Q57" t="s">
        <v>3288</v>
      </c>
      <c r="R57" t="s">
        <v>3321</v>
      </c>
      <c r="S57">
        <v>1</v>
      </c>
      <c r="T57" t="s">
        <v>3322</v>
      </c>
      <c r="U57" t="s">
        <v>2990</v>
      </c>
    </row>
    <row r="58" spans="1:21">
      <c r="A58" t="s">
        <v>2627</v>
      </c>
      <c r="B58" t="s">
        <v>3275</v>
      </c>
      <c r="C58" t="s">
        <v>3276</v>
      </c>
      <c r="D58" t="s">
        <v>1752</v>
      </c>
      <c r="E58" t="s">
        <v>1753</v>
      </c>
      <c r="F58">
        <v>10</v>
      </c>
      <c r="G58" t="s">
        <v>1754</v>
      </c>
      <c r="H58" t="s">
        <v>2726</v>
      </c>
      <c r="I58" t="s">
        <v>3323</v>
      </c>
      <c r="J58" t="s">
        <v>3324</v>
      </c>
      <c r="K58" t="s">
        <v>2300</v>
      </c>
      <c r="L58" t="s">
        <v>3108</v>
      </c>
      <c r="M58" t="s">
        <v>3279</v>
      </c>
      <c r="N58" t="s">
        <v>3280</v>
      </c>
      <c r="O58" t="s">
        <v>3325</v>
      </c>
      <c r="P58">
        <v>1973</v>
      </c>
      <c r="Q58" t="s">
        <v>3326</v>
      </c>
      <c r="R58" t="s">
        <v>3327</v>
      </c>
      <c r="S58">
        <v>1</v>
      </c>
      <c r="T58" t="s">
        <v>3328</v>
      </c>
      <c r="U58" t="s">
        <v>2990</v>
      </c>
    </row>
    <row r="59" spans="1:21">
      <c r="A59" t="s">
        <v>2627</v>
      </c>
      <c r="B59" t="s">
        <v>3275</v>
      </c>
      <c r="C59" t="s">
        <v>3276</v>
      </c>
      <c r="D59" t="s">
        <v>1766</v>
      </c>
      <c r="E59" t="s">
        <v>1767</v>
      </c>
      <c r="F59">
        <v>15</v>
      </c>
      <c r="G59" t="s">
        <v>1768</v>
      </c>
      <c r="H59" t="s">
        <v>2729</v>
      </c>
      <c r="I59" t="s">
        <v>3329</v>
      </c>
      <c r="J59" t="s">
        <v>3330</v>
      </c>
      <c r="K59" t="s">
        <v>2391</v>
      </c>
      <c r="L59" t="s">
        <v>3222</v>
      </c>
      <c r="M59" t="s">
        <v>2337</v>
      </c>
      <c r="N59" t="s">
        <v>3299</v>
      </c>
      <c r="O59" t="s">
        <v>3331</v>
      </c>
      <c r="P59">
        <v>2203</v>
      </c>
      <c r="Q59" t="s">
        <v>3332</v>
      </c>
      <c r="R59" t="s">
        <v>3333</v>
      </c>
      <c r="S59">
        <v>2</v>
      </c>
      <c r="T59" t="s">
        <v>3334</v>
      </c>
      <c r="U59" t="s">
        <v>2990</v>
      </c>
    </row>
    <row r="60" spans="1:21">
      <c r="A60" t="s">
        <v>2627</v>
      </c>
      <c r="B60" t="s">
        <v>3275</v>
      </c>
      <c r="C60" t="s">
        <v>3276</v>
      </c>
      <c r="D60" t="s">
        <v>1769</v>
      </c>
      <c r="E60" t="s">
        <v>1770</v>
      </c>
      <c r="F60">
        <v>11</v>
      </c>
      <c r="G60" t="s">
        <v>1771</v>
      </c>
      <c r="H60" t="s">
        <v>2730</v>
      </c>
      <c r="I60" t="s">
        <v>3335</v>
      </c>
      <c r="J60" t="s">
        <v>3336</v>
      </c>
      <c r="K60" t="s">
        <v>2300</v>
      </c>
      <c r="L60" t="s">
        <v>3108</v>
      </c>
      <c r="M60" t="s">
        <v>3279</v>
      </c>
      <c r="N60" t="s">
        <v>3280</v>
      </c>
      <c r="O60" t="s">
        <v>3337</v>
      </c>
      <c r="P60">
        <v>1983</v>
      </c>
      <c r="Q60" t="s">
        <v>3338</v>
      </c>
      <c r="R60" t="s">
        <v>3339</v>
      </c>
      <c r="S60">
        <v>4</v>
      </c>
      <c r="T60" t="s">
        <v>3340</v>
      </c>
      <c r="U60" t="s">
        <v>2990</v>
      </c>
    </row>
    <row r="61" spans="1:21">
      <c r="A61" t="s">
        <v>2627</v>
      </c>
      <c r="B61" t="s">
        <v>3275</v>
      </c>
      <c r="C61" t="s">
        <v>3276</v>
      </c>
      <c r="D61" t="s">
        <v>1787</v>
      </c>
      <c r="E61" t="s">
        <v>1788</v>
      </c>
      <c r="F61">
        <v>11</v>
      </c>
      <c r="G61" t="s">
        <v>1789</v>
      </c>
      <c r="H61" t="s">
        <v>2411</v>
      </c>
      <c r="I61" t="s">
        <v>3341</v>
      </c>
      <c r="J61" t="s">
        <v>3342</v>
      </c>
      <c r="K61" t="s">
        <v>2300</v>
      </c>
      <c r="L61" t="s">
        <v>3108</v>
      </c>
      <c r="M61" t="s">
        <v>3279</v>
      </c>
      <c r="N61" t="s">
        <v>3280</v>
      </c>
      <c r="O61" t="s">
        <v>3343</v>
      </c>
      <c r="P61">
        <v>1981</v>
      </c>
      <c r="Q61" t="s">
        <v>3344</v>
      </c>
      <c r="R61" t="s">
        <v>3339</v>
      </c>
      <c r="S61">
        <v>4</v>
      </c>
      <c r="T61" t="s">
        <v>3345</v>
      </c>
      <c r="U61" t="s">
        <v>2990</v>
      </c>
    </row>
    <row r="62" spans="1:21">
      <c r="A62" t="s">
        <v>2627</v>
      </c>
      <c r="B62" t="s">
        <v>3275</v>
      </c>
      <c r="C62" t="s">
        <v>3276</v>
      </c>
      <c r="D62" t="s">
        <v>1760</v>
      </c>
      <c r="E62" t="s">
        <v>1761</v>
      </c>
      <c r="F62">
        <v>12</v>
      </c>
      <c r="G62" t="s">
        <v>1762</v>
      </c>
      <c r="H62" t="s">
        <v>2727</v>
      </c>
      <c r="I62" t="s">
        <v>3346</v>
      </c>
      <c r="J62" t="s">
        <v>3347</v>
      </c>
      <c r="K62" t="s">
        <v>2983</v>
      </c>
      <c r="L62" t="s">
        <v>2984</v>
      </c>
      <c r="M62" t="s">
        <v>2364</v>
      </c>
      <c r="N62" t="s">
        <v>2999</v>
      </c>
      <c r="O62" t="s">
        <v>3348</v>
      </c>
      <c r="P62">
        <v>2340</v>
      </c>
      <c r="Q62" t="s">
        <v>3294</v>
      </c>
      <c r="R62" t="s">
        <v>3295</v>
      </c>
      <c r="S62">
        <v>1</v>
      </c>
      <c r="T62" t="s">
        <v>3349</v>
      </c>
      <c r="U62" t="s">
        <v>2990</v>
      </c>
    </row>
    <row r="63" spans="1:21">
      <c r="A63" t="s">
        <v>2627</v>
      </c>
      <c r="B63" t="s">
        <v>3275</v>
      </c>
      <c r="C63" t="s">
        <v>3276</v>
      </c>
      <c r="D63" t="s">
        <v>1755</v>
      </c>
      <c r="E63" t="s">
        <v>1756</v>
      </c>
      <c r="F63">
        <v>6</v>
      </c>
      <c r="G63" t="s">
        <v>1757</v>
      </c>
      <c r="H63" t="s">
        <v>2431</v>
      </c>
      <c r="I63" t="s">
        <v>3350</v>
      </c>
      <c r="J63" t="s">
        <v>3351</v>
      </c>
      <c r="K63" t="s">
        <v>2300</v>
      </c>
      <c r="L63" t="s">
        <v>3108</v>
      </c>
      <c r="M63" t="s">
        <v>3279</v>
      </c>
      <c r="N63" t="s">
        <v>3280</v>
      </c>
      <c r="O63" t="s">
        <v>3352</v>
      </c>
      <c r="P63">
        <v>1982</v>
      </c>
      <c r="Q63" t="s">
        <v>3282</v>
      </c>
      <c r="R63" t="s">
        <v>3327</v>
      </c>
      <c r="S63">
        <v>3</v>
      </c>
      <c r="T63" t="s">
        <v>3353</v>
      </c>
      <c r="U63" t="s">
        <v>2990</v>
      </c>
    </row>
    <row r="64" spans="1:21">
      <c r="A64" t="s">
        <v>2627</v>
      </c>
      <c r="B64" t="s">
        <v>3275</v>
      </c>
      <c r="C64" t="s">
        <v>3276</v>
      </c>
      <c r="D64" t="s">
        <v>1804</v>
      </c>
      <c r="E64" t="s">
        <v>1805</v>
      </c>
      <c r="F64">
        <v>13</v>
      </c>
      <c r="G64" t="s">
        <v>1806</v>
      </c>
      <c r="H64" t="s">
        <v>2733</v>
      </c>
      <c r="I64" t="s">
        <v>3354</v>
      </c>
      <c r="J64" t="s">
        <v>3355</v>
      </c>
      <c r="K64" t="s">
        <v>2983</v>
      </c>
      <c r="L64" t="s">
        <v>2984</v>
      </c>
      <c r="M64" t="s">
        <v>2364</v>
      </c>
      <c r="N64" t="s">
        <v>2999</v>
      </c>
      <c r="O64" t="s">
        <v>3356</v>
      </c>
      <c r="P64">
        <v>2340</v>
      </c>
      <c r="Q64" t="s">
        <v>3294</v>
      </c>
      <c r="R64" t="s">
        <v>3357</v>
      </c>
      <c r="S64">
        <v>1</v>
      </c>
      <c r="T64" t="s">
        <v>3358</v>
      </c>
      <c r="U64" t="s">
        <v>2990</v>
      </c>
    </row>
    <row r="65" spans="1:21">
      <c r="A65" t="s">
        <v>2597</v>
      </c>
      <c r="B65" t="s">
        <v>3359</v>
      </c>
      <c r="C65" t="s">
        <v>3360</v>
      </c>
      <c r="D65" t="s">
        <v>1600</v>
      </c>
      <c r="E65" t="s">
        <v>1601</v>
      </c>
      <c r="F65">
        <v>14</v>
      </c>
      <c r="G65" t="s">
        <v>1602</v>
      </c>
      <c r="H65" t="s">
        <v>2741</v>
      </c>
      <c r="I65" t="s">
        <v>3361</v>
      </c>
      <c r="J65" t="s">
        <v>3362</v>
      </c>
      <c r="K65" t="s">
        <v>3045</v>
      </c>
      <c r="L65" t="s">
        <v>3046</v>
      </c>
      <c r="M65" t="s">
        <v>2305</v>
      </c>
      <c r="N65" t="s">
        <v>3363</v>
      </c>
      <c r="O65" t="s">
        <v>3364</v>
      </c>
      <c r="P65">
        <v>2115</v>
      </c>
      <c r="Q65" t="s">
        <v>3365</v>
      </c>
      <c r="R65" t="s">
        <v>3366</v>
      </c>
      <c r="S65">
        <v>3</v>
      </c>
      <c r="T65" t="s">
        <v>3367</v>
      </c>
      <c r="U65" t="s">
        <v>2990</v>
      </c>
    </row>
    <row r="66" spans="1:21">
      <c r="A66" t="s">
        <v>2597</v>
      </c>
      <c r="B66" t="s">
        <v>3359</v>
      </c>
      <c r="C66" t="s">
        <v>3360</v>
      </c>
      <c r="D66" t="s">
        <v>1594</v>
      </c>
      <c r="E66" t="s">
        <v>1595</v>
      </c>
      <c r="F66">
        <v>8</v>
      </c>
      <c r="G66" t="s">
        <v>1596</v>
      </c>
      <c r="H66" t="s">
        <v>2739</v>
      </c>
      <c r="I66" t="s">
        <v>3368</v>
      </c>
      <c r="J66" t="s">
        <v>3369</v>
      </c>
      <c r="K66" t="s">
        <v>3045</v>
      </c>
      <c r="L66" t="s">
        <v>3046</v>
      </c>
      <c r="M66" t="s">
        <v>2324</v>
      </c>
      <c r="N66" t="s">
        <v>3370</v>
      </c>
      <c r="O66" t="s">
        <v>3371</v>
      </c>
      <c r="P66">
        <v>2148</v>
      </c>
      <c r="Q66" t="s">
        <v>3372</v>
      </c>
      <c r="R66" t="s">
        <v>3373</v>
      </c>
      <c r="S66">
        <v>1</v>
      </c>
      <c r="T66" t="s">
        <v>3374</v>
      </c>
      <c r="U66" t="s">
        <v>2990</v>
      </c>
    </row>
    <row r="67" spans="1:21">
      <c r="A67" t="s">
        <v>2597</v>
      </c>
      <c r="B67" t="s">
        <v>3359</v>
      </c>
      <c r="C67" t="s">
        <v>3360</v>
      </c>
      <c r="D67" t="s">
        <v>1597</v>
      </c>
      <c r="E67" t="s">
        <v>1598</v>
      </c>
      <c r="F67">
        <v>10</v>
      </c>
      <c r="G67" t="s">
        <v>1599</v>
      </c>
      <c r="H67" t="s">
        <v>2740</v>
      </c>
      <c r="I67" t="s">
        <v>3375</v>
      </c>
      <c r="J67" t="s">
        <v>3376</v>
      </c>
      <c r="K67" t="s">
        <v>3045</v>
      </c>
      <c r="L67" t="s">
        <v>3046</v>
      </c>
      <c r="M67" t="s">
        <v>2306</v>
      </c>
      <c r="N67" t="s">
        <v>3377</v>
      </c>
      <c r="O67" t="s">
        <v>3378</v>
      </c>
      <c r="P67">
        <v>2120</v>
      </c>
      <c r="Q67" t="s">
        <v>3379</v>
      </c>
      <c r="R67" t="s">
        <v>3380</v>
      </c>
      <c r="S67">
        <v>10</v>
      </c>
      <c r="T67" t="s">
        <v>3381</v>
      </c>
      <c r="U67" t="s">
        <v>2990</v>
      </c>
    </row>
    <row r="68" spans="1:21">
      <c r="A68" t="s">
        <v>2597</v>
      </c>
      <c r="B68" t="s">
        <v>3359</v>
      </c>
      <c r="C68" t="s">
        <v>3360</v>
      </c>
      <c r="D68" t="s">
        <v>1591</v>
      </c>
      <c r="E68" t="s">
        <v>1592</v>
      </c>
      <c r="F68">
        <v>8</v>
      </c>
      <c r="G68" t="s">
        <v>1593</v>
      </c>
      <c r="H68" t="s">
        <v>2738</v>
      </c>
      <c r="I68" t="s">
        <v>3382</v>
      </c>
      <c r="J68" t="s">
        <v>3383</v>
      </c>
      <c r="K68" t="s">
        <v>2983</v>
      </c>
      <c r="L68" t="s">
        <v>2984</v>
      </c>
      <c r="M68" t="s">
        <v>2359</v>
      </c>
      <c r="N68" t="s">
        <v>3027</v>
      </c>
      <c r="O68" t="s">
        <v>3384</v>
      </c>
      <c r="P68">
        <v>2315</v>
      </c>
      <c r="Q68" t="s">
        <v>3385</v>
      </c>
      <c r="R68" t="s">
        <v>3386</v>
      </c>
      <c r="S68">
        <v>2</v>
      </c>
      <c r="T68" t="s">
        <v>3387</v>
      </c>
      <c r="U68" t="s">
        <v>2990</v>
      </c>
    </row>
    <row r="69" spans="1:21">
      <c r="A69" t="s">
        <v>2597</v>
      </c>
      <c r="B69" t="s">
        <v>3359</v>
      </c>
      <c r="C69" t="s">
        <v>3360</v>
      </c>
      <c r="D69" t="s">
        <v>1623</v>
      </c>
      <c r="E69" t="s">
        <v>1624</v>
      </c>
      <c r="F69">
        <v>10</v>
      </c>
      <c r="G69" t="s">
        <v>1625</v>
      </c>
      <c r="H69" t="s">
        <v>2745</v>
      </c>
      <c r="I69" t="s">
        <v>3388</v>
      </c>
      <c r="J69" t="s">
        <v>3389</v>
      </c>
      <c r="K69" t="s">
        <v>2983</v>
      </c>
      <c r="L69" t="s">
        <v>2984</v>
      </c>
      <c r="M69" t="s">
        <v>2545</v>
      </c>
      <c r="N69" t="s">
        <v>2985</v>
      </c>
      <c r="O69" t="s">
        <v>3390</v>
      </c>
      <c r="P69">
        <v>2297</v>
      </c>
      <c r="Q69" t="s">
        <v>3391</v>
      </c>
      <c r="R69" t="s">
        <v>3205</v>
      </c>
      <c r="S69">
        <v>2</v>
      </c>
      <c r="T69" t="s">
        <v>3392</v>
      </c>
      <c r="U69" t="s">
        <v>2990</v>
      </c>
    </row>
    <row r="70" spans="1:21">
      <c r="A70" t="s">
        <v>2597</v>
      </c>
      <c r="B70" t="s">
        <v>3359</v>
      </c>
      <c r="C70" t="s">
        <v>3360</v>
      </c>
      <c r="D70" t="s">
        <v>1583</v>
      </c>
      <c r="E70" t="s">
        <v>1584</v>
      </c>
      <c r="F70">
        <v>6</v>
      </c>
      <c r="G70" t="s">
        <v>1585</v>
      </c>
      <c r="H70" t="s">
        <v>2737</v>
      </c>
      <c r="I70" t="s">
        <v>3393</v>
      </c>
      <c r="J70" t="s">
        <v>3394</v>
      </c>
      <c r="K70" t="s">
        <v>3045</v>
      </c>
      <c r="L70" t="s">
        <v>3046</v>
      </c>
      <c r="M70" t="s">
        <v>2306</v>
      </c>
      <c r="N70" t="s">
        <v>3377</v>
      </c>
      <c r="O70" t="s">
        <v>3395</v>
      </c>
      <c r="P70">
        <v>2124</v>
      </c>
      <c r="Q70" t="s">
        <v>3396</v>
      </c>
      <c r="R70" t="s">
        <v>3397</v>
      </c>
      <c r="S70">
        <v>5</v>
      </c>
      <c r="T70" t="s">
        <v>3398</v>
      </c>
      <c r="U70" t="s">
        <v>2990</v>
      </c>
    </row>
    <row r="71" spans="1:21">
      <c r="A71" t="s">
        <v>2597</v>
      </c>
      <c r="B71" t="s">
        <v>3359</v>
      </c>
      <c r="C71" t="s">
        <v>3360</v>
      </c>
      <c r="D71" t="s">
        <v>1605</v>
      </c>
      <c r="E71" t="s">
        <v>1606</v>
      </c>
      <c r="F71">
        <v>11</v>
      </c>
      <c r="G71" t="s">
        <v>1607</v>
      </c>
      <c r="H71" t="s">
        <v>2742</v>
      </c>
      <c r="I71" t="s">
        <v>3399</v>
      </c>
      <c r="J71" t="s">
        <v>3400</v>
      </c>
      <c r="K71" t="s">
        <v>3045</v>
      </c>
      <c r="L71" t="s">
        <v>3046</v>
      </c>
      <c r="M71" t="s">
        <v>2311</v>
      </c>
      <c r="N71" t="s">
        <v>3401</v>
      </c>
      <c r="O71" t="s">
        <v>3402</v>
      </c>
      <c r="P71">
        <v>2136</v>
      </c>
      <c r="Q71" t="s">
        <v>3403</v>
      </c>
      <c r="R71" t="s">
        <v>3404</v>
      </c>
      <c r="S71">
        <v>5</v>
      </c>
      <c r="T71" t="s">
        <v>3405</v>
      </c>
      <c r="U71" t="s">
        <v>2990</v>
      </c>
    </row>
    <row r="72" spans="1:21">
      <c r="A72" t="s">
        <v>2597</v>
      </c>
      <c r="B72" t="s">
        <v>3359</v>
      </c>
      <c r="C72" t="s">
        <v>3360</v>
      </c>
      <c r="D72" t="s">
        <v>1628</v>
      </c>
      <c r="E72" t="s">
        <v>1629</v>
      </c>
      <c r="F72">
        <v>7</v>
      </c>
      <c r="G72" t="s">
        <v>1630</v>
      </c>
      <c r="H72" t="s">
        <v>2746</v>
      </c>
      <c r="I72" t="s">
        <v>3406</v>
      </c>
      <c r="J72" t="s">
        <v>3407</v>
      </c>
      <c r="K72" t="s">
        <v>2983</v>
      </c>
      <c r="L72" t="s">
        <v>2984</v>
      </c>
      <c r="M72" t="s">
        <v>2545</v>
      </c>
      <c r="N72" t="s">
        <v>2985</v>
      </c>
      <c r="O72" t="s">
        <v>3408</v>
      </c>
      <c r="P72">
        <v>2297</v>
      </c>
      <c r="Q72" t="s">
        <v>3391</v>
      </c>
      <c r="R72" t="s">
        <v>3289</v>
      </c>
      <c r="S72">
        <v>4</v>
      </c>
      <c r="T72" t="s">
        <v>3409</v>
      </c>
      <c r="U72" t="s">
        <v>2990</v>
      </c>
    </row>
    <row r="73" spans="1:21">
      <c r="A73" t="s">
        <v>2597</v>
      </c>
      <c r="B73" t="s">
        <v>3359</v>
      </c>
      <c r="C73" t="s">
        <v>3360</v>
      </c>
      <c r="D73" t="s">
        <v>1612</v>
      </c>
      <c r="E73" t="s">
        <v>1613</v>
      </c>
      <c r="F73">
        <v>7</v>
      </c>
      <c r="G73" t="s">
        <v>1614</v>
      </c>
      <c r="H73" t="s">
        <v>2743</v>
      </c>
      <c r="I73" t="s">
        <v>3410</v>
      </c>
      <c r="J73" t="s">
        <v>3411</v>
      </c>
      <c r="K73" t="s">
        <v>3045</v>
      </c>
      <c r="L73" t="s">
        <v>3046</v>
      </c>
      <c r="M73" t="s">
        <v>2311</v>
      </c>
      <c r="N73" t="s">
        <v>3401</v>
      </c>
      <c r="O73" t="s">
        <v>3412</v>
      </c>
      <c r="P73">
        <v>2145</v>
      </c>
      <c r="Q73" t="s">
        <v>3413</v>
      </c>
      <c r="R73" t="s">
        <v>3414</v>
      </c>
      <c r="S73">
        <v>2</v>
      </c>
      <c r="T73" t="s">
        <v>3415</v>
      </c>
      <c r="U73" t="s">
        <v>2990</v>
      </c>
    </row>
    <row r="74" spans="1:21">
      <c r="A74" t="s">
        <v>2597</v>
      </c>
      <c r="B74" t="s">
        <v>3359</v>
      </c>
      <c r="C74" t="s">
        <v>3360</v>
      </c>
      <c r="D74" t="s">
        <v>1617</v>
      </c>
      <c r="E74" t="s">
        <v>1618</v>
      </c>
      <c r="F74">
        <v>10</v>
      </c>
      <c r="G74" t="s">
        <v>1619</v>
      </c>
      <c r="H74" t="s">
        <v>2744</v>
      </c>
      <c r="I74" t="s">
        <v>3416</v>
      </c>
      <c r="J74" t="s">
        <v>3417</v>
      </c>
      <c r="K74" t="s">
        <v>2585</v>
      </c>
      <c r="L74" t="s">
        <v>3014</v>
      </c>
      <c r="M74" t="s">
        <v>3418</v>
      </c>
      <c r="N74" t="s">
        <v>3419</v>
      </c>
      <c r="O74" t="s">
        <v>3420</v>
      </c>
      <c r="P74">
        <v>1993</v>
      </c>
      <c r="Q74" t="s">
        <v>3421</v>
      </c>
      <c r="R74" t="s">
        <v>3422</v>
      </c>
      <c r="S74">
        <v>3</v>
      </c>
      <c r="T74" t="s">
        <v>3423</v>
      </c>
      <c r="U74" t="s">
        <v>2990</v>
      </c>
    </row>
    <row r="75" spans="1:21">
      <c r="A75" t="s">
        <v>2299</v>
      </c>
      <c r="B75" t="s">
        <v>3424</v>
      </c>
      <c r="C75" t="s">
        <v>3425</v>
      </c>
      <c r="D75" t="s">
        <v>88</v>
      </c>
      <c r="E75" t="s">
        <v>89</v>
      </c>
      <c r="F75">
        <v>73</v>
      </c>
      <c r="G75" t="s">
        <v>90</v>
      </c>
      <c r="H75" t="s">
        <v>2747</v>
      </c>
      <c r="I75" t="s">
        <v>3426</v>
      </c>
      <c r="J75" t="s">
        <v>3427</v>
      </c>
      <c r="K75" t="s">
        <v>2391</v>
      </c>
      <c r="L75" t="s">
        <v>3222</v>
      </c>
      <c r="M75" t="s">
        <v>2322</v>
      </c>
      <c r="N75" t="s">
        <v>3428</v>
      </c>
      <c r="O75" t="s">
        <v>3429</v>
      </c>
      <c r="P75">
        <v>2170</v>
      </c>
      <c r="Q75" t="s">
        <v>3430</v>
      </c>
      <c r="R75" t="s">
        <v>3431</v>
      </c>
      <c r="S75">
        <v>9</v>
      </c>
      <c r="T75" t="s">
        <v>3432</v>
      </c>
      <c r="U75" t="s">
        <v>2990</v>
      </c>
    </row>
    <row r="76" spans="1:21">
      <c r="A76" t="s">
        <v>2299</v>
      </c>
      <c r="B76" t="s">
        <v>3424</v>
      </c>
      <c r="C76" t="s">
        <v>3425</v>
      </c>
      <c r="D76" t="s">
        <v>85</v>
      </c>
      <c r="E76" t="s">
        <v>86</v>
      </c>
      <c r="F76">
        <v>8</v>
      </c>
      <c r="G76" t="s">
        <v>87</v>
      </c>
      <c r="H76" t="s">
        <v>2549</v>
      </c>
      <c r="I76" t="s">
        <v>3433</v>
      </c>
      <c r="J76" t="s">
        <v>3434</v>
      </c>
      <c r="K76" t="s">
        <v>2300</v>
      </c>
      <c r="L76" t="s">
        <v>3108</v>
      </c>
      <c r="M76" t="s">
        <v>2983</v>
      </c>
      <c r="N76" t="s">
        <v>3435</v>
      </c>
      <c r="O76" t="s">
        <v>3436</v>
      </c>
      <c r="P76">
        <v>1967</v>
      </c>
      <c r="Q76" t="s">
        <v>3437</v>
      </c>
      <c r="R76" t="s">
        <v>3431</v>
      </c>
      <c r="S76">
        <v>1</v>
      </c>
      <c r="T76" t="s">
        <v>3438</v>
      </c>
      <c r="U76" t="s">
        <v>2990</v>
      </c>
    </row>
    <row r="77" spans="1:21">
      <c r="A77" t="s">
        <v>2299</v>
      </c>
      <c r="B77" t="s">
        <v>3424</v>
      </c>
      <c r="C77" t="s">
        <v>3425</v>
      </c>
      <c r="D77" t="s">
        <v>70</v>
      </c>
      <c r="E77" t="s">
        <v>71</v>
      </c>
      <c r="F77">
        <v>6</v>
      </c>
      <c r="G77" t="s">
        <v>72</v>
      </c>
      <c r="H77" t="s">
        <v>2667</v>
      </c>
      <c r="I77" t="s">
        <v>3439</v>
      </c>
      <c r="J77" t="s">
        <v>3440</v>
      </c>
      <c r="K77" t="s">
        <v>2391</v>
      </c>
      <c r="L77" t="s">
        <v>3222</v>
      </c>
      <c r="M77" t="s">
        <v>2463</v>
      </c>
      <c r="N77" t="s">
        <v>3441</v>
      </c>
      <c r="O77" t="s">
        <v>3442</v>
      </c>
      <c r="P77">
        <v>2261</v>
      </c>
      <c r="Q77" t="s">
        <v>3443</v>
      </c>
      <c r="R77" t="s">
        <v>3154</v>
      </c>
      <c r="S77">
        <v>3</v>
      </c>
      <c r="T77" t="s">
        <v>3444</v>
      </c>
      <c r="U77" t="s">
        <v>2990</v>
      </c>
    </row>
    <row r="78" spans="1:21">
      <c r="A78" t="s">
        <v>2299</v>
      </c>
      <c r="B78" t="s">
        <v>3424</v>
      </c>
      <c r="C78" t="s">
        <v>3425</v>
      </c>
      <c r="D78" t="s">
        <v>111</v>
      </c>
      <c r="E78" t="s">
        <v>112</v>
      </c>
      <c r="F78">
        <v>7</v>
      </c>
      <c r="G78" t="s">
        <v>113</v>
      </c>
      <c r="H78" t="s">
        <v>2749</v>
      </c>
      <c r="I78" t="s">
        <v>3445</v>
      </c>
      <c r="J78" t="s">
        <v>3446</v>
      </c>
      <c r="K78" t="s">
        <v>2391</v>
      </c>
      <c r="L78" t="s">
        <v>3222</v>
      </c>
      <c r="M78" t="s">
        <v>2322</v>
      </c>
      <c r="N78" t="s">
        <v>3428</v>
      </c>
      <c r="O78" t="s">
        <v>3447</v>
      </c>
      <c r="P78">
        <v>2164</v>
      </c>
      <c r="Q78" t="s">
        <v>3448</v>
      </c>
      <c r="R78" t="s">
        <v>3449</v>
      </c>
      <c r="S78">
        <v>3</v>
      </c>
      <c r="T78" t="s">
        <v>3450</v>
      </c>
      <c r="U78" t="s">
        <v>2990</v>
      </c>
    </row>
    <row r="79" spans="1:21">
      <c r="A79" t="s">
        <v>2299</v>
      </c>
      <c r="B79" t="s">
        <v>3424</v>
      </c>
      <c r="C79" t="s">
        <v>3425</v>
      </c>
      <c r="D79" t="s">
        <v>54</v>
      </c>
      <c r="E79" t="s">
        <v>55</v>
      </c>
      <c r="F79">
        <v>11</v>
      </c>
      <c r="G79" t="s">
        <v>56</v>
      </c>
      <c r="H79" t="s">
        <v>2678</v>
      </c>
      <c r="I79" t="s">
        <v>3451</v>
      </c>
      <c r="J79" t="s">
        <v>3452</v>
      </c>
      <c r="K79" t="s">
        <v>2585</v>
      </c>
      <c r="L79" t="s">
        <v>3014</v>
      </c>
      <c r="M79" t="s">
        <v>3453</v>
      </c>
      <c r="N79" t="s">
        <v>3454</v>
      </c>
      <c r="O79" t="s">
        <v>3455</v>
      </c>
      <c r="P79">
        <v>1986</v>
      </c>
      <c r="Q79" t="s">
        <v>3456</v>
      </c>
      <c r="R79" t="s">
        <v>3457</v>
      </c>
      <c r="S79">
        <v>1</v>
      </c>
      <c r="T79" t="s">
        <v>3458</v>
      </c>
      <c r="U79" t="s">
        <v>2990</v>
      </c>
    </row>
    <row r="80" spans="1:21">
      <c r="A80" t="s">
        <v>2299</v>
      </c>
      <c r="B80" t="s">
        <v>3424</v>
      </c>
      <c r="C80" t="s">
        <v>3425</v>
      </c>
      <c r="D80" t="s">
        <v>47</v>
      </c>
      <c r="E80" t="s">
        <v>48</v>
      </c>
      <c r="F80">
        <v>10</v>
      </c>
      <c r="G80" t="s">
        <v>49</v>
      </c>
      <c r="H80" t="s">
        <v>2473</v>
      </c>
      <c r="I80" t="s">
        <v>3459</v>
      </c>
      <c r="J80" t="s">
        <v>3460</v>
      </c>
      <c r="K80" t="s">
        <v>2391</v>
      </c>
      <c r="L80" t="s">
        <v>3222</v>
      </c>
      <c r="M80" t="s">
        <v>2461</v>
      </c>
      <c r="N80" t="s">
        <v>3461</v>
      </c>
      <c r="O80" t="s">
        <v>3462</v>
      </c>
      <c r="P80">
        <v>2245</v>
      </c>
      <c r="Q80" t="s">
        <v>3463</v>
      </c>
      <c r="R80" t="s">
        <v>3464</v>
      </c>
      <c r="S80">
        <v>4</v>
      </c>
      <c r="T80" t="s">
        <v>3465</v>
      </c>
      <c r="U80" t="s">
        <v>2990</v>
      </c>
    </row>
    <row r="81" spans="1:21">
      <c r="A81" t="s">
        <v>2299</v>
      </c>
      <c r="B81" t="s">
        <v>3424</v>
      </c>
      <c r="C81" t="s">
        <v>3425</v>
      </c>
      <c r="D81" t="s">
        <v>29</v>
      </c>
      <c r="E81" t="s">
        <v>30</v>
      </c>
      <c r="F81">
        <v>6</v>
      </c>
      <c r="G81" t="s">
        <v>31</v>
      </c>
      <c r="H81" t="s">
        <v>2662</v>
      </c>
      <c r="I81" t="s">
        <v>3466</v>
      </c>
      <c r="J81" t="s">
        <v>3467</v>
      </c>
      <c r="K81" t="s">
        <v>2983</v>
      </c>
      <c r="L81" t="s">
        <v>2984</v>
      </c>
      <c r="M81" t="s">
        <v>2536</v>
      </c>
      <c r="N81" t="s">
        <v>3053</v>
      </c>
      <c r="O81" t="s">
        <v>3468</v>
      </c>
      <c r="P81">
        <v>2279</v>
      </c>
      <c r="Q81" t="s">
        <v>3469</v>
      </c>
      <c r="R81" t="s">
        <v>3050</v>
      </c>
      <c r="S81">
        <v>5</v>
      </c>
      <c r="T81" t="s">
        <v>3470</v>
      </c>
      <c r="U81" t="s">
        <v>2990</v>
      </c>
    </row>
    <row r="82" spans="1:21">
      <c r="A82" t="s">
        <v>2299</v>
      </c>
      <c r="B82" t="s">
        <v>3424</v>
      </c>
      <c r="C82" t="s">
        <v>3425</v>
      </c>
      <c r="D82" t="s">
        <v>79</v>
      </c>
      <c r="E82" t="s">
        <v>80</v>
      </c>
      <c r="F82">
        <v>7</v>
      </c>
      <c r="G82" t="s">
        <v>81</v>
      </c>
      <c r="H82" t="s">
        <v>2399</v>
      </c>
      <c r="I82" t="s">
        <v>3471</v>
      </c>
      <c r="J82" t="s">
        <v>3472</v>
      </c>
      <c r="K82" t="s">
        <v>2391</v>
      </c>
      <c r="L82" t="s">
        <v>3222</v>
      </c>
      <c r="M82" t="s">
        <v>2312</v>
      </c>
      <c r="N82" t="s">
        <v>3473</v>
      </c>
      <c r="O82" t="s">
        <v>3474</v>
      </c>
      <c r="P82">
        <v>2159</v>
      </c>
      <c r="Q82" t="s">
        <v>3475</v>
      </c>
      <c r="R82" t="s">
        <v>3289</v>
      </c>
      <c r="S82">
        <v>2</v>
      </c>
      <c r="T82" t="s">
        <v>3476</v>
      </c>
      <c r="U82" t="s">
        <v>2990</v>
      </c>
    </row>
    <row r="83" spans="1:21">
      <c r="A83" t="s">
        <v>2299</v>
      </c>
      <c r="B83" t="s">
        <v>3424</v>
      </c>
      <c r="C83" t="s">
        <v>3425</v>
      </c>
      <c r="D83" t="s">
        <v>106</v>
      </c>
      <c r="E83" t="s">
        <v>107</v>
      </c>
      <c r="F83">
        <v>11</v>
      </c>
      <c r="G83" t="s">
        <v>108</v>
      </c>
      <c r="H83" t="s">
        <v>2748</v>
      </c>
      <c r="I83" t="s">
        <v>3477</v>
      </c>
      <c r="J83" t="s">
        <v>3478</v>
      </c>
      <c r="K83" t="s">
        <v>2983</v>
      </c>
      <c r="L83" t="s">
        <v>2984</v>
      </c>
      <c r="M83" t="s">
        <v>2545</v>
      </c>
      <c r="N83" t="s">
        <v>2985</v>
      </c>
      <c r="O83" t="s">
        <v>3479</v>
      </c>
      <c r="P83">
        <v>2292</v>
      </c>
      <c r="Q83" t="s">
        <v>3480</v>
      </c>
      <c r="R83" t="s">
        <v>3160</v>
      </c>
      <c r="S83">
        <v>3</v>
      </c>
      <c r="T83" t="s">
        <v>3481</v>
      </c>
      <c r="U83" t="s">
        <v>2990</v>
      </c>
    </row>
    <row r="84" spans="1:21">
      <c r="A84" t="s">
        <v>2645</v>
      </c>
      <c r="B84" t="s">
        <v>3482</v>
      </c>
      <c r="C84" t="s">
        <v>3483</v>
      </c>
      <c r="D84" t="s">
        <v>1919</v>
      </c>
      <c r="E84" t="s">
        <v>1920</v>
      </c>
      <c r="F84">
        <v>13</v>
      </c>
      <c r="G84" t="s">
        <v>1921</v>
      </c>
      <c r="H84" t="s">
        <v>2752</v>
      </c>
      <c r="I84" t="s">
        <v>3484</v>
      </c>
      <c r="J84" t="s">
        <v>3485</v>
      </c>
      <c r="K84" t="s">
        <v>3045</v>
      </c>
      <c r="L84" t="s">
        <v>3046</v>
      </c>
      <c r="M84" t="s">
        <v>2333</v>
      </c>
      <c r="N84" t="s">
        <v>3215</v>
      </c>
      <c r="O84" t="s">
        <v>3486</v>
      </c>
      <c r="P84">
        <v>2092</v>
      </c>
      <c r="Q84" t="s">
        <v>3487</v>
      </c>
      <c r="R84" t="s">
        <v>3488</v>
      </c>
      <c r="S84">
        <v>2</v>
      </c>
      <c r="T84" t="s">
        <v>3489</v>
      </c>
      <c r="U84" t="s">
        <v>2990</v>
      </c>
    </row>
    <row r="85" spans="1:21">
      <c r="A85" t="s">
        <v>2645</v>
      </c>
      <c r="B85" t="s">
        <v>3482</v>
      </c>
      <c r="C85" t="s">
        <v>3483</v>
      </c>
      <c r="D85" t="s">
        <v>1942</v>
      </c>
      <c r="E85" t="s">
        <v>1943</v>
      </c>
      <c r="F85">
        <v>12</v>
      </c>
      <c r="G85" t="s">
        <v>1944</v>
      </c>
      <c r="H85" t="s">
        <v>2437</v>
      </c>
      <c r="I85" t="s">
        <v>3490</v>
      </c>
      <c r="J85" t="s">
        <v>3491</v>
      </c>
      <c r="K85" t="s">
        <v>3045</v>
      </c>
      <c r="L85" t="s">
        <v>3046</v>
      </c>
      <c r="M85" t="s">
        <v>2308</v>
      </c>
      <c r="N85" t="s">
        <v>3047</v>
      </c>
      <c r="O85" t="s">
        <v>3492</v>
      </c>
      <c r="P85">
        <v>2154</v>
      </c>
      <c r="Q85" t="s">
        <v>3493</v>
      </c>
      <c r="R85" t="s">
        <v>3494</v>
      </c>
      <c r="S85">
        <v>1</v>
      </c>
      <c r="T85" t="s">
        <v>3495</v>
      </c>
      <c r="U85" t="s">
        <v>2990</v>
      </c>
    </row>
    <row r="86" spans="1:21">
      <c r="A86" t="s">
        <v>2645</v>
      </c>
      <c r="B86" t="s">
        <v>3482</v>
      </c>
      <c r="C86" t="s">
        <v>3483</v>
      </c>
      <c r="D86" t="s">
        <v>1924</v>
      </c>
      <c r="E86" t="s">
        <v>1925</v>
      </c>
      <c r="F86">
        <v>14</v>
      </c>
      <c r="G86" t="s">
        <v>1926</v>
      </c>
      <c r="H86" t="s">
        <v>2753</v>
      </c>
      <c r="I86" t="s">
        <v>3496</v>
      </c>
      <c r="J86" t="s">
        <v>3497</v>
      </c>
      <c r="K86" t="s">
        <v>2585</v>
      </c>
      <c r="L86" t="s">
        <v>3014</v>
      </c>
      <c r="M86" t="s">
        <v>2331</v>
      </c>
      <c r="N86" t="s">
        <v>3498</v>
      </c>
      <c r="O86" t="s">
        <v>3499</v>
      </c>
      <c r="P86">
        <v>2066</v>
      </c>
      <c r="Q86" t="s">
        <v>3500</v>
      </c>
      <c r="R86" t="s">
        <v>3494</v>
      </c>
      <c r="S86">
        <v>1</v>
      </c>
      <c r="T86" t="s">
        <v>3501</v>
      </c>
      <c r="U86" t="s">
        <v>2990</v>
      </c>
    </row>
    <row r="87" spans="1:21">
      <c r="A87" t="s">
        <v>2645</v>
      </c>
      <c r="B87" t="s">
        <v>3482</v>
      </c>
      <c r="C87" t="s">
        <v>3483</v>
      </c>
      <c r="D87" t="s">
        <v>1953</v>
      </c>
      <c r="E87" t="s">
        <v>1954</v>
      </c>
      <c r="F87">
        <v>11</v>
      </c>
      <c r="G87" t="s">
        <v>1955</v>
      </c>
      <c r="H87" t="s">
        <v>2751</v>
      </c>
      <c r="I87" t="s">
        <v>3502</v>
      </c>
      <c r="J87" t="s">
        <v>3503</v>
      </c>
      <c r="K87" t="s">
        <v>3045</v>
      </c>
      <c r="L87" t="s">
        <v>3046</v>
      </c>
      <c r="M87" t="s">
        <v>2311</v>
      </c>
      <c r="N87" t="s">
        <v>3401</v>
      </c>
      <c r="O87" t="s">
        <v>3504</v>
      </c>
      <c r="P87">
        <v>2146</v>
      </c>
      <c r="Q87" t="s">
        <v>3505</v>
      </c>
      <c r="R87" t="s">
        <v>3506</v>
      </c>
      <c r="S87">
        <v>6</v>
      </c>
      <c r="T87" t="s">
        <v>3507</v>
      </c>
      <c r="U87" t="s">
        <v>2990</v>
      </c>
    </row>
    <row r="88" spans="1:21">
      <c r="A88" t="s">
        <v>2645</v>
      </c>
      <c r="B88" t="s">
        <v>3482</v>
      </c>
      <c r="C88" t="s">
        <v>3483</v>
      </c>
      <c r="D88" t="s">
        <v>1914</v>
      </c>
      <c r="E88" t="s">
        <v>1915</v>
      </c>
      <c r="F88">
        <v>11</v>
      </c>
      <c r="G88" t="s">
        <v>1916</v>
      </c>
      <c r="H88" t="s">
        <v>2750</v>
      </c>
      <c r="I88" t="s">
        <v>3508</v>
      </c>
      <c r="J88" t="s">
        <v>3509</v>
      </c>
      <c r="K88" t="s">
        <v>2585</v>
      </c>
      <c r="L88" t="s">
        <v>3014</v>
      </c>
      <c r="M88" t="s">
        <v>2331</v>
      </c>
      <c r="N88" t="s">
        <v>3498</v>
      </c>
      <c r="O88" t="s">
        <v>3510</v>
      </c>
      <c r="P88">
        <v>2071</v>
      </c>
      <c r="Q88" t="s">
        <v>3511</v>
      </c>
      <c r="R88" t="s">
        <v>3512</v>
      </c>
      <c r="S88">
        <v>5</v>
      </c>
      <c r="T88" t="s">
        <v>3513</v>
      </c>
      <c r="U88" t="s">
        <v>2990</v>
      </c>
    </row>
    <row r="89" spans="1:21">
      <c r="A89" t="s">
        <v>2645</v>
      </c>
      <c r="B89" t="s">
        <v>3482</v>
      </c>
      <c r="C89" t="s">
        <v>3483</v>
      </c>
      <c r="D89" t="s">
        <v>1936</v>
      </c>
      <c r="E89" t="s">
        <v>1937</v>
      </c>
      <c r="F89">
        <v>12</v>
      </c>
      <c r="G89" t="s">
        <v>1938</v>
      </c>
      <c r="H89" t="s">
        <v>2755</v>
      </c>
      <c r="I89" t="s">
        <v>3514</v>
      </c>
      <c r="J89" t="s">
        <v>3515</v>
      </c>
      <c r="K89" t="s">
        <v>2585</v>
      </c>
      <c r="L89" t="s">
        <v>3014</v>
      </c>
      <c r="M89" t="s">
        <v>2331</v>
      </c>
      <c r="N89" t="s">
        <v>3498</v>
      </c>
      <c r="O89" t="s">
        <v>3516</v>
      </c>
      <c r="P89">
        <v>2064</v>
      </c>
      <c r="Q89" t="s">
        <v>3517</v>
      </c>
      <c r="R89" t="s">
        <v>3518</v>
      </c>
      <c r="S89">
        <v>1</v>
      </c>
      <c r="T89" t="s">
        <v>3519</v>
      </c>
      <c r="U89" t="s">
        <v>2990</v>
      </c>
    </row>
    <row r="90" spans="1:21">
      <c r="A90" t="s">
        <v>2645</v>
      </c>
      <c r="B90" t="s">
        <v>3482</v>
      </c>
      <c r="C90" t="s">
        <v>3483</v>
      </c>
      <c r="D90" t="s">
        <v>1930</v>
      </c>
      <c r="E90" t="s">
        <v>1931</v>
      </c>
      <c r="F90">
        <v>16</v>
      </c>
      <c r="G90" t="s">
        <v>1932</v>
      </c>
      <c r="H90" t="s">
        <v>2754</v>
      </c>
      <c r="I90" t="s">
        <v>3520</v>
      </c>
      <c r="J90" t="s">
        <v>3521</v>
      </c>
      <c r="K90" t="s">
        <v>2391</v>
      </c>
      <c r="L90" t="s">
        <v>3222</v>
      </c>
      <c r="M90" t="s">
        <v>2322</v>
      </c>
      <c r="N90" t="s">
        <v>3428</v>
      </c>
      <c r="O90" t="s">
        <v>3522</v>
      </c>
      <c r="P90">
        <v>2168</v>
      </c>
      <c r="Q90" t="s">
        <v>3523</v>
      </c>
      <c r="R90" t="s">
        <v>3524</v>
      </c>
      <c r="S90">
        <v>1</v>
      </c>
      <c r="T90" t="s">
        <v>3525</v>
      </c>
      <c r="U90" t="s">
        <v>2990</v>
      </c>
    </row>
    <row r="91" spans="1:21">
      <c r="A91" t="s">
        <v>2645</v>
      </c>
      <c r="B91" t="s">
        <v>3482</v>
      </c>
      <c r="C91" t="s">
        <v>3483</v>
      </c>
      <c r="D91" t="s">
        <v>1960</v>
      </c>
      <c r="E91" t="s">
        <v>1961</v>
      </c>
      <c r="F91">
        <v>13</v>
      </c>
      <c r="G91" t="s">
        <v>1962</v>
      </c>
      <c r="H91" t="s">
        <v>2530</v>
      </c>
      <c r="I91" t="s">
        <v>3526</v>
      </c>
      <c r="J91" t="s">
        <v>3527</v>
      </c>
      <c r="K91" t="s">
        <v>2300</v>
      </c>
      <c r="L91" t="s">
        <v>3108</v>
      </c>
      <c r="M91" t="s">
        <v>2300</v>
      </c>
      <c r="N91" t="s">
        <v>3109</v>
      </c>
      <c r="O91" t="s">
        <v>3528</v>
      </c>
      <c r="P91">
        <v>1936</v>
      </c>
      <c r="Q91" t="s">
        <v>3529</v>
      </c>
      <c r="R91" t="s">
        <v>3530</v>
      </c>
      <c r="S91">
        <v>1</v>
      </c>
      <c r="T91" t="s">
        <v>3531</v>
      </c>
      <c r="U91" t="s">
        <v>2990</v>
      </c>
    </row>
    <row r="92" spans="1:21">
      <c r="A92" t="s">
        <v>2645</v>
      </c>
      <c r="B92" t="s">
        <v>3482</v>
      </c>
      <c r="C92" t="s">
        <v>3483</v>
      </c>
      <c r="D92" t="s">
        <v>1945</v>
      </c>
      <c r="E92" t="s">
        <v>1946</v>
      </c>
      <c r="F92">
        <v>23</v>
      </c>
      <c r="G92" t="s">
        <v>1947</v>
      </c>
      <c r="H92" t="s">
        <v>2756</v>
      </c>
      <c r="I92" t="s">
        <v>3532</v>
      </c>
      <c r="J92" t="s">
        <v>3533</v>
      </c>
      <c r="K92" t="s">
        <v>2585</v>
      </c>
      <c r="L92" t="s">
        <v>3014</v>
      </c>
      <c r="M92" t="s">
        <v>2331</v>
      </c>
      <c r="N92" t="s">
        <v>3498</v>
      </c>
      <c r="O92" t="s">
        <v>3534</v>
      </c>
      <c r="P92">
        <v>2073</v>
      </c>
      <c r="Q92" t="s">
        <v>3535</v>
      </c>
      <c r="R92" t="s">
        <v>3536</v>
      </c>
      <c r="S92">
        <v>5</v>
      </c>
      <c r="T92" t="s">
        <v>3537</v>
      </c>
      <c r="U92" t="s">
        <v>2990</v>
      </c>
    </row>
    <row r="93" spans="1:21">
      <c r="A93" t="s">
        <v>2645</v>
      </c>
      <c r="B93" t="s">
        <v>3482</v>
      </c>
      <c r="C93" t="s">
        <v>3483</v>
      </c>
      <c r="D93" t="s">
        <v>1966</v>
      </c>
      <c r="E93" t="s">
        <v>1967</v>
      </c>
      <c r="F93">
        <v>14</v>
      </c>
      <c r="G93" t="s">
        <v>1968</v>
      </c>
      <c r="H93" t="s">
        <v>2757</v>
      </c>
      <c r="I93" t="s">
        <v>3538</v>
      </c>
      <c r="J93" t="s">
        <v>3539</v>
      </c>
      <c r="K93" t="s">
        <v>2983</v>
      </c>
      <c r="L93" t="s">
        <v>2984</v>
      </c>
      <c r="M93" t="s">
        <v>2545</v>
      </c>
      <c r="N93" t="s">
        <v>2985</v>
      </c>
      <c r="O93" t="s">
        <v>3540</v>
      </c>
      <c r="P93">
        <v>2294</v>
      </c>
      <c r="Q93" t="s">
        <v>3541</v>
      </c>
      <c r="R93" t="s">
        <v>3165</v>
      </c>
      <c r="S93">
        <v>4</v>
      </c>
      <c r="T93" t="s">
        <v>3542</v>
      </c>
      <c r="U93" t="s">
        <v>2990</v>
      </c>
    </row>
    <row r="94" spans="1:21">
      <c r="A94" t="s">
        <v>2367</v>
      </c>
      <c r="B94" t="s">
        <v>3543</v>
      </c>
      <c r="C94" t="s">
        <v>3544</v>
      </c>
      <c r="D94" t="s">
        <v>172</v>
      </c>
      <c r="E94" t="s">
        <v>173</v>
      </c>
      <c r="F94">
        <v>9</v>
      </c>
      <c r="G94" t="s">
        <v>174</v>
      </c>
      <c r="H94" t="s">
        <v>2758</v>
      </c>
      <c r="I94" t="s">
        <v>3545</v>
      </c>
      <c r="J94" t="s">
        <v>3546</v>
      </c>
      <c r="K94" t="s">
        <v>3045</v>
      </c>
      <c r="L94" t="s">
        <v>3046</v>
      </c>
      <c r="M94" t="s">
        <v>2324</v>
      </c>
      <c r="N94" t="s">
        <v>3370</v>
      </c>
      <c r="O94" t="s">
        <v>3547</v>
      </c>
      <c r="P94">
        <v>2147</v>
      </c>
      <c r="Q94" t="s">
        <v>3548</v>
      </c>
      <c r="R94" t="s">
        <v>3549</v>
      </c>
      <c r="S94">
        <v>1</v>
      </c>
      <c r="T94" t="s">
        <v>3550</v>
      </c>
      <c r="U94" t="s">
        <v>2990</v>
      </c>
    </row>
    <row r="95" spans="1:21">
      <c r="A95" t="s">
        <v>2367</v>
      </c>
      <c r="B95" t="s">
        <v>3543</v>
      </c>
      <c r="C95" t="s">
        <v>3544</v>
      </c>
      <c r="D95" t="s">
        <v>182</v>
      </c>
      <c r="E95" t="s">
        <v>183</v>
      </c>
      <c r="F95">
        <v>11</v>
      </c>
      <c r="G95" t="s">
        <v>184</v>
      </c>
      <c r="H95" t="s">
        <v>2760</v>
      </c>
      <c r="I95" t="s">
        <v>3551</v>
      </c>
      <c r="J95" t="s">
        <v>3552</v>
      </c>
      <c r="K95" t="s">
        <v>2983</v>
      </c>
      <c r="L95" t="s">
        <v>2984</v>
      </c>
      <c r="M95" t="s">
        <v>2359</v>
      </c>
      <c r="N95" t="s">
        <v>3027</v>
      </c>
      <c r="O95" t="s">
        <v>3553</v>
      </c>
      <c r="P95">
        <v>2316</v>
      </c>
      <c r="Q95" t="s">
        <v>3554</v>
      </c>
      <c r="R95" t="s">
        <v>3555</v>
      </c>
      <c r="S95">
        <v>9</v>
      </c>
      <c r="T95" t="s">
        <v>3556</v>
      </c>
      <c r="U95" t="s">
        <v>2990</v>
      </c>
    </row>
    <row r="96" spans="1:21">
      <c r="A96" t="s">
        <v>2367</v>
      </c>
      <c r="B96" t="s">
        <v>3543</v>
      </c>
      <c r="C96" t="s">
        <v>3544</v>
      </c>
      <c r="D96" t="s">
        <v>175</v>
      </c>
      <c r="E96" t="s">
        <v>176</v>
      </c>
      <c r="F96">
        <v>9</v>
      </c>
      <c r="G96" t="s">
        <v>177</v>
      </c>
      <c r="H96" t="s">
        <v>2759</v>
      </c>
      <c r="I96" t="s">
        <v>3557</v>
      </c>
      <c r="J96" t="s">
        <v>3558</v>
      </c>
      <c r="K96" t="s">
        <v>2391</v>
      </c>
      <c r="L96" t="s">
        <v>3222</v>
      </c>
      <c r="M96" t="s">
        <v>2312</v>
      </c>
      <c r="N96" t="s">
        <v>3473</v>
      </c>
      <c r="O96" t="s">
        <v>3559</v>
      </c>
      <c r="P96">
        <v>2156</v>
      </c>
      <c r="Q96" t="s">
        <v>3560</v>
      </c>
      <c r="R96" t="s">
        <v>3321</v>
      </c>
      <c r="S96">
        <v>1</v>
      </c>
      <c r="T96" t="s">
        <v>3561</v>
      </c>
      <c r="U96" t="s">
        <v>2990</v>
      </c>
    </row>
    <row r="97" spans="1:21">
      <c r="A97" t="s">
        <v>2367</v>
      </c>
      <c r="B97" t="s">
        <v>3543</v>
      </c>
      <c r="C97" t="s">
        <v>3544</v>
      </c>
      <c r="D97" t="s">
        <v>220</v>
      </c>
      <c r="E97" t="s">
        <v>221</v>
      </c>
      <c r="F97">
        <v>11</v>
      </c>
      <c r="G97" t="s">
        <v>222</v>
      </c>
      <c r="H97" t="s">
        <v>2765</v>
      </c>
      <c r="I97" t="s">
        <v>3562</v>
      </c>
      <c r="J97" t="s">
        <v>3563</v>
      </c>
      <c r="K97" t="s">
        <v>2983</v>
      </c>
      <c r="L97" t="s">
        <v>2984</v>
      </c>
      <c r="M97" t="s">
        <v>2361</v>
      </c>
      <c r="N97" t="s">
        <v>3065</v>
      </c>
      <c r="O97" t="s">
        <v>3564</v>
      </c>
      <c r="P97">
        <v>2329</v>
      </c>
      <c r="Q97" t="s">
        <v>3565</v>
      </c>
      <c r="R97" t="s">
        <v>3068</v>
      </c>
      <c r="S97">
        <v>1</v>
      </c>
      <c r="T97" t="s">
        <v>3566</v>
      </c>
      <c r="U97" t="s">
        <v>2990</v>
      </c>
    </row>
    <row r="98" spans="1:21">
      <c r="A98" t="s">
        <v>2367</v>
      </c>
      <c r="B98" t="s">
        <v>3543</v>
      </c>
      <c r="C98" t="s">
        <v>3544</v>
      </c>
      <c r="D98" t="s">
        <v>213</v>
      </c>
      <c r="E98" t="s">
        <v>214</v>
      </c>
      <c r="F98">
        <v>14</v>
      </c>
      <c r="G98" t="s">
        <v>215</v>
      </c>
      <c r="H98" t="s">
        <v>2764</v>
      </c>
      <c r="I98" t="s">
        <v>3567</v>
      </c>
      <c r="J98" t="s">
        <v>3568</v>
      </c>
      <c r="K98" t="s">
        <v>2983</v>
      </c>
      <c r="L98" t="s">
        <v>2984</v>
      </c>
      <c r="M98" t="s">
        <v>2545</v>
      </c>
      <c r="N98" t="s">
        <v>2985</v>
      </c>
      <c r="O98" t="s">
        <v>3569</v>
      </c>
      <c r="P98">
        <v>2283</v>
      </c>
      <c r="Q98" t="s">
        <v>3570</v>
      </c>
      <c r="R98" t="s">
        <v>3571</v>
      </c>
      <c r="S98">
        <v>7</v>
      </c>
      <c r="T98" t="s">
        <v>3572</v>
      </c>
      <c r="U98" t="s">
        <v>2990</v>
      </c>
    </row>
    <row r="99" spans="1:21">
      <c r="A99" t="s">
        <v>2367</v>
      </c>
      <c r="B99" t="s">
        <v>3543</v>
      </c>
      <c r="C99" t="s">
        <v>3544</v>
      </c>
      <c r="D99" t="s">
        <v>238</v>
      </c>
      <c r="E99" t="s">
        <v>239</v>
      </c>
      <c r="F99">
        <v>11</v>
      </c>
      <c r="G99" t="s">
        <v>240</v>
      </c>
      <c r="H99" t="s">
        <v>2767</v>
      </c>
      <c r="I99" t="s">
        <v>3573</v>
      </c>
      <c r="J99" t="s">
        <v>3574</v>
      </c>
      <c r="K99" t="s">
        <v>2983</v>
      </c>
      <c r="L99" t="s">
        <v>2984</v>
      </c>
      <c r="M99" t="s">
        <v>2364</v>
      </c>
      <c r="N99" t="s">
        <v>2999</v>
      </c>
      <c r="O99" t="s">
        <v>3575</v>
      </c>
      <c r="P99">
        <v>2346</v>
      </c>
      <c r="Q99" t="s">
        <v>3576</v>
      </c>
      <c r="R99" t="s">
        <v>3577</v>
      </c>
      <c r="S99">
        <v>1</v>
      </c>
      <c r="T99" t="s">
        <v>3578</v>
      </c>
      <c r="U99" t="s">
        <v>2990</v>
      </c>
    </row>
    <row r="100" spans="1:21">
      <c r="A100" t="s">
        <v>2367</v>
      </c>
      <c r="B100" t="s">
        <v>3543</v>
      </c>
      <c r="C100" t="s">
        <v>3544</v>
      </c>
      <c r="D100" t="s">
        <v>192</v>
      </c>
      <c r="E100" t="s">
        <v>193</v>
      </c>
      <c r="F100">
        <v>12</v>
      </c>
      <c r="G100" t="s">
        <v>194</v>
      </c>
      <c r="H100" t="s">
        <v>2654</v>
      </c>
      <c r="I100" t="s">
        <v>3579</v>
      </c>
      <c r="J100" t="s">
        <v>3580</v>
      </c>
      <c r="K100" t="s">
        <v>2983</v>
      </c>
      <c r="L100" t="s">
        <v>2984</v>
      </c>
      <c r="M100" t="s">
        <v>2363</v>
      </c>
      <c r="N100" t="s">
        <v>3171</v>
      </c>
      <c r="O100" t="s">
        <v>3581</v>
      </c>
      <c r="P100">
        <v>2335</v>
      </c>
      <c r="Q100" t="s">
        <v>3582</v>
      </c>
      <c r="R100" t="s">
        <v>3154</v>
      </c>
      <c r="S100">
        <v>2</v>
      </c>
      <c r="T100" t="s">
        <v>3583</v>
      </c>
      <c r="U100" t="s">
        <v>2990</v>
      </c>
    </row>
    <row r="101" spans="1:21">
      <c r="A101" t="s">
        <v>2367</v>
      </c>
      <c r="B101" t="s">
        <v>3543</v>
      </c>
      <c r="C101" t="s">
        <v>3544</v>
      </c>
      <c r="D101" t="s">
        <v>228</v>
      </c>
      <c r="E101" t="s">
        <v>229</v>
      </c>
      <c r="F101">
        <v>9</v>
      </c>
      <c r="G101" t="s">
        <v>230</v>
      </c>
      <c r="H101" t="s">
        <v>2766</v>
      </c>
      <c r="I101" t="s">
        <v>3584</v>
      </c>
      <c r="J101" t="s">
        <v>3585</v>
      </c>
      <c r="K101" t="s">
        <v>2983</v>
      </c>
      <c r="L101" t="s">
        <v>2984</v>
      </c>
      <c r="M101" t="s">
        <v>2362</v>
      </c>
      <c r="N101" t="s">
        <v>3586</v>
      </c>
      <c r="O101" t="s">
        <v>3587</v>
      </c>
      <c r="P101">
        <v>2330</v>
      </c>
      <c r="Q101" t="s">
        <v>3588</v>
      </c>
      <c r="R101" t="s">
        <v>3148</v>
      </c>
      <c r="S101">
        <v>3</v>
      </c>
      <c r="T101" t="s">
        <v>3589</v>
      </c>
      <c r="U101" t="s">
        <v>2990</v>
      </c>
    </row>
    <row r="102" spans="1:21">
      <c r="A102" t="s">
        <v>2367</v>
      </c>
      <c r="B102" t="s">
        <v>3543</v>
      </c>
      <c r="C102" t="s">
        <v>3544</v>
      </c>
      <c r="D102" t="s">
        <v>205</v>
      </c>
      <c r="E102" t="s">
        <v>206</v>
      </c>
      <c r="F102">
        <v>8</v>
      </c>
      <c r="G102" t="s">
        <v>207</v>
      </c>
      <c r="H102" t="s">
        <v>2763</v>
      </c>
      <c r="I102" t="s">
        <v>3590</v>
      </c>
      <c r="J102" t="s">
        <v>3591</v>
      </c>
      <c r="K102" t="s">
        <v>2585</v>
      </c>
      <c r="L102" t="s">
        <v>3014</v>
      </c>
      <c r="M102" t="s">
        <v>2327</v>
      </c>
      <c r="N102" t="s">
        <v>3116</v>
      </c>
      <c r="O102" t="s">
        <v>3592</v>
      </c>
      <c r="P102">
        <v>2048</v>
      </c>
      <c r="Q102" t="s">
        <v>3593</v>
      </c>
      <c r="R102" t="s">
        <v>3594</v>
      </c>
      <c r="S102">
        <v>1</v>
      </c>
      <c r="T102" t="s">
        <v>3595</v>
      </c>
      <c r="U102" t="s">
        <v>2990</v>
      </c>
    </row>
    <row r="103" spans="1:21">
      <c r="A103" t="s">
        <v>2367</v>
      </c>
      <c r="B103" t="s">
        <v>3543</v>
      </c>
      <c r="C103" t="s">
        <v>3544</v>
      </c>
      <c r="D103" t="s">
        <v>202</v>
      </c>
      <c r="E103" t="s">
        <v>203</v>
      </c>
      <c r="F103">
        <v>12</v>
      </c>
      <c r="G103" t="s">
        <v>204</v>
      </c>
      <c r="H103" t="s">
        <v>2762</v>
      </c>
      <c r="I103" t="s">
        <v>3596</v>
      </c>
      <c r="J103" t="s">
        <v>3597</v>
      </c>
      <c r="K103" t="s">
        <v>2585</v>
      </c>
      <c r="L103" t="s">
        <v>3014</v>
      </c>
      <c r="M103" t="s">
        <v>2327</v>
      </c>
      <c r="N103" t="s">
        <v>3116</v>
      </c>
      <c r="O103" t="s">
        <v>3598</v>
      </c>
      <c r="P103">
        <v>2052</v>
      </c>
      <c r="Q103" t="s">
        <v>3599</v>
      </c>
      <c r="R103" t="s">
        <v>3041</v>
      </c>
      <c r="S103">
        <v>1</v>
      </c>
      <c r="T103" t="s">
        <v>3600</v>
      </c>
      <c r="U103" t="s">
        <v>2990</v>
      </c>
    </row>
    <row r="104" spans="1:21">
      <c r="A104" t="s">
        <v>2367</v>
      </c>
      <c r="B104" t="s">
        <v>3543</v>
      </c>
      <c r="C104" t="s">
        <v>3544</v>
      </c>
      <c r="D104" t="s">
        <v>199</v>
      </c>
      <c r="E104" t="s">
        <v>200</v>
      </c>
      <c r="F104">
        <v>10</v>
      </c>
      <c r="G104" t="s">
        <v>201</v>
      </c>
      <c r="H104" t="s">
        <v>2761</v>
      </c>
      <c r="I104" t="s">
        <v>3601</v>
      </c>
      <c r="J104" t="s">
        <v>3602</v>
      </c>
      <c r="K104" t="s">
        <v>2983</v>
      </c>
      <c r="L104" t="s">
        <v>2984</v>
      </c>
      <c r="M104" t="s">
        <v>2545</v>
      </c>
      <c r="N104" t="s">
        <v>2985</v>
      </c>
      <c r="O104" t="s">
        <v>3603</v>
      </c>
      <c r="P104">
        <v>2285</v>
      </c>
      <c r="Q104" t="s">
        <v>3604</v>
      </c>
      <c r="R104" t="s">
        <v>3061</v>
      </c>
      <c r="S104">
        <v>2</v>
      </c>
      <c r="T104" t="s">
        <v>3605</v>
      </c>
      <c r="U104" t="s">
        <v>2990</v>
      </c>
    </row>
    <row r="105" spans="1:21">
      <c r="A105" t="s">
        <v>2377</v>
      </c>
      <c r="B105" t="s">
        <v>3606</v>
      </c>
      <c r="C105" t="s">
        <v>3607</v>
      </c>
      <c r="D105" t="s">
        <v>311</v>
      </c>
      <c r="E105" t="s">
        <v>312</v>
      </c>
      <c r="F105">
        <v>9</v>
      </c>
      <c r="G105" t="s">
        <v>313</v>
      </c>
      <c r="H105" t="s">
        <v>2771</v>
      </c>
      <c r="I105" t="s">
        <v>3608</v>
      </c>
      <c r="J105" t="s">
        <v>3609</v>
      </c>
      <c r="K105" t="s">
        <v>3045</v>
      </c>
      <c r="L105" t="s">
        <v>3046</v>
      </c>
      <c r="M105" t="s">
        <v>2305</v>
      </c>
      <c r="N105" t="s">
        <v>3363</v>
      </c>
      <c r="O105" t="s">
        <v>3610</v>
      </c>
      <c r="P105">
        <v>2114</v>
      </c>
      <c r="Q105" t="s">
        <v>3611</v>
      </c>
      <c r="R105" t="s">
        <v>3612</v>
      </c>
      <c r="S105">
        <v>1</v>
      </c>
      <c r="T105" t="s">
        <v>3613</v>
      </c>
      <c r="U105" t="s">
        <v>2990</v>
      </c>
    </row>
    <row r="106" spans="1:21">
      <c r="A106" t="s">
        <v>2377</v>
      </c>
      <c r="B106" t="s">
        <v>3606</v>
      </c>
      <c r="C106" t="s">
        <v>3607</v>
      </c>
      <c r="D106" t="s">
        <v>287</v>
      </c>
      <c r="E106" t="s">
        <v>288</v>
      </c>
      <c r="F106">
        <v>13</v>
      </c>
      <c r="G106" t="s">
        <v>289</v>
      </c>
      <c r="H106" t="s">
        <v>2778</v>
      </c>
      <c r="I106" t="s">
        <v>3614</v>
      </c>
      <c r="J106" t="s">
        <v>3615</v>
      </c>
      <c r="K106" t="s">
        <v>3045</v>
      </c>
      <c r="L106" t="s">
        <v>3046</v>
      </c>
      <c r="M106" t="s">
        <v>2303</v>
      </c>
      <c r="N106" t="s">
        <v>3616</v>
      </c>
      <c r="O106" t="s">
        <v>3617</v>
      </c>
      <c r="P106">
        <v>2111</v>
      </c>
      <c r="Q106" t="s">
        <v>3618</v>
      </c>
      <c r="R106" t="s">
        <v>3619</v>
      </c>
      <c r="S106">
        <v>3</v>
      </c>
      <c r="T106" t="s">
        <v>3620</v>
      </c>
      <c r="U106" t="s">
        <v>2990</v>
      </c>
    </row>
    <row r="107" spans="1:21">
      <c r="A107" t="s">
        <v>2377</v>
      </c>
      <c r="B107" t="s">
        <v>3606</v>
      </c>
      <c r="C107" t="s">
        <v>3607</v>
      </c>
      <c r="D107" t="s">
        <v>262</v>
      </c>
      <c r="E107" t="s">
        <v>263</v>
      </c>
      <c r="F107">
        <v>12</v>
      </c>
      <c r="G107" t="s">
        <v>264</v>
      </c>
      <c r="H107" t="s">
        <v>2772</v>
      </c>
      <c r="I107" t="s">
        <v>3621</v>
      </c>
      <c r="J107" t="s">
        <v>3622</v>
      </c>
      <c r="K107" t="s">
        <v>2585</v>
      </c>
      <c r="L107" t="s">
        <v>3014</v>
      </c>
      <c r="M107" t="s">
        <v>2327</v>
      </c>
      <c r="N107" t="s">
        <v>3116</v>
      </c>
      <c r="O107" t="s">
        <v>3623</v>
      </c>
      <c r="P107">
        <v>2047</v>
      </c>
      <c r="Q107" t="s">
        <v>3624</v>
      </c>
      <c r="R107" t="s">
        <v>3625</v>
      </c>
      <c r="S107">
        <v>1</v>
      </c>
      <c r="T107" t="s">
        <v>3626</v>
      </c>
      <c r="U107" t="s">
        <v>2990</v>
      </c>
    </row>
    <row r="108" spans="1:21">
      <c r="A108" t="s">
        <v>2377</v>
      </c>
      <c r="B108" t="s">
        <v>3606</v>
      </c>
      <c r="C108" t="s">
        <v>3607</v>
      </c>
      <c r="D108" t="s">
        <v>265</v>
      </c>
      <c r="E108" t="s">
        <v>266</v>
      </c>
      <c r="F108">
        <v>11</v>
      </c>
      <c r="G108" t="s">
        <v>267</v>
      </c>
      <c r="H108" t="s">
        <v>2773</v>
      </c>
      <c r="I108" t="s">
        <v>3627</v>
      </c>
      <c r="J108" t="s">
        <v>3628</v>
      </c>
      <c r="K108" t="s">
        <v>2983</v>
      </c>
      <c r="L108" t="s">
        <v>2984</v>
      </c>
      <c r="M108" t="s">
        <v>2545</v>
      </c>
      <c r="N108" t="s">
        <v>2985</v>
      </c>
      <c r="O108" t="s">
        <v>3629</v>
      </c>
      <c r="P108">
        <v>2282</v>
      </c>
      <c r="Q108" t="s">
        <v>3630</v>
      </c>
      <c r="R108" t="s">
        <v>3041</v>
      </c>
      <c r="S108">
        <v>3</v>
      </c>
      <c r="T108" t="s">
        <v>3631</v>
      </c>
      <c r="U108" t="s">
        <v>2990</v>
      </c>
    </row>
    <row r="109" spans="1:21">
      <c r="A109" t="s">
        <v>2377</v>
      </c>
      <c r="B109" t="s">
        <v>3606</v>
      </c>
      <c r="C109" t="s">
        <v>3607</v>
      </c>
      <c r="D109" t="s">
        <v>245</v>
      </c>
      <c r="E109" t="s">
        <v>246</v>
      </c>
      <c r="F109">
        <v>9</v>
      </c>
      <c r="G109" t="s">
        <v>247</v>
      </c>
      <c r="H109" t="s">
        <v>2768</v>
      </c>
      <c r="I109" t="s">
        <v>3632</v>
      </c>
      <c r="J109" t="s">
        <v>3633</v>
      </c>
      <c r="K109" t="s">
        <v>2300</v>
      </c>
      <c r="L109" t="s">
        <v>3108</v>
      </c>
      <c r="M109" t="s">
        <v>2585</v>
      </c>
      <c r="N109" t="s">
        <v>3634</v>
      </c>
      <c r="O109" t="s">
        <v>3635</v>
      </c>
      <c r="P109">
        <v>1942</v>
      </c>
      <c r="Q109" t="s">
        <v>3636</v>
      </c>
      <c r="R109" t="s">
        <v>3637</v>
      </c>
      <c r="S109">
        <v>1</v>
      </c>
      <c r="T109" t="s">
        <v>3638</v>
      </c>
      <c r="U109" t="s">
        <v>2990</v>
      </c>
    </row>
    <row r="110" spans="1:21">
      <c r="A110" t="s">
        <v>2377</v>
      </c>
      <c r="B110" t="s">
        <v>3606</v>
      </c>
      <c r="C110" t="s">
        <v>3607</v>
      </c>
      <c r="D110" t="s">
        <v>268</v>
      </c>
      <c r="E110" t="s">
        <v>269</v>
      </c>
      <c r="F110">
        <v>8</v>
      </c>
      <c r="G110" t="s">
        <v>270</v>
      </c>
      <c r="H110" t="s">
        <v>2774</v>
      </c>
      <c r="I110" t="s">
        <v>3639</v>
      </c>
      <c r="J110" t="s">
        <v>3640</v>
      </c>
      <c r="K110" t="s">
        <v>2585</v>
      </c>
      <c r="L110" t="s">
        <v>3014</v>
      </c>
      <c r="M110" t="s">
        <v>2327</v>
      </c>
      <c r="N110" t="s">
        <v>3116</v>
      </c>
      <c r="O110" t="s">
        <v>3641</v>
      </c>
      <c r="P110">
        <v>2041</v>
      </c>
      <c r="Q110" t="s">
        <v>3642</v>
      </c>
      <c r="R110" t="s">
        <v>3619</v>
      </c>
      <c r="S110">
        <v>1</v>
      </c>
      <c r="T110" t="s">
        <v>3643</v>
      </c>
      <c r="U110" t="s">
        <v>2990</v>
      </c>
    </row>
    <row r="111" spans="1:21">
      <c r="A111" t="s">
        <v>2377</v>
      </c>
      <c r="B111" t="s">
        <v>3606</v>
      </c>
      <c r="C111" t="s">
        <v>3607</v>
      </c>
      <c r="D111" t="s">
        <v>248</v>
      </c>
      <c r="E111" t="s">
        <v>249</v>
      </c>
      <c r="F111">
        <v>10</v>
      </c>
      <c r="G111" t="s">
        <v>250</v>
      </c>
      <c r="H111" t="s">
        <v>2769</v>
      </c>
      <c r="I111" t="s">
        <v>3644</v>
      </c>
      <c r="J111" t="s">
        <v>3645</v>
      </c>
      <c r="K111" t="s">
        <v>2300</v>
      </c>
      <c r="L111" t="s">
        <v>3108</v>
      </c>
      <c r="M111" t="s">
        <v>2585</v>
      </c>
      <c r="N111" t="s">
        <v>3634</v>
      </c>
      <c r="O111" t="s">
        <v>3646</v>
      </c>
      <c r="P111">
        <v>1939</v>
      </c>
      <c r="Q111" t="s">
        <v>3647</v>
      </c>
      <c r="R111" t="s">
        <v>3648</v>
      </c>
      <c r="S111">
        <v>3</v>
      </c>
      <c r="T111" t="s">
        <v>3649</v>
      </c>
      <c r="U111" t="s">
        <v>2990</v>
      </c>
    </row>
    <row r="112" spans="1:21">
      <c r="A112" t="s">
        <v>2377</v>
      </c>
      <c r="B112" t="s">
        <v>3606</v>
      </c>
      <c r="C112" t="s">
        <v>3607</v>
      </c>
      <c r="D112" t="s">
        <v>301</v>
      </c>
      <c r="E112" t="s">
        <v>302</v>
      </c>
      <c r="F112">
        <v>8</v>
      </c>
      <c r="G112" t="s">
        <v>303</v>
      </c>
      <c r="H112" t="s">
        <v>2780</v>
      </c>
      <c r="I112" t="s">
        <v>3650</v>
      </c>
      <c r="J112" t="s">
        <v>3651</v>
      </c>
      <c r="K112" t="s">
        <v>2585</v>
      </c>
      <c r="L112" t="s">
        <v>3014</v>
      </c>
      <c r="M112" t="s">
        <v>2327</v>
      </c>
      <c r="N112" t="s">
        <v>3116</v>
      </c>
      <c r="O112" t="s">
        <v>3652</v>
      </c>
      <c r="P112">
        <v>2056</v>
      </c>
      <c r="Q112" t="s">
        <v>3653</v>
      </c>
      <c r="R112" t="s">
        <v>3142</v>
      </c>
      <c r="S112">
        <v>3</v>
      </c>
      <c r="T112" t="s">
        <v>3654</v>
      </c>
      <c r="U112" t="s">
        <v>2990</v>
      </c>
    </row>
    <row r="113" spans="1:21">
      <c r="A113" t="s">
        <v>2377</v>
      </c>
      <c r="B113" t="s">
        <v>3606</v>
      </c>
      <c r="C113" t="s">
        <v>3607</v>
      </c>
      <c r="D113" t="s">
        <v>271</v>
      </c>
      <c r="E113" t="s">
        <v>272</v>
      </c>
      <c r="F113">
        <v>7</v>
      </c>
      <c r="G113" t="s">
        <v>273</v>
      </c>
      <c r="H113" t="s">
        <v>2775</v>
      </c>
      <c r="I113" t="s">
        <v>3655</v>
      </c>
      <c r="J113" t="s">
        <v>3656</v>
      </c>
      <c r="K113" t="s">
        <v>2300</v>
      </c>
      <c r="L113" t="s">
        <v>3108</v>
      </c>
      <c r="M113" t="s">
        <v>2585</v>
      </c>
      <c r="N113" t="s">
        <v>3634</v>
      </c>
      <c r="O113" t="s">
        <v>3657</v>
      </c>
      <c r="P113">
        <v>1940</v>
      </c>
      <c r="Q113" t="s">
        <v>3658</v>
      </c>
      <c r="R113" t="s">
        <v>3619</v>
      </c>
      <c r="S113">
        <v>1</v>
      </c>
      <c r="T113" t="s">
        <v>3659</v>
      </c>
      <c r="U113" t="s">
        <v>2990</v>
      </c>
    </row>
    <row r="114" spans="1:21">
      <c r="A114" t="s">
        <v>2377</v>
      </c>
      <c r="B114" t="s">
        <v>3606</v>
      </c>
      <c r="C114" t="s">
        <v>3607</v>
      </c>
      <c r="D114" t="s">
        <v>277</v>
      </c>
      <c r="E114" t="s">
        <v>278</v>
      </c>
      <c r="F114">
        <v>9</v>
      </c>
      <c r="G114" t="s">
        <v>279</v>
      </c>
      <c r="H114" t="s">
        <v>2777</v>
      </c>
      <c r="I114" t="s">
        <v>3660</v>
      </c>
      <c r="J114" t="s">
        <v>3661</v>
      </c>
      <c r="K114" t="s">
        <v>2585</v>
      </c>
      <c r="L114" t="s">
        <v>3014</v>
      </c>
      <c r="M114" t="s">
        <v>2327</v>
      </c>
      <c r="N114" t="s">
        <v>3116</v>
      </c>
      <c r="O114" t="s">
        <v>3662</v>
      </c>
      <c r="P114">
        <v>2042</v>
      </c>
      <c r="Q114" t="s">
        <v>3663</v>
      </c>
      <c r="R114" t="s">
        <v>3619</v>
      </c>
      <c r="S114">
        <v>1</v>
      </c>
      <c r="T114" t="s">
        <v>3664</v>
      </c>
      <c r="U114" t="s">
        <v>2990</v>
      </c>
    </row>
    <row r="115" spans="1:21">
      <c r="A115" t="s">
        <v>2377</v>
      </c>
      <c r="B115" t="s">
        <v>3606</v>
      </c>
      <c r="C115" t="s">
        <v>3607</v>
      </c>
      <c r="D115" t="s">
        <v>274</v>
      </c>
      <c r="E115" t="s">
        <v>275</v>
      </c>
      <c r="F115">
        <v>8</v>
      </c>
      <c r="G115" t="s">
        <v>276</v>
      </c>
      <c r="H115" t="s">
        <v>2776</v>
      </c>
      <c r="I115" t="s">
        <v>3665</v>
      </c>
      <c r="J115" t="s">
        <v>3666</v>
      </c>
      <c r="K115" t="s">
        <v>2585</v>
      </c>
      <c r="L115" t="s">
        <v>3014</v>
      </c>
      <c r="M115" t="s">
        <v>2327</v>
      </c>
      <c r="N115" t="s">
        <v>3116</v>
      </c>
      <c r="O115" t="s">
        <v>3667</v>
      </c>
      <c r="P115">
        <v>2038</v>
      </c>
      <c r="Q115" t="s">
        <v>3668</v>
      </c>
      <c r="R115" t="s">
        <v>3669</v>
      </c>
      <c r="S115">
        <v>11</v>
      </c>
      <c r="T115" t="s">
        <v>3670</v>
      </c>
      <c r="U115" t="s">
        <v>2990</v>
      </c>
    </row>
    <row r="116" spans="1:21">
      <c r="A116" t="s">
        <v>2377</v>
      </c>
      <c r="B116" t="s">
        <v>3606</v>
      </c>
      <c r="C116" t="s">
        <v>3607</v>
      </c>
      <c r="D116" t="s">
        <v>308</v>
      </c>
      <c r="E116" t="s">
        <v>309</v>
      </c>
      <c r="F116">
        <v>9</v>
      </c>
      <c r="G116" t="s">
        <v>310</v>
      </c>
      <c r="H116" t="s">
        <v>2770</v>
      </c>
      <c r="I116" t="s">
        <v>3671</v>
      </c>
      <c r="J116" t="s">
        <v>3672</v>
      </c>
      <c r="K116" t="s">
        <v>2983</v>
      </c>
      <c r="L116" t="s">
        <v>2984</v>
      </c>
      <c r="M116" t="s">
        <v>2545</v>
      </c>
      <c r="N116" t="s">
        <v>2985</v>
      </c>
      <c r="O116" t="s">
        <v>3673</v>
      </c>
      <c r="P116">
        <v>2303</v>
      </c>
      <c r="Q116" t="s">
        <v>3674</v>
      </c>
      <c r="R116" t="s">
        <v>3675</v>
      </c>
      <c r="S116">
        <v>8</v>
      </c>
      <c r="T116" t="s">
        <v>3676</v>
      </c>
      <c r="U116" t="s">
        <v>2990</v>
      </c>
    </row>
    <row r="117" spans="1:21">
      <c r="A117" t="s">
        <v>2377</v>
      </c>
      <c r="B117" t="s">
        <v>3606</v>
      </c>
      <c r="C117" t="s">
        <v>3607</v>
      </c>
      <c r="D117" t="s">
        <v>290</v>
      </c>
      <c r="E117" t="s">
        <v>291</v>
      </c>
      <c r="F117">
        <v>10</v>
      </c>
      <c r="G117" t="s">
        <v>292</v>
      </c>
      <c r="H117" t="s">
        <v>2779</v>
      </c>
      <c r="I117" t="s">
        <v>3677</v>
      </c>
      <c r="J117" t="s">
        <v>3678</v>
      </c>
      <c r="K117" t="s">
        <v>3045</v>
      </c>
      <c r="L117" t="s">
        <v>3046</v>
      </c>
      <c r="M117" t="s">
        <v>2311</v>
      </c>
      <c r="N117" t="s">
        <v>3401</v>
      </c>
      <c r="O117" t="s">
        <v>3679</v>
      </c>
      <c r="P117">
        <v>2138</v>
      </c>
      <c r="Q117" t="s">
        <v>3680</v>
      </c>
      <c r="R117" t="s">
        <v>3142</v>
      </c>
      <c r="S117">
        <v>1</v>
      </c>
      <c r="T117" t="s">
        <v>3681</v>
      </c>
      <c r="U117" t="s">
        <v>2990</v>
      </c>
    </row>
    <row r="118" spans="1:21">
      <c r="A118" t="s">
        <v>2530</v>
      </c>
      <c r="B118" t="s">
        <v>3682</v>
      </c>
      <c r="C118" t="s">
        <v>3683</v>
      </c>
      <c r="D118" t="s">
        <v>1166</v>
      </c>
      <c r="E118" t="s">
        <v>1167</v>
      </c>
      <c r="F118">
        <v>7</v>
      </c>
      <c r="G118" t="s">
        <v>1168</v>
      </c>
      <c r="H118" t="s">
        <v>2785</v>
      </c>
      <c r="I118" t="s">
        <v>3684</v>
      </c>
      <c r="J118" t="s">
        <v>3685</v>
      </c>
      <c r="K118" t="s">
        <v>2585</v>
      </c>
      <c r="L118" t="s">
        <v>3014</v>
      </c>
      <c r="M118" t="s">
        <v>2327</v>
      </c>
      <c r="N118" t="s">
        <v>3116</v>
      </c>
      <c r="O118" t="s">
        <v>3686</v>
      </c>
      <c r="P118">
        <v>2034</v>
      </c>
      <c r="Q118" t="s">
        <v>3687</v>
      </c>
      <c r="R118" t="s">
        <v>3688</v>
      </c>
      <c r="S118">
        <v>3</v>
      </c>
      <c r="T118" t="s">
        <v>3689</v>
      </c>
      <c r="U118" t="s">
        <v>2990</v>
      </c>
    </row>
    <row r="119" spans="1:21">
      <c r="A119" t="s">
        <v>2530</v>
      </c>
      <c r="B119" t="s">
        <v>3682</v>
      </c>
      <c r="C119" t="s">
        <v>3683</v>
      </c>
      <c r="D119" t="s">
        <v>1143</v>
      </c>
      <c r="E119" t="s">
        <v>1144</v>
      </c>
      <c r="F119">
        <v>7</v>
      </c>
      <c r="G119" t="s">
        <v>1145</v>
      </c>
      <c r="H119" t="s">
        <v>2781</v>
      </c>
      <c r="I119" t="s">
        <v>3690</v>
      </c>
      <c r="J119" t="s">
        <v>3691</v>
      </c>
      <c r="K119" t="s">
        <v>2585</v>
      </c>
      <c r="L119" t="s">
        <v>3014</v>
      </c>
      <c r="M119" t="s">
        <v>3453</v>
      </c>
      <c r="N119" t="s">
        <v>3454</v>
      </c>
      <c r="O119" t="s">
        <v>3692</v>
      </c>
      <c r="P119">
        <v>1987</v>
      </c>
      <c r="Q119" t="s">
        <v>3693</v>
      </c>
      <c r="R119" t="s">
        <v>3694</v>
      </c>
      <c r="S119">
        <v>1</v>
      </c>
      <c r="T119" t="s">
        <v>3695</v>
      </c>
      <c r="U119" t="s">
        <v>2990</v>
      </c>
    </row>
    <row r="120" spans="1:21">
      <c r="A120" t="s">
        <v>2530</v>
      </c>
      <c r="B120" t="s">
        <v>3682</v>
      </c>
      <c r="C120" t="s">
        <v>3683</v>
      </c>
      <c r="D120" t="s">
        <v>1154</v>
      </c>
      <c r="E120" t="s">
        <v>1155</v>
      </c>
      <c r="F120">
        <v>10</v>
      </c>
      <c r="G120" t="s">
        <v>1156</v>
      </c>
      <c r="H120" t="s">
        <v>2783</v>
      </c>
      <c r="I120" t="s">
        <v>3696</v>
      </c>
      <c r="J120" t="s">
        <v>3697</v>
      </c>
      <c r="K120" t="s">
        <v>3045</v>
      </c>
      <c r="L120" t="s">
        <v>3046</v>
      </c>
      <c r="M120" t="s">
        <v>2333</v>
      </c>
      <c r="N120" t="s">
        <v>3215</v>
      </c>
      <c r="O120" t="s">
        <v>3698</v>
      </c>
      <c r="P120">
        <v>2097</v>
      </c>
      <c r="Q120" t="s">
        <v>3699</v>
      </c>
      <c r="R120" t="s">
        <v>3700</v>
      </c>
      <c r="S120">
        <v>4</v>
      </c>
      <c r="T120" t="s">
        <v>3701</v>
      </c>
      <c r="U120" t="s">
        <v>2990</v>
      </c>
    </row>
    <row r="121" spans="1:21">
      <c r="A121" t="s">
        <v>2530</v>
      </c>
      <c r="B121" t="s">
        <v>3682</v>
      </c>
      <c r="C121" t="s">
        <v>3683</v>
      </c>
      <c r="D121" t="s">
        <v>1160</v>
      </c>
      <c r="E121" t="s">
        <v>1161</v>
      </c>
      <c r="F121">
        <v>9</v>
      </c>
      <c r="G121" t="s">
        <v>1162</v>
      </c>
      <c r="H121" t="s">
        <v>2784</v>
      </c>
      <c r="I121" t="s">
        <v>3702</v>
      </c>
      <c r="J121" t="s">
        <v>3703</v>
      </c>
      <c r="K121" t="s">
        <v>2585</v>
      </c>
      <c r="L121" t="s">
        <v>3014</v>
      </c>
      <c r="M121" t="s">
        <v>2327</v>
      </c>
      <c r="N121" t="s">
        <v>3116</v>
      </c>
      <c r="O121" t="s">
        <v>3704</v>
      </c>
      <c r="P121">
        <v>2033</v>
      </c>
      <c r="Q121" t="s">
        <v>3705</v>
      </c>
      <c r="R121" t="s">
        <v>3706</v>
      </c>
      <c r="S121">
        <v>2</v>
      </c>
      <c r="T121" t="s">
        <v>3707</v>
      </c>
      <c r="U121" t="s">
        <v>2990</v>
      </c>
    </row>
    <row r="122" spans="1:21">
      <c r="A122" t="s">
        <v>2530</v>
      </c>
      <c r="B122" t="s">
        <v>3682</v>
      </c>
      <c r="C122" t="s">
        <v>3683</v>
      </c>
      <c r="D122" t="s">
        <v>1184</v>
      </c>
      <c r="E122" t="s">
        <v>1185</v>
      </c>
      <c r="F122">
        <v>10</v>
      </c>
      <c r="G122" t="s">
        <v>1186</v>
      </c>
      <c r="H122" t="s">
        <v>2788</v>
      </c>
      <c r="I122" t="s">
        <v>3708</v>
      </c>
      <c r="J122" t="s">
        <v>3709</v>
      </c>
      <c r="K122" t="s">
        <v>2300</v>
      </c>
      <c r="L122" t="s">
        <v>3108</v>
      </c>
      <c r="M122" t="s">
        <v>2391</v>
      </c>
      <c r="N122" t="s">
        <v>3710</v>
      </c>
      <c r="O122" t="s">
        <v>3711</v>
      </c>
      <c r="P122">
        <v>1955</v>
      </c>
      <c r="Q122" t="s">
        <v>3712</v>
      </c>
      <c r="R122" t="s">
        <v>3648</v>
      </c>
      <c r="S122">
        <v>4</v>
      </c>
      <c r="T122" t="s">
        <v>3713</v>
      </c>
      <c r="U122" t="s">
        <v>2990</v>
      </c>
    </row>
    <row r="123" spans="1:21">
      <c r="A123" t="s">
        <v>2530</v>
      </c>
      <c r="B123" t="s">
        <v>3682</v>
      </c>
      <c r="C123" t="s">
        <v>3683</v>
      </c>
      <c r="D123" t="s">
        <v>1210</v>
      </c>
      <c r="E123" t="s">
        <v>1211</v>
      </c>
      <c r="F123">
        <v>8</v>
      </c>
      <c r="G123" t="s">
        <v>1212</v>
      </c>
      <c r="H123" t="s">
        <v>2792</v>
      </c>
      <c r="I123" t="s">
        <v>3714</v>
      </c>
      <c r="J123" t="s">
        <v>3715</v>
      </c>
      <c r="K123" t="s">
        <v>2983</v>
      </c>
      <c r="L123" t="s">
        <v>2984</v>
      </c>
      <c r="M123" t="s">
        <v>2545</v>
      </c>
      <c r="N123" t="s">
        <v>2985</v>
      </c>
      <c r="O123" t="s">
        <v>3716</v>
      </c>
      <c r="P123">
        <v>2300</v>
      </c>
      <c r="Q123" t="s">
        <v>3717</v>
      </c>
      <c r="R123" t="s">
        <v>3625</v>
      </c>
      <c r="S123">
        <v>4</v>
      </c>
      <c r="T123" t="s">
        <v>3718</v>
      </c>
      <c r="U123" t="s">
        <v>2990</v>
      </c>
    </row>
    <row r="124" spans="1:21">
      <c r="A124" t="s">
        <v>2530</v>
      </c>
      <c r="B124" t="s">
        <v>3682</v>
      </c>
      <c r="C124" t="s">
        <v>3683</v>
      </c>
      <c r="D124" t="s">
        <v>1223</v>
      </c>
      <c r="E124" t="s">
        <v>1224</v>
      </c>
      <c r="F124">
        <v>8</v>
      </c>
      <c r="G124" t="s">
        <v>1225</v>
      </c>
      <c r="H124" t="s">
        <v>2793</v>
      </c>
      <c r="I124" t="s">
        <v>3719</v>
      </c>
      <c r="J124" t="s">
        <v>3720</v>
      </c>
      <c r="K124" t="s">
        <v>2391</v>
      </c>
      <c r="L124" t="s">
        <v>3222</v>
      </c>
      <c r="M124" t="s">
        <v>2462</v>
      </c>
      <c r="N124" t="s">
        <v>3223</v>
      </c>
      <c r="O124" t="s">
        <v>3721</v>
      </c>
      <c r="P124">
        <v>2260</v>
      </c>
      <c r="Q124" t="s">
        <v>3722</v>
      </c>
      <c r="R124" t="s">
        <v>3571</v>
      </c>
      <c r="S124">
        <v>1</v>
      </c>
      <c r="T124" t="s">
        <v>3723</v>
      </c>
      <c r="U124" t="s">
        <v>2990</v>
      </c>
    </row>
    <row r="125" spans="1:21">
      <c r="A125" t="s">
        <v>2530</v>
      </c>
      <c r="B125" t="s">
        <v>3682</v>
      </c>
      <c r="C125" t="s">
        <v>3683</v>
      </c>
      <c r="D125" t="s">
        <v>1187</v>
      </c>
      <c r="E125" t="s">
        <v>1188</v>
      </c>
      <c r="F125">
        <v>8</v>
      </c>
      <c r="G125" t="s">
        <v>1189</v>
      </c>
      <c r="H125" t="s">
        <v>2789</v>
      </c>
      <c r="I125" t="s">
        <v>3724</v>
      </c>
      <c r="J125" t="s">
        <v>3725</v>
      </c>
      <c r="K125" t="s">
        <v>2983</v>
      </c>
      <c r="L125" t="s">
        <v>2984</v>
      </c>
      <c r="M125" t="s">
        <v>2545</v>
      </c>
      <c r="N125" t="s">
        <v>2985</v>
      </c>
      <c r="O125" t="s">
        <v>3726</v>
      </c>
      <c r="P125">
        <v>2300</v>
      </c>
      <c r="Q125" t="s">
        <v>3717</v>
      </c>
      <c r="R125" t="s">
        <v>3727</v>
      </c>
      <c r="S125">
        <v>2</v>
      </c>
      <c r="T125" t="s">
        <v>3728</v>
      </c>
      <c r="U125" t="s">
        <v>2990</v>
      </c>
    </row>
    <row r="126" spans="1:21">
      <c r="A126" t="s">
        <v>2530</v>
      </c>
      <c r="B126" t="s">
        <v>3682</v>
      </c>
      <c r="C126" t="s">
        <v>3683</v>
      </c>
      <c r="D126" t="s">
        <v>1201</v>
      </c>
      <c r="E126" t="s">
        <v>1202</v>
      </c>
      <c r="F126">
        <v>8</v>
      </c>
      <c r="G126" t="s">
        <v>1203</v>
      </c>
      <c r="H126" t="s">
        <v>2790</v>
      </c>
      <c r="I126" t="s">
        <v>3729</v>
      </c>
      <c r="J126" t="s">
        <v>3730</v>
      </c>
      <c r="K126" t="s">
        <v>2585</v>
      </c>
      <c r="L126" t="s">
        <v>3014</v>
      </c>
      <c r="M126" t="s">
        <v>3731</v>
      </c>
      <c r="N126" t="s">
        <v>3732</v>
      </c>
      <c r="O126" t="s">
        <v>3733</v>
      </c>
      <c r="P126">
        <v>2000</v>
      </c>
      <c r="Q126" t="s">
        <v>3734</v>
      </c>
      <c r="R126" t="s">
        <v>3735</v>
      </c>
      <c r="S126">
        <v>1</v>
      </c>
      <c r="T126" t="s">
        <v>3736</v>
      </c>
      <c r="U126" t="s">
        <v>2990</v>
      </c>
    </row>
    <row r="127" spans="1:21">
      <c r="A127" t="s">
        <v>2530</v>
      </c>
      <c r="B127" t="s">
        <v>3682</v>
      </c>
      <c r="C127" t="s">
        <v>3683</v>
      </c>
      <c r="D127" t="s">
        <v>1177</v>
      </c>
      <c r="E127" t="s">
        <v>1178</v>
      </c>
      <c r="F127">
        <v>11</v>
      </c>
      <c r="G127" t="s">
        <v>1179</v>
      </c>
      <c r="H127" t="s">
        <v>2787</v>
      </c>
      <c r="I127" t="s">
        <v>3737</v>
      </c>
      <c r="J127" t="s">
        <v>3738</v>
      </c>
      <c r="K127" t="s">
        <v>2585</v>
      </c>
      <c r="L127" t="s">
        <v>3014</v>
      </c>
      <c r="M127" t="s">
        <v>3731</v>
      </c>
      <c r="N127" t="s">
        <v>3732</v>
      </c>
      <c r="O127" t="s">
        <v>3739</v>
      </c>
      <c r="P127">
        <v>2002</v>
      </c>
      <c r="Q127" t="s">
        <v>3740</v>
      </c>
      <c r="R127" t="s">
        <v>3741</v>
      </c>
      <c r="S127">
        <v>2</v>
      </c>
      <c r="T127" t="s">
        <v>3742</v>
      </c>
      <c r="U127" t="s">
        <v>2990</v>
      </c>
    </row>
    <row r="128" spans="1:21">
      <c r="A128" t="s">
        <v>2530</v>
      </c>
      <c r="B128" t="s">
        <v>3682</v>
      </c>
      <c r="C128" t="s">
        <v>3683</v>
      </c>
      <c r="D128" t="s">
        <v>1148</v>
      </c>
      <c r="E128" t="s">
        <v>1149</v>
      </c>
      <c r="F128">
        <v>12</v>
      </c>
      <c r="G128" t="s">
        <v>1150</v>
      </c>
      <c r="H128" t="s">
        <v>2782</v>
      </c>
      <c r="I128" t="s">
        <v>3743</v>
      </c>
      <c r="J128" t="s">
        <v>3744</v>
      </c>
      <c r="K128" t="s">
        <v>2585</v>
      </c>
      <c r="L128" t="s">
        <v>3014</v>
      </c>
      <c r="M128" t="s">
        <v>3418</v>
      </c>
      <c r="N128" t="s">
        <v>3419</v>
      </c>
      <c r="O128" t="s">
        <v>3745</v>
      </c>
      <c r="P128">
        <v>1991</v>
      </c>
      <c r="Q128" t="s">
        <v>3746</v>
      </c>
      <c r="R128" t="s">
        <v>3747</v>
      </c>
      <c r="S128">
        <v>1</v>
      </c>
      <c r="T128" t="s">
        <v>3748</v>
      </c>
      <c r="U128" t="s">
        <v>2990</v>
      </c>
    </row>
    <row r="129" spans="1:21">
      <c r="A129" t="s">
        <v>2530</v>
      </c>
      <c r="B129" t="s">
        <v>3682</v>
      </c>
      <c r="C129" t="s">
        <v>3683</v>
      </c>
      <c r="D129" t="s">
        <v>1215</v>
      </c>
      <c r="E129" t="s">
        <v>1216</v>
      </c>
      <c r="F129">
        <v>12</v>
      </c>
      <c r="G129" t="s">
        <v>1217</v>
      </c>
      <c r="H129" t="s">
        <v>2791</v>
      </c>
      <c r="I129" t="s">
        <v>3749</v>
      </c>
      <c r="J129" t="s">
        <v>3750</v>
      </c>
      <c r="K129" t="s">
        <v>2983</v>
      </c>
      <c r="L129" t="s">
        <v>2984</v>
      </c>
      <c r="M129" t="s">
        <v>2359</v>
      </c>
      <c r="N129" t="s">
        <v>3027</v>
      </c>
      <c r="O129" t="s">
        <v>3751</v>
      </c>
      <c r="P129">
        <v>2321</v>
      </c>
      <c r="Q129" t="s">
        <v>3752</v>
      </c>
      <c r="R129" t="s">
        <v>3154</v>
      </c>
      <c r="S129">
        <v>1</v>
      </c>
      <c r="T129" t="s">
        <v>3753</v>
      </c>
      <c r="U129" t="s">
        <v>2990</v>
      </c>
    </row>
    <row r="130" spans="1:21">
      <c r="A130" t="s">
        <v>2530</v>
      </c>
      <c r="B130" t="s">
        <v>3682</v>
      </c>
      <c r="C130" t="s">
        <v>3683</v>
      </c>
      <c r="D130" t="s">
        <v>1172</v>
      </c>
      <c r="E130" t="s">
        <v>1173</v>
      </c>
      <c r="F130">
        <v>9</v>
      </c>
      <c r="G130" t="s">
        <v>1174</v>
      </c>
      <c r="H130" t="s">
        <v>2786</v>
      </c>
      <c r="I130" t="s">
        <v>3754</v>
      </c>
      <c r="J130" t="s">
        <v>3755</v>
      </c>
      <c r="K130" t="s">
        <v>2585</v>
      </c>
      <c r="L130" t="s">
        <v>3014</v>
      </c>
      <c r="M130" t="s">
        <v>2327</v>
      </c>
      <c r="N130" t="s">
        <v>3116</v>
      </c>
      <c r="O130" t="s">
        <v>3756</v>
      </c>
      <c r="P130">
        <v>2029</v>
      </c>
      <c r="Q130" t="s">
        <v>3757</v>
      </c>
      <c r="R130" t="s">
        <v>3735</v>
      </c>
      <c r="S130">
        <v>9</v>
      </c>
      <c r="T130" t="s">
        <v>3758</v>
      </c>
      <c r="U130" t="s">
        <v>2990</v>
      </c>
    </row>
    <row r="131" spans="1:21">
      <c r="A131" t="s">
        <v>2431</v>
      </c>
      <c r="B131" t="s">
        <v>3759</v>
      </c>
      <c r="C131" t="s">
        <v>3760</v>
      </c>
      <c r="D131" t="s">
        <v>683</v>
      </c>
      <c r="E131" t="s">
        <v>684</v>
      </c>
      <c r="F131">
        <v>11</v>
      </c>
      <c r="G131" t="s">
        <v>685</v>
      </c>
      <c r="H131" t="s">
        <v>2795</v>
      </c>
      <c r="I131" t="s">
        <v>3761</v>
      </c>
      <c r="J131" t="s">
        <v>3762</v>
      </c>
      <c r="K131" t="s">
        <v>2983</v>
      </c>
      <c r="L131" t="s">
        <v>2984</v>
      </c>
      <c r="M131" t="s">
        <v>2358</v>
      </c>
      <c r="N131" t="s">
        <v>3763</v>
      </c>
      <c r="O131" t="s">
        <v>3764</v>
      </c>
      <c r="P131">
        <v>2307</v>
      </c>
      <c r="Q131" t="s">
        <v>3765</v>
      </c>
      <c r="R131" t="s">
        <v>3061</v>
      </c>
      <c r="S131">
        <v>6</v>
      </c>
      <c r="T131" t="s">
        <v>3766</v>
      </c>
      <c r="U131" t="s">
        <v>2990</v>
      </c>
    </row>
    <row r="132" spans="1:21">
      <c r="A132" t="s">
        <v>2431</v>
      </c>
      <c r="B132" t="s">
        <v>3759</v>
      </c>
      <c r="C132" t="s">
        <v>3760</v>
      </c>
      <c r="D132" t="s">
        <v>659</v>
      </c>
      <c r="E132" t="s">
        <v>660</v>
      </c>
      <c r="F132">
        <v>12</v>
      </c>
      <c r="G132" t="s">
        <v>661</v>
      </c>
      <c r="H132" t="s">
        <v>2794</v>
      </c>
      <c r="I132" t="s">
        <v>3767</v>
      </c>
      <c r="J132" t="s">
        <v>3768</v>
      </c>
      <c r="K132" t="s">
        <v>2983</v>
      </c>
      <c r="L132" t="s">
        <v>2984</v>
      </c>
      <c r="M132" t="s">
        <v>2358</v>
      </c>
      <c r="N132" t="s">
        <v>3763</v>
      </c>
      <c r="O132" t="s">
        <v>3769</v>
      </c>
      <c r="P132">
        <v>2307</v>
      </c>
      <c r="Q132" t="s">
        <v>3765</v>
      </c>
      <c r="R132" t="s">
        <v>3154</v>
      </c>
      <c r="S132">
        <v>7</v>
      </c>
      <c r="T132" t="s">
        <v>3770</v>
      </c>
      <c r="U132" t="s">
        <v>2990</v>
      </c>
    </row>
    <row r="133" spans="1:21">
      <c r="A133" t="s">
        <v>2456</v>
      </c>
      <c r="B133" t="s">
        <v>3771</v>
      </c>
      <c r="C133" t="s">
        <v>3772</v>
      </c>
      <c r="D133" t="s">
        <v>844</v>
      </c>
      <c r="E133" t="s">
        <v>845</v>
      </c>
      <c r="F133">
        <v>12</v>
      </c>
      <c r="G133" t="s">
        <v>846</v>
      </c>
      <c r="H133" t="s">
        <v>2803</v>
      </c>
      <c r="I133" t="s">
        <v>3773</v>
      </c>
      <c r="J133" t="s">
        <v>3774</v>
      </c>
      <c r="K133" t="s">
        <v>2391</v>
      </c>
      <c r="L133" t="s">
        <v>3222</v>
      </c>
      <c r="M133" t="s">
        <v>2335</v>
      </c>
      <c r="N133" t="s">
        <v>3775</v>
      </c>
      <c r="O133" t="s">
        <v>3776</v>
      </c>
      <c r="P133">
        <v>2196</v>
      </c>
      <c r="Q133" t="s">
        <v>3777</v>
      </c>
      <c r="R133" t="s">
        <v>3778</v>
      </c>
      <c r="S133">
        <v>1</v>
      </c>
      <c r="T133" t="s">
        <v>3779</v>
      </c>
      <c r="U133" t="s">
        <v>2990</v>
      </c>
    </row>
    <row r="134" spans="1:21">
      <c r="A134" t="s">
        <v>2456</v>
      </c>
      <c r="B134" t="s">
        <v>3771</v>
      </c>
      <c r="C134" t="s">
        <v>3772</v>
      </c>
      <c r="D134" t="s">
        <v>849</v>
      </c>
      <c r="E134" t="s">
        <v>850</v>
      </c>
      <c r="F134">
        <v>7</v>
      </c>
      <c r="G134" t="s">
        <v>851</v>
      </c>
      <c r="H134" t="s">
        <v>2804</v>
      </c>
      <c r="I134" t="s">
        <v>3780</v>
      </c>
      <c r="J134" t="s">
        <v>3781</v>
      </c>
      <c r="K134" t="s">
        <v>2983</v>
      </c>
      <c r="L134" t="s">
        <v>2984</v>
      </c>
      <c r="M134" t="s">
        <v>2545</v>
      </c>
      <c r="N134" t="s">
        <v>2985</v>
      </c>
      <c r="O134" t="s">
        <v>3782</v>
      </c>
      <c r="P134">
        <v>2306</v>
      </c>
      <c r="Q134" t="s">
        <v>3783</v>
      </c>
      <c r="R134" t="s">
        <v>3784</v>
      </c>
      <c r="S134">
        <v>4</v>
      </c>
      <c r="T134" t="s">
        <v>3785</v>
      </c>
      <c r="U134" t="s">
        <v>2990</v>
      </c>
    </row>
    <row r="135" spans="1:21">
      <c r="A135" t="s">
        <v>2456</v>
      </c>
      <c r="B135" t="s">
        <v>3771</v>
      </c>
      <c r="C135" t="s">
        <v>3772</v>
      </c>
      <c r="D135" t="s">
        <v>811</v>
      </c>
      <c r="E135" t="s">
        <v>812</v>
      </c>
      <c r="F135">
        <v>8</v>
      </c>
      <c r="G135" t="s">
        <v>813</v>
      </c>
      <c r="H135" t="s">
        <v>2798</v>
      </c>
      <c r="I135" t="s">
        <v>3786</v>
      </c>
      <c r="J135" t="s">
        <v>3787</v>
      </c>
      <c r="K135" t="s">
        <v>2983</v>
      </c>
      <c r="L135" t="s">
        <v>2984</v>
      </c>
      <c r="M135" t="s">
        <v>2545</v>
      </c>
      <c r="N135" t="s">
        <v>2985</v>
      </c>
      <c r="O135" t="s">
        <v>3788</v>
      </c>
      <c r="P135">
        <v>2306</v>
      </c>
      <c r="Q135" t="s">
        <v>3783</v>
      </c>
      <c r="R135" t="s">
        <v>3789</v>
      </c>
      <c r="S135">
        <v>6</v>
      </c>
      <c r="T135" t="s">
        <v>3790</v>
      </c>
      <c r="U135" t="s">
        <v>2990</v>
      </c>
    </row>
    <row r="136" spans="1:21">
      <c r="A136" t="s">
        <v>2456</v>
      </c>
      <c r="B136" t="s">
        <v>3771</v>
      </c>
      <c r="C136" t="s">
        <v>3772</v>
      </c>
      <c r="D136" t="s">
        <v>793</v>
      </c>
      <c r="E136" t="s">
        <v>794</v>
      </c>
      <c r="F136">
        <v>10</v>
      </c>
      <c r="G136" t="s">
        <v>795</v>
      </c>
      <c r="H136" t="s">
        <v>2796</v>
      </c>
      <c r="I136" t="s">
        <v>3791</v>
      </c>
      <c r="J136" t="s">
        <v>3792</v>
      </c>
      <c r="K136" t="s">
        <v>2391</v>
      </c>
      <c r="L136" t="s">
        <v>3222</v>
      </c>
      <c r="M136" t="s">
        <v>2460</v>
      </c>
      <c r="N136" t="s">
        <v>3793</v>
      </c>
      <c r="O136" t="s">
        <v>3794</v>
      </c>
      <c r="P136">
        <v>2238</v>
      </c>
      <c r="Q136" t="s">
        <v>3795</v>
      </c>
      <c r="R136" t="s">
        <v>3796</v>
      </c>
      <c r="S136">
        <v>2</v>
      </c>
      <c r="T136" t="s">
        <v>3797</v>
      </c>
      <c r="U136" t="s">
        <v>2990</v>
      </c>
    </row>
    <row r="137" spans="1:21">
      <c r="A137" t="s">
        <v>2456</v>
      </c>
      <c r="B137" t="s">
        <v>3771</v>
      </c>
      <c r="C137" t="s">
        <v>3772</v>
      </c>
      <c r="D137" t="s">
        <v>830</v>
      </c>
      <c r="E137" t="s">
        <v>831</v>
      </c>
      <c r="F137">
        <v>8</v>
      </c>
      <c r="G137" t="s">
        <v>832</v>
      </c>
      <c r="H137" t="s">
        <v>2800</v>
      </c>
      <c r="I137" t="s">
        <v>3798</v>
      </c>
      <c r="J137" t="s">
        <v>3799</v>
      </c>
      <c r="K137" t="s">
        <v>2391</v>
      </c>
      <c r="L137" t="s">
        <v>3222</v>
      </c>
      <c r="M137" t="s">
        <v>2335</v>
      </c>
      <c r="N137" t="s">
        <v>3775</v>
      </c>
      <c r="O137" t="s">
        <v>3800</v>
      </c>
      <c r="P137">
        <v>2188</v>
      </c>
      <c r="Q137" t="s">
        <v>3801</v>
      </c>
      <c r="R137" t="s">
        <v>3802</v>
      </c>
      <c r="S137">
        <v>3</v>
      </c>
      <c r="T137" t="s">
        <v>3803</v>
      </c>
      <c r="U137" t="s">
        <v>2990</v>
      </c>
    </row>
    <row r="138" spans="1:21">
      <c r="A138" t="s">
        <v>2456</v>
      </c>
      <c r="B138" t="s">
        <v>3771</v>
      </c>
      <c r="C138" t="s">
        <v>3772</v>
      </c>
      <c r="D138" t="s">
        <v>854</v>
      </c>
      <c r="E138" t="s">
        <v>855</v>
      </c>
      <c r="F138">
        <v>8</v>
      </c>
      <c r="G138" t="s">
        <v>856</v>
      </c>
      <c r="H138" t="s">
        <v>2801</v>
      </c>
      <c r="I138" t="s">
        <v>3804</v>
      </c>
      <c r="J138" t="s">
        <v>3805</v>
      </c>
      <c r="K138" t="s">
        <v>2391</v>
      </c>
      <c r="L138" t="s">
        <v>3222</v>
      </c>
      <c r="M138" t="s">
        <v>2312</v>
      </c>
      <c r="N138" t="s">
        <v>3473</v>
      </c>
      <c r="O138" t="s">
        <v>3806</v>
      </c>
      <c r="P138">
        <v>2158</v>
      </c>
      <c r="Q138" t="s">
        <v>3807</v>
      </c>
      <c r="R138" t="s">
        <v>3549</v>
      </c>
      <c r="S138">
        <v>3</v>
      </c>
      <c r="T138" t="s">
        <v>3808</v>
      </c>
      <c r="U138" t="s">
        <v>2990</v>
      </c>
    </row>
    <row r="139" spans="1:21">
      <c r="A139" t="s">
        <v>2456</v>
      </c>
      <c r="B139" t="s">
        <v>3771</v>
      </c>
      <c r="C139" t="s">
        <v>3772</v>
      </c>
      <c r="D139" t="s">
        <v>836</v>
      </c>
      <c r="E139" t="s">
        <v>837</v>
      </c>
      <c r="F139">
        <v>6</v>
      </c>
      <c r="G139" t="s">
        <v>838</v>
      </c>
      <c r="H139" t="s">
        <v>2802</v>
      </c>
      <c r="I139" t="s">
        <v>3809</v>
      </c>
      <c r="J139" t="s">
        <v>3810</v>
      </c>
      <c r="K139" t="s">
        <v>2983</v>
      </c>
      <c r="L139" t="s">
        <v>2984</v>
      </c>
      <c r="M139" t="s">
        <v>2545</v>
      </c>
      <c r="N139" t="s">
        <v>2985</v>
      </c>
      <c r="O139" t="s">
        <v>3811</v>
      </c>
      <c r="P139">
        <v>2299</v>
      </c>
      <c r="Q139" t="s">
        <v>3812</v>
      </c>
      <c r="R139" t="s">
        <v>3160</v>
      </c>
      <c r="S139">
        <v>3</v>
      </c>
      <c r="T139" t="s">
        <v>3813</v>
      </c>
      <c r="U139" t="s">
        <v>2990</v>
      </c>
    </row>
    <row r="140" spans="1:21">
      <c r="A140" t="s">
        <v>2456</v>
      </c>
      <c r="B140" t="s">
        <v>3771</v>
      </c>
      <c r="C140" t="s">
        <v>3772</v>
      </c>
      <c r="D140">
        <v>8086</v>
      </c>
      <c r="E140" t="s">
        <v>799</v>
      </c>
      <c r="F140">
        <v>11</v>
      </c>
      <c r="G140" t="s">
        <v>800</v>
      </c>
      <c r="H140" t="s">
        <v>2797</v>
      </c>
      <c r="I140" t="s">
        <v>3814</v>
      </c>
      <c r="J140" t="s">
        <v>3815</v>
      </c>
      <c r="K140" t="s">
        <v>2391</v>
      </c>
      <c r="L140" t="s">
        <v>3222</v>
      </c>
      <c r="M140" t="s">
        <v>2335</v>
      </c>
      <c r="N140" t="s">
        <v>3775</v>
      </c>
      <c r="O140" t="s">
        <v>3816</v>
      </c>
      <c r="P140">
        <v>2181</v>
      </c>
      <c r="Q140" t="s">
        <v>3817</v>
      </c>
      <c r="R140" t="s">
        <v>3818</v>
      </c>
      <c r="S140">
        <v>1</v>
      </c>
      <c r="T140" t="s">
        <v>3819</v>
      </c>
      <c r="U140" t="s">
        <v>2990</v>
      </c>
    </row>
    <row r="141" spans="1:21">
      <c r="A141" t="s">
        <v>2456</v>
      </c>
      <c r="B141" t="s">
        <v>3771</v>
      </c>
      <c r="C141" t="s">
        <v>3772</v>
      </c>
      <c r="D141" t="s">
        <v>798</v>
      </c>
      <c r="E141" t="s">
        <v>799</v>
      </c>
      <c r="F141">
        <v>11</v>
      </c>
      <c r="G141" t="s">
        <v>800</v>
      </c>
      <c r="H141" t="s">
        <v>2797</v>
      </c>
      <c r="I141" t="s">
        <v>3814</v>
      </c>
      <c r="J141" t="s">
        <v>3815</v>
      </c>
      <c r="K141" t="s">
        <v>2391</v>
      </c>
      <c r="L141" t="s">
        <v>3222</v>
      </c>
      <c r="M141" t="s">
        <v>2335</v>
      </c>
      <c r="N141" t="s">
        <v>3775</v>
      </c>
      <c r="O141" t="s">
        <v>3820</v>
      </c>
      <c r="P141">
        <v>2190</v>
      </c>
      <c r="Q141" t="s">
        <v>3821</v>
      </c>
      <c r="R141" t="s">
        <v>3822</v>
      </c>
      <c r="S141">
        <v>2</v>
      </c>
      <c r="T141" t="s">
        <v>3823</v>
      </c>
      <c r="U141" t="s">
        <v>2990</v>
      </c>
    </row>
    <row r="142" spans="1:21">
      <c r="A142" t="s">
        <v>2456</v>
      </c>
      <c r="B142" t="s">
        <v>3771</v>
      </c>
      <c r="C142" t="s">
        <v>3772</v>
      </c>
      <c r="D142" t="s">
        <v>825</v>
      </c>
      <c r="E142" t="s">
        <v>826</v>
      </c>
      <c r="F142">
        <v>7</v>
      </c>
      <c r="G142" t="s">
        <v>827</v>
      </c>
      <c r="H142" t="s">
        <v>2799</v>
      </c>
      <c r="I142" t="s">
        <v>3824</v>
      </c>
      <c r="J142" t="s">
        <v>3825</v>
      </c>
      <c r="K142" t="s">
        <v>2391</v>
      </c>
      <c r="L142" t="s">
        <v>3222</v>
      </c>
      <c r="M142" t="s">
        <v>2460</v>
      </c>
      <c r="N142" t="s">
        <v>3793</v>
      </c>
      <c r="O142" t="s">
        <v>3826</v>
      </c>
      <c r="P142">
        <v>2242</v>
      </c>
      <c r="Q142" t="s">
        <v>3827</v>
      </c>
      <c r="R142" t="s">
        <v>3802</v>
      </c>
      <c r="S142">
        <v>8</v>
      </c>
      <c r="T142" t="s">
        <v>3828</v>
      </c>
      <c r="U142" t="s">
        <v>2990</v>
      </c>
    </row>
    <row r="143" spans="1:21">
      <c r="A143" t="s">
        <v>2411</v>
      </c>
      <c r="B143" t="s">
        <v>3829</v>
      </c>
      <c r="C143" t="s">
        <v>3830</v>
      </c>
      <c r="D143" t="s">
        <v>485</v>
      </c>
      <c r="E143" t="s">
        <v>486</v>
      </c>
      <c r="F143">
        <v>14</v>
      </c>
      <c r="G143" t="s">
        <v>487</v>
      </c>
      <c r="H143" t="s">
        <v>2806</v>
      </c>
      <c r="I143" t="s">
        <v>3831</v>
      </c>
      <c r="J143" t="s">
        <v>3832</v>
      </c>
      <c r="K143" t="s">
        <v>2300</v>
      </c>
      <c r="L143" t="s">
        <v>3108</v>
      </c>
      <c r="M143" t="s">
        <v>2983</v>
      </c>
      <c r="N143" t="s">
        <v>3435</v>
      </c>
      <c r="O143" t="s">
        <v>3833</v>
      </c>
      <c r="P143">
        <v>1962</v>
      </c>
      <c r="Q143" t="s">
        <v>3834</v>
      </c>
      <c r="R143" t="s">
        <v>3835</v>
      </c>
      <c r="S143">
        <v>1</v>
      </c>
      <c r="T143" t="s">
        <v>3836</v>
      </c>
      <c r="U143" t="s">
        <v>2990</v>
      </c>
    </row>
    <row r="144" spans="1:21">
      <c r="A144" t="s">
        <v>2411</v>
      </c>
      <c r="B144" t="s">
        <v>3829</v>
      </c>
      <c r="C144" t="s">
        <v>3830</v>
      </c>
      <c r="D144" t="s">
        <v>488</v>
      </c>
      <c r="E144" t="s">
        <v>489</v>
      </c>
      <c r="F144">
        <v>8</v>
      </c>
      <c r="G144" t="s">
        <v>490</v>
      </c>
      <c r="H144" t="s">
        <v>2807</v>
      </c>
      <c r="I144" t="s">
        <v>3837</v>
      </c>
      <c r="J144" t="s">
        <v>3838</v>
      </c>
      <c r="K144" t="s">
        <v>2300</v>
      </c>
      <c r="L144" t="s">
        <v>3108</v>
      </c>
      <c r="M144" t="s">
        <v>2983</v>
      </c>
      <c r="N144" t="s">
        <v>3435</v>
      </c>
      <c r="O144" t="s">
        <v>490</v>
      </c>
      <c r="P144">
        <v>1964</v>
      </c>
      <c r="Q144" t="s">
        <v>3839</v>
      </c>
      <c r="R144" t="s">
        <v>3840</v>
      </c>
      <c r="S144">
        <v>2</v>
      </c>
      <c r="T144" t="s">
        <v>3841</v>
      </c>
      <c r="U144" t="s">
        <v>2990</v>
      </c>
    </row>
    <row r="145" spans="1:21">
      <c r="A145" t="s">
        <v>2411</v>
      </c>
      <c r="B145" t="s">
        <v>3829</v>
      </c>
      <c r="C145" t="s">
        <v>3830</v>
      </c>
      <c r="D145" t="s">
        <v>507</v>
      </c>
      <c r="E145" t="s">
        <v>508</v>
      </c>
      <c r="F145">
        <v>15</v>
      </c>
      <c r="G145" t="s">
        <v>509</v>
      </c>
      <c r="H145" t="s">
        <v>2808</v>
      </c>
      <c r="I145" t="s">
        <v>3842</v>
      </c>
      <c r="J145" t="s">
        <v>3843</v>
      </c>
      <c r="K145" t="s">
        <v>2983</v>
      </c>
      <c r="L145" t="s">
        <v>2984</v>
      </c>
      <c r="M145" t="s">
        <v>2545</v>
      </c>
      <c r="N145" t="s">
        <v>2985</v>
      </c>
      <c r="O145" t="s">
        <v>3844</v>
      </c>
      <c r="P145">
        <v>2296</v>
      </c>
      <c r="Q145" t="s">
        <v>3159</v>
      </c>
      <c r="R145" t="s">
        <v>3165</v>
      </c>
      <c r="S145">
        <v>1</v>
      </c>
      <c r="T145" t="s">
        <v>3845</v>
      </c>
      <c r="U145" t="s">
        <v>2990</v>
      </c>
    </row>
    <row r="146" spans="1:21">
      <c r="A146" t="s">
        <v>2411</v>
      </c>
      <c r="B146" t="s">
        <v>3829</v>
      </c>
      <c r="C146" t="s">
        <v>3830</v>
      </c>
      <c r="D146" t="s">
        <v>478</v>
      </c>
      <c r="E146" t="s">
        <v>479</v>
      </c>
      <c r="F146">
        <v>13</v>
      </c>
      <c r="G146" t="s">
        <v>480</v>
      </c>
      <c r="H146" t="s">
        <v>2805</v>
      </c>
      <c r="I146" t="s">
        <v>3846</v>
      </c>
      <c r="J146" t="s">
        <v>3847</v>
      </c>
      <c r="K146" t="s">
        <v>2300</v>
      </c>
      <c r="L146" t="s">
        <v>3108</v>
      </c>
      <c r="M146" t="s">
        <v>2983</v>
      </c>
      <c r="N146" t="s">
        <v>3435</v>
      </c>
      <c r="O146" t="s">
        <v>3848</v>
      </c>
      <c r="P146">
        <v>1969</v>
      </c>
      <c r="Q146" t="s">
        <v>3849</v>
      </c>
      <c r="R146" t="s">
        <v>3850</v>
      </c>
      <c r="S146">
        <v>4</v>
      </c>
      <c r="T146" t="s">
        <v>3851</v>
      </c>
      <c r="U146" t="s">
        <v>2990</v>
      </c>
    </row>
    <row r="147" spans="1:21">
      <c r="A147" t="s">
        <v>2411</v>
      </c>
      <c r="B147" t="s">
        <v>3829</v>
      </c>
      <c r="C147" t="s">
        <v>3830</v>
      </c>
      <c r="D147" t="s">
        <v>512</v>
      </c>
      <c r="E147" t="s">
        <v>513</v>
      </c>
      <c r="F147">
        <v>18</v>
      </c>
      <c r="G147" t="s">
        <v>514</v>
      </c>
      <c r="H147" t="s">
        <v>2809</v>
      </c>
      <c r="I147" t="s">
        <v>3852</v>
      </c>
      <c r="J147" t="s">
        <v>3853</v>
      </c>
      <c r="K147" t="s">
        <v>2983</v>
      </c>
      <c r="L147" t="s">
        <v>2984</v>
      </c>
      <c r="M147" t="s">
        <v>2545</v>
      </c>
      <c r="N147" t="s">
        <v>2985</v>
      </c>
      <c r="O147" t="s">
        <v>3854</v>
      </c>
      <c r="P147">
        <v>2296</v>
      </c>
      <c r="Q147" t="s">
        <v>3159</v>
      </c>
      <c r="R147" t="s">
        <v>3160</v>
      </c>
      <c r="S147">
        <v>1</v>
      </c>
      <c r="T147" t="s">
        <v>3855</v>
      </c>
      <c r="U147" t="s">
        <v>2990</v>
      </c>
    </row>
    <row r="148" spans="1:21">
      <c r="A148" t="s">
        <v>2577</v>
      </c>
      <c r="B148" t="s">
        <v>3856</v>
      </c>
      <c r="C148" t="s">
        <v>3857</v>
      </c>
      <c r="D148" t="s">
        <v>1504</v>
      </c>
      <c r="E148" t="s">
        <v>1505</v>
      </c>
      <c r="F148">
        <v>8</v>
      </c>
      <c r="G148" t="s">
        <v>1506</v>
      </c>
      <c r="H148" t="s">
        <v>2811</v>
      </c>
      <c r="I148" t="s">
        <v>3858</v>
      </c>
      <c r="J148" t="s">
        <v>3859</v>
      </c>
      <c r="K148" t="s">
        <v>2983</v>
      </c>
      <c r="L148" t="s">
        <v>2984</v>
      </c>
      <c r="M148" t="s">
        <v>2545</v>
      </c>
      <c r="N148" t="s">
        <v>2985</v>
      </c>
      <c r="O148" t="s">
        <v>3860</v>
      </c>
      <c r="P148">
        <v>2287</v>
      </c>
      <c r="Q148" t="s">
        <v>3861</v>
      </c>
      <c r="R148" t="s">
        <v>3165</v>
      </c>
      <c r="S148">
        <v>2</v>
      </c>
      <c r="T148" t="s">
        <v>3862</v>
      </c>
      <c r="U148" t="s">
        <v>2990</v>
      </c>
    </row>
    <row r="149" spans="1:21">
      <c r="A149" t="s">
        <v>2577</v>
      </c>
      <c r="B149" t="s">
        <v>3856</v>
      </c>
      <c r="C149" t="s">
        <v>3857</v>
      </c>
      <c r="D149" t="s">
        <v>1475</v>
      </c>
      <c r="E149" t="s">
        <v>1476</v>
      </c>
      <c r="F149">
        <v>10</v>
      </c>
      <c r="G149" t="s">
        <v>1477</v>
      </c>
      <c r="H149" t="s">
        <v>2810</v>
      </c>
      <c r="I149" t="s">
        <v>3863</v>
      </c>
      <c r="J149" t="s">
        <v>3864</v>
      </c>
      <c r="K149" t="s">
        <v>2391</v>
      </c>
      <c r="L149" t="s">
        <v>3222</v>
      </c>
      <c r="M149" t="s">
        <v>2335</v>
      </c>
      <c r="N149" t="s">
        <v>3775</v>
      </c>
      <c r="O149" t="s">
        <v>3865</v>
      </c>
      <c r="P149">
        <v>2186</v>
      </c>
      <c r="Q149" t="s">
        <v>3866</v>
      </c>
      <c r="R149" t="s">
        <v>3867</v>
      </c>
      <c r="S149">
        <v>2</v>
      </c>
      <c r="T149" t="s">
        <v>3868</v>
      </c>
      <c r="U149" t="s">
        <v>2990</v>
      </c>
    </row>
    <row r="150" spans="1:21">
      <c r="A150" t="s">
        <v>2420</v>
      </c>
      <c r="B150" t="s">
        <v>3869</v>
      </c>
      <c r="C150" t="s">
        <v>3870</v>
      </c>
      <c r="D150" t="s">
        <v>587</v>
      </c>
      <c r="E150" t="s">
        <v>588</v>
      </c>
      <c r="F150">
        <v>10</v>
      </c>
      <c r="G150" t="s">
        <v>589</v>
      </c>
      <c r="H150" t="s">
        <v>2817</v>
      </c>
      <c r="I150" t="s">
        <v>3871</v>
      </c>
      <c r="J150" t="s">
        <v>3872</v>
      </c>
      <c r="K150" t="s">
        <v>2983</v>
      </c>
      <c r="L150" t="s">
        <v>2984</v>
      </c>
      <c r="M150" t="s">
        <v>2545</v>
      </c>
      <c r="N150" t="s">
        <v>2985</v>
      </c>
      <c r="O150" t="s">
        <v>3873</v>
      </c>
      <c r="P150">
        <v>2293</v>
      </c>
      <c r="Q150" t="s">
        <v>3874</v>
      </c>
      <c r="R150" t="s">
        <v>3050</v>
      </c>
      <c r="S150">
        <v>1</v>
      </c>
      <c r="T150" t="s">
        <v>3875</v>
      </c>
      <c r="U150" t="s">
        <v>2990</v>
      </c>
    </row>
    <row r="151" spans="1:21">
      <c r="A151" t="s">
        <v>2420</v>
      </c>
      <c r="B151" t="s">
        <v>3869</v>
      </c>
      <c r="C151" t="s">
        <v>3870</v>
      </c>
      <c r="D151" t="s">
        <v>583</v>
      </c>
      <c r="E151" t="s">
        <v>584</v>
      </c>
      <c r="F151">
        <v>5</v>
      </c>
      <c r="G151" t="s">
        <v>585</v>
      </c>
      <c r="H151" t="s">
        <v>2816</v>
      </c>
      <c r="I151" t="s">
        <v>3876</v>
      </c>
      <c r="J151" t="s">
        <v>3877</v>
      </c>
      <c r="K151" t="s">
        <v>2983</v>
      </c>
      <c r="L151" t="s">
        <v>2984</v>
      </c>
      <c r="M151" t="s">
        <v>2359</v>
      </c>
      <c r="N151" t="s">
        <v>3027</v>
      </c>
      <c r="O151" t="s">
        <v>3878</v>
      </c>
      <c r="P151">
        <v>2311</v>
      </c>
      <c r="Q151" t="s">
        <v>3879</v>
      </c>
      <c r="R151" t="s">
        <v>3160</v>
      </c>
      <c r="S151">
        <v>1</v>
      </c>
      <c r="T151" t="s">
        <v>3880</v>
      </c>
      <c r="U151" t="s">
        <v>2990</v>
      </c>
    </row>
    <row r="152" spans="1:21">
      <c r="A152" t="s">
        <v>2420</v>
      </c>
      <c r="B152" t="s">
        <v>3869</v>
      </c>
      <c r="C152" t="s">
        <v>3870</v>
      </c>
      <c r="D152" t="s">
        <v>578</v>
      </c>
      <c r="E152" t="s">
        <v>579</v>
      </c>
      <c r="F152">
        <v>5</v>
      </c>
      <c r="G152" t="s">
        <v>580</v>
      </c>
      <c r="H152" t="s">
        <v>2815</v>
      </c>
      <c r="I152" t="s">
        <v>3881</v>
      </c>
      <c r="J152" t="s">
        <v>3882</v>
      </c>
      <c r="K152" t="s">
        <v>2983</v>
      </c>
      <c r="L152" t="s">
        <v>2984</v>
      </c>
      <c r="M152" t="s">
        <v>2364</v>
      </c>
      <c r="N152" t="s">
        <v>2999</v>
      </c>
      <c r="O152" t="s">
        <v>3883</v>
      </c>
      <c r="P152">
        <v>2352</v>
      </c>
      <c r="Q152" t="s">
        <v>3884</v>
      </c>
      <c r="R152" t="s">
        <v>3050</v>
      </c>
      <c r="S152">
        <v>1</v>
      </c>
      <c r="T152" t="s">
        <v>3885</v>
      </c>
      <c r="U152" t="s">
        <v>2990</v>
      </c>
    </row>
    <row r="153" spans="1:21">
      <c r="A153" t="s">
        <v>2420</v>
      </c>
      <c r="B153" t="s">
        <v>3869</v>
      </c>
      <c r="C153" t="s">
        <v>3870</v>
      </c>
      <c r="D153" t="s">
        <v>568</v>
      </c>
      <c r="E153" t="s">
        <v>569</v>
      </c>
      <c r="F153">
        <v>9</v>
      </c>
      <c r="G153" t="s">
        <v>570</v>
      </c>
      <c r="H153" t="s">
        <v>2813</v>
      </c>
      <c r="I153" t="s">
        <v>3886</v>
      </c>
      <c r="J153" t="s">
        <v>3887</v>
      </c>
      <c r="K153" t="s">
        <v>2983</v>
      </c>
      <c r="L153" t="s">
        <v>2984</v>
      </c>
      <c r="M153" t="s">
        <v>2363</v>
      </c>
      <c r="N153" t="s">
        <v>3171</v>
      </c>
      <c r="O153" t="s">
        <v>3888</v>
      </c>
      <c r="P153">
        <v>2333</v>
      </c>
      <c r="Q153" t="s">
        <v>3889</v>
      </c>
      <c r="R153" t="s">
        <v>3890</v>
      </c>
      <c r="S153">
        <v>4</v>
      </c>
      <c r="T153" t="s">
        <v>3891</v>
      </c>
      <c r="U153" t="s">
        <v>2990</v>
      </c>
    </row>
    <row r="154" spans="1:21">
      <c r="A154" t="s">
        <v>2420</v>
      </c>
      <c r="B154" t="s">
        <v>3869</v>
      </c>
      <c r="C154" t="s">
        <v>3870</v>
      </c>
      <c r="D154" t="s">
        <v>573</v>
      </c>
      <c r="E154" t="s">
        <v>574</v>
      </c>
      <c r="F154">
        <v>6</v>
      </c>
      <c r="G154" t="s">
        <v>575</v>
      </c>
      <c r="H154" t="s">
        <v>2814</v>
      </c>
      <c r="I154" t="s">
        <v>3892</v>
      </c>
      <c r="J154" t="s">
        <v>3893</v>
      </c>
      <c r="K154" t="s">
        <v>2983</v>
      </c>
      <c r="L154" t="s">
        <v>2984</v>
      </c>
      <c r="M154" t="s">
        <v>2545</v>
      </c>
      <c r="N154" t="s">
        <v>2985</v>
      </c>
      <c r="O154" t="s">
        <v>3894</v>
      </c>
      <c r="P154">
        <v>2288</v>
      </c>
      <c r="Q154" t="s">
        <v>3895</v>
      </c>
      <c r="R154" t="s">
        <v>3896</v>
      </c>
      <c r="S154">
        <v>5</v>
      </c>
      <c r="T154" t="s">
        <v>3897</v>
      </c>
      <c r="U154" t="s">
        <v>2990</v>
      </c>
    </row>
    <row r="155" spans="1:21">
      <c r="A155" t="s">
        <v>2420</v>
      </c>
      <c r="B155" t="s">
        <v>3869</v>
      </c>
      <c r="C155" t="s">
        <v>3870</v>
      </c>
      <c r="D155" t="s">
        <v>557</v>
      </c>
      <c r="E155" t="s">
        <v>558</v>
      </c>
      <c r="F155">
        <v>7</v>
      </c>
      <c r="G155" t="s">
        <v>559</v>
      </c>
      <c r="H155" t="s">
        <v>2812</v>
      </c>
      <c r="I155" t="s">
        <v>3898</v>
      </c>
      <c r="J155" t="s">
        <v>3899</v>
      </c>
      <c r="K155" t="s">
        <v>2983</v>
      </c>
      <c r="L155" t="s">
        <v>2984</v>
      </c>
      <c r="M155" t="s">
        <v>2536</v>
      </c>
      <c r="N155" t="s">
        <v>3053</v>
      </c>
      <c r="O155" t="s">
        <v>3900</v>
      </c>
      <c r="P155">
        <v>2273</v>
      </c>
      <c r="Q155" t="s">
        <v>3901</v>
      </c>
      <c r="R155" t="s">
        <v>3896</v>
      </c>
      <c r="S155">
        <v>5</v>
      </c>
      <c r="T155" t="s">
        <v>3902</v>
      </c>
      <c r="U155" t="s">
        <v>2990</v>
      </c>
    </row>
    <row r="156" spans="1:21">
      <c r="A156" t="s">
        <v>2583</v>
      </c>
      <c r="B156" t="s">
        <v>3903</v>
      </c>
      <c r="C156" t="s">
        <v>3904</v>
      </c>
      <c r="D156" t="s">
        <v>1574</v>
      </c>
      <c r="E156" t="s">
        <v>1575</v>
      </c>
      <c r="F156">
        <v>11</v>
      </c>
      <c r="G156" t="s">
        <v>1576</v>
      </c>
      <c r="H156" t="s">
        <v>2826</v>
      </c>
      <c r="I156" t="s">
        <v>3905</v>
      </c>
      <c r="J156" t="s">
        <v>3906</v>
      </c>
      <c r="K156" t="s">
        <v>2300</v>
      </c>
      <c r="L156" t="s">
        <v>3108</v>
      </c>
      <c r="M156" t="s">
        <v>3045</v>
      </c>
      <c r="N156" t="s">
        <v>3907</v>
      </c>
      <c r="O156" t="s">
        <v>3908</v>
      </c>
      <c r="P156">
        <v>1945</v>
      </c>
      <c r="Q156" t="s">
        <v>3909</v>
      </c>
      <c r="R156" t="s">
        <v>3910</v>
      </c>
      <c r="S156">
        <v>1</v>
      </c>
      <c r="T156" t="s">
        <v>3911</v>
      </c>
      <c r="U156" t="s">
        <v>2990</v>
      </c>
    </row>
    <row r="157" spans="1:21">
      <c r="A157" t="s">
        <v>2583</v>
      </c>
      <c r="B157" t="s">
        <v>3903</v>
      </c>
      <c r="C157" t="s">
        <v>3904</v>
      </c>
      <c r="D157" t="s">
        <v>1512</v>
      </c>
      <c r="E157" t="s">
        <v>1513</v>
      </c>
      <c r="F157">
        <v>11</v>
      </c>
      <c r="G157" t="s">
        <v>1514</v>
      </c>
      <c r="H157" t="s">
        <v>2818</v>
      </c>
      <c r="I157" t="s">
        <v>3912</v>
      </c>
      <c r="J157" t="s">
        <v>3913</v>
      </c>
      <c r="K157" t="s">
        <v>2300</v>
      </c>
      <c r="L157" t="s">
        <v>3108</v>
      </c>
      <c r="M157" t="s">
        <v>3045</v>
      </c>
      <c r="N157" t="s">
        <v>3907</v>
      </c>
      <c r="O157" t="s">
        <v>3914</v>
      </c>
      <c r="P157">
        <v>1947</v>
      </c>
      <c r="Q157" t="s">
        <v>3915</v>
      </c>
      <c r="R157" t="s">
        <v>3916</v>
      </c>
      <c r="S157">
        <v>5</v>
      </c>
      <c r="T157" t="s">
        <v>3917</v>
      </c>
      <c r="U157" t="s">
        <v>2990</v>
      </c>
    </row>
    <row r="158" spans="1:21">
      <c r="A158" t="s">
        <v>2583</v>
      </c>
      <c r="B158" t="s">
        <v>3903</v>
      </c>
      <c r="C158" t="s">
        <v>3904</v>
      </c>
      <c r="D158" t="s">
        <v>1515</v>
      </c>
      <c r="E158" t="s">
        <v>1516</v>
      </c>
      <c r="F158">
        <v>12</v>
      </c>
      <c r="G158" t="s">
        <v>1517</v>
      </c>
      <c r="H158" t="s">
        <v>2820</v>
      </c>
      <c r="I158" t="s">
        <v>3918</v>
      </c>
      <c r="J158" t="s">
        <v>3919</v>
      </c>
      <c r="K158" t="s">
        <v>2300</v>
      </c>
      <c r="L158" t="s">
        <v>3108</v>
      </c>
      <c r="M158" t="s">
        <v>2300</v>
      </c>
      <c r="N158" t="s">
        <v>3109</v>
      </c>
      <c r="O158" t="s">
        <v>3920</v>
      </c>
      <c r="P158">
        <v>1933</v>
      </c>
      <c r="Q158" t="s">
        <v>3921</v>
      </c>
      <c r="R158" t="s">
        <v>3619</v>
      </c>
      <c r="S158">
        <v>1</v>
      </c>
      <c r="T158" t="s">
        <v>3922</v>
      </c>
      <c r="U158" t="s">
        <v>2990</v>
      </c>
    </row>
    <row r="159" spans="1:21">
      <c r="A159" t="s">
        <v>2583</v>
      </c>
      <c r="B159" t="s">
        <v>3903</v>
      </c>
      <c r="C159" t="s">
        <v>3904</v>
      </c>
      <c r="D159" t="s">
        <v>1555</v>
      </c>
      <c r="E159" t="s">
        <v>1556</v>
      </c>
      <c r="F159">
        <v>13</v>
      </c>
      <c r="G159" t="s">
        <v>1557</v>
      </c>
      <c r="H159" t="s">
        <v>2827</v>
      </c>
      <c r="I159" t="s">
        <v>3923</v>
      </c>
      <c r="J159" t="s">
        <v>3924</v>
      </c>
      <c r="K159" t="s">
        <v>2300</v>
      </c>
      <c r="L159" t="s">
        <v>3108</v>
      </c>
      <c r="M159" t="s">
        <v>3045</v>
      </c>
      <c r="N159" t="s">
        <v>3907</v>
      </c>
      <c r="O159" t="s">
        <v>3925</v>
      </c>
      <c r="P159">
        <v>1946</v>
      </c>
      <c r="Q159" t="s">
        <v>3926</v>
      </c>
      <c r="R159" t="s">
        <v>3927</v>
      </c>
      <c r="S159">
        <v>2</v>
      </c>
      <c r="T159" t="s">
        <v>3928</v>
      </c>
      <c r="U159" t="s">
        <v>2990</v>
      </c>
    </row>
    <row r="160" spans="1:21">
      <c r="A160" t="s">
        <v>2583</v>
      </c>
      <c r="B160" t="s">
        <v>3903</v>
      </c>
      <c r="C160" t="s">
        <v>3904</v>
      </c>
      <c r="D160" t="s">
        <v>1568</v>
      </c>
      <c r="E160" t="s">
        <v>1569</v>
      </c>
      <c r="F160">
        <v>11</v>
      </c>
      <c r="G160" t="s">
        <v>1570</v>
      </c>
      <c r="H160" t="s">
        <v>2819</v>
      </c>
      <c r="I160" t="s">
        <v>3929</v>
      </c>
      <c r="J160" t="s">
        <v>3930</v>
      </c>
      <c r="K160" t="s">
        <v>2300</v>
      </c>
      <c r="L160" t="s">
        <v>3108</v>
      </c>
      <c r="M160" t="s">
        <v>2300</v>
      </c>
      <c r="N160" t="s">
        <v>3109</v>
      </c>
      <c r="O160" t="s">
        <v>3931</v>
      </c>
      <c r="P160">
        <v>1929</v>
      </c>
      <c r="Q160" t="s">
        <v>3932</v>
      </c>
      <c r="R160" t="s">
        <v>3933</v>
      </c>
      <c r="S160">
        <v>5</v>
      </c>
      <c r="T160" t="s">
        <v>3934</v>
      </c>
      <c r="U160" t="s">
        <v>2990</v>
      </c>
    </row>
    <row r="161" spans="1:21">
      <c r="A161" t="s">
        <v>2583</v>
      </c>
      <c r="B161" t="s">
        <v>3903</v>
      </c>
      <c r="C161" t="s">
        <v>3904</v>
      </c>
      <c r="D161" t="s">
        <v>1534</v>
      </c>
      <c r="E161" t="s">
        <v>1535</v>
      </c>
      <c r="F161">
        <v>13</v>
      </c>
      <c r="G161" t="s">
        <v>1536</v>
      </c>
      <c r="H161" t="s">
        <v>2823</v>
      </c>
      <c r="I161" t="s">
        <v>3935</v>
      </c>
      <c r="J161" t="s">
        <v>3936</v>
      </c>
      <c r="K161" t="s">
        <v>2300</v>
      </c>
      <c r="L161" t="s">
        <v>3108</v>
      </c>
      <c r="M161" t="s">
        <v>2391</v>
      </c>
      <c r="N161" t="s">
        <v>3710</v>
      </c>
      <c r="O161" t="s">
        <v>3937</v>
      </c>
      <c r="P161">
        <v>1952</v>
      </c>
      <c r="Q161" t="s">
        <v>3938</v>
      </c>
      <c r="R161" t="s">
        <v>3939</v>
      </c>
      <c r="S161">
        <v>3</v>
      </c>
      <c r="T161" t="s">
        <v>3940</v>
      </c>
      <c r="U161" t="s">
        <v>2990</v>
      </c>
    </row>
    <row r="162" spans="1:21">
      <c r="A162" t="s">
        <v>2583</v>
      </c>
      <c r="B162" t="s">
        <v>3903</v>
      </c>
      <c r="C162" t="s">
        <v>3904</v>
      </c>
      <c r="D162" t="s">
        <v>1563</v>
      </c>
      <c r="E162" t="s">
        <v>1564</v>
      </c>
      <c r="F162">
        <v>9</v>
      </c>
      <c r="G162" t="s">
        <v>1565</v>
      </c>
      <c r="H162" t="s">
        <v>2829</v>
      </c>
      <c r="I162" t="s">
        <v>3941</v>
      </c>
      <c r="J162" t="s">
        <v>3942</v>
      </c>
      <c r="K162" t="s">
        <v>2983</v>
      </c>
      <c r="L162" t="s">
        <v>2984</v>
      </c>
      <c r="M162" t="s">
        <v>2359</v>
      </c>
      <c r="N162" t="s">
        <v>3027</v>
      </c>
      <c r="O162" t="s">
        <v>3943</v>
      </c>
      <c r="P162">
        <v>2319</v>
      </c>
      <c r="Q162" t="s">
        <v>3944</v>
      </c>
      <c r="R162" t="s">
        <v>3945</v>
      </c>
      <c r="S162">
        <v>1</v>
      </c>
      <c r="T162" t="s">
        <v>3946</v>
      </c>
      <c r="U162" t="s">
        <v>2990</v>
      </c>
    </row>
    <row r="163" spans="1:21">
      <c r="A163" t="s">
        <v>2583</v>
      </c>
      <c r="B163" t="s">
        <v>3903</v>
      </c>
      <c r="C163" t="s">
        <v>3904</v>
      </c>
      <c r="D163" t="s">
        <v>1518</v>
      </c>
      <c r="E163" t="s">
        <v>1519</v>
      </c>
      <c r="F163">
        <v>11</v>
      </c>
      <c r="G163" t="s">
        <v>1520</v>
      </c>
      <c r="H163" t="s">
        <v>2821</v>
      </c>
      <c r="I163" t="s">
        <v>3947</v>
      </c>
      <c r="J163" t="s">
        <v>3948</v>
      </c>
      <c r="K163" t="s">
        <v>2300</v>
      </c>
      <c r="L163" t="s">
        <v>3108</v>
      </c>
      <c r="M163" t="s">
        <v>2983</v>
      </c>
      <c r="N163" t="s">
        <v>3435</v>
      </c>
      <c r="O163" t="s">
        <v>3949</v>
      </c>
      <c r="P163">
        <v>1963</v>
      </c>
      <c r="Q163" t="s">
        <v>3950</v>
      </c>
      <c r="R163" t="s">
        <v>3951</v>
      </c>
      <c r="S163">
        <v>2</v>
      </c>
      <c r="T163" t="s">
        <v>3952</v>
      </c>
      <c r="U163" t="s">
        <v>2990</v>
      </c>
    </row>
    <row r="164" spans="1:21">
      <c r="A164" t="s">
        <v>2583</v>
      </c>
      <c r="B164" t="s">
        <v>3903</v>
      </c>
      <c r="C164" t="s">
        <v>3904</v>
      </c>
      <c r="D164" t="s">
        <v>1560</v>
      </c>
      <c r="E164" t="s">
        <v>1561</v>
      </c>
      <c r="F164">
        <v>9</v>
      </c>
      <c r="G164" t="s">
        <v>1562</v>
      </c>
      <c r="H164" t="s">
        <v>2828</v>
      </c>
      <c r="I164" t="s">
        <v>3953</v>
      </c>
      <c r="J164" t="s">
        <v>3954</v>
      </c>
      <c r="K164" t="s">
        <v>2983</v>
      </c>
      <c r="L164" t="s">
        <v>2984</v>
      </c>
      <c r="M164" t="s">
        <v>2545</v>
      </c>
      <c r="N164" t="s">
        <v>2985</v>
      </c>
      <c r="O164" t="s">
        <v>3955</v>
      </c>
      <c r="P164">
        <v>2295</v>
      </c>
      <c r="Q164" t="s">
        <v>3956</v>
      </c>
      <c r="R164" t="s">
        <v>3727</v>
      </c>
      <c r="S164">
        <v>1</v>
      </c>
      <c r="T164" t="s">
        <v>3957</v>
      </c>
      <c r="U164" t="s">
        <v>2990</v>
      </c>
    </row>
    <row r="165" spans="1:21">
      <c r="A165" t="s">
        <v>2583</v>
      </c>
      <c r="B165" t="s">
        <v>3903</v>
      </c>
      <c r="C165" t="s">
        <v>3904</v>
      </c>
      <c r="D165" t="s">
        <v>1529</v>
      </c>
      <c r="E165" t="s">
        <v>1530</v>
      </c>
      <c r="F165">
        <v>11</v>
      </c>
      <c r="G165" t="s">
        <v>1531</v>
      </c>
      <c r="H165" t="s">
        <v>2822</v>
      </c>
      <c r="I165" t="s">
        <v>3958</v>
      </c>
      <c r="J165" t="s">
        <v>3959</v>
      </c>
      <c r="K165" t="s">
        <v>2300</v>
      </c>
      <c r="L165" t="s">
        <v>3108</v>
      </c>
      <c r="M165" t="s">
        <v>2391</v>
      </c>
      <c r="N165" t="s">
        <v>3710</v>
      </c>
      <c r="O165" t="s">
        <v>3960</v>
      </c>
      <c r="P165">
        <v>1954</v>
      </c>
      <c r="Q165" t="s">
        <v>3961</v>
      </c>
      <c r="R165" t="s">
        <v>3962</v>
      </c>
      <c r="S165">
        <v>3</v>
      </c>
      <c r="T165" t="s">
        <v>3963</v>
      </c>
      <c r="U165" t="s">
        <v>2990</v>
      </c>
    </row>
    <row r="166" spans="1:21">
      <c r="A166" t="s">
        <v>2583</v>
      </c>
      <c r="B166" t="s">
        <v>3903</v>
      </c>
      <c r="C166" t="s">
        <v>3904</v>
      </c>
      <c r="D166" t="s">
        <v>1546</v>
      </c>
      <c r="E166" t="s">
        <v>1547</v>
      </c>
      <c r="F166">
        <v>12</v>
      </c>
      <c r="G166" t="s">
        <v>1548</v>
      </c>
      <c r="H166" t="s">
        <v>2825</v>
      </c>
      <c r="I166" t="s">
        <v>3964</v>
      </c>
      <c r="J166" t="s">
        <v>3965</v>
      </c>
      <c r="K166" t="s">
        <v>2300</v>
      </c>
      <c r="L166" t="s">
        <v>3108</v>
      </c>
      <c r="M166" t="s">
        <v>2391</v>
      </c>
      <c r="N166" t="s">
        <v>3710</v>
      </c>
      <c r="O166" t="s">
        <v>3966</v>
      </c>
      <c r="P166">
        <v>1951</v>
      </c>
      <c r="Q166" t="s">
        <v>3967</v>
      </c>
      <c r="R166" t="s">
        <v>3968</v>
      </c>
      <c r="S166">
        <v>1</v>
      </c>
      <c r="T166" t="s">
        <v>3969</v>
      </c>
      <c r="U166" t="s">
        <v>2990</v>
      </c>
    </row>
    <row r="167" spans="1:21">
      <c r="A167" t="s">
        <v>2583</v>
      </c>
      <c r="B167" t="s">
        <v>3903</v>
      </c>
      <c r="C167" t="s">
        <v>3904</v>
      </c>
      <c r="D167" t="s">
        <v>1540</v>
      </c>
      <c r="E167" t="s">
        <v>1541</v>
      </c>
      <c r="F167">
        <v>12</v>
      </c>
      <c r="G167" t="s">
        <v>1542</v>
      </c>
      <c r="H167" t="s">
        <v>2824</v>
      </c>
      <c r="I167" t="s">
        <v>3970</v>
      </c>
      <c r="J167" t="s">
        <v>3971</v>
      </c>
      <c r="K167" t="s">
        <v>2300</v>
      </c>
      <c r="L167" t="s">
        <v>3108</v>
      </c>
      <c r="M167" t="s">
        <v>2391</v>
      </c>
      <c r="N167" t="s">
        <v>3710</v>
      </c>
      <c r="O167" t="s">
        <v>3972</v>
      </c>
      <c r="P167">
        <v>1953</v>
      </c>
      <c r="Q167" t="s">
        <v>3973</v>
      </c>
      <c r="R167" t="s">
        <v>3933</v>
      </c>
      <c r="S167">
        <v>4</v>
      </c>
      <c r="T167" t="s">
        <v>3974</v>
      </c>
      <c r="U167" t="s">
        <v>2990</v>
      </c>
    </row>
    <row r="168" spans="1:21">
      <c r="A168" t="s">
        <v>2611</v>
      </c>
      <c r="B168" t="s">
        <v>3975</v>
      </c>
      <c r="C168" t="s">
        <v>3976</v>
      </c>
      <c r="D168" t="s">
        <v>1661</v>
      </c>
      <c r="E168" t="s">
        <v>1662</v>
      </c>
      <c r="F168">
        <v>10</v>
      </c>
      <c r="G168" t="s">
        <v>1663</v>
      </c>
      <c r="H168" t="s">
        <v>2833</v>
      </c>
      <c r="I168" t="s">
        <v>3977</v>
      </c>
      <c r="J168" t="s">
        <v>3978</v>
      </c>
      <c r="K168" t="s">
        <v>3045</v>
      </c>
      <c r="L168" t="s">
        <v>3046</v>
      </c>
      <c r="M168" t="s">
        <v>2311</v>
      </c>
      <c r="N168" t="s">
        <v>3401</v>
      </c>
      <c r="O168" t="s">
        <v>3979</v>
      </c>
      <c r="P168">
        <v>2141</v>
      </c>
      <c r="Q168" t="s">
        <v>3980</v>
      </c>
      <c r="R168" t="s">
        <v>3981</v>
      </c>
      <c r="S168">
        <v>1</v>
      </c>
      <c r="T168" t="s">
        <v>3982</v>
      </c>
      <c r="U168" t="s">
        <v>2990</v>
      </c>
    </row>
    <row r="169" spans="1:21">
      <c r="A169" t="s">
        <v>2611</v>
      </c>
      <c r="B169" t="s">
        <v>3975</v>
      </c>
      <c r="C169" t="s">
        <v>3976</v>
      </c>
      <c r="D169" t="s">
        <v>1680</v>
      </c>
      <c r="E169" t="s">
        <v>1681</v>
      </c>
      <c r="F169">
        <v>9</v>
      </c>
      <c r="G169" t="s">
        <v>1682</v>
      </c>
      <c r="H169" t="s">
        <v>2836</v>
      </c>
      <c r="I169" t="s">
        <v>3983</v>
      </c>
      <c r="J169" t="s">
        <v>3984</v>
      </c>
      <c r="K169" t="s">
        <v>2983</v>
      </c>
      <c r="L169" t="s">
        <v>2984</v>
      </c>
      <c r="M169" t="s">
        <v>2545</v>
      </c>
      <c r="N169" t="s">
        <v>2985</v>
      </c>
      <c r="O169" t="s">
        <v>3985</v>
      </c>
      <c r="P169">
        <v>2297</v>
      </c>
      <c r="Q169" t="s">
        <v>3391</v>
      </c>
      <c r="R169" t="s">
        <v>3205</v>
      </c>
      <c r="S169">
        <v>1</v>
      </c>
      <c r="T169" t="s">
        <v>3986</v>
      </c>
      <c r="U169" t="s">
        <v>2990</v>
      </c>
    </row>
    <row r="170" spans="1:21">
      <c r="A170" t="s">
        <v>2611</v>
      </c>
      <c r="B170" t="s">
        <v>3975</v>
      </c>
      <c r="C170" t="s">
        <v>3976</v>
      </c>
      <c r="D170" t="s">
        <v>1638</v>
      </c>
      <c r="E170" t="s">
        <v>1639</v>
      </c>
      <c r="F170">
        <v>8</v>
      </c>
      <c r="G170" t="s">
        <v>1640</v>
      </c>
      <c r="H170" t="s">
        <v>2830</v>
      </c>
      <c r="I170" t="s">
        <v>3987</v>
      </c>
      <c r="J170" t="s">
        <v>3988</v>
      </c>
      <c r="K170" t="s">
        <v>3045</v>
      </c>
      <c r="L170" t="s">
        <v>3046</v>
      </c>
      <c r="M170" t="s">
        <v>2311</v>
      </c>
      <c r="N170" t="s">
        <v>3401</v>
      </c>
      <c r="O170" t="s">
        <v>3989</v>
      </c>
      <c r="P170">
        <v>2140</v>
      </c>
      <c r="Q170" t="s">
        <v>3990</v>
      </c>
      <c r="R170" t="s">
        <v>3735</v>
      </c>
      <c r="S170">
        <v>3</v>
      </c>
      <c r="T170" t="s">
        <v>3991</v>
      </c>
      <c r="U170" t="s">
        <v>2990</v>
      </c>
    </row>
    <row r="171" spans="1:21">
      <c r="A171" t="s">
        <v>2611</v>
      </c>
      <c r="B171" t="s">
        <v>3975</v>
      </c>
      <c r="C171" t="s">
        <v>3976</v>
      </c>
      <c r="D171" t="s">
        <v>1646</v>
      </c>
      <c r="E171" t="s">
        <v>1647</v>
      </c>
      <c r="F171">
        <v>8</v>
      </c>
      <c r="G171" t="s">
        <v>1648</v>
      </c>
      <c r="H171" t="s">
        <v>2831</v>
      </c>
      <c r="I171" t="s">
        <v>3992</v>
      </c>
      <c r="J171" t="s">
        <v>3993</v>
      </c>
      <c r="K171" t="s">
        <v>3045</v>
      </c>
      <c r="L171" t="s">
        <v>3046</v>
      </c>
      <c r="M171" t="s">
        <v>2306</v>
      </c>
      <c r="N171" t="s">
        <v>3377</v>
      </c>
      <c r="O171" t="s">
        <v>3994</v>
      </c>
      <c r="P171">
        <v>2133</v>
      </c>
      <c r="Q171" t="s">
        <v>3995</v>
      </c>
      <c r="R171" t="s">
        <v>3996</v>
      </c>
      <c r="S171">
        <v>1</v>
      </c>
      <c r="T171" t="s">
        <v>3997</v>
      </c>
      <c r="U171" t="s">
        <v>2990</v>
      </c>
    </row>
    <row r="172" spans="1:21">
      <c r="A172" t="s">
        <v>2611</v>
      </c>
      <c r="B172" t="s">
        <v>3975</v>
      </c>
      <c r="C172" t="s">
        <v>3976</v>
      </c>
      <c r="D172" t="s">
        <v>1670</v>
      </c>
      <c r="E172" t="s">
        <v>1671</v>
      </c>
      <c r="F172">
        <v>14</v>
      </c>
      <c r="G172" t="s">
        <v>1672</v>
      </c>
      <c r="H172" t="s">
        <v>2834</v>
      </c>
      <c r="I172" t="s">
        <v>3998</v>
      </c>
      <c r="J172" t="s">
        <v>3999</v>
      </c>
      <c r="K172" t="s">
        <v>2585</v>
      </c>
      <c r="L172" t="s">
        <v>3014</v>
      </c>
      <c r="M172" t="s">
        <v>3418</v>
      </c>
      <c r="N172" t="s">
        <v>3419</v>
      </c>
      <c r="O172" t="s">
        <v>4000</v>
      </c>
      <c r="P172">
        <v>1996</v>
      </c>
      <c r="Q172" t="s">
        <v>4001</v>
      </c>
      <c r="R172" t="s">
        <v>4002</v>
      </c>
      <c r="S172">
        <v>1</v>
      </c>
      <c r="T172" t="s">
        <v>4003</v>
      </c>
      <c r="U172" t="s">
        <v>2990</v>
      </c>
    </row>
    <row r="173" spans="1:21">
      <c r="A173" t="s">
        <v>2611</v>
      </c>
      <c r="B173" t="s">
        <v>3975</v>
      </c>
      <c r="C173" t="s">
        <v>3976</v>
      </c>
      <c r="D173" t="s">
        <v>1676</v>
      </c>
      <c r="E173" t="s">
        <v>1677</v>
      </c>
      <c r="F173">
        <v>8</v>
      </c>
      <c r="G173" t="s">
        <v>1678</v>
      </c>
      <c r="H173" t="s">
        <v>2835</v>
      </c>
      <c r="I173" t="s">
        <v>4004</v>
      </c>
      <c r="J173" t="s">
        <v>4005</v>
      </c>
      <c r="K173" t="s">
        <v>2585</v>
      </c>
      <c r="L173" t="s">
        <v>3014</v>
      </c>
      <c r="M173" t="s">
        <v>3418</v>
      </c>
      <c r="N173" t="s">
        <v>3419</v>
      </c>
      <c r="O173" t="s">
        <v>4006</v>
      </c>
      <c r="P173">
        <v>1995</v>
      </c>
      <c r="Q173" t="s">
        <v>4007</v>
      </c>
      <c r="R173" t="s">
        <v>4008</v>
      </c>
      <c r="S173">
        <v>1</v>
      </c>
      <c r="T173" t="s">
        <v>4009</v>
      </c>
      <c r="U173" t="s">
        <v>2990</v>
      </c>
    </row>
    <row r="174" spans="1:21">
      <c r="A174" t="s">
        <v>2611</v>
      </c>
      <c r="B174" t="s">
        <v>3975</v>
      </c>
      <c r="C174" t="s">
        <v>3976</v>
      </c>
      <c r="D174" t="s">
        <v>1656</v>
      </c>
      <c r="E174" t="s">
        <v>1657</v>
      </c>
      <c r="F174">
        <v>9</v>
      </c>
      <c r="G174" t="s">
        <v>1658</v>
      </c>
      <c r="H174" t="s">
        <v>2832</v>
      </c>
      <c r="I174" t="s">
        <v>4010</v>
      </c>
      <c r="J174" t="s">
        <v>4011</v>
      </c>
      <c r="K174" t="s">
        <v>2300</v>
      </c>
      <c r="L174" t="s">
        <v>3108</v>
      </c>
      <c r="M174" t="s">
        <v>2983</v>
      </c>
      <c r="N174" t="s">
        <v>3435</v>
      </c>
      <c r="O174" t="s">
        <v>4012</v>
      </c>
      <c r="P174">
        <v>1968</v>
      </c>
      <c r="Q174" t="s">
        <v>4013</v>
      </c>
      <c r="R174" t="s">
        <v>3735</v>
      </c>
      <c r="S174">
        <v>3</v>
      </c>
      <c r="T174" t="s">
        <v>4014</v>
      </c>
      <c r="U174" t="s">
        <v>2990</v>
      </c>
    </row>
    <row r="175" spans="1:21">
      <c r="A175" t="s">
        <v>2611</v>
      </c>
      <c r="B175" t="s">
        <v>3975</v>
      </c>
      <c r="C175" t="s">
        <v>3976</v>
      </c>
      <c r="D175" t="s">
        <v>1683</v>
      </c>
      <c r="E175" t="s">
        <v>1684</v>
      </c>
      <c r="F175">
        <v>6</v>
      </c>
      <c r="G175" t="s">
        <v>1685</v>
      </c>
      <c r="H175" t="s">
        <v>2837</v>
      </c>
      <c r="I175" t="s">
        <v>4015</v>
      </c>
      <c r="J175" t="s">
        <v>4016</v>
      </c>
      <c r="K175" t="s">
        <v>2983</v>
      </c>
      <c r="L175" t="s">
        <v>2984</v>
      </c>
      <c r="M175" t="s">
        <v>2359</v>
      </c>
      <c r="N175" t="s">
        <v>3027</v>
      </c>
      <c r="O175" t="s">
        <v>4017</v>
      </c>
      <c r="P175">
        <v>2315</v>
      </c>
      <c r="Q175" t="s">
        <v>3385</v>
      </c>
      <c r="R175" t="s">
        <v>3181</v>
      </c>
      <c r="S175">
        <v>3</v>
      </c>
      <c r="T175" t="s">
        <v>4018</v>
      </c>
      <c r="U175" t="s">
        <v>2990</v>
      </c>
    </row>
    <row r="176" spans="1:21">
      <c r="A176" t="s">
        <v>2492</v>
      </c>
      <c r="B176" t="s">
        <v>4019</v>
      </c>
      <c r="C176" t="s">
        <v>4020</v>
      </c>
      <c r="D176" t="s">
        <v>1117</v>
      </c>
      <c r="E176" t="s">
        <v>1118</v>
      </c>
      <c r="F176">
        <v>59</v>
      </c>
      <c r="G176" t="s">
        <v>1119</v>
      </c>
      <c r="H176" t="s">
        <v>2816</v>
      </c>
      <c r="I176" t="s">
        <v>4021</v>
      </c>
      <c r="J176" t="s">
        <v>4022</v>
      </c>
      <c r="K176" t="s">
        <v>2391</v>
      </c>
      <c r="L176" t="s">
        <v>3222</v>
      </c>
      <c r="M176" t="s">
        <v>2462</v>
      </c>
      <c r="N176" t="s">
        <v>3223</v>
      </c>
      <c r="O176" t="s">
        <v>4023</v>
      </c>
      <c r="P176">
        <v>2255</v>
      </c>
      <c r="Q176" t="s">
        <v>4024</v>
      </c>
      <c r="R176" t="s">
        <v>4025</v>
      </c>
      <c r="S176">
        <v>1</v>
      </c>
      <c r="T176" t="s">
        <v>4026</v>
      </c>
      <c r="U176" t="s">
        <v>2990</v>
      </c>
    </row>
    <row r="177" spans="1:21">
      <c r="A177" t="s">
        <v>2492</v>
      </c>
      <c r="B177" t="s">
        <v>4019</v>
      </c>
      <c r="C177" t="s">
        <v>4020</v>
      </c>
      <c r="D177" t="s">
        <v>4027</v>
      </c>
      <c r="E177" t="s">
        <v>4028</v>
      </c>
      <c r="F177">
        <v>20</v>
      </c>
      <c r="G177" t="s">
        <v>4029</v>
      </c>
      <c r="H177" t="s">
        <v>2921</v>
      </c>
      <c r="I177" t="s">
        <v>4030</v>
      </c>
      <c r="J177" t="s">
        <v>4031</v>
      </c>
      <c r="K177" t="s">
        <v>2391</v>
      </c>
      <c r="L177" t="s">
        <v>3222</v>
      </c>
      <c r="M177" t="s">
        <v>2462</v>
      </c>
      <c r="N177" t="s">
        <v>3223</v>
      </c>
      <c r="O177" t="s">
        <v>4032</v>
      </c>
      <c r="P177">
        <v>2255</v>
      </c>
      <c r="Q177" t="s">
        <v>4024</v>
      </c>
      <c r="R177" t="s">
        <v>4033</v>
      </c>
      <c r="S177">
        <v>1</v>
      </c>
      <c r="T177" t="s">
        <v>4034</v>
      </c>
      <c r="U177" t="s">
        <v>2990</v>
      </c>
    </row>
    <row r="178" spans="1:21">
      <c r="A178" t="s">
        <v>2492</v>
      </c>
      <c r="B178" t="s">
        <v>4019</v>
      </c>
      <c r="C178" t="s">
        <v>4020</v>
      </c>
      <c r="D178" t="s">
        <v>1041</v>
      </c>
      <c r="E178" t="s">
        <v>1042</v>
      </c>
      <c r="F178">
        <v>27</v>
      </c>
      <c r="G178" t="s">
        <v>1043</v>
      </c>
      <c r="H178" t="s">
        <v>2839</v>
      </c>
      <c r="I178" t="s">
        <v>4035</v>
      </c>
      <c r="J178" t="s">
        <v>4036</v>
      </c>
      <c r="K178" t="s">
        <v>2585</v>
      </c>
      <c r="L178" t="s">
        <v>3014</v>
      </c>
      <c r="M178" t="s">
        <v>2321</v>
      </c>
      <c r="N178" t="s">
        <v>4037</v>
      </c>
      <c r="O178" t="s">
        <v>4038</v>
      </c>
      <c r="P178">
        <v>2020</v>
      </c>
      <c r="Q178" t="s">
        <v>4039</v>
      </c>
      <c r="R178" t="s">
        <v>4040</v>
      </c>
      <c r="S178">
        <v>6</v>
      </c>
      <c r="T178" t="s">
        <v>4041</v>
      </c>
      <c r="U178" t="s">
        <v>2990</v>
      </c>
    </row>
    <row r="179" spans="1:21">
      <c r="A179" t="s">
        <v>2492</v>
      </c>
      <c r="B179" t="s">
        <v>4019</v>
      </c>
      <c r="C179" t="s">
        <v>4020</v>
      </c>
      <c r="D179" t="s">
        <v>1098</v>
      </c>
      <c r="E179" t="s">
        <v>1099</v>
      </c>
      <c r="F179">
        <v>15</v>
      </c>
      <c r="G179" t="s">
        <v>1100</v>
      </c>
      <c r="H179" t="s">
        <v>2847</v>
      </c>
      <c r="I179" t="s">
        <v>4042</v>
      </c>
      <c r="J179" t="s">
        <v>4043</v>
      </c>
      <c r="K179" t="s">
        <v>3045</v>
      </c>
      <c r="L179" t="s">
        <v>3046</v>
      </c>
      <c r="M179" t="s">
        <v>2305</v>
      </c>
      <c r="N179" t="s">
        <v>3363</v>
      </c>
      <c r="O179" t="s">
        <v>4044</v>
      </c>
      <c r="P179">
        <v>2117</v>
      </c>
      <c r="Q179" t="s">
        <v>4045</v>
      </c>
      <c r="R179" t="s">
        <v>4046</v>
      </c>
      <c r="S179">
        <v>6</v>
      </c>
      <c r="T179" t="s">
        <v>4047</v>
      </c>
      <c r="U179" t="s">
        <v>2990</v>
      </c>
    </row>
    <row r="180" spans="1:21">
      <c r="A180" t="s">
        <v>2492</v>
      </c>
      <c r="B180" t="s">
        <v>4019</v>
      </c>
      <c r="C180" t="s">
        <v>4020</v>
      </c>
      <c r="D180" t="s">
        <v>1089</v>
      </c>
      <c r="E180" t="s">
        <v>1090</v>
      </c>
      <c r="F180">
        <v>10</v>
      </c>
      <c r="G180" t="s">
        <v>1091</v>
      </c>
      <c r="H180" t="s">
        <v>2845</v>
      </c>
      <c r="I180" t="s">
        <v>4048</v>
      </c>
      <c r="J180" t="s">
        <v>4049</v>
      </c>
      <c r="K180" t="s">
        <v>2585</v>
      </c>
      <c r="L180" t="s">
        <v>3014</v>
      </c>
      <c r="M180" t="s">
        <v>2321</v>
      </c>
      <c r="N180" t="s">
        <v>4037</v>
      </c>
      <c r="O180" t="s">
        <v>4050</v>
      </c>
      <c r="P180">
        <v>2022</v>
      </c>
      <c r="Q180" t="s">
        <v>4051</v>
      </c>
      <c r="R180" t="s">
        <v>4052</v>
      </c>
      <c r="S180">
        <v>2</v>
      </c>
      <c r="T180" t="s">
        <v>4053</v>
      </c>
      <c r="U180" t="s">
        <v>2990</v>
      </c>
    </row>
    <row r="181" spans="1:21">
      <c r="A181" t="s">
        <v>2492</v>
      </c>
      <c r="B181" t="s">
        <v>4019</v>
      </c>
      <c r="C181" t="s">
        <v>4020</v>
      </c>
      <c r="D181" t="s">
        <v>1126</v>
      </c>
      <c r="E181" t="s">
        <v>1127</v>
      </c>
      <c r="F181">
        <v>14</v>
      </c>
      <c r="G181" t="s">
        <v>1128</v>
      </c>
      <c r="H181" t="s">
        <v>2848</v>
      </c>
      <c r="I181" t="s">
        <v>4054</v>
      </c>
      <c r="J181" t="s">
        <v>4055</v>
      </c>
      <c r="K181" t="s">
        <v>2983</v>
      </c>
      <c r="L181" t="s">
        <v>2984</v>
      </c>
      <c r="M181" t="s">
        <v>2359</v>
      </c>
      <c r="N181" t="s">
        <v>3027</v>
      </c>
      <c r="O181" t="s">
        <v>4056</v>
      </c>
      <c r="P181">
        <v>2318</v>
      </c>
      <c r="Q181" t="s">
        <v>4057</v>
      </c>
      <c r="R181" t="s">
        <v>4058</v>
      </c>
      <c r="S181">
        <v>1</v>
      </c>
      <c r="T181" t="s">
        <v>4059</v>
      </c>
      <c r="U181" t="s">
        <v>2990</v>
      </c>
    </row>
    <row r="182" spans="1:21">
      <c r="A182" t="s">
        <v>2492</v>
      </c>
      <c r="B182" t="s">
        <v>4019</v>
      </c>
      <c r="C182" t="s">
        <v>4020</v>
      </c>
      <c r="D182" t="s">
        <v>1092</v>
      </c>
      <c r="E182" t="s">
        <v>1093</v>
      </c>
      <c r="F182">
        <v>13</v>
      </c>
      <c r="G182" t="s">
        <v>1094</v>
      </c>
      <c r="H182" t="s">
        <v>2846</v>
      </c>
      <c r="I182" t="s">
        <v>4060</v>
      </c>
      <c r="J182" t="s">
        <v>4061</v>
      </c>
      <c r="K182" t="s">
        <v>2585</v>
      </c>
      <c r="L182" t="s">
        <v>3014</v>
      </c>
      <c r="M182" t="s">
        <v>2321</v>
      </c>
      <c r="N182" t="s">
        <v>4037</v>
      </c>
      <c r="O182" t="s">
        <v>4062</v>
      </c>
      <c r="P182">
        <v>2022</v>
      </c>
      <c r="Q182" t="s">
        <v>4051</v>
      </c>
      <c r="R182" t="s">
        <v>4063</v>
      </c>
      <c r="S182">
        <v>2</v>
      </c>
      <c r="T182" t="s">
        <v>4064</v>
      </c>
      <c r="U182" t="s">
        <v>2990</v>
      </c>
    </row>
    <row r="183" spans="1:21">
      <c r="A183" t="s">
        <v>2492</v>
      </c>
      <c r="B183" t="s">
        <v>4019</v>
      </c>
      <c r="C183" t="s">
        <v>4020</v>
      </c>
      <c r="D183" t="s">
        <v>1134</v>
      </c>
      <c r="E183" t="s">
        <v>1135</v>
      </c>
      <c r="F183">
        <v>9</v>
      </c>
      <c r="G183" t="s">
        <v>1136</v>
      </c>
      <c r="H183" t="s">
        <v>2844</v>
      </c>
      <c r="I183" t="s">
        <v>4065</v>
      </c>
      <c r="J183" t="s">
        <v>4066</v>
      </c>
      <c r="K183" t="s">
        <v>2983</v>
      </c>
      <c r="L183" t="s">
        <v>2984</v>
      </c>
      <c r="M183" t="s">
        <v>2536</v>
      </c>
      <c r="N183" t="s">
        <v>3053</v>
      </c>
      <c r="O183" t="s">
        <v>4067</v>
      </c>
      <c r="P183">
        <v>2270</v>
      </c>
      <c r="Q183" t="s">
        <v>4068</v>
      </c>
      <c r="R183" t="s">
        <v>4063</v>
      </c>
      <c r="S183">
        <v>1</v>
      </c>
      <c r="T183" t="s">
        <v>4069</v>
      </c>
      <c r="U183" t="s">
        <v>2990</v>
      </c>
    </row>
    <row r="184" spans="1:21">
      <c r="A184" t="s">
        <v>2492</v>
      </c>
      <c r="B184" t="s">
        <v>4019</v>
      </c>
      <c r="C184" t="s">
        <v>4020</v>
      </c>
      <c r="D184" t="s">
        <v>1129</v>
      </c>
      <c r="E184" t="s">
        <v>1130</v>
      </c>
      <c r="F184">
        <v>13</v>
      </c>
      <c r="G184" t="s">
        <v>1131</v>
      </c>
      <c r="H184" t="s">
        <v>2849</v>
      </c>
      <c r="I184" t="s">
        <v>4070</v>
      </c>
      <c r="J184" t="s">
        <v>4071</v>
      </c>
      <c r="K184" t="s">
        <v>2585</v>
      </c>
      <c r="L184" t="s">
        <v>3014</v>
      </c>
      <c r="M184" t="s">
        <v>2320</v>
      </c>
      <c r="N184" t="s">
        <v>4072</v>
      </c>
      <c r="O184" t="s">
        <v>4073</v>
      </c>
      <c r="P184">
        <v>2010</v>
      </c>
      <c r="Q184" t="s">
        <v>4074</v>
      </c>
      <c r="R184" t="s">
        <v>4075</v>
      </c>
      <c r="S184">
        <v>1</v>
      </c>
      <c r="T184" t="s">
        <v>4076</v>
      </c>
      <c r="U184" t="s">
        <v>2990</v>
      </c>
    </row>
    <row r="185" spans="1:21">
      <c r="A185" t="s">
        <v>2492</v>
      </c>
      <c r="B185" t="s">
        <v>4019</v>
      </c>
      <c r="C185" t="s">
        <v>4020</v>
      </c>
      <c r="D185" t="s">
        <v>1111</v>
      </c>
      <c r="E185" t="s">
        <v>1112</v>
      </c>
      <c r="F185">
        <v>9</v>
      </c>
      <c r="G185" t="s">
        <v>1113</v>
      </c>
      <c r="H185" t="s">
        <v>2843</v>
      </c>
      <c r="I185" t="s">
        <v>4077</v>
      </c>
      <c r="J185" t="s">
        <v>4078</v>
      </c>
      <c r="K185" t="s">
        <v>2983</v>
      </c>
      <c r="L185" t="s">
        <v>2984</v>
      </c>
      <c r="M185" t="s">
        <v>2364</v>
      </c>
      <c r="N185" t="s">
        <v>2999</v>
      </c>
      <c r="O185" t="s">
        <v>4079</v>
      </c>
      <c r="P185">
        <v>2347</v>
      </c>
      <c r="Q185" t="s">
        <v>4080</v>
      </c>
      <c r="R185" t="s">
        <v>4081</v>
      </c>
      <c r="S185">
        <v>1</v>
      </c>
      <c r="T185" t="s">
        <v>4082</v>
      </c>
      <c r="U185" t="s">
        <v>2990</v>
      </c>
    </row>
    <row r="186" spans="1:21">
      <c r="A186" t="s">
        <v>2492</v>
      </c>
      <c r="B186" t="s">
        <v>4019</v>
      </c>
      <c r="C186" t="s">
        <v>4020</v>
      </c>
      <c r="D186" t="s">
        <v>1034</v>
      </c>
      <c r="E186" t="s">
        <v>1035</v>
      </c>
      <c r="F186">
        <v>13</v>
      </c>
      <c r="G186" t="s">
        <v>1036</v>
      </c>
      <c r="H186" t="s">
        <v>2465</v>
      </c>
      <c r="I186" t="s">
        <v>4083</v>
      </c>
      <c r="J186" t="s">
        <v>4084</v>
      </c>
      <c r="K186" t="s">
        <v>2585</v>
      </c>
      <c r="L186" t="s">
        <v>3014</v>
      </c>
      <c r="M186" t="s">
        <v>2321</v>
      </c>
      <c r="N186" t="s">
        <v>4037</v>
      </c>
      <c r="O186" t="s">
        <v>4085</v>
      </c>
      <c r="P186">
        <v>2025</v>
      </c>
      <c r="Q186" t="s">
        <v>4086</v>
      </c>
      <c r="R186" t="s">
        <v>4087</v>
      </c>
      <c r="S186">
        <v>1</v>
      </c>
      <c r="T186" t="s">
        <v>4088</v>
      </c>
      <c r="U186" t="s">
        <v>2990</v>
      </c>
    </row>
    <row r="187" spans="1:21">
      <c r="A187" t="s">
        <v>2492</v>
      </c>
      <c r="B187" t="s">
        <v>4019</v>
      </c>
      <c r="C187" t="s">
        <v>4020</v>
      </c>
      <c r="D187" t="s">
        <v>1044</v>
      </c>
      <c r="E187" t="s">
        <v>1045</v>
      </c>
      <c r="F187">
        <v>9</v>
      </c>
      <c r="G187" t="s">
        <v>1046</v>
      </c>
      <c r="H187" t="s">
        <v>2840</v>
      </c>
      <c r="I187" t="s">
        <v>4089</v>
      </c>
      <c r="J187" t="s">
        <v>4090</v>
      </c>
      <c r="K187" t="s">
        <v>2585</v>
      </c>
      <c r="L187" t="s">
        <v>3014</v>
      </c>
      <c r="M187" t="s">
        <v>2320</v>
      </c>
      <c r="N187" t="s">
        <v>4072</v>
      </c>
      <c r="O187" t="s">
        <v>4091</v>
      </c>
      <c r="P187">
        <v>2012</v>
      </c>
      <c r="Q187" t="s">
        <v>4092</v>
      </c>
      <c r="R187" t="s">
        <v>4093</v>
      </c>
      <c r="S187">
        <v>2</v>
      </c>
      <c r="T187" t="s">
        <v>4094</v>
      </c>
      <c r="U187" t="s">
        <v>2990</v>
      </c>
    </row>
    <row r="188" spans="1:21">
      <c r="A188" t="s">
        <v>2492</v>
      </c>
      <c r="B188" t="s">
        <v>4019</v>
      </c>
      <c r="C188" t="s">
        <v>4020</v>
      </c>
      <c r="D188" t="s">
        <v>1106</v>
      </c>
      <c r="E188" t="s">
        <v>1107</v>
      </c>
      <c r="F188">
        <v>17</v>
      </c>
      <c r="G188" t="s">
        <v>1108</v>
      </c>
      <c r="H188" t="s">
        <v>2583</v>
      </c>
      <c r="I188" t="s">
        <v>4095</v>
      </c>
      <c r="J188" t="s">
        <v>4096</v>
      </c>
      <c r="K188" t="s">
        <v>2585</v>
      </c>
      <c r="L188" t="s">
        <v>3014</v>
      </c>
      <c r="M188" t="s">
        <v>2321</v>
      </c>
      <c r="N188" t="s">
        <v>4037</v>
      </c>
      <c r="O188" t="s">
        <v>4097</v>
      </c>
      <c r="P188">
        <v>2024</v>
      </c>
      <c r="Q188" t="s">
        <v>4098</v>
      </c>
      <c r="R188" t="s">
        <v>4099</v>
      </c>
      <c r="S188">
        <v>1</v>
      </c>
      <c r="T188" t="s">
        <v>4100</v>
      </c>
      <c r="U188" t="s">
        <v>2990</v>
      </c>
    </row>
    <row r="189" spans="1:21">
      <c r="A189" t="s">
        <v>2492</v>
      </c>
      <c r="B189" t="s">
        <v>4019</v>
      </c>
      <c r="C189" t="s">
        <v>4020</v>
      </c>
      <c r="D189" t="s">
        <v>1053</v>
      </c>
      <c r="E189" t="s">
        <v>1054</v>
      </c>
      <c r="F189">
        <v>27</v>
      </c>
      <c r="G189" t="s">
        <v>1055</v>
      </c>
      <c r="H189" t="s">
        <v>2838</v>
      </c>
      <c r="I189" t="s">
        <v>4101</v>
      </c>
      <c r="J189" t="s">
        <v>4102</v>
      </c>
      <c r="K189" t="s">
        <v>2585</v>
      </c>
      <c r="L189" t="s">
        <v>3014</v>
      </c>
      <c r="M189" t="s">
        <v>2320</v>
      </c>
      <c r="N189" t="s">
        <v>4072</v>
      </c>
      <c r="O189" t="s">
        <v>4103</v>
      </c>
      <c r="P189">
        <v>2003</v>
      </c>
      <c r="Q189" t="s">
        <v>4104</v>
      </c>
      <c r="R189" t="s">
        <v>4105</v>
      </c>
      <c r="S189">
        <v>1</v>
      </c>
      <c r="T189" t="s">
        <v>4106</v>
      </c>
      <c r="U189" t="s">
        <v>2990</v>
      </c>
    </row>
    <row r="190" spans="1:21">
      <c r="A190" t="s">
        <v>2492</v>
      </c>
      <c r="B190" t="s">
        <v>4019</v>
      </c>
      <c r="C190" t="s">
        <v>4020</v>
      </c>
      <c r="D190" t="s">
        <v>1082</v>
      </c>
      <c r="E190" t="s">
        <v>1083</v>
      </c>
      <c r="F190">
        <v>10</v>
      </c>
      <c r="G190" t="s">
        <v>1084</v>
      </c>
      <c r="H190" t="s">
        <v>2640</v>
      </c>
      <c r="I190" t="s">
        <v>4107</v>
      </c>
      <c r="J190" t="s">
        <v>4108</v>
      </c>
      <c r="K190" t="s">
        <v>2300</v>
      </c>
      <c r="L190" t="s">
        <v>3108</v>
      </c>
      <c r="M190" t="s">
        <v>3279</v>
      </c>
      <c r="N190" t="s">
        <v>3280</v>
      </c>
      <c r="O190" t="s">
        <v>4109</v>
      </c>
      <c r="P190">
        <v>1977</v>
      </c>
      <c r="Q190" t="s">
        <v>4110</v>
      </c>
      <c r="R190" t="s">
        <v>4111</v>
      </c>
      <c r="S190">
        <v>1</v>
      </c>
      <c r="T190" t="s">
        <v>4112</v>
      </c>
      <c r="U190" t="s">
        <v>2990</v>
      </c>
    </row>
    <row r="191" spans="1:21">
      <c r="A191" t="s">
        <v>2492</v>
      </c>
      <c r="B191" t="s">
        <v>4019</v>
      </c>
      <c r="C191" t="s">
        <v>4020</v>
      </c>
      <c r="D191" t="s">
        <v>1047</v>
      </c>
      <c r="E191" t="s">
        <v>1048</v>
      </c>
      <c r="F191">
        <v>13</v>
      </c>
      <c r="G191" t="s">
        <v>1049</v>
      </c>
      <c r="H191" t="s">
        <v>2841</v>
      </c>
      <c r="I191" t="s">
        <v>4113</v>
      </c>
      <c r="J191" t="s">
        <v>4114</v>
      </c>
      <c r="K191" t="s">
        <v>2585</v>
      </c>
      <c r="L191" t="s">
        <v>3014</v>
      </c>
      <c r="M191" t="s">
        <v>2329</v>
      </c>
      <c r="N191" t="s">
        <v>3015</v>
      </c>
      <c r="O191" t="s">
        <v>4115</v>
      </c>
      <c r="P191">
        <v>2059</v>
      </c>
      <c r="Q191" t="s">
        <v>4116</v>
      </c>
      <c r="R191" t="s">
        <v>4117</v>
      </c>
      <c r="S191">
        <v>1</v>
      </c>
      <c r="T191" t="s">
        <v>4118</v>
      </c>
      <c r="U191" t="s">
        <v>2990</v>
      </c>
    </row>
    <row r="192" spans="1:21">
      <c r="A192" t="s">
        <v>2492</v>
      </c>
      <c r="B192" t="s">
        <v>4019</v>
      </c>
      <c r="C192" t="s">
        <v>4020</v>
      </c>
      <c r="D192" t="s">
        <v>1050</v>
      </c>
      <c r="E192" t="s">
        <v>1051</v>
      </c>
      <c r="F192">
        <v>9</v>
      </c>
      <c r="G192" t="s">
        <v>1052</v>
      </c>
      <c r="H192" t="s">
        <v>2842</v>
      </c>
      <c r="I192" t="s">
        <v>4119</v>
      </c>
      <c r="J192" t="s">
        <v>4120</v>
      </c>
      <c r="K192" t="s">
        <v>2300</v>
      </c>
      <c r="L192" t="s">
        <v>3108</v>
      </c>
      <c r="M192" t="s">
        <v>2585</v>
      </c>
      <c r="N192" t="s">
        <v>3634</v>
      </c>
      <c r="O192" t="s">
        <v>4121</v>
      </c>
      <c r="P192">
        <v>1944</v>
      </c>
      <c r="Q192" t="s">
        <v>4122</v>
      </c>
      <c r="R192" t="s">
        <v>4123</v>
      </c>
      <c r="S192">
        <v>1</v>
      </c>
      <c r="T192" t="s">
        <v>4124</v>
      </c>
      <c r="U192" t="s">
        <v>2990</v>
      </c>
    </row>
    <row r="193" spans="1:21">
      <c r="A193" t="s">
        <v>2492</v>
      </c>
      <c r="B193" t="s">
        <v>4019</v>
      </c>
      <c r="C193" t="s">
        <v>4020</v>
      </c>
      <c r="D193" t="s">
        <v>1067</v>
      </c>
      <c r="E193" t="s">
        <v>1068</v>
      </c>
      <c r="F193">
        <v>14</v>
      </c>
      <c r="G193" t="s">
        <v>1069</v>
      </c>
      <c r="H193" t="s">
        <v>2611</v>
      </c>
      <c r="I193" t="s">
        <v>4125</v>
      </c>
      <c r="J193" t="s">
        <v>4126</v>
      </c>
      <c r="K193" t="s">
        <v>2585</v>
      </c>
      <c r="L193" t="s">
        <v>3014</v>
      </c>
      <c r="M193" t="s">
        <v>2321</v>
      </c>
      <c r="N193" t="s">
        <v>4037</v>
      </c>
      <c r="O193" t="s">
        <v>4127</v>
      </c>
      <c r="P193">
        <v>2021</v>
      </c>
      <c r="Q193" t="s">
        <v>4128</v>
      </c>
      <c r="R193" t="s">
        <v>4129</v>
      </c>
      <c r="S193">
        <v>3</v>
      </c>
      <c r="T193" t="s">
        <v>4130</v>
      </c>
      <c r="U193" t="s">
        <v>2990</v>
      </c>
    </row>
    <row r="194" spans="1:21">
      <c r="A194" t="s">
        <v>2465</v>
      </c>
      <c r="B194" t="s">
        <v>4131</v>
      </c>
      <c r="C194" t="s">
        <v>4132</v>
      </c>
      <c r="D194" t="s">
        <v>891</v>
      </c>
      <c r="E194" t="s">
        <v>892</v>
      </c>
      <c r="F194">
        <v>11</v>
      </c>
      <c r="G194" t="s">
        <v>893</v>
      </c>
      <c r="H194" t="s">
        <v>2852</v>
      </c>
      <c r="I194" t="s">
        <v>4133</v>
      </c>
      <c r="J194" t="s">
        <v>4134</v>
      </c>
      <c r="K194" t="s">
        <v>2391</v>
      </c>
      <c r="L194" t="s">
        <v>3222</v>
      </c>
      <c r="M194" t="s">
        <v>2385</v>
      </c>
      <c r="N194" t="s">
        <v>4135</v>
      </c>
      <c r="O194" t="s">
        <v>4136</v>
      </c>
      <c r="P194">
        <v>2230</v>
      </c>
      <c r="Q194" t="s">
        <v>4137</v>
      </c>
      <c r="R194" t="s">
        <v>4138</v>
      </c>
      <c r="S194">
        <v>2</v>
      </c>
      <c r="T194" t="s">
        <v>4139</v>
      </c>
      <c r="U194" t="s">
        <v>2990</v>
      </c>
    </row>
    <row r="195" spans="1:21">
      <c r="A195" t="s">
        <v>2465</v>
      </c>
      <c r="B195" t="s">
        <v>4131</v>
      </c>
      <c r="C195" t="s">
        <v>4132</v>
      </c>
      <c r="D195" t="s">
        <v>896</v>
      </c>
      <c r="E195" t="s">
        <v>897</v>
      </c>
      <c r="F195">
        <v>8</v>
      </c>
      <c r="G195" t="s">
        <v>898</v>
      </c>
      <c r="H195" t="s">
        <v>2853</v>
      </c>
      <c r="I195" t="s">
        <v>4140</v>
      </c>
      <c r="J195" t="s">
        <v>4141</v>
      </c>
      <c r="K195" t="s">
        <v>2391</v>
      </c>
      <c r="L195" t="s">
        <v>3222</v>
      </c>
      <c r="M195" t="s">
        <v>2385</v>
      </c>
      <c r="N195" t="s">
        <v>4135</v>
      </c>
      <c r="O195" t="s">
        <v>4142</v>
      </c>
      <c r="P195">
        <v>2232</v>
      </c>
      <c r="Q195" t="s">
        <v>4143</v>
      </c>
      <c r="R195" t="s">
        <v>4144</v>
      </c>
      <c r="S195">
        <v>1</v>
      </c>
      <c r="T195" t="s">
        <v>4145</v>
      </c>
      <c r="U195" t="s">
        <v>2990</v>
      </c>
    </row>
    <row r="196" spans="1:21">
      <c r="A196" t="s">
        <v>2465</v>
      </c>
      <c r="B196" t="s">
        <v>4131</v>
      </c>
      <c r="C196" t="s">
        <v>4132</v>
      </c>
      <c r="D196" t="s">
        <v>901</v>
      </c>
      <c r="E196" t="s">
        <v>902</v>
      </c>
      <c r="F196">
        <v>7</v>
      </c>
      <c r="G196" t="s">
        <v>903</v>
      </c>
      <c r="H196" t="s">
        <v>2854</v>
      </c>
      <c r="I196" t="s">
        <v>4146</v>
      </c>
      <c r="J196" t="s">
        <v>4147</v>
      </c>
      <c r="K196" t="s">
        <v>2391</v>
      </c>
      <c r="L196" t="s">
        <v>3222</v>
      </c>
      <c r="M196" t="s">
        <v>2385</v>
      </c>
      <c r="N196" t="s">
        <v>4135</v>
      </c>
      <c r="O196" t="s">
        <v>4148</v>
      </c>
      <c r="P196">
        <v>2229</v>
      </c>
      <c r="Q196" t="s">
        <v>4149</v>
      </c>
      <c r="R196" t="s">
        <v>4150</v>
      </c>
      <c r="S196">
        <v>5</v>
      </c>
      <c r="T196" t="s">
        <v>4151</v>
      </c>
      <c r="U196" t="s">
        <v>2990</v>
      </c>
    </row>
    <row r="197" spans="1:21">
      <c r="A197" t="s">
        <v>2465</v>
      </c>
      <c r="B197" t="s">
        <v>4131</v>
      </c>
      <c r="C197" t="s">
        <v>4132</v>
      </c>
      <c r="D197" t="s">
        <v>885</v>
      </c>
      <c r="E197" t="s">
        <v>886</v>
      </c>
      <c r="F197">
        <v>7</v>
      </c>
      <c r="G197" t="s">
        <v>887</v>
      </c>
      <c r="H197" t="s">
        <v>2851</v>
      </c>
      <c r="I197" t="s">
        <v>4152</v>
      </c>
      <c r="J197" t="s">
        <v>4153</v>
      </c>
      <c r="K197" t="s">
        <v>2391</v>
      </c>
      <c r="L197" t="s">
        <v>3222</v>
      </c>
      <c r="M197" t="s">
        <v>2335</v>
      </c>
      <c r="N197" t="s">
        <v>3775</v>
      </c>
      <c r="O197" t="s">
        <v>4154</v>
      </c>
      <c r="P197">
        <v>2194</v>
      </c>
      <c r="Q197" t="s">
        <v>4155</v>
      </c>
      <c r="R197" t="s">
        <v>4156</v>
      </c>
      <c r="S197">
        <v>2</v>
      </c>
      <c r="T197" t="s">
        <v>4157</v>
      </c>
      <c r="U197" t="s">
        <v>2990</v>
      </c>
    </row>
    <row r="198" spans="1:21">
      <c r="A198" t="s">
        <v>2465</v>
      </c>
      <c r="B198" t="s">
        <v>4131</v>
      </c>
      <c r="C198" t="s">
        <v>4132</v>
      </c>
      <c r="D198" t="s">
        <v>873</v>
      </c>
      <c r="E198" t="s">
        <v>874</v>
      </c>
      <c r="F198">
        <v>9</v>
      </c>
      <c r="G198" t="s">
        <v>875</v>
      </c>
      <c r="H198" t="s">
        <v>2340</v>
      </c>
      <c r="I198" t="s">
        <v>4158</v>
      </c>
      <c r="J198" t="s">
        <v>4159</v>
      </c>
      <c r="K198" t="s">
        <v>2391</v>
      </c>
      <c r="L198" t="s">
        <v>3222</v>
      </c>
      <c r="M198" t="s">
        <v>2385</v>
      </c>
      <c r="N198" t="s">
        <v>4135</v>
      </c>
      <c r="O198" t="s">
        <v>4160</v>
      </c>
      <c r="P198">
        <v>2231</v>
      </c>
      <c r="Q198" t="s">
        <v>4161</v>
      </c>
      <c r="R198" t="s">
        <v>4162</v>
      </c>
      <c r="S198">
        <v>2</v>
      </c>
      <c r="T198" t="s">
        <v>4163</v>
      </c>
      <c r="U198" t="s">
        <v>2990</v>
      </c>
    </row>
    <row r="199" spans="1:21">
      <c r="A199" t="s">
        <v>2465</v>
      </c>
      <c r="B199" t="s">
        <v>4131</v>
      </c>
      <c r="C199" t="s">
        <v>4132</v>
      </c>
      <c r="D199" t="s">
        <v>912</v>
      </c>
      <c r="E199" t="s">
        <v>913</v>
      </c>
      <c r="F199">
        <v>8</v>
      </c>
      <c r="G199" t="s">
        <v>914</v>
      </c>
      <c r="H199" t="s">
        <v>2673</v>
      </c>
      <c r="I199" t="s">
        <v>4164</v>
      </c>
      <c r="J199" t="s">
        <v>4165</v>
      </c>
      <c r="K199" t="s">
        <v>2983</v>
      </c>
      <c r="L199" t="s">
        <v>2984</v>
      </c>
      <c r="M199" t="s">
        <v>2545</v>
      </c>
      <c r="N199" t="s">
        <v>2985</v>
      </c>
      <c r="O199" t="s">
        <v>4166</v>
      </c>
      <c r="P199">
        <v>2306</v>
      </c>
      <c r="Q199" t="s">
        <v>3783</v>
      </c>
      <c r="R199" t="s">
        <v>3165</v>
      </c>
      <c r="S199">
        <v>1</v>
      </c>
      <c r="T199" t="s">
        <v>4167</v>
      </c>
      <c r="U199" t="s">
        <v>2990</v>
      </c>
    </row>
    <row r="200" spans="1:21">
      <c r="A200" t="s">
        <v>2465</v>
      </c>
      <c r="B200" t="s">
        <v>4131</v>
      </c>
      <c r="C200" t="s">
        <v>4132</v>
      </c>
      <c r="D200" t="s">
        <v>880</v>
      </c>
      <c r="E200" t="s">
        <v>881</v>
      </c>
      <c r="F200">
        <v>8</v>
      </c>
      <c r="G200" t="s">
        <v>882</v>
      </c>
      <c r="H200" t="s">
        <v>2850</v>
      </c>
      <c r="I200" t="s">
        <v>4168</v>
      </c>
      <c r="J200" t="s">
        <v>4169</v>
      </c>
      <c r="K200" t="s">
        <v>2983</v>
      </c>
      <c r="L200" t="s">
        <v>2984</v>
      </c>
      <c r="M200" t="s">
        <v>2545</v>
      </c>
      <c r="N200" t="s">
        <v>2985</v>
      </c>
      <c r="O200" t="s">
        <v>4170</v>
      </c>
      <c r="P200">
        <v>2306</v>
      </c>
      <c r="Q200" t="s">
        <v>3783</v>
      </c>
      <c r="R200" t="s">
        <v>4171</v>
      </c>
      <c r="S200">
        <v>1</v>
      </c>
      <c r="T200" t="s">
        <v>4172</v>
      </c>
      <c r="U200" t="s">
        <v>2990</v>
      </c>
    </row>
    <row r="201" spans="1:21">
      <c r="A201" t="s">
        <v>2636</v>
      </c>
      <c r="B201" t="s">
        <v>4173</v>
      </c>
      <c r="C201" t="s">
        <v>4174</v>
      </c>
      <c r="D201" t="s">
        <v>1850</v>
      </c>
      <c r="E201" t="s">
        <v>1851</v>
      </c>
      <c r="F201">
        <v>50</v>
      </c>
      <c r="G201" t="s">
        <v>1852</v>
      </c>
      <c r="H201" t="s">
        <v>2857</v>
      </c>
      <c r="I201" t="s">
        <v>4175</v>
      </c>
      <c r="J201" t="s">
        <v>4176</v>
      </c>
      <c r="K201" t="s">
        <v>2391</v>
      </c>
      <c r="L201" t="s">
        <v>3222</v>
      </c>
      <c r="M201" t="s">
        <v>2337</v>
      </c>
      <c r="N201" t="s">
        <v>3299</v>
      </c>
      <c r="O201" t="s">
        <v>4177</v>
      </c>
      <c r="P201">
        <v>2218</v>
      </c>
      <c r="Q201" t="s">
        <v>4178</v>
      </c>
      <c r="R201" t="s">
        <v>4179</v>
      </c>
      <c r="S201">
        <v>1</v>
      </c>
      <c r="T201" t="s">
        <v>4180</v>
      </c>
      <c r="U201" t="s">
        <v>2990</v>
      </c>
    </row>
    <row r="202" spans="1:21">
      <c r="A202" t="s">
        <v>2636</v>
      </c>
      <c r="B202" t="s">
        <v>4173</v>
      </c>
      <c r="C202" t="s">
        <v>4174</v>
      </c>
      <c r="D202" t="s">
        <v>1831</v>
      </c>
      <c r="E202" t="s">
        <v>1832</v>
      </c>
      <c r="F202">
        <v>17</v>
      </c>
      <c r="G202" t="s">
        <v>1833</v>
      </c>
      <c r="H202" t="s">
        <v>2627</v>
      </c>
      <c r="I202" t="s">
        <v>4181</v>
      </c>
      <c r="J202" t="s">
        <v>4182</v>
      </c>
      <c r="K202" t="s">
        <v>2983</v>
      </c>
      <c r="L202" t="s">
        <v>2984</v>
      </c>
      <c r="M202" t="s">
        <v>2545</v>
      </c>
      <c r="N202" t="s">
        <v>2985</v>
      </c>
      <c r="O202" t="s">
        <v>4183</v>
      </c>
      <c r="P202">
        <v>2286</v>
      </c>
      <c r="Q202" t="s">
        <v>3288</v>
      </c>
      <c r="R202" t="s">
        <v>3295</v>
      </c>
      <c r="S202">
        <v>1</v>
      </c>
      <c r="T202" t="s">
        <v>4184</v>
      </c>
      <c r="U202" t="s">
        <v>2990</v>
      </c>
    </row>
    <row r="203" spans="1:21">
      <c r="A203" t="s">
        <v>2636</v>
      </c>
      <c r="B203" t="s">
        <v>4173</v>
      </c>
      <c r="C203" t="s">
        <v>4174</v>
      </c>
      <c r="D203" t="s">
        <v>1842</v>
      </c>
      <c r="E203" t="s">
        <v>1843</v>
      </c>
      <c r="F203">
        <v>13</v>
      </c>
      <c r="G203" t="s">
        <v>1844</v>
      </c>
      <c r="H203" t="s">
        <v>2856</v>
      </c>
      <c r="I203" t="s">
        <v>4185</v>
      </c>
      <c r="J203" t="s">
        <v>4186</v>
      </c>
      <c r="K203" t="s">
        <v>2391</v>
      </c>
      <c r="L203" t="s">
        <v>3222</v>
      </c>
      <c r="M203" t="s">
        <v>2337</v>
      </c>
      <c r="N203" t="s">
        <v>3299</v>
      </c>
      <c r="O203" t="s">
        <v>4187</v>
      </c>
      <c r="P203">
        <v>2197</v>
      </c>
      <c r="Q203" t="s">
        <v>4188</v>
      </c>
      <c r="R203" t="s">
        <v>4189</v>
      </c>
      <c r="S203">
        <v>2</v>
      </c>
      <c r="T203" t="s">
        <v>4190</v>
      </c>
      <c r="U203" t="s">
        <v>2990</v>
      </c>
    </row>
    <row r="204" spans="1:21">
      <c r="A204" t="s">
        <v>2636</v>
      </c>
      <c r="B204" t="s">
        <v>4173</v>
      </c>
      <c r="C204" t="s">
        <v>4174</v>
      </c>
      <c r="D204" t="s">
        <v>1853</v>
      </c>
      <c r="E204" t="s">
        <v>1854</v>
      </c>
      <c r="F204">
        <v>13</v>
      </c>
      <c r="G204" t="s">
        <v>1855</v>
      </c>
      <c r="H204" t="s">
        <v>2597</v>
      </c>
      <c r="I204" t="s">
        <v>4191</v>
      </c>
      <c r="J204" t="s">
        <v>4192</v>
      </c>
      <c r="K204" t="s">
        <v>2300</v>
      </c>
      <c r="L204" t="s">
        <v>3108</v>
      </c>
      <c r="M204" t="s">
        <v>2983</v>
      </c>
      <c r="N204" t="s">
        <v>3435</v>
      </c>
      <c r="O204" t="s">
        <v>4193</v>
      </c>
      <c r="P204">
        <v>1960</v>
      </c>
      <c r="Q204" t="s">
        <v>4194</v>
      </c>
      <c r="R204" t="s">
        <v>4195</v>
      </c>
      <c r="S204">
        <v>3</v>
      </c>
      <c r="T204" t="s">
        <v>4196</v>
      </c>
      <c r="U204" t="s">
        <v>2990</v>
      </c>
    </row>
    <row r="205" spans="1:21">
      <c r="A205" t="s">
        <v>2636</v>
      </c>
      <c r="B205" t="s">
        <v>4173</v>
      </c>
      <c r="C205" t="s">
        <v>4174</v>
      </c>
      <c r="D205" t="s">
        <v>1834</v>
      </c>
      <c r="E205" t="s">
        <v>1835</v>
      </c>
      <c r="F205">
        <v>24</v>
      </c>
      <c r="G205" t="s">
        <v>1836</v>
      </c>
      <c r="H205" t="s">
        <v>2855</v>
      </c>
      <c r="I205" t="s">
        <v>4197</v>
      </c>
      <c r="J205" t="s">
        <v>4198</v>
      </c>
      <c r="K205" t="s">
        <v>2391</v>
      </c>
      <c r="L205" t="s">
        <v>3222</v>
      </c>
      <c r="M205" t="s">
        <v>2337</v>
      </c>
      <c r="N205" t="s">
        <v>3299</v>
      </c>
      <c r="O205" t="s">
        <v>4199</v>
      </c>
      <c r="P205">
        <v>2199</v>
      </c>
      <c r="Q205" t="s">
        <v>4200</v>
      </c>
      <c r="R205" t="s">
        <v>4201</v>
      </c>
      <c r="S205">
        <v>18</v>
      </c>
      <c r="T205" t="s">
        <v>4202</v>
      </c>
      <c r="U205" t="s">
        <v>2990</v>
      </c>
    </row>
    <row r="206" spans="1:21">
      <c r="A206" t="s">
        <v>2395</v>
      </c>
      <c r="B206" t="s">
        <v>4203</v>
      </c>
      <c r="C206" t="s">
        <v>4204</v>
      </c>
      <c r="D206" t="s">
        <v>370</v>
      </c>
      <c r="E206" t="s">
        <v>371</v>
      </c>
      <c r="F206">
        <v>14</v>
      </c>
      <c r="G206" t="s">
        <v>372</v>
      </c>
      <c r="H206" t="s">
        <v>2858</v>
      </c>
      <c r="I206" t="s">
        <v>4205</v>
      </c>
      <c r="J206" t="s">
        <v>4206</v>
      </c>
      <c r="K206" t="s">
        <v>2983</v>
      </c>
      <c r="L206" t="s">
        <v>2984</v>
      </c>
      <c r="M206" t="s">
        <v>2363</v>
      </c>
      <c r="N206" t="s">
        <v>3171</v>
      </c>
      <c r="O206" t="s">
        <v>4207</v>
      </c>
      <c r="P206">
        <v>2332</v>
      </c>
      <c r="Q206" t="s">
        <v>4208</v>
      </c>
      <c r="R206" t="s">
        <v>3181</v>
      </c>
      <c r="S206">
        <v>3</v>
      </c>
      <c r="T206" t="s">
        <v>4209</v>
      </c>
      <c r="U206" t="s">
        <v>2990</v>
      </c>
    </row>
    <row r="207" spans="1:21">
      <c r="A207" t="s">
        <v>2340</v>
      </c>
      <c r="B207" t="s">
        <v>4210</v>
      </c>
      <c r="C207" t="s">
        <v>4211</v>
      </c>
      <c r="D207" t="s">
        <v>142</v>
      </c>
      <c r="E207" t="s">
        <v>143</v>
      </c>
      <c r="F207">
        <v>11</v>
      </c>
      <c r="G207" t="s">
        <v>144</v>
      </c>
      <c r="H207" t="s">
        <v>2861</v>
      </c>
      <c r="I207" t="s">
        <v>4212</v>
      </c>
      <c r="J207" t="s">
        <v>4213</v>
      </c>
      <c r="K207" t="s">
        <v>2300</v>
      </c>
      <c r="L207" t="s">
        <v>3108</v>
      </c>
      <c r="M207" t="s">
        <v>2983</v>
      </c>
      <c r="N207" t="s">
        <v>3435</v>
      </c>
      <c r="O207" t="s">
        <v>4214</v>
      </c>
      <c r="P207">
        <v>1959</v>
      </c>
      <c r="Q207" t="s">
        <v>4215</v>
      </c>
      <c r="R207" t="s">
        <v>4216</v>
      </c>
      <c r="S207">
        <v>1</v>
      </c>
      <c r="T207" t="s">
        <v>4217</v>
      </c>
      <c r="U207" t="s">
        <v>2990</v>
      </c>
    </row>
    <row r="208" spans="1:21">
      <c r="A208" t="s">
        <v>2340</v>
      </c>
      <c r="B208" t="s">
        <v>4210</v>
      </c>
      <c r="C208" t="s">
        <v>4211</v>
      </c>
      <c r="D208" t="s">
        <v>153</v>
      </c>
      <c r="E208" t="s">
        <v>154</v>
      </c>
      <c r="F208">
        <v>11</v>
      </c>
      <c r="G208" t="s">
        <v>155</v>
      </c>
      <c r="H208" t="s">
        <v>2863</v>
      </c>
      <c r="I208" t="s">
        <v>4218</v>
      </c>
      <c r="J208" t="s">
        <v>4219</v>
      </c>
      <c r="K208" t="s">
        <v>2585</v>
      </c>
      <c r="L208" t="s">
        <v>3014</v>
      </c>
      <c r="M208" t="s">
        <v>3453</v>
      </c>
      <c r="N208" t="s">
        <v>3454</v>
      </c>
      <c r="O208" t="s">
        <v>4220</v>
      </c>
      <c r="P208">
        <v>1990</v>
      </c>
      <c r="Q208" t="s">
        <v>4221</v>
      </c>
      <c r="R208" t="s">
        <v>4222</v>
      </c>
      <c r="S208">
        <v>1</v>
      </c>
      <c r="T208" t="s">
        <v>4223</v>
      </c>
      <c r="U208" t="s">
        <v>2990</v>
      </c>
    </row>
    <row r="209" spans="1:21">
      <c r="A209" t="s">
        <v>2340</v>
      </c>
      <c r="B209" t="s">
        <v>4210</v>
      </c>
      <c r="C209" t="s">
        <v>4211</v>
      </c>
      <c r="D209" t="s">
        <v>148</v>
      </c>
      <c r="E209" t="s">
        <v>149</v>
      </c>
      <c r="F209">
        <v>12</v>
      </c>
      <c r="G209" t="s">
        <v>150</v>
      </c>
      <c r="H209" t="s">
        <v>2862</v>
      </c>
      <c r="I209" t="s">
        <v>4224</v>
      </c>
      <c r="J209" t="s">
        <v>4225</v>
      </c>
      <c r="K209" t="s">
        <v>2391</v>
      </c>
      <c r="L209" t="s">
        <v>3222</v>
      </c>
      <c r="M209" t="s">
        <v>2463</v>
      </c>
      <c r="N209" t="s">
        <v>3441</v>
      </c>
      <c r="O209" t="s">
        <v>4226</v>
      </c>
      <c r="P209">
        <v>2262</v>
      </c>
      <c r="Q209" t="s">
        <v>4227</v>
      </c>
      <c r="R209" t="s">
        <v>4228</v>
      </c>
      <c r="S209">
        <v>1</v>
      </c>
      <c r="T209" t="s">
        <v>4229</v>
      </c>
      <c r="U209" t="s">
        <v>2990</v>
      </c>
    </row>
    <row r="210" spans="1:21">
      <c r="A210" t="s">
        <v>2340</v>
      </c>
      <c r="B210" t="s">
        <v>4210</v>
      </c>
      <c r="C210" t="s">
        <v>4211</v>
      </c>
      <c r="D210" t="s">
        <v>161</v>
      </c>
      <c r="E210" t="s">
        <v>162</v>
      </c>
      <c r="F210">
        <v>10</v>
      </c>
      <c r="G210" t="s">
        <v>163</v>
      </c>
      <c r="H210" t="s">
        <v>2864</v>
      </c>
      <c r="I210" t="s">
        <v>4230</v>
      </c>
      <c r="J210" t="s">
        <v>4231</v>
      </c>
      <c r="K210" t="s">
        <v>2983</v>
      </c>
      <c r="L210" t="s">
        <v>2984</v>
      </c>
      <c r="M210" t="s">
        <v>2545</v>
      </c>
      <c r="N210" t="s">
        <v>2985</v>
      </c>
      <c r="O210" t="s">
        <v>4232</v>
      </c>
      <c r="P210">
        <v>2292</v>
      </c>
      <c r="Q210" t="s">
        <v>3480</v>
      </c>
      <c r="R210" t="s">
        <v>4233</v>
      </c>
      <c r="S210">
        <v>2</v>
      </c>
      <c r="T210" t="s">
        <v>4234</v>
      </c>
      <c r="U210" t="s">
        <v>2990</v>
      </c>
    </row>
    <row r="211" spans="1:21">
      <c r="A211" t="s">
        <v>2340</v>
      </c>
      <c r="B211" t="s">
        <v>4210</v>
      </c>
      <c r="C211" t="s">
        <v>4211</v>
      </c>
      <c r="D211" t="s">
        <v>134</v>
      </c>
      <c r="E211" t="s">
        <v>135</v>
      </c>
      <c r="F211">
        <v>13</v>
      </c>
      <c r="G211" t="s">
        <v>136</v>
      </c>
      <c r="H211" t="s">
        <v>2860</v>
      </c>
      <c r="I211" t="s">
        <v>4235</v>
      </c>
      <c r="J211" t="s">
        <v>4236</v>
      </c>
      <c r="K211" t="s">
        <v>2391</v>
      </c>
      <c r="L211" t="s">
        <v>3222</v>
      </c>
      <c r="M211" t="s">
        <v>2463</v>
      </c>
      <c r="N211" t="s">
        <v>3441</v>
      </c>
      <c r="O211" t="s">
        <v>4237</v>
      </c>
      <c r="P211">
        <v>2266</v>
      </c>
      <c r="Q211" t="s">
        <v>4238</v>
      </c>
      <c r="R211" t="s">
        <v>4239</v>
      </c>
      <c r="S211">
        <v>3</v>
      </c>
      <c r="T211" t="s">
        <v>4240</v>
      </c>
      <c r="U211" t="s">
        <v>2990</v>
      </c>
    </row>
    <row r="212" spans="1:21">
      <c r="A212" t="s">
        <v>2340</v>
      </c>
      <c r="B212" t="s">
        <v>4210</v>
      </c>
      <c r="C212" t="s">
        <v>4211</v>
      </c>
      <c r="D212" t="s">
        <v>125</v>
      </c>
      <c r="E212" t="s">
        <v>126</v>
      </c>
      <c r="F212">
        <v>14</v>
      </c>
      <c r="G212" t="s">
        <v>127</v>
      </c>
      <c r="H212" t="s">
        <v>2859</v>
      </c>
      <c r="I212" t="s">
        <v>4241</v>
      </c>
      <c r="J212" t="s">
        <v>4242</v>
      </c>
      <c r="K212" t="s">
        <v>2391</v>
      </c>
      <c r="L212" t="s">
        <v>3222</v>
      </c>
      <c r="M212" t="s">
        <v>2385</v>
      </c>
      <c r="N212" t="s">
        <v>4135</v>
      </c>
      <c r="O212" t="s">
        <v>4243</v>
      </c>
      <c r="P212">
        <v>2233</v>
      </c>
      <c r="Q212" t="s">
        <v>4244</v>
      </c>
      <c r="R212" t="s">
        <v>4245</v>
      </c>
      <c r="S212">
        <v>6</v>
      </c>
      <c r="T212" t="s">
        <v>4246</v>
      </c>
      <c r="U212" t="s">
        <v>2990</v>
      </c>
    </row>
    <row r="213" spans="1:21">
      <c r="A213" t="s">
        <v>2654</v>
      </c>
      <c r="B213" t="s">
        <v>4247</v>
      </c>
      <c r="C213" t="s">
        <v>4248</v>
      </c>
      <c r="D213" t="s">
        <v>1992</v>
      </c>
      <c r="E213" t="s">
        <v>1993</v>
      </c>
      <c r="F213">
        <v>15</v>
      </c>
      <c r="G213" t="s">
        <v>1994</v>
      </c>
      <c r="H213" t="s">
        <v>2871</v>
      </c>
      <c r="I213" t="s">
        <v>4249</v>
      </c>
      <c r="J213" t="s">
        <v>4250</v>
      </c>
      <c r="K213" t="s">
        <v>2585</v>
      </c>
      <c r="L213" t="s">
        <v>3014</v>
      </c>
      <c r="M213" t="s">
        <v>2331</v>
      </c>
      <c r="N213" t="s">
        <v>3498</v>
      </c>
      <c r="O213" t="s">
        <v>4251</v>
      </c>
      <c r="P213">
        <v>2069</v>
      </c>
      <c r="Q213" t="s">
        <v>4252</v>
      </c>
      <c r="R213" t="s">
        <v>4253</v>
      </c>
      <c r="S213">
        <v>1</v>
      </c>
      <c r="T213" t="s">
        <v>4254</v>
      </c>
      <c r="U213" t="s">
        <v>2990</v>
      </c>
    </row>
    <row r="214" spans="1:21">
      <c r="A214" t="s">
        <v>2654</v>
      </c>
      <c r="B214" t="s">
        <v>4247</v>
      </c>
      <c r="C214" t="s">
        <v>4248</v>
      </c>
      <c r="D214" t="s">
        <v>1982</v>
      </c>
      <c r="E214" t="s">
        <v>1983</v>
      </c>
      <c r="F214">
        <v>11</v>
      </c>
      <c r="G214" t="s">
        <v>1984</v>
      </c>
      <c r="H214" t="s">
        <v>2869</v>
      </c>
      <c r="I214" t="s">
        <v>4255</v>
      </c>
      <c r="J214" t="s">
        <v>4256</v>
      </c>
      <c r="K214" t="s">
        <v>2585</v>
      </c>
      <c r="L214" t="s">
        <v>3014</v>
      </c>
      <c r="M214" t="s">
        <v>2331</v>
      </c>
      <c r="N214" t="s">
        <v>3498</v>
      </c>
      <c r="O214" t="s">
        <v>4257</v>
      </c>
      <c r="P214">
        <v>2067</v>
      </c>
      <c r="Q214" t="s">
        <v>4258</v>
      </c>
      <c r="R214" t="s">
        <v>4259</v>
      </c>
      <c r="S214">
        <v>8</v>
      </c>
      <c r="T214" t="s">
        <v>4260</v>
      </c>
      <c r="U214" t="s">
        <v>2990</v>
      </c>
    </row>
    <row r="215" spans="1:21">
      <c r="A215" t="s">
        <v>2654</v>
      </c>
      <c r="B215" t="s">
        <v>4247</v>
      </c>
      <c r="C215" t="s">
        <v>4248</v>
      </c>
      <c r="D215" t="s">
        <v>1989</v>
      </c>
      <c r="E215" t="s">
        <v>1990</v>
      </c>
      <c r="F215">
        <v>14</v>
      </c>
      <c r="G215" t="s">
        <v>1991</v>
      </c>
      <c r="H215" t="s">
        <v>2870</v>
      </c>
      <c r="I215" t="s">
        <v>4261</v>
      </c>
      <c r="J215" t="s">
        <v>4262</v>
      </c>
      <c r="K215" t="s">
        <v>3045</v>
      </c>
      <c r="L215" t="s">
        <v>3046</v>
      </c>
      <c r="M215" t="s">
        <v>2333</v>
      </c>
      <c r="N215" t="s">
        <v>3215</v>
      </c>
      <c r="O215" t="s">
        <v>4263</v>
      </c>
      <c r="P215">
        <v>2092</v>
      </c>
      <c r="Q215" t="s">
        <v>3487</v>
      </c>
      <c r="R215" t="s">
        <v>4253</v>
      </c>
      <c r="S215">
        <v>6</v>
      </c>
      <c r="T215" t="s">
        <v>4264</v>
      </c>
      <c r="U215" t="s">
        <v>2990</v>
      </c>
    </row>
    <row r="216" spans="1:21">
      <c r="A216" t="s">
        <v>2654</v>
      </c>
      <c r="B216" t="s">
        <v>4247</v>
      </c>
      <c r="C216" t="s">
        <v>4248</v>
      </c>
      <c r="D216" t="s">
        <v>2004</v>
      </c>
      <c r="E216" t="s">
        <v>2005</v>
      </c>
      <c r="F216">
        <v>12</v>
      </c>
      <c r="G216" t="s">
        <v>2006</v>
      </c>
      <c r="H216" t="s">
        <v>2865</v>
      </c>
      <c r="I216" t="s">
        <v>4265</v>
      </c>
      <c r="J216" t="s">
        <v>4266</v>
      </c>
      <c r="K216" t="s">
        <v>2300</v>
      </c>
      <c r="L216" t="s">
        <v>3108</v>
      </c>
      <c r="M216" t="s">
        <v>2983</v>
      </c>
      <c r="N216" t="s">
        <v>3435</v>
      </c>
      <c r="O216" t="s">
        <v>4267</v>
      </c>
      <c r="P216">
        <v>1956</v>
      </c>
      <c r="Q216" t="s">
        <v>4268</v>
      </c>
      <c r="R216" t="s">
        <v>4269</v>
      </c>
      <c r="S216">
        <v>1</v>
      </c>
      <c r="T216" t="s">
        <v>4270</v>
      </c>
      <c r="U216" t="s">
        <v>2990</v>
      </c>
    </row>
    <row r="217" spans="1:21">
      <c r="A217" t="s">
        <v>2654</v>
      </c>
      <c r="B217" t="s">
        <v>4247</v>
      </c>
      <c r="C217" t="s">
        <v>4248</v>
      </c>
      <c r="D217" t="s">
        <v>1998</v>
      </c>
      <c r="E217" t="s">
        <v>1999</v>
      </c>
      <c r="F217">
        <v>8</v>
      </c>
      <c r="G217" t="s">
        <v>2000</v>
      </c>
      <c r="H217" t="s">
        <v>2872</v>
      </c>
      <c r="I217" t="s">
        <v>4271</v>
      </c>
      <c r="J217" t="s">
        <v>4272</v>
      </c>
      <c r="K217" t="s">
        <v>2983</v>
      </c>
      <c r="L217" t="s">
        <v>2984</v>
      </c>
      <c r="M217" t="s">
        <v>2545</v>
      </c>
      <c r="N217" t="s">
        <v>2985</v>
      </c>
      <c r="O217" t="s">
        <v>4273</v>
      </c>
      <c r="P217">
        <v>2294</v>
      </c>
      <c r="Q217" t="s">
        <v>3541</v>
      </c>
      <c r="R217" t="s">
        <v>3165</v>
      </c>
      <c r="S217">
        <v>1</v>
      </c>
      <c r="T217" t="s">
        <v>4274</v>
      </c>
      <c r="U217" t="s">
        <v>2990</v>
      </c>
    </row>
    <row r="218" spans="1:21">
      <c r="A218" t="s">
        <v>2654</v>
      </c>
      <c r="B218" t="s">
        <v>4247</v>
      </c>
      <c r="C218" t="s">
        <v>4248</v>
      </c>
      <c r="D218" t="s">
        <v>2007</v>
      </c>
      <c r="E218" t="s">
        <v>2008</v>
      </c>
      <c r="F218">
        <v>10</v>
      </c>
      <c r="G218" t="s">
        <v>2009</v>
      </c>
      <c r="H218" t="s">
        <v>2866</v>
      </c>
      <c r="I218" t="s">
        <v>4275</v>
      </c>
      <c r="J218" t="s">
        <v>4276</v>
      </c>
      <c r="K218" t="s">
        <v>3045</v>
      </c>
      <c r="L218" t="s">
        <v>3046</v>
      </c>
      <c r="M218" t="s">
        <v>2306</v>
      </c>
      <c r="N218" t="s">
        <v>3377</v>
      </c>
      <c r="O218" t="s">
        <v>4277</v>
      </c>
      <c r="P218">
        <v>2128</v>
      </c>
      <c r="Q218" t="s">
        <v>4278</v>
      </c>
      <c r="R218" t="s">
        <v>4279</v>
      </c>
      <c r="S218">
        <v>1</v>
      </c>
      <c r="T218" t="s">
        <v>4280</v>
      </c>
      <c r="U218" t="s">
        <v>2990</v>
      </c>
    </row>
    <row r="219" spans="1:21">
      <c r="A219" t="s">
        <v>2654</v>
      </c>
      <c r="B219" t="s">
        <v>4247</v>
      </c>
      <c r="C219" t="s">
        <v>4248</v>
      </c>
      <c r="D219" t="s">
        <v>1979</v>
      </c>
      <c r="E219" t="s">
        <v>1980</v>
      </c>
      <c r="F219">
        <v>7</v>
      </c>
      <c r="G219" t="s">
        <v>1981</v>
      </c>
      <c r="H219" t="s">
        <v>2868</v>
      </c>
      <c r="I219" t="s">
        <v>4281</v>
      </c>
      <c r="J219" t="s">
        <v>4282</v>
      </c>
      <c r="K219" t="s">
        <v>2585</v>
      </c>
      <c r="L219" t="s">
        <v>3014</v>
      </c>
      <c r="M219" t="s">
        <v>2331</v>
      </c>
      <c r="N219" t="s">
        <v>3498</v>
      </c>
      <c r="O219" t="s">
        <v>4283</v>
      </c>
      <c r="P219">
        <v>2076</v>
      </c>
      <c r="Q219" t="s">
        <v>4284</v>
      </c>
      <c r="R219" t="s">
        <v>4259</v>
      </c>
      <c r="S219">
        <v>1</v>
      </c>
      <c r="T219" t="s">
        <v>4285</v>
      </c>
      <c r="U219" t="s">
        <v>2990</v>
      </c>
    </row>
    <row r="220" spans="1:21">
      <c r="A220" t="s">
        <v>2654</v>
      </c>
      <c r="B220" t="s">
        <v>4247</v>
      </c>
      <c r="C220" t="s">
        <v>4248</v>
      </c>
      <c r="D220" t="s">
        <v>2012</v>
      </c>
      <c r="E220" t="s">
        <v>2013</v>
      </c>
      <c r="F220">
        <v>12</v>
      </c>
      <c r="G220" t="s">
        <v>2014</v>
      </c>
      <c r="H220" t="s">
        <v>2867</v>
      </c>
      <c r="I220" t="s">
        <v>4286</v>
      </c>
      <c r="J220" t="s">
        <v>4287</v>
      </c>
      <c r="K220" t="s">
        <v>2391</v>
      </c>
      <c r="L220" t="s">
        <v>3222</v>
      </c>
      <c r="M220" t="s">
        <v>2322</v>
      </c>
      <c r="N220" t="s">
        <v>3428</v>
      </c>
      <c r="O220" t="s">
        <v>4288</v>
      </c>
      <c r="P220">
        <v>2161</v>
      </c>
      <c r="Q220" t="s">
        <v>4289</v>
      </c>
      <c r="R220" t="s">
        <v>4290</v>
      </c>
      <c r="S220">
        <v>3</v>
      </c>
      <c r="T220" t="s">
        <v>4291</v>
      </c>
      <c r="U220" t="s">
        <v>2990</v>
      </c>
    </row>
    <row r="221" spans="1:21">
      <c r="A221" t="s">
        <v>2662</v>
      </c>
      <c r="B221" t="s">
        <v>4292</v>
      </c>
      <c r="C221" t="s">
        <v>4293</v>
      </c>
      <c r="D221" t="s">
        <v>2035</v>
      </c>
      <c r="E221" t="s">
        <v>2036</v>
      </c>
      <c r="F221">
        <v>12</v>
      </c>
      <c r="G221" t="s">
        <v>2037</v>
      </c>
      <c r="H221" t="s">
        <v>2875</v>
      </c>
      <c r="I221" t="s">
        <v>4294</v>
      </c>
      <c r="J221" t="s">
        <v>4295</v>
      </c>
      <c r="K221" t="s">
        <v>2391</v>
      </c>
      <c r="L221" t="s">
        <v>3222</v>
      </c>
      <c r="M221" t="s">
        <v>2322</v>
      </c>
      <c r="N221" t="s">
        <v>3428</v>
      </c>
      <c r="O221" t="s">
        <v>4296</v>
      </c>
      <c r="P221">
        <v>2163</v>
      </c>
      <c r="Q221" t="s">
        <v>4297</v>
      </c>
      <c r="R221" t="s">
        <v>4298</v>
      </c>
      <c r="S221">
        <v>1</v>
      </c>
      <c r="T221" t="s">
        <v>4299</v>
      </c>
      <c r="U221" t="s">
        <v>2990</v>
      </c>
    </row>
    <row r="222" spans="1:21">
      <c r="A222" t="s">
        <v>2662</v>
      </c>
      <c r="B222" t="s">
        <v>4292</v>
      </c>
      <c r="C222" t="s">
        <v>4293</v>
      </c>
      <c r="D222" t="s">
        <v>2065</v>
      </c>
      <c r="E222" t="s">
        <v>2066</v>
      </c>
      <c r="F222">
        <v>15</v>
      </c>
      <c r="G222" t="s">
        <v>2067</v>
      </c>
      <c r="H222" t="s">
        <v>2878</v>
      </c>
      <c r="I222" t="s">
        <v>4300</v>
      </c>
      <c r="J222" t="s">
        <v>4301</v>
      </c>
      <c r="K222" t="s">
        <v>2983</v>
      </c>
      <c r="L222" t="s">
        <v>2984</v>
      </c>
      <c r="M222" t="s">
        <v>2545</v>
      </c>
      <c r="N222" t="s">
        <v>2985</v>
      </c>
      <c r="O222" t="s">
        <v>4302</v>
      </c>
      <c r="P222">
        <v>2294</v>
      </c>
      <c r="Q222" t="s">
        <v>3541</v>
      </c>
      <c r="R222" t="s">
        <v>3165</v>
      </c>
      <c r="S222">
        <v>1</v>
      </c>
      <c r="T222" t="s">
        <v>4303</v>
      </c>
      <c r="U222" t="s">
        <v>2990</v>
      </c>
    </row>
    <row r="223" spans="1:21">
      <c r="A223" t="s">
        <v>2662</v>
      </c>
      <c r="B223" t="s">
        <v>4292</v>
      </c>
      <c r="C223" t="s">
        <v>4293</v>
      </c>
      <c r="D223" t="s">
        <v>2038</v>
      </c>
      <c r="E223" t="s">
        <v>2039</v>
      </c>
      <c r="F223">
        <v>13</v>
      </c>
      <c r="G223" t="s">
        <v>2040</v>
      </c>
      <c r="H223" t="s">
        <v>2420</v>
      </c>
      <c r="I223" t="s">
        <v>4304</v>
      </c>
      <c r="J223" t="s">
        <v>4305</v>
      </c>
      <c r="K223" t="s">
        <v>2391</v>
      </c>
      <c r="L223" t="s">
        <v>3222</v>
      </c>
      <c r="M223" t="s">
        <v>2322</v>
      </c>
      <c r="N223" t="s">
        <v>3428</v>
      </c>
      <c r="O223" t="s">
        <v>4306</v>
      </c>
      <c r="P223">
        <v>2163</v>
      </c>
      <c r="Q223" t="s">
        <v>4297</v>
      </c>
      <c r="R223" t="s">
        <v>4298</v>
      </c>
      <c r="S223">
        <v>1</v>
      </c>
      <c r="T223" t="s">
        <v>4307</v>
      </c>
      <c r="U223" t="s">
        <v>2990</v>
      </c>
    </row>
    <row r="224" spans="1:21">
      <c r="A224" t="s">
        <v>2662</v>
      </c>
      <c r="B224" t="s">
        <v>4292</v>
      </c>
      <c r="C224" t="s">
        <v>4293</v>
      </c>
      <c r="D224" t="s">
        <v>2046</v>
      </c>
      <c r="E224" t="s">
        <v>2047</v>
      </c>
      <c r="F224">
        <v>10</v>
      </c>
      <c r="G224" t="s">
        <v>2048</v>
      </c>
      <c r="H224" t="s">
        <v>2876</v>
      </c>
      <c r="I224" t="s">
        <v>4308</v>
      </c>
      <c r="J224" t="s">
        <v>4309</v>
      </c>
      <c r="K224" t="s">
        <v>2391</v>
      </c>
      <c r="L224" t="s">
        <v>3222</v>
      </c>
      <c r="M224" t="s">
        <v>2322</v>
      </c>
      <c r="N224" t="s">
        <v>3428</v>
      </c>
      <c r="O224" t="s">
        <v>4310</v>
      </c>
      <c r="P224">
        <v>2163</v>
      </c>
      <c r="Q224" t="s">
        <v>4297</v>
      </c>
      <c r="R224" t="s">
        <v>4311</v>
      </c>
      <c r="S224">
        <v>1</v>
      </c>
      <c r="T224" t="s">
        <v>4312</v>
      </c>
      <c r="U224" t="s">
        <v>2990</v>
      </c>
    </row>
    <row r="225" spans="1:21">
      <c r="A225" t="s">
        <v>2662</v>
      </c>
      <c r="B225" t="s">
        <v>4292</v>
      </c>
      <c r="C225" t="s">
        <v>4293</v>
      </c>
      <c r="D225" t="s">
        <v>2043</v>
      </c>
      <c r="E225" t="s">
        <v>2044</v>
      </c>
      <c r="F225">
        <v>13</v>
      </c>
      <c r="G225" t="s">
        <v>2045</v>
      </c>
      <c r="H225" t="s">
        <v>2350</v>
      </c>
      <c r="I225" t="s">
        <v>4313</v>
      </c>
      <c r="J225" t="s">
        <v>4314</v>
      </c>
      <c r="K225" t="s">
        <v>2585</v>
      </c>
      <c r="L225" t="s">
        <v>3014</v>
      </c>
      <c r="M225" t="s">
        <v>2331</v>
      </c>
      <c r="N225" t="s">
        <v>3498</v>
      </c>
      <c r="O225" t="s">
        <v>4315</v>
      </c>
      <c r="P225">
        <v>2074</v>
      </c>
      <c r="Q225" t="s">
        <v>4316</v>
      </c>
      <c r="R225" t="s">
        <v>3536</v>
      </c>
      <c r="S225">
        <v>4</v>
      </c>
      <c r="T225" t="s">
        <v>4317</v>
      </c>
      <c r="U225" t="s">
        <v>2990</v>
      </c>
    </row>
    <row r="226" spans="1:21">
      <c r="A226" t="s">
        <v>2662</v>
      </c>
      <c r="B226" t="s">
        <v>4292</v>
      </c>
      <c r="C226" t="s">
        <v>4293</v>
      </c>
      <c r="D226" t="s">
        <v>2020</v>
      </c>
      <c r="E226" t="s">
        <v>2021</v>
      </c>
      <c r="F226">
        <v>15</v>
      </c>
      <c r="G226" t="s">
        <v>2022</v>
      </c>
      <c r="H226" t="s">
        <v>2395</v>
      </c>
      <c r="I226" t="s">
        <v>4318</v>
      </c>
      <c r="J226" t="s">
        <v>4319</v>
      </c>
      <c r="K226" t="s">
        <v>3045</v>
      </c>
      <c r="L226" t="s">
        <v>3046</v>
      </c>
      <c r="M226" t="s">
        <v>2333</v>
      </c>
      <c r="N226" t="s">
        <v>3215</v>
      </c>
      <c r="O226" t="s">
        <v>4320</v>
      </c>
      <c r="P226">
        <v>2092</v>
      </c>
      <c r="Q226" t="s">
        <v>3487</v>
      </c>
      <c r="R226" t="s">
        <v>4321</v>
      </c>
      <c r="S226">
        <v>3</v>
      </c>
      <c r="T226" t="s">
        <v>4322</v>
      </c>
      <c r="U226" t="s">
        <v>2990</v>
      </c>
    </row>
    <row r="227" spans="1:21">
      <c r="A227" t="s">
        <v>2662</v>
      </c>
      <c r="B227" t="s">
        <v>4292</v>
      </c>
      <c r="C227" t="s">
        <v>4293</v>
      </c>
      <c r="D227" t="s">
        <v>2026</v>
      </c>
      <c r="E227" t="s">
        <v>2027</v>
      </c>
      <c r="F227">
        <v>11</v>
      </c>
      <c r="G227" t="s">
        <v>2028</v>
      </c>
      <c r="H227" t="s">
        <v>2873</v>
      </c>
      <c r="I227" t="s">
        <v>4323</v>
      </c>
      <c r="J227" t="s">
        <v>4324</v>
      </c>
      <c r="K227" t="s">
        <v>2300</v>
      </c>
      <c r="L227" t="s">
        <v>3108</v>
      </c>
      <c r="M227" t="s">
        <v>2983</v>
      </c>
      <c r="N227" t="s">
        <v>3435</v>
      </c>
      <c r="O227" t="s">
        <v>4325</v>
      </c>
      <c r="P227">
        <v>1966</v>
      </c>
      <c r="Q227" t="s">
        <v>4326</v>
      </c>
      <c r="R227" t="s">
        <v>4327</v>
      </c>
      <c r="S227">
        <v>2</v>
      </c>
      <c r="T227" t="s">
        <v>4328</v>
      </c>
      <c r="U227" t="s">
        <v>2990</v>
      </c>
    </row>
    <row r="228" spans="1:21">
      <c r="A228" t="s">
        <v>2662</v>
      </c>
      <c r="B228" t="s">
        <v>4292</v>
      </c>
      <c r="C228" t="s">
        <v>4293</v>
      </c>
      <c r="D228" t="s">
        <v>2029</v>
      </c>
      <c r="E228" t="s">
        <v>2030</v>
      </c>
      <c r="F228">
        <v>10</v>
      </c>
      <c r="G228" t="s">
        <v>2031</v>
      </c>
      <c r="H228" t="s">
        <v>2874</v>
      </c>
      <c r="I228" t="s">
        <v>4329</v>
      </c>
      <c r="J228" t="s">
        <v>4330</v>
      </c>
      <c r="K228" t="s">
        <v>2391</v>
      </c>
      <c r="L228" t="s">
        <v>3222</v>
      </c>
      <c r="M228" t="s">
        <v>2322</v>
      </c>
      <c r="N228" t="s">
        <v>3428</v>
      </c>
      <c r="O228" t="s">
        <v>4331</v>
      </c>
      <c r="P228">
        <v>2172</v>
      </c>
      <c r="Q228" t="s">
        <v>4332</v>
      </c>
      <c r="R228" t="s">
        <v>4333</v>
      </c>
      <c r="S228">
        <v>1</v>
      </c>
      <c r="T228" t="s">
        <v>4334</v>
      </c>
      <c r="U228" t="s">
        <v>2990</v>
      </c>
    </row>
    <row r="229" spans="1:21">
      <c r="A229" t="s">
        <v>2662</v>
      </c>
      <c r="B229" t="s">
        <v>4292</v>
      </c>
      <c r="C229" t="s">
        <v>4293</v>
      </c>
      <c r="D229" t="s">
        <v>2049</v>
      </c>
      <c r="E229" t="s">
        <v>2050</v>
      </c>
      <c r="F229">
        <v>9</v>
      </c>
      <c r="G229" t="s">
        <v>2051</v>
      </c>
      <c r="H229" t="s">
        <v>2877</v>
      </c>
      <c r="I229" t="s">
        <v>4335</v>
      </c>
      <c r="J229" t="s">
        <v>4336</v>
      </c>
      <c r="K229" t="s">
        <v>2391</v>
      </c>
      <c r="L229" t="s">
        <v>3222</v>
      </c>
      <c r="M229" t="s">
        <v>2322</v>
      </c>
      <c r="N229" t="s">
        <v>3428</v>
      </c>
      <c r="O229" t="s">
        <v>4337</v>
      </c>
      <c r="P229">
        <v>2163</v>
      </c>
      <c r="Q229" t="s">
        <v>4297</v>
      </c>
      <c r="R229" t="s">
        <v>4327</v>
      </c>
      <c r="S229">
        <v>1</v>
      </c>
      <c r="T229" t="s">
        <v>4338</v>
      </c>
      <c r="U229" t="s">
        <v>2990</v>
      </c>
    </row>
    <row r="230" spans="1:21">
      <c r="A230" t="s">
        <v>2549</v>
      </c>
      <c r="B230" t="s">
        <v>4339</v>
      </c>
      <c r="C230" t="s">
        <v>4340</v>
      </c>
      <c r="D230" t="s">
        <v>1264</v>
      </c>
      <c r="E230" t="s">
        <v>1265</v>
      </c>
      <c r="F230">
        <v>13</v>
      </c>
      <c r="G230" t="s">
        <v>1266</v>
      </c>
      <c r="H230" t="s">
        <v>2879</v>
      </c>
      <c r="I230" t="s">
        <v>4341</v>
      </c>
      <c r="J230" t="s">
        <v>4342</v>
      </c>
      <c r="K230" t="s">
        <v>2585</v>
      </c>
      <c r="L230" t="s">
        <v>3014</v>
      </c>
      <c r="M230" t="s">
        <v>3731</v>
      </c>
      <c r="N230" t="s">
        <v>3732</v>
      </c>
      <c r="O230" t="s">
        <v>4343</v>
      </c>
      <c r="P230">
        <v>1998</v>
      </c>
      <c r="Q230" t="s">
        <v>4344</v>
      </c>
      <c r="R230" t="s">
        <v>4345</v>
      </c>
      <c r="S230">
        <v>2</v>
      </c>
      <c r="T230" t="s">
        <v>4346</v>
      </c>
      <c r="U230" t="s">
        <v>2990</v>
      </c>
    </row>
    <row r="231" spans="1:21">
      <c r="A231" t="s">
        <v>2549</v>
      </c>
      <c r="B231" t="s">
        <v>4339</v>
      </c>
      <c r="C231" t="s">
        <v>4340</v>
      </c>
      <c r="D231" t="s">
        <v>1281</v>
      </c>
      <c r="E231" t="s">
        <v>1282</v>
      </c>
      <c r="F231">
        <v>14</v>
      </c>
      <c r="G231" t="s">
        <v>1283</v>
      </c>
      <c r="H231" t="s">
        <v>2883</v>
      </c>
      <c r="I231" t="s">
        <v>4347</v>
      </c>
      <c r="J231" t="s">
        <v>4348</v>
      </c>
      <c r="K231" t="s">
        <v>2585</v>
      </c>
      <c r="L231" t="s">
        <v>3014</v>
      </c>
      <c r="M231" t="s">
        <v>3731</v>
      </c>
      <c r="N231" t="s">
        <v>3732</v>
      </c>
      <c r="O231" t="s">
        <v>4349</v>
      </c>
      <c r="P231">
        <v>1999</v>
      </c>
      <c r="Q231" t="s">
        <v>4350</v>
      </c>
      <c r="R231" t="s">
        <v>4351</v>
      </c>
      <c r="S231">
        <v>1</v>
      </c>
      <c r="T231" t="s">
        <v>4352</v>
      </c>
      <c r="U231" t="s">
        <v>2990</v>
      </c>
    </row>
    <row r="232" spans="1:21">
      <c r="A232" t="s">
        <v>2549</v>
      </c>
      <c r="B232" t="s">
        <v>4339</v>
      </c>
      <c r="C232" t="s">
        <v>4340</v>
      </c>
      <c r="D232" t="s">
        <v>1247</v>
      </c>
      <c r="E232" t="s">
        <v>1248</v>
      </c>
      <c r="F232">
        <v>14</v>
      </c>
      <c r="G232" t="s">
        <v>1249</v>
      </c>
      <c r="H232" t="s">
        <v>2880</v>
      </c>
      <c r="I232" t="s">
        <v>4353</v>
      </c>
      <c r="J232" t="s">
        <v>4354</v>
      </c>
      <c r="K232" t="s">
        <v>2391</v>
      </c>
      <c r="L232" t="s">
        <v>3222</v>
      </c>
      <c r="M232" t="s">
        <v>2462</v>
      </c>
      <c r="N232" t="s">
        <v>3223</v>
      </c>
      <c r="O232" t="s">
        <v>4355</v>
      </c>
      <c r="P232">
        <v>2260</v>
      </c>
      <c r="Q232" t="s">
        <v>3722</v>
      </c>
      <c r="R232" t="s">
        <v>4356</v>
      </c>
      <c r="S232">
        <v>1</v>
      </c>
      <c r="T232" t="s">
        <v>4357</v>
      </c>
      <c r="U232" t="s">
        <v>2990</v>
      </c>
    </row>
    <row r="233" spans="1:21">
      <c r="A233" t="s">
        <v>2549</v>
      </c>
      <c r="B233" t="s">
        <v>4339</v>
      </c>
      <c r="C233" t="s">
        <v>4340</v>
      </c>
      <c r="D233" t="s">
        <v>1259</v>
      </c>
      <c r="E233" t="s">
        <v>1260</v>
      </c>
      <c r="F233">
        <v>9</v>
      </c>
      <c r="G233" t="s">
        <v>1261</v>
      </c>
      <c r="H233" t="s">
        <v>2882</v>
      </c>
      <c r="I233" t="s">
        <v>4358</v>
      </c>
      <c r="J233" t="s">
        <v>4359</v>
      </c>
      <c r="K233" t="s">
        <v>2983</v>
      </c>
      <c r="L233" t="s">
        <v>2984</v>
      </c>
      <c r="M233" t="s">
        <v>2359</v>
      </c>
      <c r="N233" t="s">
        <v>3027</v>
      </c>
      <c r="O233" t="s">
        <v>4360</v>
      </c>
      <c r="P233">
        <v>2321</v>
      </c>
      <c r="Q233" t="s">
        <v>3752</v>
      </c>
      <c r="R233" t="s">
        <v>4361</v>
      </c>
      <c r="S233">
        <v>1</v>
      </c>
      <c r="T233" t="s">
        <v>4362</v>
      </c>
      <c r="U233" t="s">
        <v>2990</v>
      </c>
    </row>
    <row r="234" spans="1:21">
      <c r="A234" t="s">
        <v>2549</v>
      </c>
      <c r="B234" t="s">
        <v>4339</v>
      </c>
      <c r="C234" t="s">
        <v>4340</v>
      </c>
      <c r="D234" t="s">
        <v>1253</v>
      </c>
      <c r="E234" t="s">
        <v>1254</v>
      </c>
      <c r="F234">
        <v>11</v>
      </c>
      <c r="G234" t="s">
        <v>1255</v>
      </c>
      <c r="H234" t="s">
        <v>2881</v>
      </c>
      <c r="I234" t="s">
        <v>4363</v>
      </c>
      <c r="J234" t="s">
        <v>4364</v>
      </c>
      <c r="K234" t="s">
        <v>2983</v>
      </c>
      <c r="L234" t="s">
        <v>2984</v>
      </c>
      <c r="M234" t="s">
        <v>2545</v>
      </c>
      <c r="N234" t="s">
        <v>2985</v>
      </c>
      <c r="O234" t="s">
        <v>4365</v>
      </c>
      <c r="P234">
        <v>2300</v>
      </c>
      <c r="Q234" t="s">
        <v>3717</v>
      </c>
      <c r="R234" t="s">
        <v>4361</v>
      </c>
      <c r="S234">
        <v>1</v>
      </c>
      <c r="T234" t="s">
        <v>4366</v>
      </c>
      <c r="U234" t="s">
        <v>2990</v>
      </c>
    </row>
    <row r="235" spans="1:21">
      <c r="A235" t="s">
        <v>2667</v>
      </c>
      <c r="B235" t="s">
        <v>4367</v>
      </c>
      <c r="C235" t="s">
        <v>4368</v>
      </c>
      <c r="D235" t="s">
        <v>2099</v>
      </c>
      <c r="E235" t="s">
        <v>2100</v>
      </c>
      <c r="F235">
        <v>14</v>
      </c>
      <c r="G235" t="s">
        <v>2101</v>
      </c>
      <c r="H235" t="s">
        <v>2888</v>
      </c>
      <c r="I235" t="s">
        <v>4369</v>
      </c>
      <c r="J235" t="s">
        <v>4370</v>
      </c>
      <c r="K235" t="s">
        <v>2983</v>
      </c>
      <c r="L235" t="s">
        <v>2984</v>
      </c>
      <c r="M235" t="s">
        <v>2545</v>
      </c>
      <c r="N235" t="s">
        <v>2985</v>
      </c>
      <c r="O235" t="s">
        <v>4371</v>
      </c>
      <c r="P235">
        <v>2294</v>
      </c>
      <c r="Q235" t="s">
        <v>3541</v>
      </c>
      <c r="R235" t="s">
        <v>3061</v>
      </c>
      <c r="S235">
        <v>4</v>
      </c>
      <c r="T235" t="s">
        <v>4372</v>
      </c>
      <c r="U235" t="s">
        <v>2990</v>
      </c>
    </row>
    <row r="236" spans="1:21">
      <c r="A236" t="s">
        <v>2667</v>
      </c>
      <c r="B236" t="s">
        <v>4367</v>
      </c>
      <c r="C236" t="s">
        <v>4368</v>
      </c>
      <c r="D236" t="s">
        <v>2109</v>
      </c>
      <c r="E236" t="s">
        <v>2110</v>
      </c>
      <c r="F236">
        <v>10</v>
      </c>
      <c r="G236" t="s">
        <v>2111</v>
      </c>
      <c r="H236" t="s">
        <v>2887</v>
      </c>
      <c r="I236" t="s">
        <v>4373</v>
      </c>
      <c r="J236" t="s">
        <v>4374</v>
      </c>
      <c r="K236" t="s">
        <v>2391</v>
      </c>
      <c r="L236" t="s">
        <v>3222</v>
      </c>
      <c r="M236" t="s">
        <v>2322</v>
      </c>
      <c r="N236" t="s">
        <v>3428</v>
      </c>
      <c r="O236" t="s">
        <v>4375</v>
      </c>
      <c r="P236">
        <v>2166</v>
      </c>
      <c r="Q236" t="s">
        <v>4376</v>
      </c>
      <c r="R236" t="s">
        <v>4377</v>
      </c>
      <c r="S236">
        <v>1</v>
      </c>
      <c r="T236" t="s">
        <v>4378</v>
      </c>
      <c r="U236" t="s">
        <v>2990</v>
      </c>
    </row>
    <row r="237" spans="1:21">
      <c r="A237" t="s">
        <v>2667</v>
      </c>
      <c r="B237" t="s">
        <v>4367</v>
      </c>
      <c r="C237" t="s">
        <v>4368</v>
      </c>
      <c r="D237" t="s">
        <v>2104</v>
      </c>
      <c r="E237" t="s">
        <v>2105</v>
      </c>
      <c r="F237">
        <v>9</v>
      </c>
      <c r="G237" t="s">
        <v>2106</v>
      </c>
      <c r="H237" t="s">
        <v>2885</v>
      </c>
      <c r="I237" t="s">
        <v>4379</v>
      </c>
      <c r="J237" t="s">
        <v>4380</v>
      </c>
      <c r="K237" t="s">
        <v>2391</v>
      </c>
      <c r="L237" t="s">
        <v>3222</v>
      </c>
      <c r="M237" t="s">
        <v>2322</v>
      </c>
      <c r="N237" t="s">
        <v>3428</v>
      </c>
      <c r="O237" t="s">
        <v>4381</v>
      </c>
      <c r="P237">
        <v>2161</v>
      </c>
      <c r="Q237" t="s">
        <v>4289</v>
      </c>
      <c r="R237" t="s">
        <v>4382</v>
      </c>
      <c r="S237">
        <v>1</v>
      </c>
      <c r="T237" t="s">
        <v>4383</v>
      </c>
      <c r="U237" t="s">
        <v>2990</v>
      </c>
    </row>
    <row r="238" spans="1:21">
      <c r="A238" t="s">
        <v>2667</v>
      </c>
      <c r="B238" t="s">
        <v>4367</v>
      </c>
      <c r="C238" t="s">
        <v>4368</v>
      </c>
      <c r="D238" t="s">
        <v>2090</v>
      </c>
      <c r="E238" t="s">
        <v>2091</v>
      </c>
      <c r="F238">
        <v>13</v>
      </c>
      <c r="G238" t="s">
        <v>2092</v>
      </c>
      <c r="H238" t="s">
        <v>2886</v>
      </c>
      <c r="I238" t="s">
        <v>4384</v>
      </c>
      <c r="J238" t="s">
        <v>4385</v>
      </c>
      <c r="K238" t="s">
        <v>3045</v>
      </c>
      <c r="L238" t="s">
        <v>3046</v>
      </c>
      <c r="M238" t="s">
        <v>2311</v>
      </c>
      <c r="N238" t="s">
        <v>3401</v>
      </c>
      <c r="O238" t="s">
        <v>4386</v>
      </c>
      <c r="P238">
        <v>2146</v>
      </c>
      <c r="Q238" t="s">
        <v>3505</v>
      </c>
      <c r="R238" t="s">
        <v>3536</v>
      </c>
      <c r="S238">
        <v>2</v>
      </c>
      <c r="T238" t="s">
        <v>4387</v>
      </c>
      <c r="U238" t="s">
        <v>2990</v>
      </c>
    </row>
    <row r="239" spans="1:21">
      <c r="A239" t="s">
        <v>2667</v>
      </c>
      <c r="B239" t="s">
        <v>4367</v>
      </c>
      <c r="C239" t="s">
        <v>4368</v>
      </c>
      <c r="D239" t="s">
        <v>2077</v>
      </c>
      <c r="E239" t="s">
        <v>2078</v>
      </c>
      <c r="F239">
        <v>7</v>
      </c>
      <c r="G239" t="s">
        <v>2079</v>
      </c>
      <c r="H239" t="s">
        <v>2884</v>
      </c>
      <c r="I239" t="s">
        <v>4388</v>
      </c>
      <c r="J239" t="s">
        <v>4389</v>
      </c>
      <c r="K239" t="s">
        <v>2585</v>
      </c>
      <c r="L239" t="s">
        <v>3014</v>
      </c>
      <c r="M239" t="s">
        <v>2331</v>
      </c>
      <c r="N239" t="s">
        <v>3498</v>
      </c>
      <c r="O239" t="s">
        <v>4390</v>
      </c>
      <c r="P239">
        <v>2076</v>
      </c>
      <c r="Q239" t="s">
        <v>4284</v>
      </c>
      <c r="R239" t="s">
        <v>3494</v>
      </c>
      <c r="S239">
        <v>2</v>
      </c>
      <c r="T239" t="s">
        <v>4391</v>
      </c>
      <c r="U239" t="s">
        <v>2990</v>
      </c>
    </row>
    <row r="240" spans="1:21">
      <c r="A240" t="s">
        <v>2667</v>
      </c>
      <c r="B240" t="s">
        <v>4367</v>
      </c>
      <c r="C240" t="s">
        <v>4368</v>
      </c>
      <c r="D240" t="s">
        <v>2074</v>
      </c>
      <c r="E240" t="s">
        <v>2075</v>
      </c>
      <c r="F240">
        <v>7</v>
      </c>
      <c r="G240" t="s">
        <v>2076</v>
      </c>
      <c r="H240" t="s">
        <v>2857</v>
      </c>
      <c r="I240" t="s">
        <v>4392</v>
      </c>
      <c r="J240" t="s">
        <v>4393</v>
      </c>
      <c r="K240" t="s">
        <v>2585</v>
      </c>
      <c r="L240" t="s">
        <v>3014</v>
      </c>
      <c r="M240" t="s">
        <v>2331</v>
      </c>
      <c r="N240" t="s">
        <v>3498</v>
      </c>
      <c r="O240" t="s">
        <v>4394</v>
      </c>
      <c r="P240">
        <v>2071</v>
      </c>
      <c r="Q240" t="s">
        <v>3511</v>
      </c>
      <c r="R240" t="s">
        <v>4395</v>
      </c>
      <c r="S240">
        <v>3</v>
      </c>
      <c r="T240" t="s">
        <v>4396</v>
      </c>
      <c r="U240" t="s">
        <v>2990</v>
      </c>
    </row>
    <row r="241" spans="1:21">
      <c r="A241" t="s">
        <v>2673</v>
      </c>
      <c r="B241" t="s">
        <v>4397</v>
      </c>
      <c r="C241" t="s">
        <v>4398</v>
      </c>
      <c r="D241" t="s">
        <v>2116</v>
      </c>
      <c r="E241" t="s">
        <v>2117</v>
      </c>
      <c r="F241">
        <v>11</v>
      </c>
      <c r="G241" t="s">
        <v>2118</v>
      </c>
      <c r="H241" t="s">
        <v>2889</v>
      </c>
      <c r="I241" t="s">
        <v>4399</v>
      </c>
      <c r="J241" t="s">
        <v>4400</v>
      </c>
      <c r="K241" t="s">
        <v>2585</v>
      </c>
      <c r="L241" t="s">
        <v>3014</v>
      </c>
      <c r="M241" t="s">
        <v>2331</v>
      </c>
      <c r="N241" t="s">
        <v>3498</v>
      </c>
      <c r="O241" t="s">
        <v>4401</v>
      </c>
      <c r="P241">
        <v>2077</v>
      </c>
      <c r="Q241" t="s">
        <v>4402</v>
      </c>
      <c r="R241" t="s">
        <v>3494</v>
      </c>
      <c r="S241">
        <v>1</v>
      </c>
      <c r="T241" t="s">
        <v>4403</v>
      </c>
      <c r="U241" t="s">
        <v>2990</v>
      </c>
    </row>
    <row r="242" spans="1:21">
      <c r="A242" t="s">
        <v>2673</v>
      </c>
      <c r="B242" t="s">
        <v>4397</v>
      </c>
      <c r="C242" t="s">
        <v>4398</v>
      </c>
      <c r="D242" t="s">
        <v>2126</v>
      </c>
      <c r="E242" t="s">
        <v>2127</v>
      </c>
      <c r="F242">
        <v>10</v>
      </c>
      <c r="G242" t="s">
        <v>2128</v>
      </c>
      <c r="H242" t="s">
        <v>2891</v>
      </c>
      <c r="I242" t="s">
        <v>4404</v>
      </c>
      <c r="J242" t="s">
        <v>4405</v>
      </c>
      <c r="K242" t="s">
        <v>3045</v>
      </c>
      <c r="L242" t="s">
        <v>3046</v>
      </c>
      <c r="M242" t="s">
        <v>2333</v>
      </c>
      <c r="N242" t="s">
        <v>3215</v>
      </c>
      <c r="O242" t="s">
        <v>4406</v>
      </c>
      <c r="P242">
        <v>2094</v>
      </c>
      <c r="Q242" t="s">
        <v>4407</v>
      </c>
      <c r="R242" t="s">
        <v>4408</v>
      </c>
      <c r="S242">
        <v>4</v>
      </c>
      <c r="T242" t="s">
        <v>4409</v>
      </c>
      <c r="U242" t="s">
        <v>2990</v>
      </c>
    </row>
    <row r="243" spans="1:21">
      <c r="A243" t="s">
        <v>2673</v>
      </c>
      <c r="B243" t="s">
        <v>4397</v>
      </c>
      <c r="C243" t="s">
        <v>4398</v>
      </c>
      <c r="D243" t="s">
        <v>2121</v>
      </c>
      <c r="E243" t="s">
        <v>2122</v>
      </c>
      <c r="F243">
        <v>6</v>
      </c>
      <c r="G243" t="s">
        <v>2123</v>
      </c>
      <c r="H243" t="s">
        <v>2890</v>
      </c>
      <c r="I243" t="s">
        <v>4410</v>
      </c>
      <c r="J243" t="s">
        <v>4411</v>
      </c>
      <c r="K243" t="s">
        <v>2585</v>
      </c>
      <c r="L243" t="s">
        <v>3014</v>
      </c>
      <c r="M243" t="s">
        <v>2331</v>
      </c>
      <c r="N243" t="s">
        <v>3498</v>
      </c>
      <c r="O243" t="s">
        <v>4412</v>
      </c>
      <c r="P243">
        <v>2071</v>
      </c>
      <c r="Q243" t="s">
        <v>3511</v>
      </c>
      <c r="R243" t="s">
        <v>4395</v>
      </c>
      <c r="S243">
        <v>1</v>
      </c>
      <c r="T243" t="s">
        <v>4413</v>
      </c>
      <c r="U243" t="s">
        <v>2990</v>
      </c>
    </row>
    <row r="244" spans="1:21">
      <c r="A244" t="s">
        <v>2673</v>
      </c>
      <c r="B244" t="s">
        <v>4397</v>
      </c>
      <c r="C244" t="s">
        <v>4398</v>
      </c>
      <c r="D244" t="s">
        <v>2145</v>
      </c>
      <c r="E244" t="s">
        <v>2146</v>
      </c>
      <c r="F244">
        <v>7</v>
      </c>
      <c r="G244" t="s">
        <v>2147</v>
      </c>
      <c r="H244" t="s">
        <v>2893</v>
      </c>
      <c r="I244" t="s">
        <v>4414</v>
      </c>
      <c r="J244" t="s">
        <v>4415</v>
      </c>
      <c r="K244" t="s">
        <v>2983</v>
      </c>
      <c r="L244" t="s">
        <v>2984</v>
      </c>
      <c r="M244" t="s">
        <v>2545</v>
      </c>
      <c r="N244" t="s">
        <v>2985</v>
      </c>
      <c r="O244" t="s">
        <v>4416</v>
      </c>
      <c r="P244">
        <v>2294</v>
      </c>
      <c r="Q244" t="s">
        <v>3541</v>
      </c>
      <c r="R244" t="s">
        <v>3165</v>
      </c>
      <c r="S244">
        <v>1</v>
      </c>
      <c r="T244" t="s">
        <v>4417</v>
      </c>
      <c r="U244" t="s">
        <v>2990</v>
      </c>
    </row>
    <row r="245" spans="1:21">
      <c r="A245" t="s">
        <v>2673</v>
      </c>
      <c r="B245" t="s">
        <v>4397</v>
      </c>
      <c r="C245" t="s">
        <v>4398</v>
      </c>
      <c r="D245" t="s">
        <v>2140</v>
      </c>
      <c r="E245" t="s">
        <v>2141</v>
      </c>
      <c r="F245">
        <v>8</v>
      </c>
      <c r="G245" t="s">
        <v>2142</v>
      </c>
      <c r="H245" t="s">
        <v>2892</v>
      </c>
      <c r="I245" t="s">
        <v>4418</v>
      </c>
      <c r="J245" t="s">
        <v>4419</v>
      </c>
      <c r="K245" t="s">
        <v>2391</v>
      </c>
      <c r="L245" t="s">
        <v>3222</v>
      </c>
      <c r="M245" t="s">
        <v>2322</v>
      </c>
      <c r="N245" t="s">
        <v>3428</v>
      </c>
      <c r="O245" t="s">
        <v>4420</v>
      </c>
      <c r="P245">
        <v>2161</v>
      </c>
      <c r="Q245" t="s">
        <v>4289</v>
      </c>
      <c r="R245" t="s">
        <v>3494</v>
      </c>
      <c r="S245">
        <v>1</v>
      </c>
      <c r="T245" t="s">
        <v>4421</v>
      </c>
      <c r="U245" t="s">
        <v>2990</v>
      </c>
    </row>
    <row r="246" spans="1:21">
      <c r="A246" t="s">
        <v>2473</v>
      </c>
      <c r="B246" t="s">
        <v>4422</v>
      </c>
      <c r="C246" t="s">
        <v>4423</v>
      </c>
      <c r="D246" t="s">
        <v>960</v>
      </c>
      <c r="E246" t="s">
        <v>961</v>
      </c>
      <c r="F246">
        <v>16</v>
      </c>
      <c r="G246" t="s">
        <v>962</v>
      </c>
      <c r="H246" t="s">
        <v>2895</v>
      </c>
      <c r="I246" t="s">
        <v>4424</v>
      </c>
      <c r="J246" t="s">
        <v>4425</v>
      </c>
      <c r="K246" t="s">
        <v>2391</v>
      </c>
      <c r="L246" t="s">
        <v>3222</v>
      </c>
      <c r="M246" t="s">
        <v>2335</v>
      </c>
      <c r="N246" t="s">
        <v>3775</v>
      </c>
      <c r="O246" t="s">
        <v>4426</v>
      </c>
      <c r="P246">
        <v>2180</v>
      </c>
      <c r="Q246" t="s">
        <v>4427</v>
      </c>
      <c r="R246" t="s">
        <v>4428</v>
      </c>
      <c r="S246">
        <v>5</v>
      </c>
      <c r="T246" t="s">
        <v>4429</v>
      </c>
      <c r="U246" t="s">
        <v>2990</v>
      </c>
    </row>
    <row r="247" spans="1:21">
      <c r="A247" t="s">
        <v>2473</v>
      </c>
      <c r="B247" t="s">
        <v>4422</v>
      </c>
      <c r="C247" t="s">
        <v>4423</v>
      </c>
      <c r="D247" t="s">
        <v>952</v>
      </c>
      <c r="E247" t="s">
        <v>953</v>
      </c>
      <c r="F247">
        <v>10</v>
      </c>
      <c r="G247" t="s">
        <v>954</v>
      </c>
      <c r="H247" t="s">
        <v>2839</v>
      </c>
      <c r="I247" t="s">
        <v>4430</v>
      </c>
      <c r="J247" t="s">
        <v>4431</v>
      </c>
      <c r="K247" t="s">
        <v>2391</v>
      </c>
      <c r="L247" t="s">
        <v>3222</v>
      </c>
      <c r="M247" t="s">
        <v>2335</v>
      </c>
      <c r="N247" t="s">
        <v>3775</v>
      </c>
      <c r="O247" t="s">
        <v>4432</v>
      </c>
      <c r="P247">
        <v>2174</v>
      </c>
      <c r="Q247" t="s">
        <v>4433</v>
      </c>
      <c r="R247" t="s">
        <v>4434</v>
      </c>
      <c r="S247">
        <v>1</v>
      </c>
      <c r="T247" t="s">
        <v>4435</v>
      </c>
      <c r="U247" t="s">
        <v>2990</v>
      </c>
    </row>
    <row r="248" spans="1:21">
      <c r="A248" t="s">
        <v>2473</v>
      </c>
      <c r="B248" t="s">
        <v>4422</v>
      </c>
      <c r="C248" t="s">
        <v>4423</v>
      </c>
      <c r="D248" t="s">
        <v>935</v>
      </c>
      <c r="E248" t="s">
        <v>936</v>
      </c>
      <c r="F248">
        <v>6</v>
      </c>
      <c r="G248" t="s">
        <v>937</v>
      </c>
      <c r="H248" t="s">
        <v>2719</v>
      </c>
      <c r="I248" t="s">
        <v>4436</v>
      </c>
      <c r="J248" t="s">
        <v>4437</v>
      </c>
      <c r="K248" t="s">
        <v>3045</v>
      </c>
      <c r="L248" t="s">
        <v>3046</v>
      </c>
      <c r="M248" t="s">
        <v>2305</v>
      </c>
      <c r="N248" t="s">
        <v>3363</v>
      </c>
      <c r="O248" t="s">
        <v>4438</v>
      </c>
      <c r="P248">
        <v>2116</v>
      </c>
      <c r="Q248" t="s">
        <v>4439</v>
      </c>
      <c r="R248" t="s">
        <v>4440</v>
      </c>
      <c r="S248">
        <v>1</v>
      </c>
      <c r="T248" t="s">
        <v>4441</v>
      </c>
      <c r="U248" t="s">
        <v>2990</v>
      </c>
    </row>
    <row r="249" spans="1:21">
      <c r="A249" t="s">
        <v>2473</v>
      </c>
      <c r="B249" t="s">
        <v>4422</v>
      </c>
      <c r="C249" t="s">
        <v>4423</v>
      </c>
      <c r="D249" t="s">
        <v>932</v>
      </c>
      <c r="E249" t="s">
        <v>933</v>
      </c>
      <c r="F249">
        <v>6</v>
      </c>
      <c r="G249" t="s">
        <v>934</v>
      </c>
      <c r="H249" t="s">
        <v>2894</v>
      </c>
      <c r="I249" t="s">
        <v>4442</v>
      </c>
      <c r="J249" t="s">
        <v>4443</v>
      </c>
      <c r="K249" t="s">
        <v>3045</v>
      </c>
      <c r="L249" t="s">
        <v>3046</v>
      </c>
      <c r="M249" t="s">
        <v>2305</v>
      </c>
      <c r="N249" t="s">
        <v>3363</v>
      </c>
      <c r="O249" t="s">
        <v>4444</v>
      </c>
      <c r="P249">
        <v>2116</v>
      </c>
      <c r="Q249" t="s">
        <v>4439</v>
      </c>
      <c r="R249" t="s">
        <v>4445</v>
      </c>
      <c r="S249">
        <v>7</v>
      </c>
      <c r="T249" t="s">
        <v>4446</v>
      </c>
      <c r="U249" t="s">
        <v>2990</v>
      </c>
    </row>
    <row r="250" spans="1:21">
      <c r="A250" t="s">
        <v>2473</v>
      </c>
      <c r="B250" t="s">
        <v>4422</v>
      </c>
      <c r="C250" t="s">
        <v>4423</v>
      </c>
      <c r="D250" t="s">
        <v>940</v>
      </c>
      <c r="E250" t="s">
        <v>941</v>
      </c>
      <c r="F250">
        <v>14</v>
      </c>
      <c r="G250" t="s">
        <v>942</v>
      </c>
      <c r="H250" t="s">
        <v>2715</v>
      </c>
      <c r="I250" t="s">
        <v>4447</v>
      </c>
      <c r="J250" t="s">
        <v>4448</v>
      </c>
      <c r="K250" t="s">
        <v>2391</v>
      </c>
      <c r="L250" t="s">
        <v>3222</v>
      </c>
      <c r="M250" t="s">
        <v>2335</v>
      </c>
      <c r="N250" t="s">
        <v>3775</v>
      </c>
      <c r="O250" t="s">
        <v>4449</v>
      </c>
      <c r="P250">
        <v>2194</v>
      </c>
      <c r="Q250" t="s">
        <v>4155</v>
      </c>
      <c r="R250" t="s">
        <v>4450</v>
      </c>
      <c r="S250">
        <v>1</v>
      </c>
      <c r="T250" t="s">
        <v>4451</v>
      </c>
      <c r="U250" t="s">
        <v>2990</v>
      </c>
    </row>
    <row r="251" spans="1:21">
      <c r="A251" t="s">
        <v>2473</v>
      </c>
      <c r="B251" t="s">
        <v>4422</v>
      </c>
      <c r="C251" t="s">
        <v>4423</v>
      </c>
      <c r="D251" t="s">
        <v>981</v>
      </c>
      <c r="E251" t="s">
        <v>982</v>
      </c>
      <c r="F251">
        <v>10</v>
      </c>
      <c r="G251" t="s">
        <v>983</v>
      </c>
      <c r="H251" t="s">
        <v>2896</v>
      </c>
      <c r="I251" t="s">
        <v>4452</v>
      </c>
      <c r="J251" t="s">
        <v>4453</v>
      </c>
      <c r="K251" t="s">
        <v>2983</v>
      </c>
      <c r="L251" t="s">
        <v>2984</v>
      </c>
      <c r="M251" t="s">
        <v>2545</v>
      </c>
      <c r="N251" t="s">
        <v>2985</v>
      </c>
      <c r="O251" t="s">
        <v>4454</v>
      </c>
      <c r="P251">
        <v>2306</v>
      </c>
      <c r="Q251" t="s">
        <v>3783</v>
      </c>
      <c r="R251" t="s">
        <v>3205</v>
      </c>
      <c r="S251">
        <v>2</v>
      </c>
      <c r="T251" t="s">
        <v>4455</v>
      </c>
      <c r="U251" t="s">
        <v>2990</v>
      </c>
    </row>
    <row r="252" spans="1:21">
      <c r="A252" t="s">
        <v>360</v>
      </c>
      <c r="B252" t="s">
        <v>4456</v>
      </c>
      <c r="C252" t="s">
        <v>4457</v>
      </c>
      <c r="D252" t="s">
        <v>1368</v>
      </c>
      <c r="E252" t="s">
        <v>1369</v>
      </c>
      <c r="F252">
        <v>10</v>
      </c>
      <c r="G252" t="s">
        <v>1370</v>
      </c>
      <c r="H252" t="s">
        <v>2897</v>
      </c>
      <c r="I252" t="s">
        <v>4458</v>
      </c>
      <c r="J252" t="s">
        <v>4459</v>
      </c>
      <c r="K252" t="s">
        <v>3045</v>
      </c>
      <c r="L252" t="s">
        <v>3046</v>
      </c>
      <c r="M252" t="s">
        <v>2333</v>
      </c>
      <c r="N252" t="s">
        <v>3215</v>
      </c>
      <c r="O252" t="s">
        <v>4460</v>
      </c>
      <c r="P252">
        <v>2108</v>
      </c>
      <c r="Q252" t="s">
        <v>4461</v>
      </c>
      <c r="R252" t="s">
        <v>4462</v>
      </c>
      <c r="S252">
        <v>4</v>
      </c>
      <c r="T252" t="s">
        <v>4463</v>
      </c>
      <c r="U252" t="s">
        <v>2990</v>
      </c>
    </row>
    <row r="253" spans="1:21">
      <c r="A253" t="s">
        <v>2415</v>
      </c>
      <c r="B253" t="s">
        <v>4464</v>
      </c>
      <c r="C253" t="s">
        <v>4465</v>
      </c>
      <c r="D253" t="s">
        <v>518</v>
      </c>
      <c r="E253" t="s">
        <v>519</v>
      </c>
      <c r="F253">
        <v>10</v>
      </c>
      <c r="G253" t="s">
        <v>520</v>
      </c>
      <c r="H253" t="s">
        <v>2898</v>
      </c>
      <c r="I253" t="s">
        <v>4466</v>
      </c>
      <c r="J253" t="s">
        <v>4467</v>
      </c>
      <c r="K253" t="s">
        <v>2983</v>
      </c>
      <c r="L253" t="s">
        <v>2984</v>
      </c>
      <c r="M253" t="s">
        <v>2364</v>
      </c>
      <c r="N253" t="s">
        <v>2999</v>
      </c>
      <c r="O253" t="s">
        <v>4468</v>
      </c>
      <c r="P253">
        <v>2351</v>
      </c>
      <c r="Q253" t="s">
        <v>4469</v>
      </c>
      <c r="R253" t="s">
        <v>3625</v>
      </c>
      <c r="S253">
        <v>2</v>
      </c>
      <c r="T253" t="s">
        <v>4470</v>
      </c>
      <c r="U253" t="s">
        <v>2990</v>
      </c>
    </row>
    <row r="254" spans="1:21">
      <c r="A254" t="s">
        <v>2415</v>
      </c>
      <c r="B254" t="s">
        <v>4464</v>
      </c>
      <c r="C254" t="s">
        <v>4465</v>
      </c>
      <c r="D254" t="s">
        <v>549</v>
      </c>
      <c r="E254" t="s">
        <v>550</v>
      </c>
      <c r="F254">
        <v>11</v>
      </c>
      <c r="G254" t="s">
        <v>551</v>
      </c>
      <c r="H254" t="s">
        <v>2903</v>
      </c>
      <c r="I254" t="s">
        <v>4471</v>
      </c>
      <c r="J254" t="s">
        <v>4472</v>
      </c>
      <c r="K254" t="s">
        <v>2983</v>
      </c>
      <c r="L254" t="s">
        <v>2984</v>
      </c>
      <c r="M254" t="s">
        <v>2545</v>
      </c>
      <c r="N254" t="s">
        <v>2985</v>
      </c>
      <c r="O254" t="s">
        <v>4473</v>
      </c>
      <c r="P254">
        <v>2296</v>
      </c>
      <c r="Q254" t="s">
        <v>3159</v>
      </c>
      <c r="R254" t="s">
        <v>3181</v>
      </c>
      <c r="S254">
        <v>2</v>
      </c>
      <c r="T254" t="s">
        <v>4474</v>
      </c>
      <c r="U254" t="s">
        <v>2990</v>
      </c>
    </row>
    <row r="255" spans="1:21">
      <c r="A255" t="s">
        <v>2415</v>
      </c>
      <c r="B255" t="s">
        <v>4464</v>
      </c>
      <c r="C255" t="s">
        <v>4465</v>
      </c>
      <c r="D255" t="s">
        <v>531</v>
      </c>
      <c r="E255" t="s">
        <v>532</v>
      </c>
      <c r="F255">
        <v>14</v>
      </c>
      <c r="G255" t="s">
        <v>533</v>
      </c>
      <c r="H255" t="s">
        <v>2901</v>
      </c>
      <c r="I255" t="s">
        <v>4475</v>
      </c>
      <c r="J255" t="s">
        <v>4476</v>
      </c>
      <c r="K255" t="s">
        <v>2983</v>
      </c>
      <c r="L255" t="s">
        <v>2984</v>
      </c>
      <c r="M255" t="s">
        <v>2364</v>
      </c>
      <c r="N255" t="s">
        <v>2999</v>
      </c>
      <c r="O255" t="s">
        <v>4477</v>
      </c>
      <c r="P255">
        <v>2345</v>
      </c>
      <c r="Q255" t="s">
        <v>4478</v>
      </c>
      <c r="R255" t="s">
        <v>3357</v>
      </c>
      <c r="S255">
        <v>2</v>
      </c>
      <c r="T255" t="s">
        <v>4479</v>
      </c>
      <c r="U255" t="s">
        <v>2990</v>
      </c>
    </row>
    <row r="256" spans="1:21">
      <c r="A256" t="s">
        <v>2415</v>
      </c>
      <c r="B256" t="s">
        <v>4464</v>
      </c>
      <c r="C256" t="s">
        <v>4465</v>
      </c>
      <c r="D256" t="s">
        <v>521</v>
      </c>
      <c r="E256" t="s">
        <v>522</v>
      </c>
      <c r="F256">
        <v>9</v>
      </c>
      <c r="G256" t="s">
        <v>523</v>
      </c>
      <c r="H256" t="s">
        <v>2899</v>
      </c>
      <c r="I256" t="s">
        <v>4480</v>
      </c>
      <c r="J256" t="s">
        <v>4481</v>
      </c>
      <c r="K256" t="s">
        <v>2983</v>
      </c>
      <c r="L256" t="s">
        <v>2984</v>
      </c>
      <c r="M256" t="s">
        <v>2364</v>
      </c>
      <c r="N256" t="s">
        <v>2999</v>
      </c>
      <c r="O256" t="s">
        <v>4482</v>
      </c>
      <c r="P256">
        <v>2348</v>
      </c>
      <c r="Q256" t="s">
        <v>3001</v>
      </c>
      <c r="R256" t="s">
        <v>3594</v>
      </c>
      <c r="S256">
        <v>2</v>
      </c>
      <c r="T256" t="s">
        <v>4483</v>
      </c>
      <c r="U256" t="s">
        <v>2990</v>
      </c>
    </row>
    <row r="257" spans="1:21">
      <c r="A257" t="s">
        <v>2415</v>
      </c>
      <c r="B257" t="s">
        <v>4464</v>
      </c>
      <c r="C257" t="s">
        <v>4465</v>
      </c>
      <c r="D257" t="s">
        <v>524</v>
      </c>
      <c r="E257" t="s">
        <v>525</v>
      </c>
      <c r="F257">
        <v>9</v>
      </c>
      <c r="G257" t="s">
        <v>526</v>
      </c>
      <c r="H257" t="s">
        <v>2900</v>
      </c>
      <c r="I257" t="s">
        <v>4484</v>
      </c>
      <c r="J257" t="s">
        <v>4485</v>
      </c>
      <c r="K257" t="s">
        <v>2983</v>
      </c>
      <c r="L257" t="s">
        <v>2984</v>
      </c>
      <c r="M257" t="s">
        <v>2364</v>
      </c>
      <c r="N257" t="s">
        <v>2999</v>
      </c>
      <c r="O257" t="s">
        <v>4486</v>
      </c>
      <c r="P257">
        <v>2342</v>
      </c>
      <c r="Q257" t="s">
        <v>4487</v>
      </c>
      <c r="R257" t="s">
        <v>3357</v>
      </c>
      <c r="S257">
        <v>4</v>
      </c>
      <c r="T257" t="s">
        <v>4488</v>
      </c>
      <c r="U257" t="s">
        <v>2990</v>
      </c>
    </row>
    <row r="258" spans="1:21">
      <c r="A258" t="s">
        <v>2415</v>
      </c>
      <c r="B258" t="s">
        <v>4464</v>
      </c>
      <c r="C258" t="s">
        <v>4465</v>
      </c>
      <c r="D258" t="s">
        <v>536</v>
      </c>
      <c r="E258" t="s">
        <v>537</v>
      </c>
      <c r="F258">
        <v>9</v>
      </c>
      <c r="G258" t="s">
        <v>538</v>
      </c>
      <c r="H258" t="s">
        <v>2902</v>
      </c>
      <c r="I258" t="s">
        <v>4489</v>
      </c>
      <c r="J258" t="s">
        <v>4490</v>
      </c>
      <c r="K258" t="s">
        <v>2983</v>
      </c>
      <c r="L258" t="s">
        <v>2984</v>
      </c>
      <c r="M258" t="s">
        <v>2361</v>
      </c>
      <c r="N258" t="s">
        <v>3065</v>
      </c>
      <c r="O258" t="s">
        <v>4491</v>
      </c>
      <c r="P258">
        <v>2328</v>
      </c>
      <c r="Q258" t="s">
        <v>4492</v>
      </c>
      <c r="R258" t="s">
        <v>3357</v>
      </c>
      <c r="S258">
        <v>1</v>
      </c>
      <c r="T258" t="s">
        <v>4493</v>
      </c>
      <c r="U258" t="s">
        <v>2990</v>
      </c>
    </row>
    <row r="259" spans="1:21">
      <c r="A259" t="s">
        <v>2616</v>
      </c>
      <c r="B259" t="s">
        <v>4494</v>
      </c>
      <c r="C259" t="s">
        <v>4495</v>
      </c>
      <c r="D259" t="s">
        <v>1693</v>
      </c>
      <c r="E259" t="s">
        <v>1694</v>
      </c>
      <c r="F259">
        <v>12</v>
      </c>
      <c r="G259" t="s">
        <v>1695</v>
      </c>
      <c r="H259" t="s">
        <v>2645</v>
      </c>
      <c r="I259" t="s">
        <v>4496</v>
      </c>
      <c r="J259" t="s">
        <v>4497</v>
      </c>
      <c r="K259" t="s">
        <v>3045</v>
      </c>
      <c r="L259" t="s">
        <v>3046</v>
      </c>
      <c r="M259" t="s">
        <v>2306</v>
      </c>
      <c r="N259" t="s">
        <v>3377</v>
      </c>
      <c r="O259" t="s">
        <v>4498</v>
      </c>
      <c r="P259">
        <v>2131</v>
      </c>
      <c r="Q259" t="s">
        <v>4499</v>
      </c>
      <c r="R259" t="s">
        <v>4500</v>
      </c>
      <c r="S259">
        <v>2</v>
      </c>
      <c r="T259" t="s">
        <v>4501</v>
      </c>
      <c r="U259" t="s">
        <v>2990</v>
      </c>
    </row>
    <row r="260" spans="1:21">
      <c r="A260" t="s">
        <v>2616</v>
      </c>
      <c r="B260" t="s">
        <v>4494</v>
      </c>
      <c r="C260" t="s">
        <v>4495</v>
      </c>
      <c r="D260" t="s">
        <v>1729</v>
      </c>
      <c r="E260" t="s">
        <v>1730</v>
      </c>
      <c r="F260">
        <v>10</v>
      </c>
      <c r="G260" t="s">
        <v>1731</v>
      </c>
      <c r="H260" t="s">
        <v>2388</v>
      </c>
      <c r="I260" t="s">
        <v>4502</v>
      </c>
      <c r="J260" t="s">
        <v>4503</v>
      </c>
      <c r="K260" t="s">
        <v>3045</v>
      </c>
      <c r="L260" t="s">
        <v>3046</v>
      </c>
      <c r="M260" t="s">
        <v>2311</v>
      </c>
      <c r="N260" t="s">
        <v>3401</v>
      </c>
      <c r="O260" t="s">
        <v>4504</v>
      </c>
      <c r="P260">
        <v>2143</v>
      </c>
      <c r="Q260" t="s">
        <v>4505</v>
      </c>
      <c r="R260" t="s">
        <v>4506</v>
      </c>
      <c r="S260">
        <v>1</v>
      </c>
      <c r="T260" t="s">
        <v>4507</v>
      </c>
      <c r="U260" t="s">
        <v>2990</v>
      </c>
    </row>
    <row r="261" spans="1:21">
      <c r="A261" t="s">
        <v>2616</v>
      </c>
      <c r="B261" t="s">
        <v>4494</v>
      </c>
      <c r="C261" t="s">
        <v>4495</v>
      </c>
      <c r="D261" t="s">
        <v>1690</v>
      </c>
      <c r="E261" t="s">
        <v>1691</v>
      </c>
      <c r="F261">
        <v>8</v>
      </c>
      <c r="G261" t="s">
        <v>1692</v>
      </c>
      <c r="H261" t="s">
        <v>2554</v>
      </c>
      <c r="I261" t="s">
        <v>4508</v>
      </c>
      <c r="J261" t="s">
        <v>4509</v>
      </c>
      <c r="K261" t="s">
        <v>3045</v>
      </c>
      <c r="L261" t="s">
        <v>3046</v>
      </c>
      <c r="M261" t="s">
        <v>2324</v>
      </c>
      <c r="N261" t="s">
        <v>3370</v>
      </c>
      <c r="O261" t="s">
        <v>4510</v>
      </c>
      <c r="P261">
        <v>2150</v>
      </c>
      <c r="Q261" t="s">
        <v>4511</v>
      </c>
      <c r="R261" t="s">
        <v>4512</v>
      </c>
      <c r="S261">
        <v>1</v>
      </c>
      <c r="T261" t="s">
        <v>4513</v>
      </c>
      <c r="U261" t="s">
        <v>2990</v>
      </c>
    </row>
    <row r="262" spans="1:21">
      <c r="A262" t="s">
        <v>2616</v>
      </c>
      <c r="B262" t="s">
        <v>4494</v>
      </c>
      <c r="C262" t="s">
        <v>4495</v>
      </c>
      <c r="D262" t="s">
        <v>4514</v>
      </c>
      <c r="E262" t="s">
        <v>4515</v>
      </c>
      <c r="F262">
        <v>8</v>
      </c>
      <c r="G262" t="s">
        <v>4516</v>
      </c>
      <c r="H262" t="s">
        <v>4517</v>
      </c>
      <c r="I262" t="s">
        <v>4518</v>
      </c>
      <c r="J262" t="s">
        <v>4519</v>
      </c>
      <c r="K262" t="s">
        <v>3045</v>
      </c>
      <c r="L262" t="s">
        <v>3046</v>
      </c>
      <c r="M262" t="s">
        <v>2306</v>
      </c>
      <c r="N262" t="s">
        <v>3377</v>
      </c>
      <c r="O262" t="s">
        <v>4520</v>
      </c>
      <c r="P262">
        <v>2130</v>
      </c>
      <c r="Q262" t="s">
        <v>4521</v>
      </c>
      <c r="R262" t="s">
        <v>4522</v>
      </c>
      <c r="S262">
        <v>1</v>
      </c>
      <c r="T262" t="s">
        <v>4523</v>
      </c>
      <c r="U262" t="s">
        <v>2990</v>
      </c>
    </row>
    <row r="263" spans="1:21">
      <c r="A263" t="s">
        <v>2616</v>
      </c>
      <c r="B263" t="s">
        <v>4494</v>
      </c>
      <c r="C263" t="s">
        <v>4495</v>
      </c>
      <c r="D263" t="s">
        <v>1717</v>
      </c>
      <c r="E263" t="s">
        <v>1718</v>
      </c>
      <c r="F263">
        <v>8</v>
      </c>
      <c r="G263" t="s">
        <v>1719</v>
      </c>
      <c r="H263" t="s">
        <v>2456</v>
      </c>
      <c r="I263" t="s">
        <v>4524</v>
      </c>
      <c r="J263" t="s">
        <v>4525</v>
      </c>
      <c r="K263" t="s">
        <v>3045</v>
      </c>
      <c r="L263" t="s">
        <v>3046</v>
      </c>
      <c r="M263" t="s">
        <v>2305</v>
      </c>
      <c r="N263" t="s">
        <v>3363</v>
      </c>
      <c r="O263" t="s">
        <v>4526</v>
      </c>
      <c r="P263">
        <v>2118</v>
      </c>
      <c r="Q263" t="s">
        <v>4527</v>
      </c>
      <c r="R263" t="s">
        <v>3373</v>
      </c>
      <c r="S263">
        <v>1</v>
      </c>
      <c r="T263" t="s">
        <v>4528</v>
      </c>
      <c r="U263" t="s">
        <v>2990</v>
      </c>
    </row>
    <row r="264" spans="1:21">
      <c r="A264" t="s">
        <v>2616</v>
      </c>
      <c r="B264" t="s">
        <v>4494</v>
      </c>
      <c r="C264" t="s">
        <v>4495</v>
      </c>
      <c r="D264" t="s">
        <v>1696</v>
      </c>
      <c r="E264" t="s">
        <v>1697</v>
      </c>
      <c r="F264">
        <v>6</v>
      </c>
      <c r="G264" t="s">
        <v>1698</v>
      </c>
      <c r="H264" t="s">
        <v>2904</v>
      </c>
      <c r="I264" t="s">
        <v>4529</v>
      </c>
      <c r="J264" t="s">
        <v>4530</v>
      </c>
      <c r="K264" t="s">
        <v>2983</v>
      </c>
      <c r="L264" t="s">
        <v>2984</v>
      </c>
      <c r="M264" t="s">
        <v>2359</v>
      </c>
      <c r="N264" t="s">
        <v>3027</v>
      </c>
      <c r="O264" t="s">
        <v>4531</v>
      </c>
      <c r="P264">
        <v>2315</v>
      </c>
      <c r="Q264" t="s">
        <v>3385</v>
      </c>
      <c r="R264" t="s">
        <v>4532</v>
      </c>
      <c r="S264">
        <v>1</v>
      </c>
      <c r="T264" t="s">
        <v>4533</v>
      </c>
      <c r="U264" t="s">
        <v>2990</v>
      </c>
    </row>
    <row r="265" spans="1:21">
      <c r="A265" t="s">
        <v>2616</v>
      </c>
      <c r="B265" t="s">
        <v>4494</v>
      </c>
      <c r="C265" t="s">
        <v>4495</v>
      </c>
      <c r="D265" t="s">
        <v>1738</v>
      </c>
      <c r="E265" t="s">
        <v>1739</v>
      </c>
      <c r="F265">
        <v>10</v>
      </c>
      <c r="G265" t="s">
        <v>1740</v>
      </c>
      <c r="H265" t="s">
        <v>2906</v>
      </c>
      <c r="I265" t="s">
        <v>4534</v>
      </c>
      <c r="J265" t="s">
        <v>4535</v>
      </c>
      <c r="K265" t="s">
        <v>2983</v>
      </c>
      <c r="L265" t="s">
        <v>2984</v>
      </c>
      <c r="M265" t="s">
        <v>2545</v>
      </c>
      <c r="N265" t="s">
        <v>2985</v>
      </c>
      <c r="O265" t="s">
        <v>4536</v>
      </c>
      <c r="P265">
        <v>2297</v>
      </c>
      <c r="Q265" t="s">
        <v>3391</v>
      </c>
      <c r="R265" t="s">
        <v>4233</v>
      </c>
      <c r="S265">
        <v>1</v>
      </c>
      <c r="T265" t="s">
        <v>4537</v>
      </c>
      <c r="U265" t="s">
        <v>2990</v>
      </c>
    </row>
    <row r="266" spans="1:21">
      <c r="A266" t="s">
        <v>2616</v>
      </c>
      <c r="B266" t="s">
        <v>4494</v>
      </c>
      <c r="C266" t="s">
        <v>4495</v>
      </c>
      <c r="D266" t="s">
        <v>1710</v>
      </c>
      <c r="E266" t="s">
        <v>1711</v>
      </c>
      <c r="F266">
        <v>3</v>
      </c>
      <c r="G266" t="s">
        <v>1712</v>
      </c>
      <c r="H266" t="s">
        <v>2905</v>
      </c>
      <c r="I266" t="s">
        <v>4538</v>
      </c>
      <c r="J266" t="s">
        <v>4539</v>
      </c>
      <c r="K266" t="s">
        <v>3045</v>
      </c>
      <c r="L266" t="s">
        <v>3046</v>
      </c>
      <c r="M266" t="s">
        <v>2306</v>
      </c>
      <c r="N266" t="s">
        <v>3377</v>
      </c>
      <c r="O266" t="s">
        <v>4540</v>
      </c>
      <c r="P266">
        <v>2130</v>
      </c>
      <c r="Q266" t="s">
        <v>4521</v>
      </c>
      <c r="R266" t="s">
        <v>4522</v>
      </c>
      <c r="S266">
        <v>1</v>
      </c>
      <c r="T266" t="s">
        <v>4541</v>
      </c>
      <c r="U266" t="s">
        <v>2990</v>
      </c>
    </row>
    <row r="267" spans="1:21">
      <c r="A267" t="s">
        <v>2678</v>
      </c>
      <c r="B267" t="s">
        <v>4542</v>
      </c>
      <c r="C267" t="s">
        <v>4543</v>
      </c>
      <c r="D267" t="s">
        <v>2185</v>
      </c>
      <c r="E267" t="s">
        <v>2186</v>
      </c>
      <c r="F267">
        <v>16</v>
      </c>
      <c r="G267" t="s">
        <v>2187</v>
      </c>
      <c r="H267" t="s">
        <v>2913</v>
      </c>
      <c r="I267" t="s">
        <v>4544</v>
      </c>
      <c r="J267" t="s">
        <v>4545</v>
      </c>
      <c r="K267" t="s">
        <v>3045</v>
      </c>
      <c r="L267" t="s">
        <v>3046</v>
      </c>
      <c r="M267" t="s">
        <v>2333</v>
      </c>
      <c r="N267" t="s">
        <v>3215</v>
      </c>
      <c r="O267" t="s">
        <v>4546</v>
      </c>
      <c r="P267">
        <v>2092</v>
      </c>
      <c r="Q267" t="s">
        <v>3487</v>
      </c>
      <c r="R267" t="s">
        <v>4547</v>
      </c>
      <c r="S267">
        <v>2</v>
      </c>
      <c r="T267" t="s">
        <v>4548</v>
      </c>
      <c r="U267" t="s">
        <v>2990</v>
      </c>
    </row>
    <row r="268" spans="1:21">
      <c r="A268" t="s">
        <v>2678</v>
      </c>
      <c r="B268" t="s">
        <v>4542</v>
      </c>
      <c r="C268" t="s">
        <v>4543</v>
      </c>
      <c r="D268" t="s">
        <v>2176</v>
      </c>
      <c r="E268" t="s">
        <v>2177</v>
      </c>
      <c r="F268">
        <v>14</v>
      </c>
      <c r="G268" t="s">
        <v>2178</v>
      </c>
      <c r="H268" t="s">
        <v>2916</v>
      </c>
      <c r="I268" t="s">
        <v>4549</v>
      </c>
      <c r="J268" t="s">
        <v>4550</v>
      </c>
      <c r="K268" t="s">
        <v>2585</v>
      </c>
      <c r="L268" t="s">
        <v>3014</v>
      </c>
      <c r="M268" t="s">
        <v>2331</v>
      </c>
      <c r="N268" t="s">
        <v>3498</v>
      </c>
      <c r="O268" t="s">
        <v>4551</v>
      </c>
      <c r="P268">
        <v>2071</v>
      </c>
      <c r="Q268" t="s">
        <v>3511</v>
      </c>
      <c r="R268" t="s">
        <v>4547</v>
      </c>
      <c r="S268">
        <v>2</v>
      </c>
      <c r="T268" t="s">
        <v>4552</v>
      </c>
      <c r="U268" t="s">
        <v>2990</v>
      </c>
    </row>
    <row r="269" spans="1:21">
      <c r="A269" t="s">
        <v>2678</v>
      </c>
      <c r="B269" t="s">
        <v>4542</v>
      </c>
      <c r="C269" t="s">
        <v>4543</v>
      </c>
      <c r="D269" t="s">
        <v>2163</v>
      </c>
      <c r="E269" t="s">
        <v>2164</v>
      </c>
      <c r="F269">
        <v>8</v>
      </c>
      <c r="G269" t="s">
        <v>2165</v>
      </c>
      <c r="H269" t="s">
        <v>2910</v>
      </c>
      <c r="I269" t="s">
        <v>4553</v>
      </c>
      <c r="J269" t="s">
        <v>4554</v>
      </c>
      <c r="K269" t="s">
        <v>2585</v>
      </c>
      <c r="L269" t="s">
        <v>3014</v>
      </c>
      <c r="M269" t="s">
        <v>2331</v>
      </c>
      <c r="N269" t="s">
        <v>3498</v>
      </c>
      <c r="O269" t="s">
        <v>4555</v>
      </c>
      <c r="P269">
        <v>2072</v>
      </c>
      <c r="Q269" t="s">
        <v>4556</v>
      </c>
      <c r="R269" t="s">
        <v>4408</v>
      </c>
      <c r="S269">
        <v>2</v>
      </c>
      <c r="T269" t="s">
        <v>4557</v>
      </c>
      <c r="U269" t="s">
        <v>2990</v>
      </c>
    </row>
    <row r="270" spans="1:21">
      <c r="A270" t="s">
        <v>2678</v>
      </c>
      <c r="B270" t="s">
        <v>4542</v>
      </c>
      <c r="C270" t="s">
        <v>4543</v>
      </c>
      <c r="D270" t="s">
        <v>2157</v>
      </c>
      <c r="E270" t="s">
        <v>2158</v>
      </c>
      <c r="F270">
        <v>13</v>
      </c>
      <c r="G270" t="s">
        <v>2159</v>
      </c>
      <c r="H270" t="s">
        <v>2908</v>
      </c>
      <c r="I270" t="s">
        <v>4558</v>
      </c>
      <c r="J270" t="s">
        <v>4559</v>
      </c>
      <c r="K270" t="s">
        <v>2585</v>
      </c>
      <c r="L270" t="s">
        <v>3014</v>
      </c>
      <c r="M270" t="s">
        <v>2331</v>
      </c>
      <c r="N270" t="s">
        <v>3498</v>
      </c>
      <c r="O270" t="s">
        <v>4560</v>
      </c>
      <c r="P270">
        <v>2068</v>
      </c>
      <c r="Q270" t="s">
        <v>4561</v>
      </c>
      <c r="R270" t="s">
        <v>4562</v>
      </c>
      <c r="S270">
        <v>1</v>
      </c>
      <c r="T270" t="s">
        <v>4563</v>
      </c>
      <c r="U270" t="s">
        <v>2990</v>
      </c>
    </row>
    <row r="271" spans="1:21">
      <c r="A271" t="s">
        <v>2678</v>
      </c>
      <c r="B271" t="s">
        <v>4542</v>
      </c>
      <c r="C271" t="s">
        <v>4543</v>
      </c>
      <c r="D271" t="s">
        <v>2193</v>
      </c>
      <c r="E271" t="s">
        <v>2194</v>
      </c>
      <c r="F271">
        <v>9</v>
      </c>
      <c r="G271" t="s">
        <v>2195</v>
      </c>
      <c r="H271" t="s">
        <v>2914</v>
      </c>
      <c r="I271" t="s">
        <v>4564</v>
      </c>
      <c r="J271" t="s">
        <v>4565</v>
      </c>
      <c r="K271" t="s">
        <v>2983</v>
      </c>
      <c r="L271" t="s">
        <v>2984</v>
      </c>
      <c r="M271" t="s">
        <v>2545</v>
      </c>
      <c r="N271" t="s">
        <v>2985</v>
      </c>
      <c r="O271" t="s">
        <v>4566</v>
      </c>
      <c r="P271">
        <v>2294</v>
      </c>
      <c r="Q271" t="s">
        <v>3541</v>
      </c>
      <c r="R271" t="s">
        <v>3181</v>
      </c>
      <c r="S271">
        <v>4</v>
      </c>
      <c r="T271" t="s">
        <v>4567</v>
      </c>
      <c r="U271" t="s">
        <v>2990</v>
      </c>
    </row>
    <row r="272" spans="1:21">
      <c r="A272" t="s">
        <v>2678</v>
      </c>
      <c r="B272" t="s">
        <v>4542</v>
      </c>
      <c r="C272" t="s">
        <v>4543</v>
      </c>
      <c r="D272" t="s">
        <v>2160</v>
      </c>
      <c r="E272" t="s">
        <v>2161</v>
      </c>
      <c r="F272">
        <v>8</v>
      </c>
      <c r="G272" t="s">
        <v>2162</v>
      </c>
      <c r="H272" t="s">
        <v>2909</v>
      </c>
      <c r="I272" t="s">
        <v>4568</v>
      </c>
      <c r="J272" t="s">
        <v>4569</v>
      </c>
      <c r="K272" t="s">
        <v>3045</v>
      </c>
      <c r="L272" t="s">
        <v>3046</v>
      </c>
      <c r="M272" t="s">
        <v>2308</v>
      </c>
      <c r="N272" t="s">
        <v>3047</v>
      </c>
      <c r="O272" t="s">
        <v>4570</v>
      </c>
      <c r="P272">
        <v>2154</v>
      </c>
      <c r="Q272" t="s">
        <v>3493</v>
      </c>
      <c r="R272" t="s">
        <v>4571</v>
      </c>
      <c r="S272">
        <v>3</v>
      </c>
      <c r="T272" t="s">
        <v>4572</v>
      </c>
      <c r="U272" t="s">
        <v>2990</v>
      </c>
    </row>
    <row r="273" spans="1:21">
      <c r="A273" t="s">
        <v>2678</v>
      </c>
      <c r="B273" t="s">
        <v>4542</v>
      </c>
      <c r="C273" t="s">
        <v>4543</v>
      </c>
      <c r="D273" t="s">
        <v>2154</v>
      </c>
      <c r="E273" t="s">
        <v>2155</v>
      </c>
      <c r="F273">
        <v>12</v>
      </c>
      <c r="G273" t="s">
        <v>2156</v>
      </c>
      <c r="H273" t="s">
        <v>2907</v>
      </c>
      <c r="I273" t="s">
        <v>4573</v>
      </c>
      <c r="J273" t="s">
        <v>4574</v>
      </c>
      <c r="K273" t="s">
        <v>3045</v>
      </c>
      <c r="L273" t="s">
        <v>3046</v>
      </c>
      <c r="M273" t="s">
        <v>2333</v>
      </c>
      <c r="N273" t="s">
        <v>3215</v>
      </c>
      <c r="O273" t="s">
        <v>4575</v>
      </c>
      <c r="P273">
        <v>2094</v>
      </c>
      <c r="Q273" t="s">
        <v>4407</v>
      </c>
      <c r="R273" t="s">
        <v>4321</v>
      </c>
      <c r="S273">
        <v>1</v>
      </c>
      <c r="T273" t="s">
        <v>4576</v>
      </c>
      <c r="U273" t="s">
        <v>2990</v>
      </c>
    </row>
    <row r="274" spans="1:21">
      <c r="A274" t="s">
        <v>2678</v>
      </c>
      <c r="B274" t="s">
        <v>4542</v>
      </c>
      <c r="C274" t="s">
        <v>4543</v>
      </c>
      <c r="D274" t="s">
        <v>2169</v>
      </c>
      <c r="E274" t="s">
        <v>2170</v>
      </c>
      <c r="F274">
        <v>9</v>
      </c>
      <c r="G274" t="s">
        <v>2171</v>
      </c>
      <c r="H274" t="s">
        <v>2912</v>
      </c>
      <c r="I274" t="s">
        <v>4577</v>
      </c>
      <c r="J274" t="s">
        <v>4578</v>
      </c>
      <c r="K274" t="s">
        <v>2585</v>
      </c>
      <c r="L274" t="s">
        <v>3014</v>
      </c>
      <c r="M274" t="s">
        <v>2331</v>
      </c>
      <c r="N274" t="s">
        <v>3498</v>
      </c>
      <c r="O274" t="s">
        <v>4579</v>
      </c>
      <c r="P274">
        <v>2076</v>
      </c>
      <c r="Q274" t="s">
        <v>4284</v>
      </c>
      <c r="R274" t="s">
        <v>3506</v>
      </c>
      <c r="S274">
        <v>1</v>
      </c>
      <c r="T274" t="s">
        <v>4580</v>
      </c>
      <c r="U274" t="s">
        <v>2990</v>
      </c>
    </row>
    <row r="275" spans="1:21">
      <c r="A275" t="s">
        <v>2678</v>
      </c>
      <c r="B275" t="s">
        <v>4542</v>
      </c>
      <c r="C275" t="s">
        <v>4543</v>
      </c>
      <c r="D275" t="s">
        <v>2196</v>
      </c>
      <c r="E275" t="s">
        <v>2197</v>
      </c>
      <c r="F275">
        <v>13</v>
      </c>
      <c r="G275" t="s">
        <v>2198</v>
      </c>
      <c r="H275" t="s">
        <v>2915</v>
      </c>
      <c r="I275" t="s">
        <v>4581</v>
      </c>
      <c r="J275" t="s">
        <v>4582</v>
      </c>
      <c r="K275" t="s">
        <v>2391</v>
      </c>
      <c r="L275" t="s">
        <v>3222</v>
      </c>
      <c r="M275" t="s">
        <v>2322</v>
      </c>
      <c r="N275" t="s">
        <v>3428</v>
      </c>
      <c r="O275" t="s">
        <v>4583</v>
      </c>
      <c r="P275">
        <v>2161</v>
      </c>
      <c r="Q275" t="s">
        <v>4289</v>
      </c>
      <c r="R275" t="s">
        <v>4233</v>
      </c>
      <c r="S275">
        <v>1</v>
      </c>
      <c r="T275" t="s">
        <v>4584</v>
      </c>
      <c r="U275" t="s">
        <v>2990</v>
      </c>
    </row>
    <row r="276" spans="1:21">
      <c r="A276" t="s">
        <v>2678</v>
      </c>
      <c r="B276" t="s">
        <v>4542</v>
      </c>
      <c r="C276" t="s">
        <v>4543</v>
      </c>
      <c r="D276" t="s">
        <v>2179</v>
      </c>
      <c r="E276" t="s">
        <v>2180</v>
      </c>
      <c r="F276">
        <v>9</v>
      </c>
      <c r="G276" t="s">
        <v>2181</v>
      </c>
      <c r="H276" t="s">
        <v>2917</v>
      </c>
      <c r="I276" t="s">
        <v>4585</v>
      </c>
      <c r="J276" t="s">
        <v>4586</v>
      </c>
      <c r="K276" t="s">
        <v>3045</v>
      </c>
      <c r="L276" t="s">
        <v>3046</v>
      </c>
      <c r="M276" t="s">
        <v>2311</v>
      </c>
      <c r="N276" t="s">
        <v>3401</v>
      </c>
      <c r="O276" t="s">
        <v>4587</v>
      </c>
      <c r="P276">
        <v>2146</v>
      </c>
      <c r="Q276" t="s">
        <v>3505</v>
      </c>
      <c r="R276" t="s">
        <v>4571</v>
      </c>
      <c r="S276">
        <v>3</v>
      </c>
      <c r="T276" t="s">
        <v>4588</v>
      </c>
      <c r="U276" t="s">
        <v>2990</v>
      </c>
    </row>
    <row r="277" spans="1:21">
      <c r="A277" t="s">
        <v>2678</v>
      </c>
      <c r="B277" t="s">
        <v>4542</v>
      </c>
      <c r="C277" t="s">
        <v>4543</v>
      </c>
      <c r="D277" t="s">
        <v>2166</v>
      </c>
      <c r="E277" t="s">
        <v>2167</v>
      </c>
      <c r="F277">
        <v>12</v>
      </c>
      <c r="G277" t="s">
        <v>2168</v>
      </c>
      <c r="H277" t="s">
        <v>2911</v>
      </c>
      <c r="I277" t="s">
        <v>4589</v>
      </c>
      <c r="J277" t="s">
        <v>4590</v>
      </c>
      <c r="K277" t="s">
        <v>2300</v>
      </c>
      <c r="L277" t="s">
        <v>3108</v>
      </c>
      <c r="M277" t="s">
        <v>2983</v>
      </c>
      <c r="N277" t="s">
        <v>3435</v>
      </c>
      <c r="O277" t="s">
        <v>4591</v>
      </c>
      <c r="P277">
        <v>1961</v>
      </c>
      <c r="Q277" t="s">
        <v>4592</v>
      </c>
      <c r="R277" t="s">
        <v>4547</v>
      </c>
      <c r="S277">
        <v>4</v>
      </c>
      <c r="T277" t="s">
        <v>4593</v>
      </c>
      <c r="U277" t="s">
        <v>2990</v>
      </c>
    </row>
    <row r="278" spans="1:21">
      <c r="A278" t="s">
        <v>2399</v>
      </c>
      <c r="B278" t="s">
        <v>4594</v>
      </c>
      <c r="C278" t="s">
        <v>4595</v>
      </c>
      <c r="D278" t="s">
        <v>382</v>
      </c>
      <c r="E278" t="s">
        <v>383</v>
      </c>
      <c r="F278">
        <v>20</v>
      </c>
      <c r="G278" t="s">
        <v>384</v>
      </c>
      <c r="H278" t="s">
        <v>2918</v>
      </c>
      <c r="I278" t="s">
        <v>4596</v>
      </c>
      <c r="J278" t="s">
        <v>4597</v>
      </c>
      <c r="K278" t="s">
        <v>2983</v>
      </c>
      <c r="L278" t="s">
        <v>2984</v>
      </c>
      <c r="M278" t="s">
        <v>2536</v>
      </c>
      <c r="N278" t="s">
        <v>3053</v>
      </c>
      <c r="O278" t="s">
        <v>4598</v>
      </c>
      <c r="P278">
        <v>2280</v>
      </c>
      <c r="Q278" t="s">
        <v>4599</v>
      </c>
      <c r="R278" t="s">
        <v>4600</v>
      </c>
      <c r="S278">
        <v>1</v>
      </c>
      <c r="T278" t="s">
        <v>4601</v>
      </c>
      <c r="U278" t="s">
        <v>2990</v>
      </c>
    </row>
    <row r="279" spans="1:21">
      <c r="A279" t="s">
        <v>2399</v>
      </c>
      <c r="B279" t="s">
        <v>4594</v>
      </c>
      <c r="C279" t="s">
        <v>4595</v>
      </c>
      <c r="D279" t="s">
        <v>390</v>
      </c>
      <c r="E279" t="s">
        <v>391</v>
      </c>
      <c r="F279">
        <v>10</v>
      </c>
      <c r="G279" t="s">
        <v>392</v>
      </c>
      <c r="H279" t="s">
        <v>2920</v>
      </c>
      <c r="I279" t="s">
        <v>4602</v>
      </c>
      <c r="J279" t="s">
        <v>4603</v>
      </c>
      <c r="K279" t="s">
        <v>2983</v>
      </c>
      <c r="L279" t="s">
        <v>2984</v>
      </c>
      <c r="M279" t="s">
        <v>2536</v>
      </c>
      <c r="N279" t="s">
        <v>3053</v>
      </c>
      <c r="O279" t="s">
        <v>4604</v>
      </c>
      <c r="P279">
        <v>2271</v>
      </c>
      <c r="Q279" t="s">
        <v>4605</v>
      </c>
      <c r="R279" t="s">
        <v>4606</v>
      </c>
      <c r="S279">
        <v>1</v>
      </c>
      <c r="T279" t="s">
        <v>4607</v>
      </c>
      <c r="U279" t="s">
        <v>2990</v>
      </c>
    </row>
    <row r="280" spans="1:21">
      <c r="A280" t="s">
        <v>2399</v>
      </c>
      <c r="B280" t="s">
        <v>4594</v>
      </c>
      <c r="C280" t="s">
        <v>4595</v>
      </c>
      <c r="D280" t="s">
        <v>394</v>
      </c>
      <c r="E280" t="s">
        <v>395</v>
      </c>
      <c r="F280">
        <v>21</v>
      </c>
      <c r="G280" t="s">
        <v>396</v>
      </c>
      <c r="H280" t="s">
        <v>2921</v>
      </c>
      <c r="I280" t="s">
        <v>4608</v>
      </c>
      <c r="J280" t="s">
        <v>4609</v>
      </c>
      <c r="K280" t="s">
        <v>2983</v>
      </c>
      <c r="L280" t="s">
        <v>2984</v>
      </c>
      <c r="M280" t="s">
        <v>2545</v>
      </c>
      <c r="N280" t="s">
        <v>2985</v>
      </c>
      <c r="O280" t="s">
        <v>4610</v>
      </c>
      <c r="P280">
        <v>2305</v>
      </c>
      <c r="Q280" t="s">
        <v>2987</v>
      </c>
      <c r="R280" t="s">
        <v>3061</v>
      </c>
      <c r="S280">
        <v>4</v>
      </c>
      <c r="T280" t="s">
        <v>4611</v>
      </c>
      <c r="U280" t="s">
        <v>2990</v>
      </c>
    </row>
    <row r="281" spans="1:21">
      <c r="A281" t="s">
        <v>2399</v>
      </c>
      <c r="B281" t="s">
        <v>4594</v>
      </c>
      <c r="C281" t="s">
        <v>4595</v>
      </c>
      <c r="D281" t="s">
        <v>385</v>
      </c>
      <c r="E281" t="s">
        <v>386</v>
      </c>
      <c r="F281">
        <v>13</v>
      </c>
      <c r="G281" t="s">
        <v>387</v>
      </c>
      <c r="H281" t="s">
        <v>2919</v>
      </c>
      <c r="I281" t="s">
        <v>4612</v>
      </c>
      <c r="J281" t="s">
        <v>4613</v>
      </c>
      <c r="K281" t="s">
        <v>2983</v>
      </c>
      <c r="L281" t="s">
        <v>2984</v>
      </c>
      <c r="M281" t="s">
        <v>2536</v>
      </c>
      <c r="N281" t="s">
        <v>3053</v>
      </c>
      <c r="O281" t="s">
        <v>4614</v>
      </c>
      <c r="P281">
        <v>2269</v>
      </c>
      <c r="Q281" t="s">
        <v>4615</v>
      </c>
      <c r="R281" t="s">
        <v>4616</v>
      </c>
      <c r="S281">
        <v>3</v>
      </c>
      <c r="T281" t="s">
        <v>4617</v>
      </c>
      <c r="U281" t="s">
        <v>2990</v>
      </c>
    </row>
    <row r="282" spans="1:21">
      <c r="A282" t="s">
        <v>2640</v>
      </c>
      <c r="B282" t="s">
        <v>4618</v>
      </c>
      <c r="C282" t="s">
        <v>4619</v>
      </c>
      <c r="D282" t="s">
        <v>1896</v>
      </c>
      <c r="E282" t="s">
        <v>1897</v>
      </c>
      <c r="F282">
        <v>6</v>
      </c>
      <c r="G282" t="s">
        <v>1898</v>
      </c>
      <c r="H282" t="s">
        <v>2923</v>
      </c>
      <c r="I282" t="s">
        <v>4620</v>
      </c>
      <c r="J282" t="s">
        <v>4621</v>
      </c>
      <c r="K282" t="s">
        <v>2300</v>
      </c>
      <c r="L282" t="s">
        <v>3108</v>
      </c>
      <c r="M282" t="s">
        <v>2983</v>
      </c>
      <c r="N282" t="s">
        <v>3435</v>
      </c>
      <c r="O282" t="s">
        <v>4622</v>
      </c>
      <c r="P282">
        <v>1957</v>
      </c>
      <c r="Q282" t="s">
        <v>4623</v>
      </c>
      <c r="R282" t="s">
        <v>3431</v>
      </c>
      <c r="S282">
        <v>1</v>
      </c>
      <c r="T282" t="s">
        <v>4624</v>
      </c>
      <c r="U282" t="s">
        <v>2990</v>
      </c>
    </row>
    <row r="283" spans="1:21">
      <c r="A283" t="s">
        <v>2640</v>
      </c>
      <c r="B283" t="s">
        <v>4618</v>
      </c>
      <c r="C283" t="s">
        <v>4619</v>
      </c>
      <c r="D283" t="s">
        <v>1881</v>
      </c>
      <c r="E283" t="s">
        <v>1882</v>
      </c>
      <c r="F283">
        <v>4</v>
      </c>
      <c r="G283" t="s">
        <v>1883</v>
      </c>
      <c r="H283" t="s">
        <v>2577</v>
      </c>
      <c r="I283" t="s">
        <v>4625</v>
      </c>
      <c r="J283" t="s">
        <v>4626</v>
      </c>
      <c r="K283" t="s">
        <v>2391</v>
      </c>
      <c r="L283" t="s">
        <v>3222</v>
      </c>
      <c r="M283" t="s">
        <v>2337</v>
      </c>
      <c r="N283" t="s">
        <v>3299</v>
      </c>
      <c r="O283" t="s">
        <v>4627</v>
      </c>
      <c r="P283">
        <v>2201</v>
      </c>
      <c r="Q283" t="s">
        <v>4628</v>
      </c>
      <c r="R283" t="s">
        <v>4629</v>
      </c>
      <c r="S283">
        <v>6</v>
      </c>
      <c r="T283" t="s">
        <v>4630</v>
      </c>
      <c r="U283" t="s">
        <v>2990</v>
      </c>
    </row>
    <row r="284" spans="1:21">
      <c r="A284" t="s">
        <v>2640</v>
      </c>
      <c r="B284" t="s">
        <v>4618</v>
      </c>
      <c r="C284" t="s">
        <v>4619</v>
      </c>
      <c r="D284" t="s">
        <v>1905</v>
      </c>
      <c r="E284" t="s">
        <v>1906</v>
      </c>
      <c r="F284">
        <v>4</v>
      </c>
      <c r="G284" t="s">
        <v>1907</v>
      </c>
      <c r="H284" t="s">
        <v>2925</v>
      </c>
      <c r="I284" t="s">
        <v>4631</v>
      </c>
      <c r="J284" t="s">
        <v>4632</v>
      </c>
      <c r="K284" t="s">
        <v>2983</v>
      </c>
      <c r="L284" t="s">
        <v>2984</v>
      </c>
      <c r="M284" t="s">
        <v>2545</v>
      </c>
      <c r="N284" t="s">
        <v>2985</v>
      </c>
      <c r="O284" t="s">
        <v>4633</v>
      </c>
      <c r="P284">
        <v>2286</v>
      </c>
      <c r="Q284" t="s">
        <v>3288</v>
      </c>
      <c r="R284" t="s">
        <v>3160</v>
      </c>
      <c r="S284">
        <v>2</v>
      </c>
      <c r="T284" t="s">
        <v>4634</v>
      </c>
      <c r="U284" t="s">
        <v>2990</v>
      </c>
    </row>
    <row r="285" spans="1:21">
      <c r="A285" t="s">
        <v>2640</v>
      </c>
      <c r="B285" t="s">
        <v>4618</v>
      </c>
      <c r="C285" t="s">
        <v>4619</v>
      </c>
      <c r="D285" t="s">
        <v>1901</v>
      </c>
      <c r="E285" t="s">
        <v>1902</v>
      </c>
      <c r="F285">
        <v>5</v>
      </c>
      <c r="G285" t="s">
        <v>1903</v>
      </c>
      <c r="H285" t="s">
        <v>2924</v>
      </c>
      <c r="I285" t="s">
        <v>4635</v>
      </c>
      <c r="J285" t="s">
        <v>4636</v>
      </c>
      <c r="K285" t="s">
        <v>2983</v>
      </c>
      <c r="L285" t="s">
        <v>2984</v>
      </c>
      <c r="M285" t="s">
        <v>2545</v>
      </c>
      <c r="N285" t="s">
        <v>2985</v>
      </c>
      <c r="O285" t="s">
        <v>4637</v>
      </c>
      <c r="P285">
        <v>2286</v>
      </c>
      <c r="Q285" t="s">
        <v>3288</v>
      </c>
      <c r="R285" t="s">
        <v>4233</v>
      </c>
      <c r="S285">
        <v>2</v>
      </c>
      <c r="T285" t="s">
        <v>4638</v>
      </c>
      <c r="U285" t="s">
        <v>2990</v>
      </c>
    </row>
    <row r="286" spans="1:21">
      <c r="A286" t="s">
        <v>2640</v>
      </c>
      <c r="B286" t="s">
        <v>4618</v>
      </c>
      <c r="C286" t="s">
        <v>4619</v>
      </c>
      <c r="D286" t="s">
        <v>1884</v>
      </c>
      <c r="E286" t="s">
        <v>1885</v>
      </c>
      <c r="F286">
        <v>4</v>
      </c>
      <c r="G286" t="s">
        <v>1886</v>
      </c>
      <c r="H286" t="s">
        <v>2922</v>
      </c>
      <c r="I286" t="s">
        <v>4639</v>
      </c>
      <c r="J286" t="s">
        <v>4640</v>
      </c>
      <c r="K286" t="s">
        <v>2983</v>
      </c>
      <c r="L286" t="s">
        <v>2984</v>
      </c>
      <c r="M286" t="s">
        <v>2364</v>
      </c>
      <c r="N286" t="s">
        <v>2999</v>
      </c>
      <c r="O286" t="s">
        <v>4641</v>
      </c>
      <c r="P286">
        <v>2340</v>
      </c>
      <c r="Q286" t="s">
        <v>3294</v>
      </c>
      <c r="R286" t="s">
        <v>3357</v>
      </c>
      <c r="S286">
        <v>1</v>
      </c>
      <c r="T286" t="s">
        <v>4642</v>
      </c>
      <c r="U286" t="s">
        <v>2990</v>
      </c>
    </row>
    <row r="287" spans="1:21">
      <c r="A287" t="s">
        <v>2350</v>
      </c>
      <c r="B287" t="s">
        <v>4643</v>
      </c>
      <c r="C287" t="s">
        <v>4644</v>
      </c>
      <c r="D287" t="s">
        <v>2238</v>
      </c>
      <c r="E287" t="s">
        <v>2239</v>
      </c>
      <c r="F287">
        <v>11</v>
      </c>
      <c r="G287" t="s">
        <v>2240</v>
      </c>
      <c r="H287" t="s">
        <v>2929</v>
      </c>
      <c r="I287" t="s">
        <v>4645</v>
      </c>
      <c r="J287" t="s">
        <v>4646</v>
      </c>
      <c r="K287" t="s">
        <v>2300</v>
      </c>
      <c r="L287" t="s">
        <v>3108</v>
      </c>
      <c r="M287" t="s">
        <v>2983</v>
      </c>
      <c r="N287" t="s">
        <v>3435</v>
      </c>
      <c r="O287" t="s">
        <v>4647</v>
      </c>
      <c r="P287">
        <v>1971</v>
      </c>
      <c r="Q287" t="s">
        <v>4648</v>
      </c>
      <c r="R287" t="s">
        <v>4649</v>
      </c>
      <c r="S287">
        <v>1</v>
      </c>
      <c r="T287" t="s">
        <v>4650</v>
      </c>
      <c r="U287" t="s">
        <v>2990</v>
      </c>
    </row>
    <row r="288" spans="1:21">
      <c r="A288" t="s">
        <v>2350</v>
      </c>
      <c r="B288" t="s">
        <v>4643</v>
      </c>
      <c r="C288" t="s">
        <v>4644</v>
      </c>
      <c r="D288" t="s">
        <v>2229</v>
      </c>
      <c r="E288" t="s">
        <v>2230</v>
      </c>
      <c r="F288">
        <v>11</v>
      </c>
      <c r="G288" t="s">
        <v>2231</v>
      </c>
      <c r="H288" t="s">
        <v>2928</v>
      </c>
      <c r="I288" t="s">
        <v>4651</v>
      </c>
      <c r="J288" t="s">
        <v>4652</v>
      </c>
      <c r="K288" t="s">
        <v>2391</v>
      </c>
      <c r="L288" t="s">
        <v>3222</v>
      </c>
      <c r="M288" t="s">
        <v>2335</v>
      </c>
      <c r="N288" t="s">
        <v>3775</v>
      </c>
      <c r="O288" t="s">
        <v>4653</v>
      </c>
      <c r="P288">
        <v>2195</v>
      </c>
      <c r="Q288" t="s">
        <v>4654</v>
      </c>
      <c r="R288" t="s">
        <v>4655</v>
      </c>
      <c r="S288">
        <v>4</v>
      </c>
      <c r="T288" t="s">
        <v>4656</v>
      </c>
      <c r="U288" t="s">
        <v>2990</v>
      </c>
    </row>
    <row r="289" spans="1:21">
      <c r="A289" t="s">
        <v>2350</v>
      </c>
      <c r="B289" t="s">
        <v>4643</v>
      </c>
      <c r="C289" t="s">
        <v>4644</v>
      </c>
      <c r="D289" t="s">
        <v>2249</v>
      </c>
      <c r="E289" t="s">
        <v>2250</v>
      </c>
      <c r="F289">
        <v>8</v>
      </c>
      <c r="G289" t="s">
        <v>2251</v>
      </c>
      <c r="H289" t="s">
        <v>2930</v>
      </c>
      <c r="I289" t="s">
        <v>4657</v>
      </c>
      <c r="J289" t="s">
        <v>4658</v>
      </c>
      <c r="K289" t="s">
        <v>2391</v>
      </c>
      <c r="L289" t="s">
        <v>3222</v>
      </c>
      <c r="M289" t="s">
        <v>2461</v>
      </c>
      <c r="N289" t="s">
        <v>3461</v>
      </c>
      <c r="O289" t="s">
        <v>4659</v>
      </c>
      <c r="P289">
        <v>2244</v>
      </c>
      <c r="Q289" t="s">
        <v>4660</v>
      </c>
      <c r="R289" t="s">
        <v>4661</v>
      </c>
      <c r="S289">
        <v>1</v>
      </c>
      <c r="T289" t="s">
        <v>4662</v>
      </c>
      <c r="U289" t="s">
        <v>2990</v>
      </c>
    </row>
    <row r="290" spans="1:21">
      <c r="A290" t="s">
        <v>2350</v>
      </c>
      <c r="B290" t="s">
        <v>4643</v>
      </c>
      <c r="C290" t="s">
        <v>4644</v>
      </c>
      <c r="D290" t="s">
        <v>2218</v>
      </c>
      <c r="E290" t="s">
        <v>2219</v>
      </c>
      <c r="F290">
        <v>11</v>
      </c>
      <c r="G290" t="s">
        <v>2220</v>
      </c>
      <c r="H290" t="s">
        <v>2927</v>
      </c>
      <c r="I290" t="s">
        <v>4663</v>
      </c>
      <c r="J290" t="s">
        <v>4664</v>
      </c>
      <c r="K290" t="s">
        <v>2391</v>
      </c>
      <c r="L290" t="s">
        <v>3222</v>
      </c>
      <c r="M290" t="s">
        <v>2335</v>
      </c>
      <c r="N290" t="s">
        <v>3775</v>
      </c>
      <c r="O290" t="s">
        <v>4665</v>
      </c>
      <c r="P290">
        <v>2185</v>
      </c>
      <c r="Q290" t="s">
        <v>4666</v>
      </c>
      <c r="R290" t="s">
        <v>4667</v>
      </c>
      <c r="S290">
        <v>4</v>
      </c>
      <c r="T290" t="s">
        <v>4668</v>
      </c>
      <c r="U290" t="s">
        <v>2990</v>
      </c>
    </row>
    <row r="291" spans="1:21">
      <c r="A291" t="s">
        <v>2350</v>
      </c>
      <c r="B291" t="s">
        <v>4643</v>
      </c>
      <c r="C291" t="s">
        <v>4644</v>
      </c>
      <c r="D291" t="s">
        <v>2257</v>
      </c>
      <c r="E291" t="s">
        <v>2258</v>
      </c>
      <c r="F291">
        <v>6</v>
      </c>
      <c r="G291" t="s">
        <v>2259</v>
      </c>
      <c r="H291" t="s">
        <v>2931</v>
      </c>
      <c r="I291" t="s">
        <v>4669</v>
      </c>
      <c r="J291" t="s">
        <v>4670</v>
      </c>
      <c r="K291" t="s">
        <v>2983</v>
      </c>
      <c r="L291" t="s">
        <v>2984</v>
      </c>
      <c r="M291" t="s">
        <v>2545</v>
      </c>
      <c r="N291" t="s">
        <v>2985</v>
      </c>
      <c r="O291" t="s">
        <v>4671</v>
      </c>
      <c r="P291">
        <v>2292</v>
      </c>
      <c r="Q291" t="s">
        <v>3480</v>
      </c>
      <c r="R291" t="s">
        <v>3165</v>
      </c>
      <c r="S291">
        <v>1</v>
      </c>
      <c r="T291" t="s">
        <v>4672</v>
      </c>
      <c r="U291" t="s">
        <v>2990</v>
      </c>
    </row>
    <row r="292" spans="1:21">
      <c r="A292" t="s">
        <v>2350</v>
      </c>
      <c r="B292" t="s">
        <v>4643</v>
      </c>
      <c r="C292" t="s">
        <v>4644</v>
      </c>
      <c r="D292" t="s">
        <v>2221</v>
      </c>
      <c r="E292" t="s">
        <v>2222</v>
      </c>
      <c r="F292">
        <v>9</v>
      </c>
      <c r="G292" t="s">
        <v>2223</v>
      </c>
      <c r="H292" t="s">
        <v>2747</v>
      </c>
      <c r="I292" t="s">
        <v>4673</v>
      </c>
      <c r="J292" t="s">
        <v>4674</v>
      </c>
      <c r="K292" t="s">
        <v>2300</v>
      </c>
      <c r="L292" t="s">
        <v>3108</v>
      </c>
      <c r="M292" t="s">
        <v>2983</v>
      </c>
      <c r="N292" t="s">
        <v>3435</v>
      </c>
      <c r="O292" t="s">
        <v>4675</v>
      </c>
      <c r="P292">
        <v>1972</v>
      </c>
      <c r="Q292" t="s">
        <v>4676</v>
      </c>
      <c r="R292" t="s">
        <v>4677</v>
      </c>
      <c r="S292">
        <v>4</v>
      </c>
      <c r="T292" t="s">
        <v>4678</v>
      </c>
      <c r="U292" t="s">
        <v>2990</v>
      </c>
    </row>
    <row r="293" spans="1:21">
      <c r="A293" t="s">
        <v>2350</v>
      </c>
      <c r="B293" t="s">
        <v>4643</v>
      </c>
      <c r="C293" t="s">
        <v>4644</v>
      </c>
      <c r="D293" t="s">
        <v>2209</v>
      </c>
      <c r="E293" t="s">
        <v>2210</v>
      </c>
      <c r="F293">
        <v>9</v>
      </c>
      <c r="G293" t="s">
        <v>2211</v>
      </c>
      <c r="H293" t="s">
        <v>2926</v>
      </c>
      <c r="I293" t="s">
        <v>4679</v>
      </c>
      <c r="J293" t="s">
        <v>4680</v>
      </c>
      <c r="K293" t="s">
        <v>2391</v>
      </c>
      <c r="L293" t="s">
        <v>3222</v>
      </c>
      <c r="M293" t="s">
        <v>2335</v>
      </c>
      <c r="N293" t="s">
        <v>3775</v>
      </c>
      <c r="O293" t="s">
        <v>4681</v>
      </c>
      <c r="P293">
        <v>2193</v>
      </c>
      <c r="Q293" t="s">
        <v>4682</v>
      </c>
      <c r="R293" t="s">
        <v>4683</v>
      </c>
      <c r="S293">
        <v>3</v>
      </c>
      <c r="T293" t="s">
        <v>4684</v>
      </c>
      <c r="U293" t="s">
        <v>2990</v>
      </c>
    </row>
    <row r="294" spans="1:21">
      <c r="A294" t="s">
        <v>2484</v>
      </c>
      <c r="B294" t="s">
        <v>4685</v>
      </c>
      <c r="C294" t="s">
        <v>4686</v>
      </c>
      <c r="D294" t="s">
        <v>1017</v>
      </c>
      <c r="E294" t="s">
        <v>1018</v>
      </c>
      <c r="F294">
        <v>8</v>
      </c>
      <c r="G294" t="s">
        <v>1019</v>
      </c>
      <c r="H294" t="s">
        <v>2935</v>
      </c>
      <c r="I294" t="s">
        <v>4687</v>
      </c>
      <c r="J294" t="s">
        <v>4688</v>
      </c>
      <c r="K294" t="s">
        <v>2983</v>
      </c>
      <c r="L294" t="s">
        <v>2984</v>
      </c>
      <c r="M294" t="s">
        <v>2545</v>
      </c>
      <c r="N294" t="s">
        <v>2985</v>
      </c>
      <c r="O294" t="s">
        <v>4689</v>
      </c>
      <c r="P294">
        <v>2299</v>
      </c>
      <c r="Q294" t="s">
        <v>3812</v>
      </c>
      <c r="R294" t="s">
        <v>4690</v>
      </c>
      <c r="S294">
        <v>3</v>
      </c>
      <c r="T294" t="s">
        <v>4691</v>
      </c>
      <c r="U294" t="s">
        <v>2990</v>
      </c>
    </row>
    <row r="295" spans="1:21">
      <c r="A295" t="s">
        <v>2484</v>
      </c>
      <c r="B295" t="s">
        <v>4685</v>
      </c>
      <c r="C295" t="s">
        <v>4686</v>
      </c>
      <c r="D295" t="s">
        <v>992</v>
      </c>
      <c r="E295" t="s">
        <v>993</v>
      </c>
      <c r="F295">
        <v>10</v>
      </c>
      <c r="G295" t="s">
        <v>994</v>
      </c>
      <c r="H295" t="s">
        <v>2932</v>
      </c>
      <c r="I295" t="s">
        <v>4692</v>
      </c>
      <c r="J295" t="s">
        <v>4693</v>
      </c>
      <c r="K295" t="s">
        <v>2585</v>
      </c>
      <c r="L295" t="s">
        <v>3014</v>
      </c>
      <c r="M295" t="s">
        <v>2332</v>
      </c>
      <c r="N295" t="s">
        <v>4694</v>
      </c>
      <c r="O295" t="s">
        <v>4695</v>
      </c>
      <c r="P295">
        <v>2080</v>
      </c>
      <c r="Q295" t="s">
        <v>4696</v>
      </c>
      <c r="R295" t="s">
        <v>3850</v>
      </c>
      <c r="S295">
        <v>5</v>
      </c>
      <c r="T295" t="s">
        <v>4697</v>
      </c>
      <c r="U295" t="s">
        <v>2990</v>
      </c>
    </row>
    <row r="296" spans="1:21">
      <c r="A296" t="s">
        <v>2484</v>
      </c>
      <c r="B296" t="s">
        <v>4685</v>
      </c>
      <c r="C296" t="s">
        <v>4686</v>
      </c>
      <c r="D296" t="s">
        <v>1009</v>
      </c>
      <c r="E296" t="s">
        <v>1010</v>
      </c>
      <c r="F296">
        <v>9</v>
      </c>
      <c r="G296" t="s">
        <v>1011</v>
      </c>
      <c r="H296" t="s">
        <v>2934</v>
      </c>
      <c r="I296" t="s">
        <v>4698</v>
      </c>
      <c r="J296" t="s">
        <v>4699</v>
      </c>
      <c r="K296" t="s">
        <v>2585</v>
      </c>
      <c r="L296" t="s">
        <v>3014</v>
      </c>
      <c r="M296" t="s">
        <v>2332</v>
      </c>
      <c r="N296" t="s">
        <v>4694</v>
      </c>
      <c r="O296" t="s">
        <v>4700</v>
      </c>
      <c r="P296">
        <v>2082</v>
      </c>
      <c r="Q296" t="s">
        <v>4701</v>
      </c>
      <c r="R296" t="s">
        <v>4702</v>
      </c>
      <c r="S296">
        <v>2</v>
      </c>
      <c r="T296" t="s">
        <v>4703</v>
      </c>
      <c r="U296" t="s">
        <v>2990</v>
      </c>
    </row>
    <row r="297" spans="1:21">
      <c r="A297" t="s">
        <v>2484</v>
      </c>
      <c r="B297" t="s">
        <v>4685</v>
      </c>
      <c r="C297" t="s">
        <v>4686</v>
      </c>
      <c r="D297" t="s">
        <v>998</v>
      </c>
      <c r="E297" t="s">
        <v>999</v>
      </c>
      <c r="F297">
        <v>6</v>
      </c>
      <c r="G297" t="s">
        <v>1000</v>
      </c>
      <c r="H297" t="s">
        <v>2933</v>
      </c>
      <c r="I297" t="s">
        <v>4704</v>
      </c>
      <c r="J297" t="s">
        <v>4705</v>
      </c>
      <c r="K297" t="s">
        <v>2983</v>
      </c>
      <c r="L297" t="s">
        <v>2984</v>
      </c>
      <c r="M297" t="s">
        <v>2545</v>
      </c>
      <c r="N297" t="s">
        <v>2985</v>
      </c>
      <c r="O297" t="s">
        <v>4706</v>
      </c>
      <c r="P297">
        <v>2306</v>
      </c>
      <c r="Q297" t="s">
        <v>3783</v>
      </c>
      <c r="R297" t="s">
        <v>4233</v>
      </c>
      <c r="S297">
        <v>10</v>
      </c>
      <c r="T297" t="s">
        <v>4707</v>
      </c>
      <c r="U297" t="s">
        <v>2990</v>
      </c>
    </row>
    <row r="298" spans="1:21">
      <c r="A298" t="s">
        <v>2566</v>
      </c>
      <c r="B298" t="s">
        <v>4708</v>
      </c>
      <c r="C298" t="s">
        <v>4709</v>
      </c>
      <c r="D298" t="s">
        <v>1383</v>
      </c>
      <c r="E298" t="s">
        <v>1384</v>
      </c>
      <c r="F298">
        <v>10</v>
      </c>
      <c r="G298" t="s">
        <v>1385</v>
      </c>
      <c r="H298" t="s">
        <v>2936</v>
      </c>
      <c r="I298" t="s">
        <v>4710</v>
      </c>
      <c r="J298" t="s">
        <v>4711</v>
      </c>
      <c r="K298" t="s">
        <v>3045</v>
      </c>
      <c r="L298" t="s">
        <v>3046</v>
      </c>
      <c r="M298" t="s">
        <v>2303</v>
      </c>
      <c r="N298" t="s">
        <v>3616</v>
      </c>
      <c r="O298" t="s">
        <v>4712</v>
      </c>
      <c r="P298">
        <v>2110</v>
      </c>
      <c r="Q298" t="s">
        <v>4713</v>
      </c>
      <c r="R298" t="s">
        <v>4714</v>
      </c>
      <c r="S298">
        <v>4</v>
      </c>
      <c r="T298" t="s">
        <v>4715</v>
      </c>
      <c r="U298" t="s">
        <v>2990</v>
      </c>
    </row>
    <row r="299" spans="1:21">
      <c r="A299" t="s">
        <v>2566</v>
      </c>
      <c r="B299" t="s">
        <v>4708</v>
      </c>
      <c r="C299" t="s">
        <v>4709</v>
      </c>
      <c r="D299" t="s">
        <v>1404</v>
      </c>
      <c r="E299" t="s">
        <v>1405</v>
      </c>
      <c r="F299">
        <v>10</v>
      </c>
      <c r="G299" t="s">
        <v>1406</v>
      </c>
      <c r="H299" t="s">
        <v>2940</v>
      </c>
      <c r="I299" t="s">
        <v>4716</v>
      </c>
      <c r="J299" t="s">
        <v>4717</v>
      </c>
      <c r="K299" t="s">
        <v>3045</v>
      </c>
      <c r="L299" t="s">
        <v>3046</v>
      </c>
      <c r="M299" t="s">
        <v>2303</v>
      </c>
      <c r="N299" t="s">
        <v>3616</v>
      </c>
      <c r="O299" t="s">
        <v>4718</v>
      </c>
      <c r="P299">
        <v>2110</v>
      </c>
      <c r="Q299" t="s">
        <v>4713</v>
      </c>
      <c r="R299" t="s">
        <v>4719</v>
      </c>
      <c r="S299">
        <v>1</v>
      </c>
      <c r="T299" t="s">
        <v>4720</v>
      </c>
      <c r="U299" t="s">
        <v>2990</v>
      </c>
    </row>
    <row r="300" spans="1:21">
      <c r="A300" t="s">
        <v>2566</v>
      </c>
      <c r="B300" t="s">
        <v>4708</v>
      </c>
      <c r="C300" t="s">
        <v>4709</v>
      </c>
      <c r="D300" t="s">
        <v>1413</v>
      </c>
      <c r="E300" t="s">
        <v>1414</v>
      </c>
      <c r="F300">
        <v>8</v>
      </c>
      <c r="G300" t="s">
        <v>1415</v>
      </c>
      <c r="H300" t="s">
        <v>2941</v>
      </c>
      <c r="I300" t="s">
        <v>4721</v>
      </c>
      <c r="J300" t="s">
        <v>4722</v>
      </c>
      <c r="K300" t="s">
        <v>3045</v>
      </c>
      <c r="L300" t="s">
        <v>3046</v>
      </c>
      <c r="M300" t="s">
        <v>2303</v>
      </c>
      <c r="N300" t="s">
        <v>3616</v>
      </c>
      <c r="O300" t="s">
        <v>4723</v>
      </c>
      <c r="P300">
        <v>2110</v>
      </c>
      <c r="Q300" t="s">
        <v>4713</v>
      </c>
      <c r="R300" t="s">
        <v>4724</v>
      </c>
      <c r="S300">
        <v>1</v>
      </c>
      <c r="T300" t="s">
        <v>4725</v>
      </c>
      <c r="U300" t="s">
        <v>2990</v>
      </c>
    </row>
    <row r="301" spans="1:21">
      <c r="A301" t="s">
        <v>2566</v>
      </c>
      <c r="B301" t="s">
        <v>4708</v>
      </c>
      <c r="C301" t="s">
        <v>4709</v>
      </c>
      <c r="D301" t="s">
        <v>1396</v>
      </c>
      <c r="E301" t="s">
        <v>1397</v>
      </c>
      <c r="F301">
        <v>22</v>
      </c>
      <c r="G301" t="s">
        <v>1398</v>
      </c>
      <c r="H301" t="s">
        <v>2939</v>
      </c>
      <c r="I301" t="s">
        <v>4726</v>
      </c>
      <c r="J301" t="s">
        <v>4727</v>
      </c>
      <c r="K301" t="s">
        <v>3045</v>
      </c>
      <c r="L301" t="s">
        <v>3046</v>
      </c>
      <c r="M301" t="s">
        <v>2303</v>
      </c>
      <c r="N301" t="s">
        <v>3616</v>
      </c>
      <c r="O301" t="s">
        <v>4728</v>
      </c>
      <c r="P301">
        <v>2110</v>
      </c>
      <c r="Q301" t="s">
        <v>4713</v>
      </c>
      <c r="R301" t="s">
        <v>4729</v>
      </c>
      <c r="S301">
        <v>7</v>
      </c>
      <c r="T301" t="s">
        <v>4730</v>
      </c>
      <c r="U301" t="s">
        <v>2990</v>
      </c>
    </row>
    <row r="302" spans="1:21">
      <c r="A302" t="s">
        <v>2566</v>
      </c>
      <c r="B302" t="s">
        <v>4708</v>
      </c>
      <c r="C302" t="s">
        <v>4709</v>
      </c>
      <c r="D302" t="s">
        <v>1393</v>
      </c>
      <c r="E302" t="s">
        <v>1394</v>
      </c>
      <c r="F302">
        <v>12</v>
      </c>
      <c r="G302" t="s">
        <v>1395</v>
      </c>
      <c r="H302" t="s">
        <v>2938</v>
      </c>
      <c r="I302" t="s">
        <v>4731</v>
      </c>
      <c r="J302" t="s">
        <v>4732</v>
      </c>
      <c r="K302" t="s">
        <v>3045</v>
      </c>
      <c r="L302" t="s">
        <v>3046</v>
      </c>
      <c r="M302" t="s">
        <v>2303</v>
      </c>
      <c r="N302" t="s">
        <v>3616</v>
      </c>
      <c r="O302" t="s">
        <v>4733</v>
      </c>
      <c r="P302">
        <v>2110</v>
      </c>
      <c r="Q302" t="s">
        <v>4713</v>
      </c>
      <c r="R302" t="s">
        <v>4734</v>
      </c>
      <c r="S302">
        <v>2</v>
      </c>
      <c r="T302" t="s">
        <v>4735</v>
      </c>
      <c r="U302" t="s">
        <v>2990</v>
      </c>
    </row>
    <row r="303" spans="1:21">
      <c r="A303" t="s">
        <v>2566</v>
      </c>
      <c r="B303" t="s">
        <v>4708</v>
      </c>
      <c r="C303" t="s">
        <v>4709</v>
      </c>
      <c r="D303" t="s">
        <v>1432</v>
      </c>
      <c r="E303" t="s">
        <v>1433</v>
      </c>
      <c r="F303">
        <v>12</v>
      </c>
      <c r="G303" t="s">
        <v>1434</v>
      </c>
      <c r="H303" t="s">
        <v>2944</v>
      </c>
      <c r="I303" t="s">
        <v>4736</v>
      </c>
      <c r="J303" t="s">
        <v>4737</v>
      </c>
      <c r="K303" t="s">
        <v>3045</v>
      </c>
      <c r="L303" t="s">
        <v>3046</v>
      </c>
      <c r="M303" t="s">
        <v>2303</v>
      </c>
      <c r="N303" t="s">
        <v>3616</v>
      </c>
      <c r="O303" t="s">
        <v>4738</v>
      </c>
      <c r="P303">
        <v>2110</v>
      </c>
      <c r="Q303" t="s">
        <v>4713</v>
      </c>
      <c r="R303" t="s">
        <v>4729</v>
      </c>
      <c r="S303">
        <v>1</v>
      </c>
      <c r="T303" t="s">
        <v>4739</v>
      </c>
      <c r="U303" t="s">
        <v>2990</v>
      </c>
    </row>
    <row r="304" spans="1:21">
      <c r="A304" t="s">
        <v>2566</v>
      </c>
      <c r="B304" t="s">
        <v>4708</v>
      </c>
      <c r="C304" t="s">
        <v>4709</v>
      </c>
      <c r="D304" t="s">
        <v>1388</v>
      </c>
      <c r="E304" t="s">
        <v>1389</v>
      </c>
      <c r="F304">
        <v>14</v>
      </c>
      <c r="G304" t="s">
        <v>1390</v>
      </c>
      <c r="H304" t="s">
        <v>2937</v>
      </c>
      <c r="I304" t="s">
        <v>4740</v>
      </c>
      <c r="J304" t="s">
        <v>4741</v>
      </c>
      <c r="K304" t="s">
        <v>3045</v>
      </c>
      <c r="L304" t="s">
        <v>3046</v>
      </c>
      <c r="M304" t="s">
        <v>2303</v>
      </c>
      <c r="N304" t="s">
        <v>3616</v>
      </c>
      <c r="O304" t="s">
        <v>4742</v>
      </c>
      <c r="P304">
        <v>2110</v>
      </c>
      <c r="Q304" t="s">
        <v>4713</v>
      </c>
      <c r="R304" t="s">
        <v>4743</v>
      </c>
      <c r="S304">
        <v>2</v>
      </c>
      <c r="T304" t="s">
        <v>4744</v>
      </c>
      <c r="U304" t="s">
        <v>2990</v>
      </c>
    </row>
    <row r="305" spans="1:21">
      <c r="A305" t="s">
        <v>2566</v>
      </c>
      <c r="B305" t="s">
        <v>4708</v>
      </c>
      <c r="C305" t="s">
        <v>4709</v>
      </c>
      <c r="D305" t="s">
        <v>1421</v>
      </c>
      <c r="E305" t="s">
        <v>1422</v>
      </c>
      <c r="F305">
        <v>21</v>
      </c>
      <c r="G305" t="s">
        <v>1423</v>
      </c>
      <c r="H305" t="s">
        <v>2943</v>
      </c>
      <c r="I305" t="s">
        <v>4745</v>
      </c>
      <c r="J305" t="s">
        <v>4746</v>
      </c>
      <c r="K305" t="s">
        <v>3045</v>
      </c>
      <c r="L305" t="s">
        <v>3046</v>
      </c>
      <c r="M305" t="s">
        <v>2303</v>
      </c>
      <c r="N305" t="s">
        <v>3616</v>
      </c>
      <c r="O305" t="s">
        <v>4747</v>
      </c>
      <c r="P305">
        <v>2110</v>
      </c>
      <c r="Q305" t="s">
        <v>4713</v>
      </c>
      <c r="R305" t="s">
        <v>4748</v>
      </c>
      <c r="S305">
        <v>4</v>
      </c>
      <c r="T305" t="s">
        <v>4749</v>
      </c>
      <c r="U305" t="s">
        <v>2990</v>
      </c>
    </row>
    <row r="306" spans="1:21">
      <c r="A306" t="s">
        <v>2566</v>
      </c>
      <c r="B306" t="s">
        <v>4708</v>
      </c>
      <c r="C306" t="s">
        <v>4709</v>
      </c>
      <c r="D306" t="s">
        <v>1416</v>
      </c>
      <c r="E306" t="s">
        <v>1417</v>
      </c>
      <c r="F306">
        <v>12</v>
      </c>
      <c r="G306" t="s">
        <v>1418</v>
      </c>
      <c r="H306" t="s">
        <v>2942</v>
      </c>
      <c r="I306" t="s">
        <v>4750</v>
      </c>
      <c r="J306" t="s">
        <v>4751</v>
      </c>
      <c r="K306" t="s">
        <v>3045</v>
      </c>
      <c r="L306" t="s">
        <v>3046</v>
      </c>
      <c r="M306" t="s">
        <v>2303</v>
      </c>
      <c r="N306" t="s">
        <v>3616</v>
      </c>
      <c r="O306" t="s">
        <v>4752</v>
      </c>
      <c r="P306">
        <v>2110</v>
      </c>
      <c r="Q306" t="s">
        <v>4713</v>
      </c>
      <c r="R306" t="s">
        <v>4734</v>
      </c>
      <c r="S306">
        <v>1</v>
      </c>
      <c r="T306" t="s">
        <v>4753</v>
      </c>
      <c r="U306" t="s">
        <v>2990</v>
      </c>
    </row>
    <row r="307" spans="1:21">
      <c r="A307" t="s">
        <v>2450</v>
      </c>
      <c r="B307" t="s">
        <v>4754</v>
      </c>
      <c r="C307" t="s">
        <v>4755</v>
      </c>
      <c r="D307" t="s">
        <v>771</v>
      </c>
      <c r="E307" t="s">
        <v>772</v>
      </c>
      <c r="F307">
        <v>24</v>
      </c>
      <c r="G307" t="s">
        <v>773</v>
      </c>
      <c r="H307" t="s">
        <v>2946</v>
      </c>
      <c r="I307" t="s">
        <v>4756</v>
      </c>
      <c r="J307" t="s">
        <v>4757</v>
      </c>
      <c r="K307" t="s">
        <v>2983</v>
      </c>
      <c r="L307" t="s">
        <v>2984</v>
      </c>
      <c r="M307" t="s">
        <v>2545</v>
      </c>
      <c r="N307" t="s">
        <v>2985</v>
      </c>
      <c r="O307" t="s">
        <v>4758</v>
      </c>
      <c r="P307">
        <v>2296</v>
      </c>
      <c r="Q307" t="s">
        <v>3159</v>
      </c>
      <c r="R307" t="s">
        <v>3002</v>
      </c>
      <c r="S307">
        <v>12</v>
      </c>
      <c r="T307" t="s">
        <v>4759</v>
      </c>
      <c r="U307" t="s">
        <v>2990</v>
      </c>
    </row>
    <row r="308" spans="1:21">
      <c r="A308" t="s">
        <v>2450</v>
      </c>
      <c r="B308" t="s">
        <v>4754</v>
      </c>
      <c r="C308" t="s">
        <v>4755</v>
      </c>
      <c r="D308" t="s">
        <v>766</v>
      </c>
      <c r="E308" t="s">
        <v>767</v>
      </c>
      <c r="F308">
        <v>24</v>
      </c>
      <c r="G308" t="s">
        <v>768</v>
      </c>
      <c r="H308" t="s">
        <v>2945</v>
      </c>
      <c r="I308" t="s">
        <v>4760</v>
      </c>
      <c r="J308" t="s">
        <v>4761</v>
      </c>
      <c r="K308" t="s">
        <v>2983</v>
      </c>
      <c r="L308" t="s">
        <v>2984</v>
      </c>
      <c r="M308" t="s">
        <v>2545</v>
      </c>
      <c r="N308" t="s">
        <v>2985</v>
      </c>
      <c r="O308" t="s">
        <v>4762</v>
      </c>
      <c r="P308">
        <v>2296</v>
      </c>
      <c r="Q308" t="s">
        <v>3159</v>
      </c>
      <c r="R308" t="s">
        <v>3061</v>
      </c>
      <c r="S308">
        <v>5</v>
      </c>
      <c r="T308" t="s">
        <v>4763</v>
      </c>
      <c r="U308" t="s">
        <v>2990</v>
      </c>
    </row>
    <row r="309" spans="1:21">
      <c r="A309" t="s">
        <v>2450</v>
      </c>
      <c r="B309" t="s">
        <v>4754</v>
      </c>
      <c r="C309" t="s">
        <v>4755</v>
      </c>
      <c r="D309" t="s">
        <v>786</v>
      </c>
      <c r="E309" t="s">
        <v>787</v>
      </c>
      <c r="F309">
        <v>14</v>
      </c>
      <c r="G309" t="s">
        <v>788</v>
      </c>
      <c r="H309" t="s">
        <v>2949</v>
      </c>
      <c r="I309" t="s">
        <v>4764</v>
      </c>
      <c r="J309" t="s">
        <v>4765</v>
      </c>
      <c r="K309" t="s">
        <v>2983</v>
      </c>
      <c r="L309" t="s">
        <v>2984</v>
      </c>
      <c r="M309" t="s">
        <v>2545</v>
      </c>
      <c r="N309" t="s">
        <v>2985</v>
      </c>
      <c r="O309" t="s">
        <v>4766</v>
      </c>
      <c r="P309">
        <v>2296</v>
      </c>
      <c r="Q309" t="s">
        <v>3159</v>
      </c>
      <c r="R309" t="s">
        <v>3154</v>
      </c>
      <c r="S309">
        <v>2</v>
      </c>
      <c r="T309" t="s">
        <v>4767</v>
      </c>
      <c r="U309" t="s">
        <v>2990</v>
      </c>
    </row>
    <row r="310" spans="1:21">
      <c r="A310" t="s">
        <v>2450</v>
      </c>
      <c r="B310" t="s">
        <v>4754</v>
      </c>
      <c r="C310" t="s">
        <v>4755</v>
      </c>
      <c r="D310" t="s">
        <v>781</v>
      </c>
      <c r="E310" t="s">
        <v>782</v>
      </c>
      <c r="F310">
        <v>13</v>
      </c>
      <c r="G310" t="s">
        <v>783</v>
      </c>
      <c r="H310" t="s">
        <v>2948</v>
      </c>
      <c r="I310" t="s">
        <v>4768</v>
      </c>
      <c r="J310" t="s">
        <v>4769</v>
      </c>
      <c r="K310" t="s">
        <v>2983</v>
      </c>
      <c r="L310" t="s">
        <v>2984</v>
      </c>
      <c r="M310" t="s">
        <v>2545</v>
      </c>
      <c r="N310" t="s">
        <v>2985</v>
      </c>
      <c r="O310" t="s">
        <v>4770</v>
      </c>
      <c r="P310">
        <v>2296</v>
      </c>
      <c r="Q310" t="s">
        <v>3159</v>
      </c>
      <c r="R310" t="s">
        <v>4233</v>
      </c>
      <c r="S310">
        <v>1</v>
      </c>
      <c r="T310" t="s">
        <v>4771</v>
      </c>
      <c r="U310" t="s">
        <v>2990</v>
      </c>
    </row>
    <row r="311" spans="1:21">
      <c r="A311" t="s">
        <v>2450</v>
      </c>
      <c r="B311" t="s">
        <v>4754</v>
      </c>
      <c r="C311" t="s">
        <v>4755</v>
      </c>
      <c r="D311" t="s">
        <v>774</v>
      </c>
      <c r="E311" t="s">
        <v>775</v>
      </c>
      <c r="F311">
        <v>22</v>
      </c>
      <c r="G311" t="s">
        <v>776</v>
      </c>
      <c r="H311" t="s">
        <v>2947</v>
      </c>
      <c r="I311" t="s">
        <v>4772</v>
      </c>
      <c r="J311" t="s">
        <v>4773</v>
      </c>
      <c r="K311" t="s">
        <v>2983</v>
      </c>
      <c r="L311" t="s">
        <v>2984</v>
      </c>
      <c r="M311" t="s">
        <v>2545</v>
      </c>
      <c r="N311" t="s">
        <v>2985</v>
      </c>
      <c r="O311" t="s">
        <v>4774</v>
      </c>
      <c r="P311">
        <v>2296</v>
      </c>
      <c r="Q311" t="s">
        <v>3159</v>
      </c>
      <c r="R311" t="s">
        <v>3002</v>
      </c>
      <c r="S311">
        <v>1</v>
      </c>
      <c r="T311" t="s">
        <v>4775</v>
      </c>
      <c r="U311" t="s">
        <v>2990</v>
      </c>
    </row>
    <row r="312" spans="1:21">
      <c r="A312" t="s">
        <v>2717</v>
      </c>
      <c r="B312" t="s">
        <v>4776</v>
      </c>
      <c r="C312" t="s">
        <v>4777</v>
      </c>
      <c r="D312" t="s">
        <v>4778</v>
      </c>
      <c r="E312" t="s">
        <v>4779</v>
      </c>
      <c r="F312">
        <v>4</v>
      </c>
      <c r="G312" t="s">
        <v>4780</v>
      </c>
      <c r="H312" t="s">
        <v>4781</v>
      </c>
      <c r="I312" t="s">
        <v>4782</v>
      </c>
      <c r="J312" t="s">
        <v>4783</v>
      </c>
      <c r="K312" t="s">
        <v>2983</v>
      </c>
      <c r="L312" t="s">
        <v>2984</v>
      </c>
      <c r="M312" t="s">
        <v>2545</v>
      </c>
      <c r="N312" t="s">
        <v>2985</v>
      </c>
      <c r="O312" t="s">
        <v>4784</v>
      </c>
      <c r="P312">
        <v>2305</v>
      </c>
      <c r="Q312" t="s">
        <v>2987</v>
      </c>
      <c r="R312" t="s">
        <v>3165</v>
      </c>
      <c r="S312">
        <v>3</v>
      </c>
      <c r="T312" t="s">
        <v>4785</v>
      </c>
      <c r="U312" t="s">
        <v>2990</v>
      </c>
    </row>
    <row r="313" spans="1:21">
      <c r="A313" t="s">
        <v>2877</v>
      </c>
      <c r="B313" t="s">
        <v>4786</v>
      </c>
      <c r="C313" t="s">
        <v>4787</v>
      </c>
      <c r="D313" t="s">
        <v>4788</v>
      </c>
      <c r="E313" t="s">
        <v>4789</v>
      </c>
      <c r="F313">
        <v>7</v>
      </c>
      <c r="G313" t="s">
        <v>4790</v>
      </c>
      <c r="H313" t="s">
        <v>4791</v>
      </c>
      <c r="I313" t="s">
        <v>4792</v>
      </c>
      <c r="J313" t="s">
        <v>4793</v>
      </c>
      <c r="K313" t="s">
        <v>2585</v>
      </c>
      <c r="L313" t="s">
        <v>3014</v>
      </c>
      <c r="M313" t="s">
        <v>2331</v>
      </c>
      <c r="N313" t="s">
        <v>3498</v>
      </c>
      <c r="O313" t="s">
        <v>4794</v>
      </c>
      <c r="P313">
        <v>2072</v>
      </c>
      <c r="Q313" t="s">
        <v>4556</v>
      </c>
      <c r="R313" t="s">
        <v>4795</v>
      </c>
      <c r="S313">
        <v>6</v>
      </c>
      <c r="T313" t="s">
        <v>4796</v>
      </c>
      <c r="U313" t="s">
        <v>2990</v>
      </c>
    </row>
    <row r="314" spans="1:21">
      <c r="A314" t="s">
        <v>2712</v>
      </c>
      <c r="B314" t="s">
        <v>4797</v>
      </c>
      <c r="C314" t="s">
        <v>4798</v>
      </c>
      <c r="D314" t="s">
        <v>4799</v>
      </c>
      <c r="E314" t="s">
        <v>4800</v>
      </c>
      <c r="F314">
        <v>345</v>
      </c>
      <c r="G314" t="s">
        <v>4801</v>
      </c>
      <c r="H314" t="s">
        <v>2815</v>
      </c>
      <c r="I314" t="s">
        <v>4802</v>
      </c>
      <c r="J314" t="s">
        <v>4803</v>
      </c>
      <c r="K314" t="s">
        <v>2391</v>
      </c>
      <c r="L314" t="s">
        <v>3222</v>
      </c>
      <c r="M314" t="s">
        <v>2337</v>
      </c>
      <c r="N314" t="s">
        <v>3299</v>
      </c>
      <c r="O314" t="s">
        <v>4804</v>
      </c>
      <c r="P314">
        <v>2212</v>
      </c>
      <c r="Q314" t="s">
        <v>4805</v>
      </c>
      <c r="R314" t="s">
        <v>4806</v>
      </c>
      <c r="S314">
        <v>37</v>
      </c>
      <c r="T314" t="s">
        <v>4807</v>
      </c>
      <c r="U314" t="s">
        <v>2990</v>
      </c>
    </row>
    <row r="315" spans="1:21">
      <c r="A315" t="s">
        <v>2712</v>
      </c>
      <c r="B315" t="s">
        <v>4797</v>
      </c>
      <c r="C315" t="s">
        <v>4798</v>
      </c>
      <c r="D315" t="s">
        <v>4808</v>
      </c>
      <c r="E315" t="s">
        <v>4809</v>
      </c>
      <c r="F315">
        <v>275</v>
      </c>
      <c r="G315" t="s">
        <v>4810</v>
      </c>
      <c r="H315" t="s">
        <v>2812</v>
      </c>
      <c r="I315" t="s">
        <v>4811</v>
      </c>
      <c r="J315" t="s">
        <v>4812</v>
      </c>
      <c r="K315" t="s">
        <v>2391</v>
      </c>
      <c r="L315" t="s">
        <v>3222</v>
      </c>
      <c r="M315" t="s">
        <v>2337</v>
      </c>
      <c r="N315" t="s">
        <v>3299</v>
      </c>
      <c r="O315" t="s">
        <v>4813</v>
      </c>
      <c r="P315">
        <v>2197</v>
      </c>
      <c r="Q315" t="s">
        <v>4188</v>
      </c>
      <c r="R315" t="s">
        <v>4814</v>
      </c>
      <c r="S315">
        <v>33</v>
      </c>
      <c r="T315" t="s">
        <v>4815</v>
      </c>
      <c r="U315" t="s">
        <v>2990</v>
      </c>
    </row>
    <row r="316" spans="1:21">
      <c r="A316" t="s">
        <v>2712</v>
      </c>
      <c r="B316" t="s">
        <v>4797</v>
      </c>
      <c r="C316" t="s">
        <v>4798</v>
      </c>
      <c r="D316" t="s">
        <v>4816</v>
      </c>
      <c r="E316" t="s">
        <v>4817</v>
      </c>
      <c r="F316">
        <v>9</v>
      </c>
      <c r="G316" t="s">
        <v>4818</v>
      </c>
      <c r="H316" t="s">
        <v>4819</v>
      </c>
      <c r="I316" t="s">
        <v>4820</v>
      </c>
      <c r="J316" t="s">
        <v>4821</v>
      </c>
      <c r="K316" t="s">
        <v>2300</v>
      </c>
      <c r="L316" t="s">
        <v>3108</v>
      </c>
      <c r="M316" t="s">
        <v>3279</v>
      </c>
      <c r="N316" t="s">
        <v>3280</v>
      </c>
      <c r="O316" t="s">
        <v>4822</v>
      </c>
      <c r="P316">
        <v>1982</v>
      </c>
      <c r="Q316" t="s">
        <v>3282</v>
      </c>
      <c r="R316" t="s">
        <v>4823</v>
      </c>
      <c r="S316">
        <v>5</v>
      </c>
      <c r="T316" t="s">
        <v>4824</v>
      </c>
      <c r="U316" t="s">
        <v>2990</v>
      </c>
    </row>
    <row r="317" spans="1:21">
      <c r="A317" t="s">
        <v>2712</v>
      </c>
      <c r="B317" t="s">
        <v>4797</v>
      </c>
      <c r="C317" t="s">
        <v>4798</v>
      </c>
      <c r="D317" t="s">
        <v>4825</v>
      </c>
      <c r="E317" t="s">
        <v>4826</v>
      </c>
      <c r="F317">
        <v>11</v>
      </c>
      <c r="G317" t="s">
        <v>4827</v>
      </c>
      <c r="H317" t="s">
        <v>4828</v>
      </c>
      <c r="I317" t="s">
        <v>4829</v>
      </c>
      <c r="J317" t="s">
        <v>4830</v>
      </c>
      <c r="K317" t="s">
        <v>2983</v>
      </c>
      <c r="L317" t="s">
        <v>2984</v>
      </c>
      <c r="M317" t="s">
        <v>2545</v>
      </c>
      <c r="N317" t="s">
        <v>2985</v>
      </c>
      <c r="O317" t="s">
        <v>4831</v>
      </c>
      <c r="P317">
        <v>2286</v>
      </c>
      <c r="Q317" t="s">
        <v>3288</v>
      </c>
      <c r="R317" t="s">
        <v>3165</v>
      </c>
      <c r="S317">
        <v>1</v>
      </c>
      <c r="T317" t="s">
        <v>4832</v>
      </c>
      <c r="U317" t="s">
        <v>2990</v>
      </c>
    </row>
    <row r="318" spans="1:21">
      <c r="A318" t="s">
        <v>2712</v>
      </c>
      <c r="B318" t="s">
        <v>4797</v>
      </c>
      <c r="C318" t="s">
        <v>4798</v>
      </c>
      <c r="D318" t="s">
        <v>4833</v>
      </c>
      <c r="E318" t="s">
        <v>4834</v>
      </c>
      <c r="F318">
        <v>8</v>
      </c>
      <c r="G318" t="s">
        <v>4835</v>
      </c>
      <c r="H318" t="s">
        <v>4836</v>
      </c>
      <c r="I318" t="s">
        <v>4837</v>
      </c>
      <c r="J318" t="s">
        <v>4838</v>
      </c>
      <c r="K318" t="s">
        <v>2983</v>
      </c>
      <c r="L318" t="s">
        <v>2984</v>
      </c>
      <c r="M318" t="s">
        <v>2364</v>
      </c>
      <c r="N318" t="s">
        <v>2999</v>
      </c>
      <c r="O318" t="s">
        <v>4839</v>
      </c>
      <c r="P318">
        <v>2340</v>
      </c>
      <c r="Q318" t="s">
        <v>3294</v>
      </c>
      <c r="R318" t="s">
        <v>4840</v>
      </c>
      <c r="S318">
        <v>1</v>
      </c>
      <c r="T318" t="s">
        <v>4841</v>
      </c>
      <c r="U318" t="s">
        <v>2990</v>
      </c>
    </row>
    <row r="319" spans="1:21">
      <c r="A319" t="s">
        <v>2712</v>
      </c>
      <c r="B319" t="s">
        <v>4797</v>
      </c>
      <c r="C319" t="s">
        <v>4798</v>
      </c>
      <c r="D319" t="s">
        <v>4842</v>
      </c>
      <c r="E319" t="s">
        <v>4843</v>
      </c>
      <c r="F319">
        <v>8</v>
      </c>
      <c r="G319" t="s">
        <v>4844</v>
      </c>
      <c r="H319" t="s">
        <v>4845</v>
      </c>
      <c r="I319" t="s">
        <v>4846</v>
      </c>
      <c r="J319" t="s">
        <v>4847</v>
      </c>
      <c r="K319" t="s">
        <v>2300</v>
      </c>
      <c r="L319" t="s">
        <v>3108</v>
      </c>
      <c r="M319" t="s">
        <v>3279</v>
      </c>
      <c r="N319" t="s">
        <v>3280</v>
      </c>
      <c r="O319" t="s">
        <v>4848</v>
      </c>
      <c r="P319">
        <v>1976</v>
      </c>
      <c r="Q319" t="s">
        <v>3307</v>
      </c>
      <c r="R319" t="s">
        <v>4840</v>
      </c>
      <c r="S319">
        <v>1</v>
      </c>
      <c r="T319" t="s">
        <v>4849</v>
      </c>
      <c r="U319" t="s">
        <v>2990</v>
      </c>
    </row>
    <row r="320" spans="1:21">
      <c r="A320" t="s">
        <v>2712</v>
      </c>
      <c r="B320" t="s">
        <v>4797</v>
      </c>
      <c r="C320" t="s">
        <v>4798</v>
      </c>
      <c r="D320" t="s">
        <v>4850</v>
      </c>
      <c r="E320" t="s">
        <v>4851</v>
      </c>
      <c r="F320">
        <v>7</v>
      </c>
      <c r="G320" t="s">
        <v>4852</v>
      </c>
      <c r="H320" t="s">
        <v>4853</v>
      </c>
      <c r="I320" t="s">
        <v>4854</v>
      </c>
      <c r="J320" t="s">
        <v>4855</v>
      </c>
      <c r="K320" t="s">
        <v>2391</v>
      </c>
      <c r="L320" t="s">
        <v>3222</v>
      </c>
      <c r="M320" t="s">
        <v>2337</v>
      </c>
      <c r="N320" t="s">
        <v>3299</v>
      </c>
      <c r="O320" t="s">
        <v>4856</v>
      </c>
      <c r="P320">
        <v>2213</v>
      </c>
      <c r="Q320" t="s">
        <v>4857</v>
      </c>
      <c r="R320" t="s">
        <v>4858</v>
      </c>
      <c r="S320">
        <v>1</v>
      </c>
      <c r="T320" t="s">
        <v>4859</v>
      </c>
      <c r="U320" t="s">
        <v>2990</v>
      </c>
    </row>
    <row r="321" spans="1:21">
      <c r="A321" t="s">
        <v>2712</v>
      </c>
      <c r="B321" t="s">
        <v>4797</v>
      </c>
      <c r="C321" t="s">
        <v>4798</v>
      </c>
      <c r="D321" t="s">
        <v>4860</v>
      </c>
      <c r="E321" t="s">
        <v>4861</v>
      </c>
      <c r="F321">
        <v>5</v>
      </c>
      <c r="G321" t="s">
        <v>4862</v>
      </c>
      <c r="H321" t="s">
        <v>4863</v>
      </c>
      <c r="I321" t="s">
        <v>4864</v>
      </c>
      <c r="J321" t="s">
        <v>4865</v>
      </c>
      <c r="K321" t="s">
        <v>2391</v>
      </c>
      <c r="L321" t="s">
        <v>3222</v>
      </c>
      <c r="M321" t="s">
        <v>2337</v>
      </c>
      <c r="N321" t="s">
        <v>3299</v>
      </c>
      <c r="O321" t="s">
        <v>4866</v>
      </c>
      <c r="P321">
        <v>2207</v>
      </c>
      <c r="Q321" t="s">
        <v>4867</v>
      </c>
      <c r="R321" t="s">
        <v>4868</v>
      </c>
      <c r="S321">
        <v>1</v>
      </c>
      <c r="T321" t="s">
        <v>4869</v>
      </c>
      <c r="U321" t="s">
        <v>2990</v>
      </c>
    </row>
    <row r="322" spans="1:21">
      <c r="A322" t="s">
        <v>2929</v>
      </c>
      <c r="B322" t="s">
        <v>4870</v>
      </c>
      <c r="C322" t="s">
        <v>4871</v>
      </c>
      <c r="D322" t="s">
        <v>4872</v>
      </c>
      <c r="E322" t="s">
        <v>4873</v>
      </c>
      <c r="F322">
        <v>80</v>
      </c>
      <c r="G322" t="s">
        <v>4874</v>
      </c>
      <c r="H322" t="s">
        <v>2862</v>
      </c>
      <c r="I322" t="s">
        <v>4875</v>
      </c>
      <c r="J322" t="s">
        <v>4876</v>
      </c>
      <c r="K322" t="s">
        <v>2391</v>
      </c>
      <c r="L322" t="s">
        <v>3222</v>
      </c>
      <c r="M322" t="s">
        <v>2322</v>
      </c>
      <c r="N322" t="s">
        <v>3428</v>
      </c>
      <c r="O322" t="s">
        <v>4877</v>
      </c>
      <c r="P322">
        <v>2165</v>
      </c>
      <c r="Q322" t="s">
        <v>4878</v>
      </c>
      <c r="R322" t="s">
        <v>4879</v>
      </c>
      <c r="S322">
        <v>4</v>
      </c>
      <c r="T322" t="s">
        <v>4880</v>
      </c>
      <c r="U322" t="s">
        <v>2990</v>
      </c>
    </row>
    <row r="323" spans="1:21">
      <c r="A323" t="s">
        <v>2929</v>
      </c>
      <c r="B323" t="s">
        <v>4870</v>
      </c>
      <c r="C323" t="s">
        <v>4871</v>
      </c>
      <c r="D323" t="s">
        <v>4881</v>
      </c>
      <c r="E323" t="s">
        <v>4882</v>
      </c>
      <c r="F323">
        <v>11</v>
      </c>
      <c r="G323" t="s">
        <v>4883</v>
      </c>
      <c r="H323" t="s">
        <v>4884</v>
      </c>
      <c r="I323" t="s">
        <v>4885</v>
      </c>
      <c r="J323" t="s">
        <v>4886</v>
      </c>
      <c r="K323" t="s">
        <v>2983</v>
      </c>
      <c r="L323" t="s">
        <v>2984</v>
      </c>
      <c r="M323" t="s">
        <v>2545</v>
      </c>
      <c r="N323" t="s">
        <v>2985</v>
      </c>
      <c r="O323" t="s">
        <v>4887</v>
      </c>
      <c r="P323">
        <v>2292</v>
      </c>
      <c r="Q323" t="s">
        <v>3480</v>
      </c>
      <c r="R323" t="s">
        <v>3165</v>
      </c>
      <c r="S323">
        <v>1</v>
      </c>
      <c r="T323" t="s">
        <v>4888</v>
      </c>
      <c r="U323" t="s">
        <v>2990</v>
      </c>
    </row>
    <row r="324" spans="1:21">
      <c r="A324" t="s">
        <v>2929</v>
      </c>
      <c r="B324" t="s">
        <v>4870</v>
      </c>
      <c r="C324" t="s">
        <v>4871</v>
      </c>
      <c r="D324" t="s">
        <v>4889</v>
      </c>
      <c r="E324" t="s">
        <v>4890</v>
      </c>
      <c r="F324">
        <v>9</v>
      </c>
      <c r="G324" t="s">
        <v>4891</v>
      </c>
      <c r="H324" t="s">
        <v>4892</v>
      </c>
      <c r="I324" t="s">
        <v>4893</v>
      </c>
      <c r="J324" t="s">
        <v>4894</v>
      </c>
      <c r="K324" t="s">
        <v>2391</v>
      </c>
      <c r="L324" t="s">
        <v>3222</v>
      </c>
      <c r="M324" t="s">
        <v>2463</v>
      </c>
      <c r="N324" t="s">
        <v>3441</v>
      </c>
      <c r="O324" t="s">
        <v>4895</v>
      </c>
      <c r="P324">
        <v>2265</v>
      </c>
      <c r="Q324" t="s">
        <v>4896</v>
      </c>
      <c r="R324" t="s">
        <v>4228</v>
      </c>
      <c r="S324">
        <v>2</v>
      </c>
      <c r="T324" t="s">
        <v>4897</v>
      </c>
      <c r="U324" t="s">
        <v>2990</v>
      </c>
    </row>
    <row r="325" spans="1:21">
      <c r="A325" t="s">
        <v>2929</v>
      </c>
      <c r="B325" t="s">
        <v>4870</v>
      </c>
      <c r="C325" t="s">
        <v>4871</v>
      </c>
      <c r="D325" t="s">
        <v>4898</v>
      </c>
      <c r="E325" t="s">
        <v>4899</v>
      </c>
      <c r="F325">
        <v>10</v>
      </c>
      <c r="G325" t="s">
        <v>4900</v>
      </c>
      <c r="H325" t="s">
        <v>4901</v>
      </c>
      <c r="I325" t="s">
        <v>4902</v>
      </c>
      <c r="J325" t="s">
        <v>4903</v>
      </c>
      <c r="K325" t="s">
        <v>2391</v>
      </c>
      <c r="L325" t="s">
        <v>3222</v>
      </c>
      <c r="M325" t="s">
        <v>2322</v>
      </c>
      <c r="N325" t="s">
        <v>3428</v>
      </c>
      <c r="O325" t="s">
        <v>4904</v>
      </c>
      <c r="P325">
        <v>2167</v>
      </c>
      <c r="Q325" t="s">
        <v>4905</v>
      </c>
      <c r="R325" t="s">
        <v>4906</v>
      </c>
      <c r="S325">
        <v>4</v>
      </c>
      <c r="T325" t="s">
        <v>4907</v>
      </c>
      <c r="U325" t="s">
        <v>2990</v>
      </c>
    </row>
    <row r="326" spans="1:21">
      <c r="A326" t="s">
        <v>2743</v>
      </c>
      <c r="B326" t="s">
        <v>4908</v>
      </c>
      <c r="C326" t="s">
        <v>4909</v>
      </c>
      <c r="D326" t="s">
        <v>4910</v>
      </c>
      <c r="E326" t="s">
        <v>4911</v>
      </c>
      <c r="F326">
        <v>207</v>
      </c>
      <c r="G326" t="s">
        <v>4912</v>
      </c>
      <c r="H326" t="s">
        <v>4913</v>
      </c>
      <c r="I326" t="s">
        <v>4914</v>
      </c>
      <c r="J326" t="s">
        <v>4915</v>
      </c>
      <c r="K326" t="s">
        <v>2391</v>
      </c>
      <c r="L326" t="s">
        <v>3222</v>
      </c>
      <c r="M326" t="s">
        <v>2461</v>
      </c>
      <c r="N326" t="s">
        <v>3461</v>
      </c>
      <c r="O326" t="s">
        <v>4916</v>
      </c>
      <c r="P326">
        <v>2253</v>
      </c>
      <c r="Q326" t="s">
        <v>4917</v>
      </c>
      <c r="R326" t="s">
        <v>4918</v>
      </c>
      <c r="S326">
        <v>7</v>
      </c>
      <c r="T326" t="s">
        <v>4919</v>
      </c>
      <c r="U326" t="s">
        <v>2990</v>
      </c>
    </row>
    <row r="327" spans="1:21">
      <c r="A327" t="s">
        <v>2743</v>
      </c>
      <c r="B327" t="s">
        <v>4908</v>
      </c>
      <c r="C327" t="s">
        <v>4909</v>
      </c>
      <c r="D327" t="s">
        <v>4920</v>
      </c>
      <c r="E327" t="s">
        <v>4921</v>
      </c>
      <c r="F327">
        <v>175</v>
      </c>
      <c r="G327" t="s">
        <v>4922</v>
      </c>
      <c r="H327" t="s">
        <v>4923</v>
      </c>
      <c r="I327" t="s">
        <v>4924</v>
      </c>
      <c r="J327" t="s">
        <v>4925</v>
      </c>
      <c r="K327" t="s">
        <v>2391</v>
      </c>
      <c r="L327" t="s">
        <v>3222</v>
      </c>
      <c r="M327" t="s">
        <v>2461</v>
      </c>
      <c r="N327" t="s">
        <v>3461</v>
      </c>
      <c r="O327" t="s">
        <v>4926</v>
      </c>
      <c r="P327">
        <v>2249</v>
      </c>
      <c r="Q327" t="s">
        <v>4927</v>
      </c>
      <c r="R327" t="s">
        <v>4918</v>
      </c>
      <c r="S327">
        <v>7</v>
      </c>
      <c r="T327" t="s">
        <v>4928</v>
      </c>
      <c r="U327" t="s">
        <v>2990</v>
      </c>
    </row>
    <row r="328" spans="1:21">
      <c r="A328" t="s">
        <v>2743</v>
      </c>
      <c r="B328" t="s">
        <v>4908</v>
      </c>
      <c r="C328" t="s">
        <v>4909</v>
      </c>
      <c r="D328" t="s">
        <v>4929</v>
      </c>
      <c r="E328" t="s">
        <v>4930</v>
      </c>
      <c r="F328">
        <v>167</v>
      </c>
      <c r="G328" t="s">
        <v>4931</v>
      </c>
      <c r="H328" t="s">
        <v>4932</v>
      </c>
      <c r="I328" t="s">
        <v>4933</v>
      </c>
      <c r="J328" t="s">
        <v>4934</v>
      </c>
      <c r="K328" t="s">
        <v>2391</v>
      </c>
      <c r="L328" t="s">
        <v>3222</v>
      </c>
      <c r="M328" t="s">
        <v>2461</v>
      </c>
      <c r="N328" t="s">
        <v>3461</v>
      </c>
      <c r="O328" t="s">
        <v>4935</v>
      </c>
      <c r="P328">
        <v>2249</v>
      </c>
      <c r="Q328" t="s">
        <v>4927</v>
      </c>
      <c r="R328" t="s">
        <v>4918</v>
      </c>
      <c r="S328">
        <v>8</v>
      </c>
      <c r="T328" t="s">
        <v>4936</v>
      </c>
      <c r="U328" t="s">
        <v>2990</v>
      </c>
    </row>
    <row r="329" spans="1:21">
      <c r="A329" t="s">
        <v>2743</v>
      </c>
      <c r="B329" t="s">
        <v>4908</v>
      </c>
      <c r="C329" t="s">
        <v>4909</v>
      </c>
      <c r="D329" t="s">
        <v>4937</v>
      </c>
      <c r="E329" t="s">
        <v>4938</v>
      </c>
      <c r="F329">
        <v>208</v>
      </c>
      <c r="G329" t="s">
        <v>4939</v>
      </c>
      <c r="H329" t="s">
        <v>4940</v>
      </c>
      <c r="I329" t="s">
        <v>4941</v>
      </c>
      <c r="J329" t="s">
        <v>4942</v>
      </c>
      <c r="K329" t="s">
        <v>2391</v>
      </c>
      <c r="L329" t="s">
        <v>3222</v>
      </c>
      <c r="M329" t="s">
        <v>2461</v>
      </c>
      <c r="N329" t="s">
        <v>3461</v>
      </c>
      <c r="O329" t="s">
        <v>4943</v>
      </c>
      <c r="P329">
        <v>2253</v>
      </c>
      <c r="Q329" t="s">
        <v>4917</v>
      </c>
      <c r="R329" t="s">
        <v>4918</v>
      </c>
      <c r="S329">
        <v>15</v>
      </c>
      <c r="T329" t="s">
        <v>4944</v>
      </c>
      <c r="U329" t="s">
        <v>2990</v>
      </c>
    </row>
    <row r="330" spans="1:21">
      <c r="A330" t="s">
        <v>2743</v>
      </c>
      <c r="B330" t="s">
        <v>4908</v>
      </c>
      <c r="C330" t="s">
        <v>4909</v>
      </c>
      <c r="D330" t="s">
        <v>4945</v>
      </c>
      <c r="E330" t="s">
        <v>4946</v>
      </c>
      <c r="F330">
        <v>199</v>
      </c>
      <c r="G330" t="s">
        <v>4947</v>
      </c>
      <c r="H330" t="s">
        <v>4948</v>
      </c>
      <c r="I330" t="s">
        <v>4949</v>
      </c>
      <c r="J330" t="s">
        <v>4950</v>
      </c>
      <c r="K330" t="s">
        <v>2391</v>
      </c>
      <c r="L330" t="s">
        <v>3222</v>
      </c>
      <c r="M330" t="s">
        <v>2461</v>
      </c>
      <c r="N330" t="s">
        <v>3461</v>
      </c>
      <c r="O330" t="s">
        <v>4951</v>
      </c>
      <c r="P330">
        <v>2243</v>
      </c>
      <c r="Q330" t="s">
        <v>4952</v>
      </c>
      <c r="R330" t="s">
        <v>4953</v>
      </c>
      <c r="S330">
        <v>10</v>
      </c>
      <c r="T330" t="s">
        <v>4954</v>
      </c>
      <c r="U330" t="s">
        <v>2990</v>
      </c>
    </row>
    <row r="331" spans="1:21">
      <c r="A331" t="s">
        <v>2743</v>
      </c>
      <c r="B331" t="s">
        <v>4908</v>
      </c>
      <c r="C331" t="s">
        <v>4909</v>
      </c>
      <c r="D331" t="s">
        <v>4955</v>
      </c>
      <c r="E331" t="s">
        <v>4956</v>
      </c>
      <c r="F331">
        <v>174</v>
      </c>
      <c r="G331" t="s">
        <v>4957</v>
      </c>
      <c r="H331" t="s">
        <v>4958</v>
      </c>
      <c r="I331" t="s">
        <v>4959</v>
      </c>
      <c r="J331" t="s">
        <v>4960</v>
      </c>
      <c r="K331" t="s">
        <v>2391</v>
      </c>
      <c r="L331" t="s">
        <v>3222</v>
      </c>
      <c r="M331" t="s">
        <v>2461</v>
      </c>
      <c r="N331" t="s">
        <v>3461</v>
      </c>
      <c r="O331" t="s">
        <v>4961</v>
      </c>
      <c r="P331">
        <v>2243</v>
      </c>
      <c r="Q331" t="s">
        <v>4952</v>
      </c>
      <c r="R331" t="s">
        <v>4962</v>
      </c>
      <c r="S331">
        <v>9</v>
      </c>
      <c r="T331" t="s">
        <v>4963</v>
      </c>
      <c r="U331" t="s">
        <v>2990</v>
      </c>
    </row>
    <row r="332" spans="1:21">
      <c r="A332" t="s">
        <v>2743</v>
      </c>
      <c r="B332" t="s">
        <v>4908</v>
      </c>
      <c r="C332" t="s">
        <v>4909</v>
      </c>
      <c r="D332" t="s">
        <v>4964</v>
      </c>
      <c r="E332" t="s">
        <v>4965</v>
      </c>
      <c r="F332">
        <v>190</v>
      </c>
      <c r="G332" t="s">
        <v>4966</v>
      </c>
      <c r="H332" t="s">
        <v>4967</v>
      </c>
      <c r="I332" t="s">
        <v>4968</v>
      </c>
      <c r="J332" t="s">
        <v>4969</v>
      </c>
      <c r="K332" t="s">
        <v>2391</v>
      </c>
      <c r="L332" t="s">
        <v>3222</v>
      </c>
      <c r="M332" t="s">
        <v>2461</v>
      </c>
      <c r="N332" t="s">
        <v>3461</v>
      </c>
      <c r="O332" t="s">
        <v>4970</v>
      </c>
      <c r="P332">
        <v>2243</v>
      </c>
      <c r="Q332" t="s">
        <v>4952</v>
      </c>
      <c r="R332" t="s">
        <v>4962</v>
      </c>
      <c r="S332">
        <v>8</v>
      </c>
      <c r="T332" t="s">
        <v>4971</v>
      </c>
      <c r="U332" t="s">
        <v>2990</v>
      </c>
    </row>
    <row r="333" spans="1:21">
      <c r="A333" t="s">
        <v>2743</v>
      </c>
      <c r="B333" t="s">
        <v>4908</v>
      </c>
      <c r="C333" t="s">
        <v>4909</v>
      </c>
      <c r="D333" t="s">
        <v>4972</v>
      </c>
      <c r="E333" t="s">
        <v>4973</v>
      </c>
      <c r="F333">
        <v>158</v>
      </c>
      <c r="G333" t="s">
        <v>4974</v>
      </c>
      <c r="H333" t="s">
        <v>4975</v>
      </c>
      <c r="I333" t="s">
        <v>4976</v>
      </c>
      <c r="J333" t="s">
        <v>4977</v>
      </c>
      <c r="K333" t="s">
        <v>2983</v>
      </c>
      <c r="L333" t="s">
        <v>2984</v>
      </c>
      <c r="M333" t="s">
        <v>2545</v>
      </c>
      <c r="N333" t="s">
        <v>2985</v>
      </c>
      <c r="O333" t="s">
        <v>4978</v>
      </c>
      <c r="P333">
        <v>2301</v>
      </c>
      <c r="Q333" t="s">
        <v>4979</v>
      </c>
      <c r="R333" t="s">
        <v>4239</v>
      </c>
      <c r="S333">
        <v>8</v>
      </c>
      <c r="T333" t="s">
        <v>4980</v>
      </c>
      <c r="U333" t="s">
        <v>2990</v>
      </c>
    </row>
    <row r="334" spans="1:21">
      <c r="A334" t="s">
        <v>2743</v>
      </c>
      <c r="B334" t="s">
        <v>4908</v>
      </c>
      <c r="C334" t="s">
        <v>4909</v>
      </c>
      <c r="D334" t="s">
        <v>4981</v>
      </c>
      <c r="E334" t="s">
        <v>4982</v>
      </c>
      <c r="F334">
        <v>133</v>
      </c>
      <c r="G334" t="s">
        <v>4983</v>
      </c>
      <c r="H334" t="s">
        <v>4984</v>
      </c>
      <c r="I334" t="s">
        <v>4985</v>
      </c>
      <c r="J334" t="s">
        <v>4986</v>
      </c>
      <c r="K334" t="s">
        <v>2391</v>
      </c>
      <c r="L334" t="s">
        <v>3222</v>
      </c>
      <c r="M334" t="s">
        <v>2461</v>
      </c>
      <c r="N334" t="s">
        <v>3461</v>
      </c>
      <c r="O334" t="s">
        <v>4987</v>
      </c>
      <c r="P334">
        <v>2243</v>
      </c>
      <c r="Q334" t="s">
        <v>4952</v>
      </c>
      <c r="R334" t="s">
        <v>4953</v>
      </c>
      <c r="S334">
        <v>6</v>
      </c>
      <c r="T334" t="s">
        <v>4988</v>
      </c>
      <c r="U334" t="s">
        <v>2990</v>
      </c>
    </row>
    <row r="335" spans="1:21">
      <c r="A335" t="s">
        <v>2743</v>
      </c>
      <c r="B335" t="s">
        <v>4908</v>
      </c>
      <c r="C335" t="s">
        <v>4909</v>
      </c>
      <c r="D335" t="s">
        <v>4989</v>
      </c>
      <c r="E335" t="s">
        <v>4990</v>
      </c>
      <c r="F335">
        <v>211</v>
      </c>
      <c r="G335" t="s">
        <v>4991</v>
      </c>
      <c r="H335" t="s">
        <v>4992</v>
      </c>
      <c r="I335" t="s">
        <v>4993</v>
      </c>
      <c r="J335" t="s">
        <v>4994</v>
      </c>
      <c r="K335" t="s">
        <v>2391</v>
      </c>
      <c r="L335" t="s">
        <v>3222</v>
      </c>
      <c r="M335" t="s">
        <v>2461</v>
      </c>
      <c r="N335" t="s">
        <v>3461</v>
      </c>
      <c r="O335" t="s">
        <v>4995</v>
      </c>
      <c r="P335">
        <v>2250</v>
      </c>
      <c r="Q335" t="s">
        <v>4996</v>
      </c>
      <c r="R335" t="s">
        <v>4997</v>
      </c>
      <c r="S335">
        <v>12</v>
      </c>
      <c r="T335" t="s">
        <v>4998</v>
      </c>
      <c r="U335" t="s">
        <v>2990</v>
      </c>
    </row>
    <row r="336" spans="1:21">
      <c r="A336" t="s">
        <v>2743</v>
      </c>
      <c r="B336" t="s">
        <v>4908</v>
      </c>
      <c r="C336" t="s">
        <v>4909</v>
      </c>
      <c r="D336" t="s">
        <v>4999</v>
      </c>
      <c r="E336" t="s">
        <v>5000</v>
      </c>
      <c r="F336">
        <v>151</v>
      </c>
      <c r="G336" t="s">
        <v>5001</v>
      </c>
      <c r="H336" t="s">
        <v>5002</v>
      </c>
      <c r="I336" t="s">
        <v>5003</v>
      </c>
      <c r="J336" t="s">
        <v>5004</v>
      </c>
      <c r="K336" t="s">
        <v>2391</v>
      </c>
      <c r="L336" t="s">
        <v>3222</v>
      </c>
      <c r="M336" t="s">
        <v>2461</v>
      </c>
      <c r="N336" t="s">
        <v>3461</v>
      </c>
      <c r="O336" t="s">
        <v>5005</v>
      </c>
      <c r="P336">
        <v>2250</v>
      </c>
      <c r="Q336" t="s">
        <v>4996</v>
      </c>
      <c r="R336" t="s">
        <v>5006</v>
      </c>
      <c r="S336">
        <v>8</v>
      </c>
      <c r="T336" t="s">
        <v>5007</v>
      </c>
      <c r="U336" t="s">
        <v>2990</v>
      </c>
    </row>
    <row r="337" spans="1:21">
      <c r="A337" t="s">
        <v>2743</v>
      </c>
      <c r="B337" t="s">
        <v>4908</v>
      </c>
      <c r="C337" t="s">
        <v>4909</v>
      </c>
      <c r="D337" t="s">
        <v>5008</v>
      </c>
      <c r="E337" t="s">
        <v>5009</v>
      </c>
      <c r="F337">
        <v>170</v>
      </c>
      <c r="G337" t="s">
        <v>5010</v>
      </c>
      <c r="H337" t="s">
        <v>5011</v>
      </c>
      <c r="I337" t="s">
        <v>5012</v>
      </c>
      <c r="J337" t="s">
        <v>5013</v>
      </c>
      <c r="K337" t="s">
        <v>2391</v>
      </c>
      <c r="L337" t="s">
        <v>3222</v>
      </c>
      <c r="M337" t="s">
        <v>2335</v>
      </c>
      <c r="N337" t="s">
        <v>3775</v>
      </c>
      <c r="O337" t="s">
        <v>5014</v>
      </c>
      <c r="P337">
        <v>2173</v>
      </c>
      <c r="Q337" t="s">
        <v>5015</v>
      </c>
      <c r="R337" t="s">
        <v>5016</v>
      </c>
      <c r="S337">
        <v>17</v>
      </c>
      <c r="T337" t="s">
        <v>5017</v>
      </c>
      <c r="U337" t="s">
        <v>2990</v>
      </c>
    </row>
    <row r="338" spans="1:21">
      <c r="A338" t="s">
        <v>2743</v>
      </c>
      <c r="B338" t="s">
        <v>4908</v>
      </c>
      <c r="C338" t="s">
        <v>4909</v>
      </c>
      <c r="D338" t="s">
        <v>5018</v>
      </c>
      <c r="E338" t="s">
        <v>5019</v>
      </c>
      <c r="F338">
        <v>22</v>
      </c>
      <c r="G338" t="s">
        <v>5020</v>
      </c>
      <c r="H338" t="s">
        <v>5021</v>
      </c>
      <c r="I338" t="s">
        <v>5022</v>
      </c>
      <c r="J338" t="s">
        <v>5023</v>
      </c>
      <c r="K338" t="s">
        <v>2391</v>
      </c>
      <c r="L338" t="s">
        <v>3222</v>
      </c>
      <c r="M338" t="s">
        <v>2461</v>
      </c>
      <c r="N338" t="s">
        <v>3461</v>
      </c>
      <c r="O338" t="s">
        <v>5024</v>
      </c>
      <c r="P338">
        <v>2246</v>
      </c>
      <c r="Q338" t="s">
        <v>5025</v>
      </c>
      <c r="R338" t="s">
        <v>5026</v>
      </c>
      <c r="S338">
        <v>8</v>
      </c>
      <c r="T338" t="s">
        <v>5027</v>
      </c>
      <c r="U338" t="s">
        <v>2990</v>
      </c>
    </row>
    <row r="339" spans="1:21">
      <c r="A339" t="s">
        <v>2743</v>
      </c>
      <c r="B339" t="s">
        <v>4908</v>
      </c>
      <c r="C339" t="s">
        <v>4909</v>
      </c>
      <c r="D339" t="s">
        <v>5028</v>
      </c>
      <c r="E339" t="s">
        <v>5029</v>
      </c>
      <c r="F339">
        <v>16</v>
      </c>
      <c r="G339" t="s">
        <v>5030</v>
      </c>
      <c r="H339" t="s">
        <v>5031</v>
      </c>
      <c r="I339" t="s">
        <v>5032</v>
      </c>
      <c r="J339" t="s">
        <v>5033</v>
      </c>
      <c r="K339" t="s">
        <v>2391</v>
      </c>
      <c r="L339" t="s">
        <v>3222</v>
      </c>
      <c r="M339" t="s">
        <v>2461</v>
      </c>
      <c r="N339" t="s">
        <v>3461</v>
      </c>
      <c r="O339" t="s">
        <v>5034</v>
      </c>
      <c r="P339">
        <v>2243</v>
      </c>
      <c r="Q339" t="s">
        <v>4952</v>
      </c>
      <c r="R339" t="s">
        <v>4953</v>
      </c>
      <c r="S339">
        <v>1</v>
      </c>
      <c r="T339" t="s">
        <v>5035</v>
      </c>
      <c r="U339" t="s">
        <v>2990</v>
      </c>
    </row>
    <row r="340" spans="1:21">
      <c r="A340" t="s">
        <v>2743</v>
      </c>
      <c r="B340" t="s">
        <v>4908</v>
      </c>
      <c r="C340" t="s">
        <v>4909</v>
      </c>
      <c r="D340" t="s">
        <v>5036</v>
      </c>
      <c r="E340" t="s">
        <v>5037</v>
      </c>
      <c r="F340">
        <v>12</v>
      </c>
      <c r="G340" t="s">
        <v>5038</v>
      </c>
      <c r="H340" t="s">
        <v>2636</v>
      </c>
      <c r="I340" t="s">
        <v>5039</v>
      </c>
      <c r="J340" t="s">
        <v>5040</v>
      </c>
      <c r="K340" t="s">
        <v>2391</v>
      </c>
      <c r="L340" t="s">
        <v>3222</v>
      </c>
      <c r="M340" t="s">
        <v>2335</v>
      </c>
      <c r="N340" t="s">
        <v>3775</v>
      </c>
      <c r="O340" t="s">
        <v>5041</v>
      </c>
      <c r="P340">
        <v>2183</v>
      </c>
      <c r="Q340" t="s">
        <v>5042</v>
      </c>
      <c r="R340" t="s">
        <v>5043</v>
      </c>
      <c r="S340">
        <v>1</v>
      </c>
      <c r="T340" t="s">
        <v>5044</v>
      </c>
      <c r="U340" t="s">
        <v>2990</v>
      </c>
    </row>
    <row r="341" spans="1:21">
      <c r="A341" t="s">
        <v>2743</v>
      </c>
      <c r="B341" t="s">
        <v>4908</v>
      </c>
      <c r="C341" t="s">
        <v>4909</v>
      </c>
      <c r="D341" t="s">
        <v>5045</v>
      </c>
      <c r="E341" t="s">
        <v>5046</v>
      </c>
      <c r="F341">
        <v>14</v>
      </c>
      <c r="G341" t="s">
        <v>5047</v>
      </c>
      <c r="H341" t="s">
        <v>2616</v>
      </c>
      <c r="I341" t="s">
        <v>5048</v>
      </c>
      <c r="J341" t="s">
        <v>5049</v>
      </c>
      <c r="K341" t="s">
        <v>2391</v>
      </c>
      <c r="L341" t="s">
        <v>3222</v>
      </c>
      <c r="M341" t="s">
        <v>2335</v>
      </c>
      <c r="N341" t="s">
        <v>3775</v>
      </c>
      <c r="O341" t="s">
        <v>5050</v>
      </c>
      <c r="P341">
        <v>2177</v>
      </c>
      <c r="Q341" t="s">
        <v>5051</v>
      </c>
      <c r="R341" t="s">
        <v>5052</v>
      </c>
      <c r="S341">
        <v>3</v>
      </c>
      <c r="T341" t="s">
        <v>5053</v>
      </c>
      <c r="U341" t="s">
        <v>2990</v>
      </c>
    </row>
    <row r="342" spans="1:21">
      <c r="A342" t="s">
        <v>2743</v>
      </c>
      <c r="B342" t="s">
        <v>4908</v>
      </c>
      <c r="C342" t="s">
        <v>4909</v>
      </c>
      <c r="D342" t="s">
        <v>5054</v>
      </c>
      <c r="E342" t="s">
        <v>5055</v>
      </c>
      <c r="F342">
        <v>19</v>
      </c>
      <c r="G342" t="s">
        <v>5056</v>
      </c>
      <c r="H342" t="s">
        <v>5057</v>
      </c>
      <c r="I342" t="s">
        <v>5058</v>
      </c>
      <c r="J342" t="s">
        <v>5059</v>
      </c>
      <c r="K342" t="s">
        <v>2983</v>
      </c>
      <c r="L342" t="s">
        <v>2984</v>
      </c>
      <c r="M342" t="s">
        <v>2545</v>
      </c>
      <c r="N342" t="s">
        <v>2985</v>
      </c>
      <c r="O342" t="s">
        <v>5060</v>
      </c>
      <c r="P342">
        <v>2301</v>
      </c>
      <c r="Q342" t="s">
        <v>4979</v>
      </c>
      <c r="R342" t="s">
        <v>5061</v>
      </c>
      <c r="S342">
        <v>1</v>
      </c>
      <c r="T342" t="s">
        <v>5062</v>
      </c>
      <c r="U342" t="s">
        <v>2990</v>
      </c>
    </row>
    <row r="343" spans="1:21">
      <c r="A343" t="s">
        <v>2742</v>
      </c>
      <c r="B343" t="s">
        <v>5063</v>
      </c>
      <c r="C343" t="s">
        <v>5064</v>
      </c>
      <c r="D343" t="s">
        <v>5065</v>
      </c>
      <c r="E343" t="s">
        <v>5066</v>
      </c>
      <c r="F343">
        <v>132</v>
      </c>
      <c r="G343" t="s">
        <v>5067</v>
      </c>
      <c r="H343" t="s">
        <v>2701</v>
      </c>
      <c r="I343" t="s">
        <v>5068</v>
      </c>
      <c r="J343" t="s">
        <v>5069</v>
      </c>
      <c r="K343" t="s">
        <v>2391</v>
      </c>
      <c r="L343" t="s">
        <v>3222</v>
      </c>
      <c r="M343" t="s">
        <v>2337</v>
      </c>
      <c r="N343" t="s">
        <v>3299</v>
      </c>
      <c r="O343" t="s">
        <v>5070</v>
      </c>
      <c r="P343">
        <v>2224</v>
      </c>
      <c r="Q343" t="s">
        <v>5071</v>
      </c>
      <c r="R343" t="s">
        <v>5072</v>
      </c>
      <c r="S343">
        <v>9</v>
      </c>
      <c r="T343" t="s">
        <v>5073</v>
      </c>
      <c r="U343" t="s">
        <v>2990</v>
      </c>
    </row>
    <row r="344" spans="1:21">
      <c r="A344" t="s">
        <v>2742</v>
      </c>
      <c r="B344" t="s">
        <v>5063</v>
      </c>
      <c r="C344" t="s">
        <v>5064</v>
      </c>
      <c r="D344" t="s">
        <v>5074</v>
      </c>
      <c r="E344" t="s">
        <v>5066</v>
      </c>
      <c r="F344">
        <v>77</v>
      </c>
      <c r="G344" t="s">
        <v>5075</v>
      </c>
      <c r="H344" t="s">
        <v>2701</v>
      </c>
      <c r="I344" t="s">
        <v>5068</v>
      </c>
      <c r="J344" t="s">
        <v>5076</v>
      </c>
      <c r="K344" t="s">
        <v>2391</v>
      </c>
      <c r="L344" t="s">
        <v>3222</v>
      </c>
      <c r="M344" t="s">
        <v>2337</v>
      </c>
      <c r="N344" t="s">
        <v>3299</v>
      </c>
      <c r="O344" t="s">
        <v>5070</v>
      </c>
      <c r="P344">
        <v>2224</v>
      </c>
      <c r="Q344" t="s">
        <v>5071</v>
      </c>
      <c r="R344" t="s">
        <v>5072</v>
      </c>
      <c r="S344">
        <v>5</v>
      </c>
      <c r="T344" t="s">
        <v>5077</v>
      </c>
      <c r="U344" t="s">
        <v>2990</v>
      </c>
    </row>
    <row r="345" spans="1:21">
      <c r="A345" t="s">
        <v>2742</v>
      </c>
      <c r="B345" t="s">
        <v>5063</v>
      </c>
      <c r="C345" t="s">
        <v>5064</v>
      </c>
      <c r="D345" t="s">
        <v>5078</v>
      </c>
      <c r="E345" t="s">
        <v>5079</v>
      </c>
      <c r="F345">
        <v>44</v>
      </c>
      <c r="G345" t="s">
        <v>5080</v>
      </c>
      <c r="H345" t="s">
        <v>2950</v>
      </c>
      <c r="I345" t="s">
        <v>5081</v>
      </c>
      <c r="J345" t="s">
        <v>5082</v>
      </c>
      <c r="K345" t="s">
        <v>2391</v>
      </c>
      <c r="L345" t="s">
        <v>3222</v>
      </c>
      <c r="M345" t="s">
        <v>2337</v>
      </c>
      <c r="N345" t="s">
        <v>3299</v>
      </c>
      <c r="O345" t="s">
        <v>5083</v>
      </c>
      <c r="P345">
        <v>2200</v>
      </c>
      <c r="Q345" t="s">
        <v>5084</v>
      </c>
      <c r="R345" t="s">
        <v>5085</v>
      </c>
      <c r="S345">
        <v>3</v>
      </c>
      <c r="T345" t="s">
        <v>5086</v>
      </c>
      <c r="U345" t="s">
        <v>2990</v>
      </c>
    </row>
    <row r="346" spans="1:21">
      <c r="A346" t="s">
        <v>2742</v>
      </c>
      <c r="B346" t="s">
        <v>5063</v>
      </c>
      <c r="C346" t="s">
        <v>5064</v>
      </c>
      <c r="D346" t="s">
        <v>5087</v>
      </c>
      <c r="E346" t="s">
        <v>5088</v>
      </c>
      <c r="F346">
        <v>7</v>
      </c>
      <c r="G346" t="s">
        <v>5089</v>
      </c>
      <c r="H346" t="s">
        <v>5090</v>
      </c>
      <c r="I346" t="s">
        <v>5091</v>
      </c>
      <c r="J346" t="s">
        <v>5092</v>
      </c>
      <c r="K346" t="s">
        <v>2300</v>
      </c>
      <c r="L346" t="s">
        <v>3108</v>
      </c>
      <c r="M346" t="s">
        <v>3279</v>
      </c>
      <c r="N346" t="s">
        <v>3280</v>
      </c>
      <c r="O346" t="s">
        <v>5093</v>
      </c>
      <c r="P346">
        <v>1976</v>
      </c>
      <c r="Q346" t="s">
        <v>3307</v>
      </c>
      <c r="R346" t="s">
        <v>5094</v>
      </c>
      <c r="S346">
        <v>3</v>
      </c>
      <c r="T346" t="s">
        <v>5095</v>
      </c>
      <c r="U346" t="s">
        <v>2990</v>
      </c>
    </row>
    <row r="347" spans="1:21">
      <c r="A347" t="s">
        <v>2742</v>
      </c>
      <c r="B347" t="s">
        <v>5063</v>
      </c>
      <c r="C347" t="s">
        <v>5064</v>
      </c>
      <c r="D347" t="s">
        <v>5096</v>
      </c>
      <c r="E347" t="s">
        <v>5097</v>
      </c>
      <c r="F347">
        <v>7</v>
      </c>
      <c r="G347" t="s">
        <v>5098</v>
      </c>
      <c r="H347" t="s">
        <v>5099</v>
      </c>
      <c r="I347" t="s">
        <v>5100</v>
      </c>
      <c r="J347" t="s">
        <v>5101</v>
      </c>
      <c r="K347" t="s">
        <v>2983</v>
      </c>
      <c r="L347" t="s">
        <v>2984</v>
      </c>
      <c r="M347" t="s">
        <v>2545</v>
      </c>
      <c r="N347" t="s">
        <v>2985</v>
      </c>
      <c r="O347" t="s">
        <v>5102</v>
      </c>
      <c r="P347">
        <v>2286</v>
      </c>
      <c r="Q347" t="s">
        <v>3288</v>
      </c>
      <c r="R347" t="s">
        <v>5103</v>
      </c>
      <c r="S347">
        <v>3</v>
      </c>
      <c r="T347" t="s">
        <v>5104</v>
      </c>
      <c r="U347" t="s">
        <v>2990</v>
      </c>
    </row>
    <row r="348" spans="1:21">
      <c r="A348" t="s">
        <v>2742</v>
      </c>
      <c r="B348" t="s">
        <v>5063</v>
      </c>
      <c r="C348" t="s">
        <v>5064</v>
      </c>
      <c r="D348" t="s">
        <v>5105</v>
      </c>
      <c r="E348" t="s">
        <v>5106</v>
      </c>
      <c r="F348">
        <v>11</v>
      </c>
      <c r="G348" t="s">
        <v>5107</v>
      </c>
      <c r="H348" t="s">
        <v>5108</v>
      </c>
      <c r="I348" t="s">
        <v>5109</v>
      </c>
      <c r="J348" t="s">
        <v>5110</v>
      </c>
      <c r="K348" t="s">
        <v>2391</v>
      </c>
      <c r="L348" t="s">
        <v>3222</v>
      </c>
      <c r="M348" t="s">
        <v>2337</v>
      </c>
      <c r="N348" t="s">
        <v>3299</v>
      </c>
      <c r="O348" t="s">
        <v>5111</v>
      </c>
      <c r="P348">
        <v>2228</v>
      </c>
      <c r="Q348" t="s">
        <v>5112</v>
      </c>
      <c r="R348" t="s">
        <v>5113</v>
      </c>
      <c r="S348">
        <v>2</v>
      </c>
      <c r="T348" t="s">
        <v>5114</v>
      </c>
      <c r="U348" t="s">
        <v>2990</v>
      </c>
    </row>
    <row r="349" spans="1:21">
      <c r="A349" t="s">
        <v>2572</v>
      </c>
      <c r="B349" t="s">
        <v>5115</v>
      </c>
      <c r="C349" t="s">
        <v>5116</v>
      </c>
      <c r="D349" t="s">
        <v>1440</v>
      </c>
      <c r="E349" t="s">
        <v>1441</v>
      </c>
      <c r="F349">
        <v>62</v>
      </c>
      <c r="G349" t="s">
        <v>1442</v>
      </c>
      <c r="H349" t="s">
        <v>2715</v>
      </c>
      <c r="I349" t="s">
        <v>5117</v>
      </c>
      <c r="J349" t="s">
        <v>5118</v>
      </c>
      <c r="K349" t="s">
        <v>3045</v>
      </c>
      <c r="L349" t="s">
        <v>3046</v>
      </c>
      <c r="M349" t="s">
        <v>2333</v>
      </c>
      <c r="N349" t="s">
        <v>3215</v>
      </c>
      <c r="O349" t="s">
        <v>5119</v>
      </c>
      <c r="P349">
        <v>2107</v>
      </c>
      <c r="Q349" t="s">
        <v>5120</v>
      </c>
      <c r="R349" t="s">
        <v>5121</v>
      </c>
      <c r="S349">
        <v>1</v>
      </c>
      <c r="T349" t="s">
        <v>5122</v>
      </c>
      <c r="U349" t="s">
        <v>2990</v>
      </c>
    </row>
    <row r="350" spans="1:21">
      <c r="A350" t="s">
        <v>2572</v>
      </c>
      <c r="B350" t="s">
        <v>5115</v>
      </c>
      <c r="C350" t="s">
        <v>5116</v>
      </c>
      <c r="D350" t="s">
        <v>1460</v>
      </c>
      <c r="E350" t="s">
        <v>1461</v>
      </c>
      <c r="F350">
        <v>7</v>
      </c>
      <c r="G350" t="s">
        <v>1462</v>
      </c>
      <c r="H350" t="s">
        <v>2953</v>
      </c>
      <c r="I350" t="s">
        <v>5123</v>
      </c>
      <c r="J350" t="s">
        <v>5124</v>
      </c>
      <c r="K350" t="s">
        <v>3045</v>
      </c>
      <c r="L350" t="s">
        <v>3046</v>
      </c>
      <c r="M350" t="s">
        <v>2333</v>
      </c>
      <c r="N350" t="s">
        <v>3215</v>
      </c>
      <c r="O350" t="s">
        <v>5125</v>
      </c>
      <c r="P350">
        <v>2107</v>
      </c>
      <c r="Q350" t="s">
        <v>5120</v>
      </c>
      <c r="R350" t="s">
        <v>3050</v>
      </c>
      <c r="S350">
        <v>3</v>
      </c>
      <c r="T350" t="s">
        <v>5126</v>
      </c>
      <c r="U350" t="s">
        <v>2990</v>
      </c>
    </row>
    <row r="351" spans="1:21">
      <c r="A351" t="s">
        <v>2572</v>
      </c>
      <c r="B351" t="s">
        <v>5115</v>
      </c>
      <c r="C351" t="s">
        <v>5116</v>
      </c>
      <c r="D351" t="s">
        <v>1454</v>
      </c>
      <c r="E351" t="s">
        <v>1455</v>
      </c>
      <c r="F351">
        <v>9</v>
      </c>
      <c r="G351" t="s">
        <v>1456</v>
      </c>
      <c r="H351" t="s">
        <v>2952</v>
      </c>
      <c r="I351" t="s">
        <v>5127</v>
      </c>
      <c r="J351" t="s">
        <v>5128</v>
      </c>
      <c r="K351" t="s">
        <v>3045</v>
      </c>
      <c r="L351" t="s">
        <v>3046</v>
      </c>
      <c r="M351" t="s">
        <v>2305</v>
      </c>
      <c r="N351" t="s">
        <v>3363</v>
      </c>
      <c r="O351" t="s">
        <v>5129</v>
      </c>
      <c r="P351">
        <v>2119</v>
      </c>
      <c r="Q351" t="s">
        <v>5130</v>
      </c>
      <c r="R351" t="s">
        <v>5131</v>
      </c>
      <c r="S351">
        <v>3</v>
      </c>
      <c r="T351" t="s">
        <v>5132</v>
      </c>
      <c r="U351" t="s">
        <v>2990</v>
      </c>
    </row>
    <row r="352" spans="1:21">
      <c r="A352" t="s">
        <v>2572</v>
      </c>
      <c r="B352" t="s">
        <v>5115</v>
      </c>
      <c r="C352" t="s">
        <v>5116</v>
      </c>
      <c r="D352" t="s">
        <v>1446</v>
      </c>
      <c r="E352" t="s">
        <v>1447</v>
      </c>
      <c r="F352">
        <v>14</v>
      </c>
      <c r="G352" t="s">
        <v>1448</v>
      </c>
      <c r="H352" t="s">
        <v>2951</v>
      </c>
      <c r="I352" t="s">
        <v>5133</v>
      </c>
      <c r="J352" t="s">
        <v>5134</v>
      </c>
      <c r="K352" t="s">
        <v>3045</v>
      </c>
      <c r="L352" t="s">
        <v>3046</v>
      </c>
      <c r="M352" t="s">
        <v>2333</v>
      </c>
      <c r="N352" t="s">
        <v>3215</v>
      </c>
      <c r="O352" t="s">
        <v>5135</v>
      </c>
      <c r="P352">
        <v>2107</v>
      </c>
      <c r="Q352" t="s">
        <v>5120</v>
      </c>
      <c r="R352" t="s">
        <v>4719</v>
      </c>
      <c r="S352">
        <v>5</v>
      </c>
      <c r="T352" t="s">
        <v>5136</v>
      </c>
      <c r="U352" t="s">
        <v>2990</v>
      </c>
    </row>
    <row r="353" spans="1:21">
      <c r="A353" t="s">
        <v>2572</v>
      </c>
      <c r="B353" t="s">
        <v>5115</v>
      </c>
      <c r="C353" t="s">
        <v>5116</v>
      </c>
      <c r="D353" t="s">
        <v>1443</v>
      </c>
      <c r="E353" t="s">
        <v>1444</v>
      </c>
      <c r="F353">
        <v>9</v>
      </c>
      <c r="G353" t="s">
        <v>1445</v>
      </c>
      <c r="H353" t="s">
        <v>2950</v>
      </c>
      <c r="I353" t="s">
        <v>5137</v>
      </c>
      <c r="J353" t="s">
        <v>5138</v>
      </c>
      <c r="K353" t="s">
        <v>3045</v>
      </c>
      <c r="L353" t="s">
        <v>3046</v>
      </c>
      <c r="M353" t="s">
        <v>2303</v>
      </c>
      <c r="N353" t="s">
        <v>3616</v>
      </c>
      <c r="O353" t="s">
        <v>5139</v>
      </c>
      <c r="P353">
        <v>2112</v>
      </c>
      <c r="Q353" t="s">
        <v>5140</v>
      </c>
      <c r="R353" t="s">
        <v>5141</v>
      </c>
      <c r="S353">
        <v>1</v>
      </c>
      <c r="T353" t="s">
        <v>5142</v>
      </c>
      <c r="U353" t="s">
        <v>2990</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Tito Oswaldo Briceño Nieto</dc:creator>
  <cp:keywords/>
  <dc:description/>
  <cp:lastModifiedBy/>
  <cp:revision/>
  <dcterms:created xsi:type="dcterms:W3CDTF">2026-05-16T00:31:58Z</dcterms:created>
  <dcterms:modified xsi:type="dcterms:W3CDTF">2026-07-31T21:41:18Z</dcterms:modified>
  <cp:category/>
  <cp:contentStatus/>
</cp:coreProperties>
</file>