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fileSharing readOnlyRecommended="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https://shdgov-my.sharepoint.com/personal/jnarvaez_shd_gov_co/Documents/Documentos/2025/FINANZAS/VIGENCIAS FUTURAS/INFORME CONCEJO/Segundo semestre 2024/"/>
    </mc:Choice>
  </mc:AlternateContent>
  <xr:revisionPtr revIDLastSave="27" documentId="14_{5D7A2790-E7A8-4142-8508-7CFE6691E6AE}" xr6:coauthVersionLast="47" xr6:coauthVersionMax="47" xr10:uidLastSave="{EDF6329F-8E14-41FF-B5A0-8D6120612DF8}"/>
  <bookViews>
    <workbookView xWindow="-120" yWindow="-120" windowWidth="29040" windowHeight="15840" activeTab="5" xr2:uid="{9D49773B-FBC4-4AA0-8C92-3C34A2CDE388}"/>
  </bookViews>
  <sheets>
    <sheet name="Ac_647_2016" sheetId="1" r:id="rId1"/>
    <sheet name="Ac_691_2017" sheetId="4" r:id="rId2"/>
    <sheet name="Ac_711_2018" sheetId="2" r:id="rId3"/>
    <sheet name="Ac_725_2018" sheetId="5" r:id="rId4"/>
    <sheet name="Ac_743_2019" sheetId="3" r:id="rId5"/>
    <sheet name="ACTAS_CONFIS_INV_2023" sheetId="10" r:id="rId6"/>
    <sheet name="EjecucionVF_2024_dic" sheetId="16" r:id="rId7"/>
    <sheet name="Actas_CONFIS_2024_dic." sheetId="17" r:id="rId8"/>
  </sheets>
  <definedNames>
    <definedName name="_xlnm._FilterDatabase" localSheetId="7" hidden="1">Actas_CONFIS_2024_dic.!$B$4:$C$100</definedName>
    <definedName name="_xlnm._FilterDatabase" localSheetId="5" hidden="1">ACTAS_CONFIS_INV_2023!$B$3:$F$21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D36" i="10" l="1"/>
  <c r="D37" i="10"/>
  <c r="E37" i="10" s="1"/>
  <c r="D38" i="10"/>
  <c r="E38" i="10" s="1"/>
  <c r="D39" i="10"/>
  <c r="E39" i="10" s="1"/>
  <c r="D40" i="10"/>
  <c r="C41" i="10"/>
  <c r="C40" i="10"/>
  <c r="C39" i="10"/>
  <c r="C38" i="10"/>
  <c r="C37" i="10"/>
  <c r="C36" i="10"/>
  <c r="F20" i="10"/>
  <c r="F19" i="10"/>
  <c r="F18" i="10"/>
  <c r="F16" i="10"/>
  <c r="F15" i="10"/>
  <c r="F14" i="10"/>
  <c r="F13" i="10"/>
  <c r="F12" i="10"/>
  <c r="F11" i="10"/>
  <c r="F10" i="10"/>
  <c r="F9" i="10"/>
  <c r="F8" i="10"/>
  <c r="F7" i="10"/>
  <c r="F6" i="10"/>
  <c r="F5" i="10"/>
  <c r="F4" i="10"/>
  <c r="E17" i="10"/>
  <c r="D17" i="10"/>
  <c r="C21" i="10"/>
  <c r="D21" i="10"/>
  <c r="E40" i="10" l="1"/>
  <c r="F17" i="10"/>
  <c r="C42" i="10"/>
  <c r="E36" i="10"/>
  <c r="D41" i="10"/>
  <c r="E41" i="10" s="1"/>
  <c r="E21" i="10"/>
  <c r="F21" i="10" s="1"/>
  <c r="D42" i="10" l="1"/>
  <c r="E42" i="10" s="1"/>
</calcChain>
</file>

<file path=xl/sharedStrings.xml><?xml version="1.0" encoding="utf-8"?>
<sst xmlns="http://schemas.openxmlformats.org/spreadsheetml/2006/main" count="250" uniqueCount="157">
  <si>
    <t>Entidad</t>
  </si>
  <si>
    <t>Ejecución Acuerdo 647 de 2016 (Millones de $)</t>
  </si>
  <si>
    <t>112 Secretaría de Educación del Distrito (SED)</t>
  </si>
  <si>
    <t>Ejecución Acuerdo 711 de 2018 (Millones de $)</t>
  </si>
  <si>
    <t>Ejecución Acuerdo 743 de 2019 (Millones de $)</t>
  </si>
  <si>
    <t>201 Fondo Financiero Distrital de Salud (FFDS)</t>
  </si>
  <si>
    <t>111 Secretaría Distrital de Hacienda (SHD) - Unidad Ejecutora 02 </t>
  </si>
  <si>
    <t>Ejecución Acuerdo 691 de 2017 (Millones de $)</t>
  </si>
  <si>
    <t>Ejecución Acuerdo 725 de 2018 (Millones de $)</t>
  </si>
  <si>
    <t>Autorización Vigencia           2019-2027</t>
  </si>
  <si>
    <t>Total general</t>
  </si>
  <si>
    <t>Total</t>
  </si>
  <si>
    <t>Vigencias Futuras - Aprobadas por Entidad</t>
  </si>
  <si>
    <t>110 SEC.GOBIERNO</t>
  </si>
  <si>
    <t>111 SHD</t>
  </si>
  <si>
    <t>120 SDP</t>
  </si>
  <si>
    <t>121 SDMUJER</t>
  </si>
  <si>
    <t>SEC GRAL</t>
  </si>
  <si>
    <t>112 SED</t>
  </si>
  <si>
    <t>113 SDM</t>
  </si>
  <si>
    <t>122 SDIS</t>
  </si>
  <si>
    <t>201 FFDS</t>
  </si>
  <si>
    <t>204 IDU</t>
  </si>
  <si>
    <t>501 ATENEA</t>
  </si>
  <si>
    <t>Presupuesto Anual Distrital</t>
  </si>
  <si>
    <t>Concepto</t>
  </si>
  <si>
    <t>I. VIGENCIAS FUTURAS ORDINARIAS</t>
  </si>
  <si>
    <t>Ingresos corrientes (Sobretasa a la gasolina)</t>
  </si>
  <si>
    <t>Recursos de crédito</t>
  </si>
  <si>
    <t>Recursos de capital (liberación de reservas ETB)</t>
  </si>
  <si>
    <t>Ingresos corrientes</t>
  </si>
  <si>
    <t>Tasa Aeroportuaria-Troncal Cll 13</t>
  </si>
  <si>
    <t>Recursos de Crédito</t>
  </si>
  <si>
    <t>Recursos Administración Central</t>
  </si>
  <si>
    <t>II. VIGENCIAS FUTURAS EXCEPCIONALES</t>
  </si>
  <si>
    <t>Transferencias de la Nación (SGP educación)</t>
  </si>
  <si>
    <t>Transferencias de la Nación (SGP)</t>
  </si>
  <si>
    <t>III. VIGENCIAS FUTURAS EXCEPCIONALES- APP</t>
  </si>
  <si>
    <t>TOTALES</t>
  </si>
  <si>
    <t>Elaboró : Dirección distrital de Presupuesto / Subdirección de Finanzas Distritales</t>
  </si>
  <si>
    <t>Valores constantes de aprobación</t>
  </si>
  <si>
    <t>Fuente . Base ejecuciones presupuestales -</t>
  </si>
  <si>
    <t>Apropiación Vigente 2024</t>
  </si>
  <si>
    <t>Ejecución 2018-2023</t>
  </si>
  <si>
    <t>Ejecución 2019-2023</t>
  </si>
  <si>
    <t>Ejecución 2017-2023</t>
  </si>
  <si>
    <t>Ejecución 2023</t>
  </si>
  <si>
    <t>Actas CONFIS 2024</t>
  </si>
  <si>
    <t>Vigencias Futuras en ejecución 2024 por Entidad para Gastos de Inversión (Millones de $)</t>
  </si>
  <si>
    <t>Vigencias Futuras - Seguimiento junio 2024</t>
  </si>
  <si>
    <t>Apropiación Disponible 2024</t>
  </si>
  <si>
    <t>Elaboró : Dirección Distrital de Presupuesto / Subdirección de Finanzas Distritales</t>
  </si>
  <si>
    <t>Fuente . Base ejecuciones presupuestales sistema BogData -</t>
  </si>
  <si>
    <t xml:space="preserve">Seguimiento mes de junio - Cifras en millones de pesos - </t>
  </si>
  <si>
    <t>Vigencias Futuras en ejecución por fuentes de financiación 2024</t>
  </si>
  <si>
    <t>Acuerdo 691 de 2017</t>
  </si>
  <si>
    <t xml:space="preserve"> Acuerdo 725 de 2018</t>
  </si>
  <si>
    <t>Acta Confis No. 12_2022_ATENEA-IDU</t>
  </si>
  <si>
    <t>Acta Confis No. 14_2022_SHD-LINEA METRO2-TRONCAL CL13</t>
  </si>
  <si>
    <t>Acta Confis No. 26_2022_FFDS</t>
  </si>
  <si>
    <t xml:space="preserve"> Acuerdo 647 de 2016</t>
  </si>
  <si>
    <t xml:space="preserve"> Acuerdo 711 de 2018</t>
  </si>
  <si>
    <t xml:space="preserve"> Acuerdo 743 de 2019_FFDS</t>
  </si>
  <si>
    <t>Ingreso Corriente  RB-Administrados de destinación especifica</t>
  </si>
  <si>
    <t>Acta Confis No. 002_2023_ATENEA</t>
  </si>
  <si>
    <t>Acta Confis No. 006_2023_IDU</t>
  </si>
  <si>
    <t>Acta Confis No. 008_2023_SDHT</t>
  </si>
  <si>
    <t>Acta Confis No. 012_2023_IDU</t>
  </si>
  <si>
    <t>Ingreso Corriente RB-Administrados de libre destinación</t>
  </si>
  <si>
    <t>Ingreso Corriente RB-Gestión de activos</t>
  </si>
  <si>
    <t>Ingreso Corriente RF-Administrados de destinación especifica</t>
  </si>
  <si>
    <t>Ingreso Corriente  RF-Administrados de libre destinación</t>
  </si>
  <si>
    <t>Acta Confis No. 018_2023_SED_ATENEA</t>
  </si>
  <si>
    <t>Acta Confis No. 25_2022_SED</t>
  </si>
  <si>
    <t>111 - Secretaría Distrital de Hacienda</t>
  </si>
  <si>
    <t>112 - Secretaría de Educación del Distrito</t>
  </si>
  <si>
    <t>118 - Secretaría Distrital del Hábitat</t>
  </si>
  <si>
    <t>201 - Fondo Financiero de Salud - FFDS</t>
  </si>
  <si>
    <t>204 - Instituto de Desarrollo Urbano - IDU</t>
  </si>
  <si>
    <t>501 - Agencia Distrital para la Educación Superior la Ciencia y la Tecnología - ATENEA</t>
  </si>
  <si>
    <t>111 SDH</t>
  </si>
  <si>
    <t>118 SDHT</t>
  </si>
  <si>
    <t>Autorización Vigencia / Valor</t>
  </si>
  <si>
    <r>
      <t xml:space="preserve">Ac_CONFIS_018_2023 - </t>
    </r>
    <r>
      <rPr>
        <sz val="8"/>
        <color theme="1"/>
        <rFont val="Calibri"/>
        <family val="2"/>
        <scheme val="minor"/>
      </rPr>
      <t>Vigencia 2024 a 2039</t>
    </r>
    <r>
      <rPr>
        <sz val="11"/>
        <color theme="1"/>
        <rFont val="Calibri"/>
        <family val="2"/>
        <scheme val="minor"/>
      </rPr>
      <t xml:space="preserve"> -</t>
    </r>
  </si>
  <si>
    <r>
      <t xml:space="preserve">Ac_CONFIS_025_2022 - </t>
    </r>
    <r>
      <rPr>
        <sz val="8"/>
        <color theme="1"/>
        <rFont val="Calibri"/>
        <family val="2"/>
        <scheme val="minor"/>
      </rPr>
      <t>Vigencia 2023 a 2024</t>
    </r>
    <r>
      <rPr>
        <sz val="11"/>
        <color theme="1"/>
        <rFont val="Calibri"/>
        <family val="2"/>
        <scheme val="minor"/>
      </rPr>
      <t xml:space="preserve"> -</t>
    </r>
  </si>
  <si>
    <r>
      <t xml:space="preserve">Ac_CONFIS_08_2023 - </t>
    </r>
    <r>
      <rPr>
        <sz val="8"/>
        <color theme="1"/>
        <rFont val="Calibri"/>
        <family val="2"/>
        <scheme val="minor"/>
      </rPr>
      <t>Vigencia 2024 a 2025</t>
    </r>
    <r>
      <rPr>
        <sz val="11"/>
        <color theme="1"/>
        <rFont val="Calibri"/>
        <family val="2"/>
        <scheme val="minor"/>
      </rPr>
      <t xml:space="preserve"> -</t>
    </r>
  </si>
  <si>
    <r>
      <t xml:space="preserve">Ac_CONFIS_026_2022 - </t>
    </r>
    <r>
      <rPr>
        <sz val="8"/>
        <color theme="1"/>
        <rFont val="Calibri"/>
        <family val="2"/>
        <scheme val="minor"/>
      </rPr>
      <t>Vigencia 2023 a 2026</t>
    </r>
    <r>
      <rPr>
        <sz val="11"/>
        <color theme="1"/>
        <rFont val="Calibri"/>
        <family val="2"/>
        <scheme val="minor"/>
      </rPr>
      <t xml:space="preserve"> -</t>
    </r>
  </si>
  <si>
    <r>
      <t xml:space="preserve">Ac_CONFIS_012_2022 - </t>
    </r>
    <r>
      <rPr>
        <sz val="8"/>
        <color theme="1"/>
        <rFont val="Calibri"/>
        <family val="2"/>
        <scheme val="minor"/>
      </rPr>
      <t>Vigencia 2023 a 2024</t>
    </r>
    <r>
      <rPr>
        <sz val="11"/>
        <color theme="1"/>
        <rFont val="Calibri"/>
        <family val="2"/>
        <scheme val="minor"/>
      </rPr>
      <t xml:space="preserve"> -</t>
    </r>
  </si>
  <si>
    <r>
      <t xml:space="preserve">Ac_CONFIS_012_2023 - </t>
    </r>
    <r>
      <rPr>
        <sz val="8"/>
        <color theme="1"/>
        <rFont val="Calibri"/>
        <family val="2"/>
        <scheme val="minor"/>
      </rPr>
      <t>Vigencia 2024</t>
    </r>
    <r>
      <rPr>
        <sz val="11"/>
        <color theme="1"/>
        <rFont val="Calibri"/>
        <family val="2"/>
        <scheme val="minor"/>
      </rPr>
      <t xml:space="preserve"> -</t>
    </r>
  </si>
  <si>
    <r>
      <t xml:space="preserve">Ac_CONFIS_06_2023 - </t>
    </r>
    <r>
      <rPr>
        <sz val="8"/>
        <color theme="1"/>
        <rFont val="Calibri"/>
        <family val="2"/>
        <scheme val="minor"/>
      </rPr>
      <t>Vigencia 2024 a 2025</t>
    </r>
    <r>
      <rPr>
        <sz val="11"/>
        <color theme="1"/>
        <rFont val="Calibri"/>
        <family val="2"/>
        <scheme val="minor"/>
      </rPr>
      <t xml:space="preserve"> -</t>
    </r>
  </si>
  <si>
    <r>
      <t xml:space="preserve">Ac_CONFIS_012_2022- </t>
    </r>
    <r>
      <rPr>
        <sz val="8"/>
        <color theme="1"/>
        <rFont val="Calibri"/>
        <family val="2"/>
        <scheme val="minor"/>
      </rPr>
      <t>Vigencia 2023 a 2029</t>
    </r>
    <r>
      <rPr>
        <sz val="11"/>
        <color theme="1"/>
        <rFont val="Calibri"/>
        <family val="2"/>
        <scheme val="minor"/>
      </rPr>
      <t xml:space="preserve"> -</t>
    </r>
  </si>
  <si>
    <r>
      <t>Ac_CONFIS_018_2023 -</t>
    </r>
    <r>
      <rPr>
        <sz val="8"/>
        <color theme="1"/>
        <rFont val="Calibri"/>
        <family val="2"/>
        <scheme val="minor"/>
      </rPr>
      <t xml:space="preserve"> Vigencia 2024 a 2029</t>
    </r>
    <r>
      <rPr>
        <sz val="11"/>
        <color theme="1"/>
        <rFont val="Calibri"/>
        <family val="2"/>
        <scheme val="minor"/>
      </rPr>
      <t xml:space="preserve"> -</t>
    </r>
  </si>
  <si>
    <r>
      <t xml:space="preserve">Ac_CONFIS_02_2023 - </t>
    </r>
    <r>
      <rPr>
        <sz val="8"/>
        <color theme="1"/>
        <rFont val="Calibri"/>
        <family val="2"/>
        <scheme val="minor"/>
      </rPr>
      <t>Vigencia 2024 a 2030</t>
    </r>
    <r>
      <rPr>
        <sz val="11"/>
        <color theme="1"/>
        <rFont val="Calibri"/>
        <family val="2"/>
        <scheme val="minor"/>
      </rPr>
      <t xml:space="preserve"> -</t>
    </r>
  </si>
  <si>
    <t>Ejecución 2024 (a 31 de dic)</t>
  </si>
  <si>
    <t>Compromisos Acumulados ene a dic 2024</t>
  </si>
  <si>
    <t>% Ejecución  2024_dic</t>
  </si>
  <si>
    <t>Aprobadas durante 2024 por entidad, proyecto y fuente</t>
  </si>
  <si>
    <t>Apropiación Inicial 
2024</t>
  </si>
  <si>
    <t>Apropiacin Disponible
2024</t>
  </si>
  <si>
    <t>Compromisos Acumulados</t>
  </si>
  <si>
    <t>Giros Acumulados</t>
  </si>
  <si>
    <t>0112-01-SECRETARÍA DE EDUCACIÓN DEL DISTRITO</t>
  </si>
  <si>
    <t>0113-02-SECRETARÍA DISTRITAL DE MOVILIDAD</t>
  </si>
  <si>
    <t>0122-01-SECRETARÍA DISTRITAL DE INTEGRACIÓN SOCIAL</t>
  </si>
  <si>
    <t>0137-01-SECRETARÍA DISTRITAL DE SEGURIDAD, CONVIVENCIA Y JUSTICIA</t>
  </si>
  <si>
    <t xml:space="preserve">0204-01-INSTITUTO DE DESARROLLO URBANO  </t>
  </si>
  <si>
    <t>0227-01-UNIDAD ADMINISTRATIVA ESPECIAL DE REHABILITACIÓN Y MANTENIMIENTO VIAL</t>
  </si>
  <si>
    <t>0111-01-SECRETARÍA DISTRITAL DE HACIENDA</t>
  </si>
  <si>
    <t>0111-04-SECRETARÍA DISTRITAL DE HACIENDA</t>
  </si>
  <si>
    <t xml:space="preserve">0201-01-FONDO FINANCIERO DE SALUD </t>
  </si>
  <si>
    <t>0215-01-FUNDACIÓN GILBERTO ALZATE AVENDAÑO</t>
  </si>
  <si>
    <t xml:space="preserve">0120-01-SECRETARÍA DISTRITAL DE PLANEACIÓN </t>
  </si>
  <si>
    <t>0235-01-CONTRALORÍA DISTRITAL</t>
  </si>
  <si>
    <t>0104-01-SECRETARÍA GENERAL</t>
  </si>
  <si>
    <t>0117-01-SECRETARÍA DISTRITAL DE DESARROLLO ECONOMICO</t>
  </si>
  <si>
    <t>0105-01-VEEDURÍA DISTRITAL</t>
  </si>
  <si>
    <t>0102-01-PERSONERÍA DE BOGOTÁ</t>
  </si>
  <si>
    <t>0110-01-SECRETARÍA DISTRITAL DE GOBIERNO</t>
  </si>
  <si>
    <t>0111-03-SECRETARÍA DISTRITAL DE HACIENDA</t>
  </si>
  <si>
    <t>0206-01-FONDO DE PRESTACIONES ECONÓMICAS, CESANTÍAS Y PENSIONES</t>
  </si>
  <si>
    <t>0226-01-DEPARTAMENTO ADMINISTRATIVO DE CATASTRO DISTRITAL</t>
  </si>
  <si>
    <t>0119-01-SECRETARÍA DE CULTURA, RECREACIÓN Y DEPORTE</t>
  </si>
  <si>
    <t>0208-01-CAJA DE LA VIVIENDA POPULAR</t>
  </si>
  <si>
    <t>0213-01-INSTITUTO DISTRITAL DE PATRIMONIO CULTURAL</t>
  </si>
  <si>
    <t>0126-01-SECRETARÍA DISTRITAL DE AMBIENTE</t>
  </si>
  <si>
    <t>0228-01-UNIDAD ADMINISTRATIVA ESPECIAL DE SERVICIOS PÚBLICOS</t>
  </si>
  <si>
    <t>0501-01-ATENEA</t>
  </si>
  <si>
    <t>0118-01-SECRETARÍA DISTRITAL DEL HÁBITAT</t>
  </si>
  <si>
    <t>Acta Confis No. 002_2024</t>
  </si>
  <si>
    <t>Acta Confis No. 003_2024</t>
  </si>
  <si>
    <t>Acta Confis No. 006_2024</t>
  </si>
  <si>
    <t>Acta Confis No. 008_2024</t>
  </si>
  <si>
    <t>Acta Confis No. 010_2024</t>
  </si>
  <si>
    <t>Acta Confis No. 011_2024</t>
  </si>
  <si>
    <t>Acta Confis No. 012_2024</t>
  </si>
  <si>
    <t>Acta Confis No. 013_2024</t>
  </si>
  <si>
    <t>Acta Confis No. 014_2024</t>
  </si>
  <si>
    <t>Acta Confis No. 016_2024</t>
  </si>
  <si>
    <t>Acta Confis No. 018_2024</t>
  </si>
  <si>
    <t>Acta Confis No. 020_2024</t>
  </si>
  <si>
    <t>Acta Confis No. 022_2024</t>
  </si>
  <si>
    <t>Acta Confis No. 023_2024</t>
  </si>
  <si>
    <t>Funcionamiento</t>
  </si>
  <si>
    <t>Inversión</t>
  </si>
  <si>
    <t>Deuda</t>
  </si>
  <si>
    <t>Autorización DDP</t>
  </si>
  <si>
    <t>Acta Confis/Tipo Gasto/Entidad</t>
  </si>
  <si>
    <t>*Valores constantes del año de autorización.</t>
  </si>
  <si>
    <t>Nota: Los valores de ejecución y apropiación están dados en corrientes de cada vigencia.</t>
  </si>
  <si>
    <t>Fuente: Información registrada en el módulo de Vigencias Futuras del Sistema Bogdata.</t>
  </si>
  <si>
    <t>Autorización Vigencia           2017-2026*</t>
  </si>
  <si>
    <t>Autorización Vigencia           2018-2041*</t>
  </si>
  <si>
    <t>Autorización Vigencia           2019-2028*</t>
  </si>
  <si>
    <t>*Valores constantes del año de autorización.*</t>
  </si>
  <si>
    <t>Autorización Vigencia           2023-2037*</t>
  </si>
  <si>
    <r>
      <t xml:space="preserve">Ac_CONFIS_014_2022 - </t>
    </r>
    <r>
      <rPr>
        <sz val="8"/>
        <color theme="1"/>
        <rFont val="Calibri"/>
        <family val="2"/>
        <scheme val="minor"/>
      </rPr>
      <t xml:space="preserve">Vigencia 2023 a 2037 </t>
    </r>
    <r>
      <rPr>
        <sz val="11"/>
        <color theme="1"/>
        <rFont val="Calibri"/>
        <family val="2"/>
        <scheme val="minor"/>
      </rPr>
      <t xml:space="preserve">- </t>
    </r>
    <r>
      <rPr>
        <vertAlign val="superscript"/>
        <sz val="11"/>
        <color theme="1"/>
        <rFont val="Calibri"/>
        <family val="2"/>
        <scheme val="minor"/>
      </rPr>
      <t>(1)</t>
    </r>
  </si>
  <si>
    <t>1. El valor de autorización es constantes del año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</si>
</sst>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43" formatCode="_-* #,##0.00_-;\-* #,##0.00_-;_-* &quot;-&quot;??_-;_-@_-"/>
    <numFmt numFmtId="164" formatCode="#,##0,,"/>
    <numFmt numFmtId="165" formatCode="_-* #,##0_-;\-* #,##0_-;_-* &quot;-&quot;??_-;_-@_-"/>
    <numFmt numFmtId="166" formatCode="0.0%"/>
    <numFmt numFmtId="167" formatCode="#,###,,"/>
    <numFmt numFmtId="168" formatCode="#,##0,,,"/>
  </numFmts>
  <fonts count="1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0"/>
      <name val="Arial"/>
      <family val="2"/>
    </font>
    <font>
      <sz val="10"/>
      <color rgb="FF000000"/>
      <name val="Arial"/>
      <family val="2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0"/>
      <color theme="1"/>
      <name val="Arial"/>
      <family val="2"/>
    </font>
    <font>
      <b/>
      <sz val="8"/>
      <color theme="1"/>
      <name val="Calibri"/>
      <family val="2"/>
      <scheme val="minor"/>
    </font>
    <font>
      <b/>
      <sz val="11"/>
      <name val="Calibri"/>
      <family val="2"/>
    </font>
    <font>
      <sz val="11"/>
      <name val="Calibri"/>
      <family val="2"/>
    </font>
    <font>
      <b/>
      <sz val="11"/>
      <color rgb="FF92D050"/>
      <name val="Calibri"/>
      <family val="2"/>
    </font>
    <font>
      <vertAlign val="superscript"/>
      <sz val="11"/>
      <color theme="1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4" tint="0.39997558519241921"/>
        <bgColor theme="4" tint="0.39997558519241921"/>
      </patternFill>
    </fill>
    <fill>
      <patternFill patternType="solid">
        <fgColor theme="4" tint="-0.499984740745262"/>
        <bgColor indexed="64"/>
      </patternFill>
    </fill>
    <fill>
      <patternFill patternType="solid">
        <fgColor rgb="FF33CCCC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31">
    <border>
      <left/>
      <right/>
      <top/>
      <bottom/>
      <diagonal/>
    </border>
    <border>
      <left/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 style="hair">
        <color indexed="64"/>
      </right>
      <top style="thick">
        <color indexed="64"/>
      </top>
      <bottom/>
      <diagonal/>
    </border>
    <border>
      <left style="hair">
        <color indexed="64"/>
      </left>
      <right/>
      <top style="thick">
        <color indexed="64"/>
      </top>
      <bottom/>
      <diagonal/>
    </border>
    <border>
      <left/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theme="4" tint="-0.249977111117893"/>
      </left>
      <right style="hair">
        <color theme="4" tint="-0.249977111117893"/>
      </right>
      <top style="hair">
        <color theme="4" tint="-0.249977111117893"/>
      </top>
      <bottom style="hair">
        <color theme="4" tint="-0.249977111117893"/>
      </bottom>
      <diagonal/>
    </border>
    <border>
      <left/>
      <right/>
      <top style="thin">
        <color theme="4" tint="0.79998168889431442"/>
      </top>
      <bottom style="thin">
        <color theme="4" tint="0.79998168889431442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 style="hair">
        <color theme="4" tint="-0.499984740745262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auto="1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auto="1"/>
      </right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 style="dashed">
        <color indexed="64"/>
      </bottom>
      <diagonal/>
    </border>
    <border>
      <left style="thin">
        <color indexed="64"/>
      </left>
      <right style="thin">
        <color indexed="64"/>
      </right>
      <top/>
      <bottom style="dashed">
        <color indexed="64"/>
      </bottom>
      <diagonal/>
    </border>
    <border>
      <left/>
      <right/>
      <top style="medium">
        <color theme="4" tint="-0.249977111117893"/>
      </top>
      <bottom/>
      <diagonal/>
    </border>
    <border>
      <left/>
      <right/>
      <top style="thin">
        <color theme="4" tint="-0.249977111117893"/>
      </top>
      <bottom style="medium">
        <color theme="4" tint="-0.249977111117893"/>
      </bottom>
      <diagonal/>
    </border>
  </borders>
  <cellStyleXfs count="6">
    <xf numFmtId="0" fontId="0" fillId="0" borderId="0"/>
    <xf numFmtId="9" fontId="1" fillId="0" borderId="0" applyFont="0" applyFill="0" applyBorder="0" applyAlignment="0" applyProtection="0"/>
    <xf numFmtId="0" fontId="7" fillId="0" borderId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1" fillId="0" borderId="0" applyFont="0" applyFill="0" applyBorder="0" applyAlignment="0" applyProtection="0"/>
  </cellStyleXfs>
  <cellXfs count="86">
    <xf numFmtId="0" fontId="0" fillId="0" borderId="0" xfId="0"/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3" fillId="0" borderId="4" xfId="0" applyFont="1" applyBorder="1" applyAlignment="1">
      <alignment vertical="center" wrapText="1"/>
    </xf>
    <xf numFmtId="164" fontId="3" fillId="0" borderId="5" xfId="0" applyNumberFormat="1" applyFont="1" applyBorder="1" applyAlignment="1">
      <alignment horizontal="center" vertical="center" wrapText="1"/>
    </xf>
    <xf numFmtId="0" fontId="5" fillId="0" borderId="0" xfId="0" applyFont="1"/>
    <xf numFmtId="164" fontId="3" fillId="0" borderId="6" xfId="0" applyNumberFormat="1" applyFont="1" applyBorder="1" applyAlignment="1">
      <alignment horizontal="center" vertical="center" wrapText="1"/>
    </xf>
    <xf numFmtId="0" fontId="6" fillId="0" borderId="0" xfId="0" applyFont="1"/>
    <xf numFmtId="0" fontId="0" fillId="0" borderId="0" xfId="0" applyAlignment="1">
      <alignment wrapText="1"/>
    </xf>
    <xf numFmtId="164" fontId="0" fillId="0" borderId="0" xfId="0" applyNumberFormat="1" applyAlignment="1">
      <alignment wrapText="1"/>
    </xf>
    <xf numFmtId="0" fontId="4" fillId="0" borderId="0" xfId="0" applyFont="1"/>
    <xf numFmtId="165" fontId="2" fillId="2" borderId="7" xfId="0" applyNumberFormat="1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164" fontId="7" fillId="0" borderId="7" xfId="0" applyNumberFormat="1" applyFont="1" applyBorder="1" applyAlignment="1">
      <alignment vertical="center" wrapText="1"/>
    </xf>
    <xf numFmtId="166" fontId="7" fillId="0" borderId="7" xfId="0" applyNumberFormat="1" applyFont="1" applyBorder="1" applyAlignment="1">
      <alignment vertical="center" wrapText="1"/>
    </xf>
    <xf numFmtId="0" fontId="2" fillId="2" borderId="7" xfId="0" applyFont="1" applyFill="1" applyBorder="1" applyAlignment="1">
      <alignment horizontal="left" vertical="center" wrapText="1"/>
    </xf>
    <xf numFmtId="164" fontId="2" fillId="2" borderId="7" xfId="0" applyNumberFormat="1" applyFont="1" applyFill="1" applyBorder="1" applyAlignment="1">
      <alignment vertical="center" wrapText="1"/>
    </xf>
    <xf numFmtId="9" fontId="7" fillId="0" borderId="7" xfId="0" applyNumberFormat="1" applyFont="1" applyBorder="1" applyAlignment="1">
      <alignment vertical="center" wrapText="1"/>
    </xf>
    <xf numFmtId="164" fontId="0" fillId="0" borderId="0" xfId="0" applyNumberFormat="1"/>
    <xf numFmtId="0" fontId="12" fillId="0" borderId="0" xfId="0" applyFont="1" applyAlignment="1">
      <alignment horizontal="left" vertical="top" indent="1"/>
    </xf>
    <xf numFmtId="167" fontId="3" fillId="0" borderId="5" xfId="0" applyNumberFormat="1" applyFont="1" applyBorder="1" applyAlignment="1">
      <alignment horizontal="center" vertical="center" wrapText="1"/>
    </xf>
    <xf numFmtId="167" fontId="3" fillId="0" borderId="6" xfId="0" applyNumberFormat="1" applyFont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vertical="center" wrapText="1"/>
    </xf>
    <xf numFmtId="164" fontId="3" fillId="0" borderId="12" xfId="0" applyNumberFormat="1" applyFont="1" applyBorder="1" applyAlignment="1">
      <alignment horizontal="center" vertical="center" wrapText="1"/>
    </xf>
    <xf numFmtId="164" fontId="3" fillId="0" borderId="13" xfId="0" applyNumberFormat="1" applyFont="1" applyBorder="1" applyAlignment="1">
      <alignment horizontal="center" vertical="center" wrapText="1"/>
    </xf>
    <xf numFmtId="0" fontId="8" fillId="0" borderId="8" xfId="0" applyFont="1" applyBorder="1" applyAlignment="1">
      <alignment horizontal="left" vertical="center" wrapText="1"/>
    </xf>
    <xf numFmtId="167" fontId="12" fillId="0" borderId="0" xfId="0" applyNumberFormat="1" applyFont="1" applyAlignment="1">
      <alignment vertical="top"/>
    </xf>
    <xf numFmtId="167" fontId="0" fillId="0" borderId="0" xfId="0" applyNumberFormat="1"/>
    <xf numFmtId="0" fontId="8" fillId="0" borderId="7" xfId="0" applyFont="1" applyBorder="1" applyAlignment="1">
      <alignment horizontal="left" vertical="center" wrapText="1"/>
    </xf>
    <xf numFmtId="0" fontId="8" fillId="0" borderId="14" xfId="0" applyFont="1" applyBorder="1" applyAlignment="1">
      <alignment horizontal="left" vertical="center" wrapText="1"/>
    </xf>
    <xf numFmtId="164" fontId="7" fillId="0" borderId="14" xfId="0" applyNumberFormat="1" applyFont="1" applyBorder="1" applyAlignment="1">
      <alignment vertical="center" wrapText="1"/>
    </xf>
    <xf numFmtId="9" fontId="7" fillId="0" borderId="14" xfId="0" applyNumberFormat="1" applyFont="1" applyBorder="1" applyAlignment="1">
      <alignment vertical="center" wrapText="1"/>
    </xf>
    <xf numFmtId="165" fontId="2" fillId="2" borderId="15" xfId="0" applyNumberFormat="1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165" fontId="10" fillId="0" borderId="0" xfId="4" applyNumberFormat="1" applyFont="1" applyBorder="1"/>
    <xf numFmtId="168" fontId="0" fillId="0" borderId="0" xfId="0" applyNumberFormat="1"/>
    <xf numFmtId="165" fontId="15" fillId="3" borderId="21" xfId="4" applyNumberFormat="1" applyFont="1" applyFill="1" applyBorder="1" applyAlignment="1">
      <alignment horizontal="left" indent="3"/>
    </xf>
    <xf numFmtId="165" fontId="15" fillId="3" borderId="21" xfId="4" applyNumberFormat="1" applyFont="1" applyFill="1" applyBorder="1" applyAlignment="1">
      <alignment horizontal="left" vertical="center" indent="3"/>
    </xf>
    <xf numFmtId="165" fontId="15" fillId="3" borderId="22" xfId="4" applyNumberFormat="1" applyFont="1" applyFill="1" applyBorder="1" applyAlignment="1">
      <alignment horizontal="left" vertical="center" indent="3"/>
    </xf>
    <xf numFmtId="165" fontId="15" fillId="0" borderId="24" xfId="4" applyNumberFormat="1" applyFont="1" applyBorder="1" applyAlignment="1">
      <alignment horizontal="left" vertical="center" indent="3"/>
    </xf>
    <xf numFmtId="0" fontId="13" fillId="0" borderId="0" xfId="0" applyFont="1"/>
    <xf numFmtId="167" fontId="15" fillId="3" borderId="21" xfId="4" applyNumberFormat="1" applyFont="1" applyFill="1" applyBorder="1" applyAlignment="1">
      <alignment horizontal="right" vertical="center" wrapText="1"/>
    </xf>
    <xf numFmtId="167" fontId="15" fillId="3" borderId="21" xfId="4" applyNumberFormat="1" applyFont="1" applyFill="1" applyBorder="1"/>
    <xf numFmtId="0" fontId="0" fillId="3" borderId="0" xfId="0" applyFill="1"/>
    <xf numFmtId="164" fontId="10" fillId="5" borderId="9" xfId="0" applyNumberFormat="1" applyFont="1" applyFill="1" applyBorder="1" applyAlignment="1">
      <alignment vertical="center"/>
    </xf>
    <xf numFmtId="164" fontId="0" fillId="0" borderId="9" xfId="0" applyNumberFormat="1" applyBorder="1" applyAlignment="1">
      <alignment vertical="center"/>
    </xf>
    <xf numFmtId="164" fontId="2" fillId="2" borderId="7" xfId="4" applyNumberFormat="1" applyFont="1" applyFill="1" applyBorder="1" applyAlignment="1">
      <alignment vertical="center" wrapText="1"/>
    </xf>
    <xf numFmtId="0" fontId="10" fillId="5" borderId="9" xfId="0" applyFont="1" applyFill="1" applyBorder="1" applyAlignment="1">
      <alignment horizontal="left" vertical="center"/>
    </xf>
    <xf numFmtId="0" fontId="0" fillId="0" borderId="9" xfId="0" applyBorder="1" applyAlignment="1">
      <alignment horizontal="left" vertical="center"/>
    </xf>
    <xf numFmtId="166" fontId="10" fillId="5" borderId="9" xfId="1" applyNumberFormat="1" applyFont="1" applyFill="1" applyBorder="1" applyAlignment="1">
      <alignment vertical="center"/>
    </xf>
    <xf numFmtId="166" fontId="0" fillId="0" borderId="9" xfId="1" applyNumberFormat="1" applyFont="1" applyBorder="1" applyAlignment="1">
      <alignment vertical="center"/>
    </xf>
    <xf numFmtId="166" fontId="2" fillId="2" borderId="7" xfId="0" applyNumberFormat="1" applyFont="1" applyFill="1" applyBorder="1" applyAlignment="1">
      <alignment vertical="center" wrapText="1"/>
    </xf>
    <xf numFmtId="166" fontId="7" fillId="0" borderId="7" xfId="1" applyNumberFormat="1" applyFont="1" applyBorder="1" applyAlignment="1">
      <alignment vertical="center" wrapText="1"/>
    </xf>
    <xf numFmtId="9" fontId="10" fillId="5" borderId="9" xfId="1" applyFont="1" applyFill="1" applyBorder="1" applyAlignment="1">
      <alignment vertical="center"/>
    </xf>
    <xf numFmtId="9" fontId="0" fillId="0" borderId="9" xfId="1" applyFont="1" applyBorder="1" applyAlignment="1">
      <alignment vertical="center"/>
    </xf>
    <xf numFmtId="165" fontId="16" fillId="6" borderId="17" xfId="4" applyNumberFormat="1" applyFont="1" applyFill="1" applyBorder="1" applyAlignment="1">
      <alignment horizontal="center" vertical="center"/>
    </xf>
    <xf numFmtId="165" fontId="16" fillId="6" borderId="17" xfId="4" applyNumberFormat="1" applyFont="1" applyFill="1" applyBorder="1" applyAlignment="1">
      <alignment horizontal="center" vertical="center" wrapText="1"/>
    </xf>
    <xf numFmtId="165" fontId="14" fillId="7" borderId="18" xfId="4" applyNumberFormat="1" applyFont="1" applyFill="1" applyBorder="1"/>
    <xf numFmtId="167" fontId="14" fillId="7" borderId="19" xfId="4" applyNumberFormat="1" applyFont="1" applyFill="1" applyBorder="1" applyAlignment="1">
      <alignment horizontal="right" vertical="center" wrapText="1"/>
    </xf>
    <xf numFmtId="0" fontId="14" fillId="8" borderId="20" xfId="4" applyNumberFormat="1" applyFont="1" applyFill="1" applyBorder="1" applyAlignment="1">
      <alignment horizontal="left" vertical="center" indent="2"/>
    </xf>
    <xf numFmtId="167" fontId="14" fillId="8" borderId="20" xfId="4" applyNumberFormat="1" applyFont="1" applyFill="1" applyBorder="1" applyAlignment="1">
      <alignment horizontal="right" vertical="center"/>
    </xf>
    <xf numFmtId="165" fontId="15" fillId="0" borderId="22" xfId="4" applyNumberFormat="1" applyFont="1" applyFill="1" applyBorder="1" applyAlignment="1">
      <alignment horizontal="left" vertical="center" indent="3"/>
    </xf>
    <xf numFmtId="167" fontId="15" fillId="0" borderId="23" xfId="4" applyNumberFormat="1" applyFont="1" applyFill="1" applyBorder="1"/>
    <xf numFmtId="165" fontId="15" fillId="0" borderId="21" xfId="4" applyNumberFormat="1" applyFont="1" applyFill="1" applyBorder="1" applyAlignment="1">
      <alignment horizontal="left" vertical="center" indent="3"/>
    </xf>
    <xf numFmtId="167" fontId="15" fillId="0" borderId="21" xfId="4" applyNumberFormat="1" applyFont="1" applyFill="1" applyBorder="1" applyAlignment="1">
      <alignment horizontal="right" vertical="center" wrapText="1"/>
    </xf>
    <xf numFmtId="167" fontId="15" fillId="0" borderId="22" xfId="4" applyNumberFormat="1" applyFont="1" applyFill="1" applyBorder="1"/>
    <xf numFmtId="167" fontId="15" fillId="0" borderId="21" xfId="4" applyNumberFormat="1" applyFont="1" applyFill="1" applyBorder="1"/>
    <xf numFmtId="167" fontId="15" fillId="0" borderId="26" xfId="4" applyNumberFormat="1" applyFont="1" applyFill="1" applyBorder="1"/>
    <xf numFmtId="167" fontId="15" fillId="0" borderId="27" xfId="4" applyNumberFormat="1" applyFont="1" applyFill="1" applyBorder="1"/>
    <xf numFmtId="167" fontId="15" fillId="0" borderId="28" xfId="4" applyNumberFormat="1" applyFont="1" applyFill="1" applyBorder="1"/>
    <xf numFmtId="167" fontId="15" fillId="3" borderId="26" xfId="4" applyNumberFormat="1" applyFont="1" applyFill="1" applyBorder="1" applyAlignment="1">
      <alignment horizontal="right" vertical="center" wrapText="1"/>
    </xf>
    <xf numFmtId="165" fontId="15" fillId="3" borderId="27" xfId="4" applyNumberFormat="1" applyFont="1" applyFill="1" applyBorder="1" applyAlignment="1">
      <alignment horizontal="left" vertical="center" indent="3"/>
    </xf>
    <xf numFmtId="167" fontId="15" fillId="3" borderId="28" xfId="4" applyNumberFormat="1" applyFont="1" applyFill="1" applyBorder="1" applyAlignment="1">
      <alignment horizontal="right" vertical="center" wrapText="1"/>
    </xf>
    <xf numFmtId="165" fontId="16" fillId="4" borderId="25" xfId="4" applyNumberFormat="1" applyFont="1" applyFill="1" applyBorder="1" applyAlignment="1">
      <alignment vertical="center" wrapText="1"/>
    </xf>
    <xf numFmtId="167" fontId="16" fillId="4" borderId="25" xfId="4" applyNumberFormat="1" applyFont="1" applyFill="1" applyBorder="1" applyAlignment="1">
      <alignment horizontal="right" vertical="center" wrapText="1"/>
    </xf>
    <xf numFmtId="0" fontId="11" fillId="9" borderId="29" xfId="0" applyFont="1" applyFill="1" applyBorder="1"/>
    <xf numFmtId="0" fontId="9" fillId="10" borderId="0" xfId="0" applyFont="1" applyFill="1" applyAlignment="1">
      <alignment horizontal="left"/>
    </xf>
    <xf numFmtId="37" fontId="9" fillId="10" borderId="0" xfId="0" applyNumberFormat="1" applyFont="1" applyFill="1"/>
    <xf numFmtId="0" fontId="9" fillId="0" borderId="0" xfId="0" applyFont="1" applyAlignment="1">
      <alignment horizontal="left" indent="1"/>
    </xf>
    <xf numFmtId="37" fontId="9" fillId="0" borderId="0" xfId="0" applyNumberFormat="1" applyFont="1"/>
    <xf numFmtId="0" fontId="0" fillId="0" borderId="0" xfId="0" applyAlignment="1">
      <alignment horizontal="left" indent="2"/>
    </xf>
    <xf numFmtId="37" fontId="0" fillId="0" borderId="0" xfId="0" applyNumberFormat="1"/>
    <xf numFmtId="0" fontId="9" fillId="0" borderId="30" xfId="0" applyFont="1" applyBorder="1" applyAlignment="1">
      <alignment horizontal="left"/>
    </xf>
    <xf numFmtId="37" fontId="9" fillId="0" borderId="30" xfId="0" applyNumberFormat="1" applyFont="1" applyBorder="1"/>
  </cellXfs>
  <cellStyles count="6">
    <cellStyle name="Millares" xfId="4" builtinId="3"/>
    <cellStyle name="Millares 2" xfId="3" xr:uid="{E571ECE6-F48C-4458-878E-BF4E84B3ED78}"/>
    <cellStyle name="Millares 2 2" xfId="5" xr:uid="{C1CA79DD-5BE6-4D8D-890B-32F652351BD9}"/>
    <cellStyle name="Normal" xfId="0" builtinId="0"/>
    <cellStyle name="Normal 2" xfId="2" xr:uid="{45728B06-FE95-4CA3-9884-4D7516D9203B}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6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s-CO"/>
              <a:t>VF - Gastos de Inversión por Entidad</a:t>
            </a:r>
          </a:p>
        </c:rich>
      </c:tx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6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tx>
            <c:strRef>
              <c:f>ACTAS_CONFIS_INV_2023!$D$27</c:f>
              <c:strCache>
                <c:ptCount val="1"/>
                <c:pt idx="0">
                  <c:v>Compromisos Acumulados ene a dic 2024</c:v>
                </c:pt>
              </c:strCache>
            </c:strRef>
          </c:tx>
          <c:spPr>
            <a:gradFill rotWithShape="1">
              <a:gsLst>
                <a:gs pos="0">
                  <a:schemeClr val="accent1">
                    <a:satMod val="103000"/>
                    <a:lumMod val="102000"/>
                    <a:tint val="94000"/>
                  </a:schemeClr>
                </a:gs>
                <a:gs pos="50000">
                  <a:schemeClr val="accent1">
                    <a:satMod val="110000"/>
                    <a:lumMod val="100000"/>
                    <a:shade val="100000"/>
                  </a:schemeClr>
                </a:gs>
                <a:gs pos="100000">
                  <a:schemeClr val="accent1">
                    <a:lumMod val="99000"/>
                    <a:satMod val="120000"/>
                    <a:shade val="78000"/>
                  </a:schemeClr>
                </a:gs>
              </a:gsLst>
              <a:lin ang="5400000" scaled="0"/>
            </a:gradFill>
            <a:ln>
              <a:noFill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invertIfNegative val="0"/>
          <c:dLbls>
            <c:dLbl>
              <c:idx val="2"/>
              <c:layout>
                <c:manualLayout>
                  <c:x val="-6.0157563043796749E-17"/>
                  <c:y val="5.4142527528693225E-4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-5400000" spcFirstLastPara="1" vertOverflow="ellipsis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AAB4-43CC-8E4A-2C42FD4FE82D}"/>
                </c:ext>
              </c:extLst>
            </c:dLbl>
            <c:dLbl>
              <c:idx val="3"/>
              <c:layout>
                <c:manualLayout>
                  <c:x val="1.6406797633390494E-3"/>
                  <c:y val="1.0144768843864435E-2"/>
                </c:manualLayout>
              </c:layout>
              <c:spPr>
                <a:noFill/>
                <a:ln>
                  <a:noFill/>
                </a:ln>
                <a:effectLst/>
              </c:spPr>
              <c:txPr>
                <a:bodyPr rot="-5400000" spcFirstLastPara="1" vertOverflow="ellipsis" wrap="square" lIns="38100" tIns="19050" rIns="38100" bIns="19050" anchor="ctr" anchorCtr="1">
                  <a:spAutoFit/>
                </a:bodyPr>
                <a:lstStyle/>
                <a:p>
                  <a:pPr>
                    <a:defRPr sz="900" b="1" i="0" u="none" strike="noStrike" kern="1200" baseline="0">
                      <a:solidFill>
                        <a:sysClr val="windowText" lastClr="000000"/>
                      </a:solidFill>
                      <a:latin typeface="+mn-lt"/>
                      <a:ea typeface="+mn-ea"/>
                      <a:cs typeface="+mn-cs"/>
                    </a:defRPr>
                  </a:pPr>
                  <a:endParaRPr lang="es-CO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AAB4-43CC-8E4A-2C42FD4FE82D}"/>
                </c:ext>
              </c:extLst>
            </c:dLbl>
            <c:spPr>
              <a:noFill/>
              <a:ln>
                <a:noFill/>
              </a:ln>
              <a:effectLst/>
            </c:spPr>
            <c:txPr>
              <a:bodyPr rot="-5400000" spcFirstLastPara="1" vertOverflow="ellipsis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bg1"/>
                    </a:solidFill>
                    <a:latin typeface="+mn-lt"/>
                    <a:ea typeface="+mn-ea"/>
                    <a:cs typeface="+mn-cs"/>
                  </a:defRPr>
                </a:pPr>
                <a:endParaRPr lang="es-CO"/>
              </a:p>
            </c:txPr>
            <c:dLblPos val="ctr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cat>
            <c:strRef>
              <c:f>ACTAS_CONFIS_INV_2023!$B$28:$B$41</c:f>
              <c:strCache>
                <c:ptCount val="6"/>
                <c:pt idx="0">
                  <c:v>111 SDH</c:v>
                </c:pt>
                <c:pt idx="1">
                  <c:v>112 SED</c:v>
                </c:pt>
                <c:pt idx="2">
                  <c:v>118 SDHT</c:v>
                </c:pt>
                <c:pt idx="3">
                  <c:v>201 FFDS</c:v>
                </c:pt>
                <c:pt idx="4">
                  <c:v>204 IDU</c:v>
                </c:pt>
                <c:pt idx="5">
                  <c:v>501 ATENEA</c:v>
                </c:pt>
              </c:strCache>
            </c:strRef>
          </c:cat>
          <c:val>
            <c:numRef>
              <c:f>ACTAS_CONFIS_INV_2023!$D$28:$D$41</c:f>
              <c:numCache>
                <c:formatCode>#,##0,,</c:formatCode>
                <c:ptCount val="6"/>
                <c:pt idx="0">
                  <c:v>127836911313</c:v>
                </c:pt>
                <c:pt idx="1">
                  <c:v>188096842309</c:v>
                </c:pt>
                <c:pt idx="2">
                  <c:v>15846428162</c:v>
                </c:pt>
                <c:pt idx="3">
                  <c:v>55000000000</c:v>
                </c:pt>
                <c:pt idx="4">
                  <c:v>313955339332</c:v>
                </c:pt>
                <c:pt idx="5">
                  <c:v>252631708836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77D-451C-9BE6-5C241D4B93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269"/>
        <c:axId val="1160949104"/>
        <c:axId val="1146606048"/>
      </c:barChart>
      <c:lineChart>
        <c:grouping val="standard"/>
        <c:varyColors val="0"/>
        <c:ser>
          <c:idx val="1"/>
          <c:order val="1"/>
          <c:tx>
            <c:strRef>
              <c:f>ACTAS_CONFIS_INV_2023!$E$27</c:f>
              <c:strCache>
                <c:ptCount val="1"/>
                <c:pt idx="0">
                  <c:v>% Ejecución  2024_dic</c:v>
                </c:pt>
              </c:strCache>
            </c:strRef>
          </c:tx>
          <c:spPr>
            <a:ln w="34925" cap="rnd">
              <a:solidFill>
                <a:schemeClr val="accent2"/>
              </a:solidFill>
              <a:round/>
            </a:ln>
            <a:effectLst>
              <a:outerShdw blurRad="57150" dist="19050" dir="5400000" algn="ctr" rotWithShape="0">
                <a:srgbClr val="000000">
                  <a:alpha val="63000"/>
                </a:srgbClr>
              </a:outerShdw>
            </a:effectLst>
          </c:spPr>
          <c:marker>
            <c:symbol val="none"/>
          </c:marker>
          <c:dPt>
            <c:idx val="0"/>
            <c:marker>
              <c:symbol val="none"/>
            </c:marker>
            <c:bubble3D val="0"/>
            <c:spPr>
              <a:ln w="31750" cap="rnd">
                <a:solidFill>
                  <a:schemeClr val="accent2"/>
                </a:solidFill>
                <a:round/>
              </a:ln>
              <a:effectLst>
                <a:outerShdw blurRad="57150" dist="19050" dir="5400000" algn="ctr" rotWithShape="0">
                  <a:srgbClr val="000000">
                    <a:alpha val="63000"/>
                  </a:srgbClr>
                </a:outerShdw>
              </a:effectLst>
            </c:spPr>
            <c:extLst>
              <c:ext xmlns:c16="http://schemas.microsoft.com/office/drawing/2014/chart" uri="{C3380CC4-5D6E-409C-BE32-E72D297353CC}">
                <c16:uniqueId val="{00000001-20C2-4985-BB84-C6CC3F68A11E}"/>
              </c:ext>
            </c:extLst>
          </c:dPt>
          <c:cat>
            <c:strRef>
              <c:f>ACTAS_CONFIS_INV_2023!$B$28:$B$41</c:f>
              <c:strCache>
                <c:ptCount val="6"/>
                <c:pt idx="0">
                  <c:v>111 SDH</c:v>
                </c:pt>
                <c:pt idx="1">
                  <c:v>112 SED</c:v>
                </c:pt>
                <c:pt idx="2">
                  <c:v>118 SDHT</c:v>
                </c:pt>
                <c:pt idx="3">
                  <c:v>201 FFDS</c:v>
                </c:pt>
                <c:pt idx="4">
                  <c:v>204 IDU</c:v>
                </c:pt>
                <c:pt idx="5">
                  <c:v>501 ATENEA</c:v>
                </c:pt>
              </c:strCache>
            </c:strRef>
          </c:cat>
          <c:val>
            <c:numRef>
              <c:f>ACTAS_CONFIS_INV_2023!$E$28:$E$41</c:f>
              <c:numCache>
                <c:formatCode>0%</c:formatCode>
                <c:ptCount val="6"/>
                <c:pt idx="0" formatCode="0.0%">
                  <c:v>0.97315767235066186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F77D-451C-9BE6-5C241D4B930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0823792"/>
        <c:axId val="504368976"/>
      </c:lineChart>
      <c:valAx>
        <c:axId val="504368976"/>
        <c:scaling>
          <c:orientation val="minMax"/>
        </c:scaling>
        <c:delete val="0"/>
        <c:axPos val="r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0.0%" sourceLinked="1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040823792"/>
        <c:crosses val="max"/>
        <c:crossBetween val="between"/>
      </c:valAx>
      <c:catAx>
        <c:axId val="104082379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12700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504368976"/>
        <c:crosses val="autoZero"/>
        <c:auto val="1"/>
        <c:lblAlgn val="ctr"/>
        <c:lblOffset val="100"/>
        <c:noMultiLvlLbl val="0"/>
      </c:catAx>
      <c:valAx>
        <c:axId val="1146606048"/>
        <c:scaling>
          <c:orientation val="minMax"/>
        </c:scaling>
        <c:delete val="0"/>
        <c:axPos val="l"/>
        <c:numFmt formatCode="#,##0,," sourceLinked="1"/>
        <c:majorTickMark val="out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1" i="0" u="none" strike="noStrike" kern="1200" baseline="0">
                <a:solidFill>
                  <a:schemeClr val="bg1"/>
                </a:solidFill>
                <a:latin typeface="+mn-lt"/>
                <a:ea typeface="+mn-ea"/>
                <a:cs typeface="+mn-cs"/>
              </a:defRPr>
            </a:pPr>
            <a:endParaRPr lang="es-CO"/>
          </a:p>
        </c:txPr>
        <c:crossAx val="1160949104"/>
        <c:crosses val="autoZero"/>
        <c:crossBetween val="between"/>
      </c:valAx>
      <c:catAx>
        <c:axId val="1160949104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extTo"/>
        <c:crossAx val="1146606048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  <a:effectLst/>
      </c:spPr>
    </c:plotArea>
    <c:legend>
      <c:legendPos val="b"/>
      <c:layout>
        <c:manualLayout>
          <c:xMode val="edge"/>
          <c:yMode val="edge"/>
          <c:x val="0.2131021635720757"/>
          <c:y val="0.92605336424433748"/>
          <c:w val="0.67622226878558589"/>
          <c:h val="5.4550897014736179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900" b="1" i="0" u="none" strike="noStrike" kern="120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es-CO"/>
        </a:p>
      </c:txPr>
    </c:legend>
    <c:plotVisOnly val="1"/>
    <c:dispBlanksAs val="gap"/>
    <c:extLst>
      <c:ext xmlns:c16r3="http://schemas.microsoft.com/office/drawing/2017/03/chart" uri="{56B9EC1D-385E-4148-901F-78D8002777C0}">
        <c16r3:dataDisplayOptions16>
          <c16r3:dispNaAsBlank val="1"/>
        </c16r3:dataDisplayOptions16>
      </c:ext>
    </c:extLst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352">
  <cs:axisTitle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2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3">
      <cs:styleClr val="auto"/>
    </cs:fillRef>
    <cs:effectRef idx="3"/>
    <cs:fontRef idx="minor">
      <a:schemeClr val="tx1"/>
    </cs:fontRef>
  </cs:dataPoint>
  <cs:dataPoint3D>
    <cs:lnRef idx="0"/>
    <cs:fillRef idx="3">
      <cs:styleClr val="auto"/>
    </cs:fillRef>
    <cs:effectRef idx="3"/>
    <cs:fontRef idx="minor">
      <a:schemeClr val="tx1"/>
    </cs:fontRef>
  </cs:dataPoint3D>
  <cs:dataPointLine>
    <cs:lnRef idx="0">
      <cs:styleClr val="auto"/>
    </cs:lnRef>
    <cs:fillRef idx="3"/>
    <cs:effectRef idx="3"/>
    <cs:fontRef idx="minor">
      <a:schemeClr val="tx1"/>
    </cs:fontRef>
    <cs:spPr>
      <a:ln w="3492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3">
      <cs:styleClr val="auto"/>
    </cs:fillRef>
    <cs:effectRef idx="3"/>
    <cs:fontRef idx="minor">
      <a:schemeClr val="tx1"/>
    </cs:fontRef>
    <cs:spPr>
      <a:ln w="9525">
        <a:solidFill>
          <a:schemeClr val="phClr"/>
        </a:solidFill>
        <a:round/>
      </a:ln>
    </cs:spPr>
  </cs:dataPointMarker>
  <cs:dataPointMarkerLayout symbol="circle" size="6"/>
  <cs:dataPointWireframe>
    <cs:lnRef idx="0">
      <cs:styleClr val="auto"/>
    </cs:lnRef>
    <cs:fillRef idx="3"/>
    <cs:effectRef idx="3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lt1"/>
    </cs:fontRef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>
    <cs:lnRef idx="0"/>
    <cs:fillRef idx="0"/>
    <cs:effectRef idx="0"/>
    <cs:fontRef idx="minor">
      <a:schemeClr val="lt1"/>
    </cs:fontRef>
  </cs:plotArea>
  <cs:plotArea3D>
    <cs:lnRef idx="0"/>
    <cs:fillRef idx="0"/>
    <cs:effectRef idx="0"/>
    <cs:fontRef idx="minor">
      <a:schemeClr val="lt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spPr>
      <a:ln w="12700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600" b="1" kern="1200" baseline="0"/>
  </cs:title>
  <cs:trendline>
    <cs:lnRef idx="0">
      <cs:styleClr val="auto"/>
    </cs:lnRef>
    <cs:fillRef idx="0"/>
    <cs:effectRef idx="0"/>
    <cs:fontRef idx="minor">
      <a:schemeClr val="lt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lt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748077</xdr:colOff>
      <xdr:row>42</xdr:row>
      <xdr:rowOff>111672</xdr:rowOff>
    </xdr:from>
    <xdr:to>
      <xdr:col>6</xdr:col>
      <xdr:colOff>244719</xdr:colOff>
      <xdr:row>57</xdr:row>
      <xdr:rowOff>57883</xdr:rowOff>
    </xdr:to>
    <xdr:graphicFrame macro="">
      <xdr:nvGraphicFramePr>
        <xdr:cNvPr id="2" name="Gráfico 1">
          <a:extLst>
            <a:ext uri="{FF2B5EF4-FFF2-40B4-BE49-F238E27FC236}">
              <a16:creationId xmlns:a16="http://schemas.microsoft.com/office/drawing/2014/main" id="{D9F92CE7-ABDA-5F29-BA21-51F71984277C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F8DBB5-3030-4D4C-A21F-AC860BD838E1}">
  <sheetPr codeName="Hoja1"/>
  <dimension ref="B3:H8"/>
  <sheetViews>
    <sheetView showGridLines="0" zoomScale="120" zoomScaleNormal="120" workbookViewId="0">
      <selection activeCell="B6" sqref="B6:B8"/>
    </sheetView>
  </sheetViews>
  <sheetFormatPr baseColWidth="10" defaultRowHeight="15" x14ac:dyDescent="0.25"/>
  <cols>
    <col min="2" max="2" width="27.85546875" customWidth="1"/>
    <col min="3" max="3" width="15.140625" customWidth="1"/>
    <col min="4" max="4" width="14.42578125" customWidth="1"/>
    <col min="5" max="5" width="14.7109375" customWidth="1"/>
    <col min="6" max="6" width="15.28515625" customWidth="1"/>
  </cols>
  <sheetData>
    <row r="3" spans="2:8" ht="19.5" thickBot="1" x14ac:dyDescent="0.35">
      <c r="B3" s="6" t="s">
        <v>1</v>
      </c>
    </row>
    <row r="4" spans="2:8" ht="39" thickTop="1" x14ac:dyDescent="0.25">
      <c r="B4" s="1" t="s">
        <v>0</v>
      </c>
      <c r="C4" s="2" t="s">
        <v>150</v>
      </c>
      <c r="D4" s="2" t="s">
        <v>45</v>
      </c>
      <c r="E4" s="2" t="s">
        <v>42</v>
      </c>
      <c r="F4" s="3" t="s">
        <v>93</v>
      </c>
    </row>
    <row r="5" spans="2:8" ht="26.25" thickBot="1" x14ac:dyDescent="0.3">
      <c r="B5" s="4" t="s">
        <v>2</v>
      </c>
      <c r="C5" s="5">
        <v>817549000000</v>
      </c>
      <c r="D5" s="5">
        <v>623544715920</v>
      </c>
      <c r="E5" s="21">
        <v>116956746000</v>
      </c>
      <c r="F5" s="22">
        <v>116956746000</v>
      </c>
      <c r="H5" s="45"/>
    </row>
    <row r="6" spans="2:8" x14ac:dyDescent="0.25">
      <c r="B6" s="8" t="s">
        <v>147</v>
      </c>
    </row>
    <row r="7" spans="2:8" x14ac:dyDescent="0.25">
      <c r="B7" s="8" t="s">
        <v>148</v>
      </c>
    </row>
    <row r="8" spans="2:8" x14ac:dyDescent="0.25">
      <c r="B8" s="8" t="s">
        <v>149</v>
      </c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A830763-74A7-45C5-A679-042C4C658C1A}">
  <sheetPr codeName="Hoja2"/>
  <dimension ref="B3:H8"/>
  <sheetViews>
    <sheetView showGridLines="0" zoomScale="120" zoomScaleNormal="120" workbookViewId="0">
      <selection activeCell="C5" sqref="C5"/>
    </sheetView>
  </sheetViews>
  <sheetFormatPr baseColWidth="10" defaultRowHeight="15" x14ac:dyDescent="0.25"/>
  <cols>
    <col min="2" max="2" width="31.7109375" customWidth="1"/>
    <col min="3" max="3" width="13.5703125" customWidth="1"/>
    <col min="4" max="4" width="13.28515625" customWidth="1"/>
    <col min="5" max="5" width="14.28515625" customWidth="1"/>
    <col min="6" max="6" width="14.85546875" customWidth="1"/>
    <col min="7" max="7" width="14.140625" customWidth="1"/>
  </cols>
  <sheetData>
    <row r="3" spans="2:8" ht="19.5" thickBot="1" x14ac:dyDescent="0.35">
      <c r="B3" s="6" t="s">
        <v>7</v>
      </c>
    </row>
    <row r="4" spans="2:8" ht="39" thickTop="1" x14ac:dyDescent="0.25">
      <c r="B4" s="1" t="s">
        <v>0</v>
      </c>
      <c r="C4" s="1" t="s">
        <v>151</v>
      </c>
      <c r="D4" s="1" t="s">
        <v>43</v>
      </c>
      <c r="E4" s="1" t="s">
        <v>42</v>
      </c>
      <c r="F4" s="3" t="s">
        <v>93</v>
      </c>
    </row>
    <row r="5" spans="2:8" ht="38.25" customHeight="1" thickBot="1" x14ac:dyDescent="0.3">
      <c r="B5" s="4" t="s">
        <v>6</v>
      </c>
      <c r="C5" s="7">
        <v>6087644000000</v>
      </c>
      <c r="D5" s="7">
        <v>2202581344691</v>
      </c>
      <c r="E5" s="7">
        <v>542062435091</v>
      </c>
      <c r="F5" s="7">
        <v>542062435091</v>
      </c>
      <c r="H5" s="45"/>
    </row>
    <row r="6" spans="2:8" x14ac:dyDescent="0.25">
      <c r="B6" s="8" t="s">
        <v>147</v>
      </c>
    </row>
    <row r="7" spans="2:8" x14ac:dyDescent="0.25">
      <c r="B7" s="8" t="s">
        <v>148</v>
      </c>
    </row>
    <row r="8" spans="2:8" x14ac:dyDescent="0.25">
      <c r="B8" s="8" t="s">
        <v>149</v>
      </c>
      <c r="D8" s="19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D3769F6-E545-4C22-8DE3-E141F8B1B742}">
  <sheetPr codeName="Hoja3"/>
  <dimension ref="B3:H8"/>
  <sheetViews>
    <sheetView showGridLines="0" zoomScale="110" zoomScaleNormal="110" workbookViewId="0">
      <selection activeCell="C5" sqref="C5"/>
    </sheetView>
  </sheetViews>
  <sheetFormatPr baseColWidth="10" defaultRowHeight="15" x14ac:dyDescent="0.25"/>
  <cols>
    <col min="2" max="2" width="29.7109375" customWidth="1"/>
    <col min="3" max="5" width="17.140625" customWidth="1"/>
    <col min="6" max="6" width="15.42578125" customWidth="1"/>
  </cols>
  <sheetData>
    <row r="3" spans="2:8" ht="19.5" thickBot="1" x14ac:dyDescent="0.35">
      <c r="B3" s="6" t="s">
        <v>3</v>
      </c>
    </row>
    <row r="4" spans="2:8" ht="39" thickTop="1" x14ac:dyDescent="0.25">
      <c r="B4" s="1" t="s">
        <v>0</v>
      </c>
      <c r="C4" s="2" t="s">
        <v>152</v>
      </c>
      <c r="D4" s="2" t="s">
        <v>44</v>
      </c>
      <c r="E4" s="2" t="s">
        <v>42</v>
      </c>
      <c r="F4" s="3" t="s">
        <v>93</v>
      </c>
    </row>
    <row r="5" spans="2:8" ht="26.25" thickBot="1" x14ac:dyDescent="0.3">
      <c r="B5" s="4" t="s">
        <v>2</v>
      </c>
      <c r="C5" s="5">
        <v>369674000000</v>
      </c>
      <c r="D5" s="5">
        <v>176350313098</v>
      </c>
      <c r="E5" s="5">
        <v>53154473000</v>
      </c>
      <c r="F5" s="7">
        <v>53154473000</v>
      </c>
      <c r="H5" s="45"/>
    </row>
    <row r="6" spans="2:8" x14ac:dyDescent="0.25">
      <c r="B6" s="8" t="s">
        <v>147</v>
      </c>
    </row>
    <row r="7" spans="2:8" x14ac:dyDescent="0.25">
      <c r="B7" s="8" t="s">
        <v>148</v>
      </c>
      <c r="D7" s="19"/>
    </row>
    <row r="8" spans="2:8" x14ac:dyDescent="0.25">
      <c r="B8" s="8" t="s">
        <v>149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797879-173D-4722-93EE-CF95BAAFC089}">
  <sheetPr codeName="Hoja4"/>
  <dimension ref="B3:H8"/>
  <sheetViews>
    <sheetView showGridLines="0" zoomScale="110" zoomScaleNormal="110" workbookViewId="0">
      <selection activeCell="B7" sqref="B6:B8"/>
    </sheetView>
  </sheetViews>
  <sheetFormatPr baseColWidth="10" defaultRowHeight="15" x14ac:dyDescent="0.25"/>
  <cols>
    <col min="2" max="2" width="34" customWidth="1"/>
    <col min="3" max="7" width="14.7109375" customWidth="1"/>
  </cols>
  <sheetData>
    <row r="3" spans="2:8" ht="19.5" thickBot="1" x14ac:dyDescent="0.35">
      <c r="B3" s="6" t="s">
        <v>8</v>
      </c>
    </row>
    <row r="4" spans="2:8" ht="39" thickTop="1" x14ac:dyDescent="0.25">
      <c r="B4" s="23" t="s">
        <v>0</v>
      </c>
      <c r="C4" s="23" t="s">
        <v>9</v>
      </c>
      <c r="D4" s="23" t="s">
        <v>44</v>
      </c>
      <c r="E4" s="23" t="s">
        <v>42</v>
      </c>
      <c r="F4" s="3" t="s">
        <v>93</v>
      </c>
    </row>
    <row r="5" spans="2:8" ht="25.5" x14ac:dyDescent="0.25">
      <c r="B5" s="24" t="s">
        <v>5</v>
      </c>
      <c r="C5" s="25">
        <v>431668000000</v>
      </c>
      <c r="D5" s="25">
        <v>362101428000</v>
      </c>
      <c r="E5" s="25">
        <v>21098492000</v>
      </c>
      <c r="F5" s="26">
        <v>21098491166</v>
      </c>
      <c r="H5" s="45"/>
    </row>
    <row r="6" spans="2:8" x14ac:dyDescent="0.25">
      <c r="B6" s="8" t="s">
        <v>153</v>
      </c>
    </row>
    <row r="7" spans="2:8" x14ac:dyDescent="0.25">
      <c r="B7" s="8" t="s">
        <v>148</v>
      </c>
      <c r="D7" s="19"/>
    </row>
    <row r="8" spans="2:8" x14ac:dyDescent="0.25">
      <c r="B8" s="8" t="s">
        <v>149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1F3FED-4FBC-438D-97D0-8A79638E1F3C}">
  <sheetPr codeName="Hoja5"/>
  <dimension ref="B3:G8"/>
  <sheetViews>
    <sheetView showGridLines="0" zoomScale="110" zoomScaleNormal="110" workbookViewId="0">
      <selection activeCell="C5" sqref="C5"/>
    </sheetView>
  </sheetViews>
  <sheetFormatPr baseColWidth="10" defaultRowHeight="15" x14ac:dyDescent="0.25"/>
  <cols>
    <col min="2" max="2" width="40.28515625" customWidth="1"/>
    <col min="3" max="5" width="15.85546875" customWidth="1"/>
  </cols>
  <sheetData>
    <row r="3" spans="2:7" ht="19.5" thickBot="1" x14ac:dyDescent="0.35">
      <c r="B3" s="6" t="s">
        <v>4</v>
      </c>
    </row>
    <row r="4" spans="2:7" ht="39" thickTop="1" x14ac:dyDescent="0.25">
      <c r="B4" s="1" t="s">
        <v>0</v>
      </c>
      <c r="C4" s="1" t="s">
        <v>154</v>
      </c>
      <c r="D4" s="1" t="s">
        <v>46</v>
      </c>
      <c r="E4" s="1" t="s">
        <v>42</v>
      </c>
      <c r="F4" s="3" t="s">
        <v>93</v>
      </c>
    </row>
    <row r="5" spans="2:7" ht="28.5" customHeight="1" thickBot="1" x14ac:dyDescent="0.3">
      <c r="B5" s="4" t="s">
        <v>5</v>
      </c>
      <c r="C5" s="5">
        <v>1069210470000</v>
      </c>
      <c r="D5" s="5">
        <v>32356209359</v>
      </c>
      <c r="E5" s="5">
        <v>64184872000</v>
      </c>
      <c r="F5" s="7">
        <v>64184871827</v>
      </c>
      <c r="G5" s="45"/>
    </row>
    <row r="6" spans="2:7" x14ac:dyDescent="0.25">
      <c r="B6" s="8" t="s">
        <v>147</v>
      </c>
    </row>
    <row r="7" spans="2:7" x14ac:dyDescent="0.25">
      <c r="B7" s="8" t="s">
        <v>148</v>
      </c>
    </row>
    <row r="8" spans="2:7" x14ac:dyDescent="0.25">
      <c r="B8" s="8" t="s">
        <v>149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633395-9190-433D-9D19-30B6D6DD782A}">
  <sheetPr codeName="Hoja6"/>
  <dimension ref="B2:J59"/>
  <sheetViews>
    <sheetView showGridLines="0" tabSelected="1" topLeftCell="A14" zoomScale="145" zoomScaleNormal="145" workbookViewId="0">
      <selection activeCell="B22" sqref="B22:B25"/>
    </sheetView>
  </sheetViews>
  <sheetFormatPr baseColWidth="10" defaultRowHeight="15" x14ac:dyDescent="0.25"/>
  <cols>
    <col min="2" max="2" width="38.28515625" style="9" customWidth="1"/>
    <col min="3" max="4" width="20.140625" style="9" customWidth="1"/>
    <col min="5" max="5" width="16.85546875" style="9" bestFit="1" customWidth="1"/>
    <col min="6" max="6" width="16.85546875" customWidth="1"/>
  </cols>
  <sheetData>
    <row r="2" spans="2:6" ht="15.75" x14ac:dyDescent="0.25">
      <c r="B2" s="11" t="s">
        <v>48</v>
      </c>
    </row>
    <row r="3" spans="2:6" ht="38.25" x14ac:dyDescent="0.25">
      <c r="B3" s="12" t="s">
        <v>49</v>
      </c>
      <c r="C3" s="13" t="s">
        <v>82</v>
      </c>
      <c r="D3" s="13" t="s">
        <v>50</v>
      </c>
      <c r="E3" s="13" t="s">
        <v>94</v>
      </c>
      <c r="F3" s="13" t="s">
        <v>95</v>
      </c>
    </row>
    <row r="4" spans="2:6" x14ac:dyDescent="0.25">
      <c r="B4" s="49" t="s">
        <v>74</v>
      </c>
      <c r="C4" s="46">
        <v>9824497010331</v>
      </c>
      <c r="D4" s="46">
        <v>131363000000</v>
      </c>
      <c r="E4" s="46">
        <v>127836911313</v>
      </c>
      <c r="F4" s="51">
        <f>+E4/D4</f>
        <v>0.97315767235066186</v>
      </c>
    </row>
    <row r="5" spans="2:6" ht="17.25" x14ac:dyDescent="0.25">
      <c r="B5" s="50" t="s">
        <v>155</v>
      </c>
      <c r="C5" s="47">
        <v>9824497010331</v>
      </c>
      <c r="D5" s="47">
        <v>131363000000</v>
      </c>
      <c r="E5" s="47">
        <v>127836911313</v>
      </c>
      <c r="F5" s="52">
        <f t="shared" ref="F5:F20" si="0">+E5/D5</f>
        <v>0.97315767235066186</v>
      </c>
    </row>
    <row r="6" spans="2:6" x14ac:dyDescent="0.25">
      <c r="B6" s="49" t="s">
        <v>75</v>
      </c>
      <c r="C6" s="46">
        <v>510278033883</v>
      </c>
      <c r="D6" s="46">
        <v>188096842309</v>
      </c>
      <c r="E6" s="46">
        <v>188096842309</v>
      </c>
      <c r="F6" s="55">
        <f t="shared" si="0"/>
        <v>1</v>
      </c>
    </row>
    <row r="7" spans="2:6" x14ac:dyDescent="0.25">
      <c r="B7" s="50" t="s">
        <v>83</v>
      </c>
      <c r="C7" s="47">
        <v>320962147498</v>
      </c>
      <c r="D7" s="47">
        <v>87870784811</v>
      </c>
      <c r="E7" s="47">
        <v>87870784811</v>
      </c>
      <c r="F7" s="56">
        <f t="shared" si="0"/>
        <v>1</v>
      </c>
    </row>
    <row r="8" spans="2:6" x14ac:dyDescent="0.25">
      <c r="B8" s="50" t="s">
        <v>84</v>
      </c>
      <c r="C8" s="47">
        <v>189315886385</v>
      </c>
      <c r="D8" s="47">
        <v>100226057498</v>
      </c>
      <c r="E8" s="47">
        <v>100226057498</v>
      </c>
      <c r="F8" s="56">
        <f t="shared" si="0"/>
        <v>1</v>
      </c>
    </row>
    <row r="9" spans="2:6" x14ac:dyDescent="0.25">
      <c r="B9" s="49" t="s">
        <v>76</v>
      </c>
      <c r="C9" s="46">
        <v>19694862565</v>
      </c>
      <c r="D9" s="46">
        <v>15846428162</v>
      </c>
      <c r="E9" s="46">
        <v>15846428162</v>
      </c>
      <c r="F9" s="55">
        <f t="shared" si="0"/>
        <v>1</v>
      </c>
    </row>
    <row r="10" spans="2:6" x14ac:dyDescent="0.25">
      <c r="B10" s="50" t="s">
        <v>85</v>
      </c>
      <c r="C10" s="47">
        <v>19694862565</v>
      </c>
      <c r="D10" s="47">
        <v>15846428162</v>
      </c>
      <c r="E10" s="47">
        <v>15846428162</v>
      </c>
      <c r="F10" s="56">
        <f t="shared" si="0"/>
        <v>1</v>
      </c>
    </row>
    <row r="11" spans="2:6" x14ac:dyDescent="0.25">
      <c r="B11" s="49" t="s">
        <v>77</v>
      </c>
      <c r="C11" s="46">
        <v>284000000000</v>
      </c>
      <c r="D11" s="46">
        <v>55000000000</v>
      </c>
      <c r="E11" s="46">
        <v>55000000000</v>
      </c>
      <c r="F11" s="55">
        <f t="shared" si="0"/>
        <v>1</v>
      </c>
    </row>
    <row r="12" spans="2:6" x14ac:dyDescent="0.25">
      <c r="B12" s="50" t="s">
        <v>86</v>
      </c>
      <c r="C12" s="47">
        <v>284000000000</v>
      </c>
      <c r="D12" s="47">
        <v>55000000000</v>
      </c>
      <c r="E12" s="47">
        <v>55000000000</v>
      </c>
      <c r="F12" s="56">
        <f t="shared" si="0"/>
        <v>1</v>
      </c>
    </row>
    <row r="13" spans="2:6" x14ac:dyDescent="0.25">
      <c r="B13" s="49" t="s">
        <v>78</v>
      </c>
      <c r="C13" s="46">
        <v>601542452237</v>
      </c>
      <c r="D13" s="46">
        <v>313955339332</v>
      </c>
      <c r="E13" s="46">
        <v>313955339332</v>
      </c>
      <c r="F13" s="55">
        <f t="shared" si="0"/>
        <v>1</v>
      </c>
    </row>
    <row r="14" spans="2:6" x14ac:dyDescent="0.25">
      <c r="B14" s="50" t="s">
        <v>87</v>
      </c>
      <c r="C14" s="47">
        <v>374666547145</v>
      </c>
      <c r="D14" s="47">
        <v>118938341387</v>
      </c>
      <c r="E14" s="47">
        <v>118938341387</v>
      </c>
      <c r="F14" s="56">
        <f t="shared" si="0"/>
        <v>1</v>
      </c>
    </row>
    <row r="15" spans="2:6" x14ac:dyDescent="0.25">
      <c r="B15" s="50" t="s">
        <v>88</v>
      </c>
      <c r="C15" s="47">
        <v>115388253098</v>
      </c>
      <c r="D15" s="47">
        <v>119941997945</v>
      </c>
      <c r="E15" s="47">
        <v>119941997945</v>
      </c>
      <c r="F15" s="56">
        <f t="shared" si="0"/>
        <v>1</v>
      </c>
    </row>
    <row r="16" spans="2:6" x14ac:dyDescent="0.25">
      <c r="B16" s="50" t="s">
        <v>89</v>
      </c>
      <c r="C16" s="47">
        <v>111487651994</v>
      </c>
      <c r="D16" s="47">
        <v>75075000000</v>
      </c>
      <c r="E16" s="47">
        <v>75075000000</v>
      </c>
      <c r="F16" s="56">
        <f t="shared" si="0"/>
        <v>1</v>
      </c>
    </row>
    <row r="17" spans="2:10" x14ac:dyDescent="0.25">
      <c r="B17" s="49" t="s">
        <v>79</v>
      </c>
      <c r="C17" s="46">
        <v>1009202567034</v>
      </c>
      <c r="D17" s="46">
        <f>+D18+D19+D20</f>
        <v>252631708836</v>
      </c>
      <c r="E17" s="46">
        <f>+E18+E19+E20</f>
        <v>252631708836</v>
      </c>
      <c r="F17" s="55">
        <f t="shared" si="0"/>
        <v>1</v>
      </c>
    </row>
    <row r="18" spans="2:10" x14ac:dyDescent="0.25">
      <c r="B18" s="50" t="s">
        <v>90</v>
      </c>
      <c r="C18" s="47">
        <v>362564885822</v>
      </c>
      <c r="D18" s="47">
        <v>91811808726</v>
      </c>
      <c r="E18" s="47">
        <v>91811808726</v>
      </c>
      <c r="F18" s="56">
        <f t="shared" si="0"/>
        <v>1</v>
      </c>
      <c r="G18" s="29"/>
      <c r="H18" s="29"/>
    </row>
    <row r="19" spans="2:10" x14ac:dyDescent="0.25">
      <c r="B19" s="50" t="s">
        <v>91</v>
      </c>
      <c r="C19" s="47">
        <v>101365063336</v>
      </c>
      <c r="D19" s="47">
        <v>3961030396</v>
      </c>
      <c r="E19" s="47">
        <v>3961030396</v>
      </c>
      <c r="F19" s="56">
        <f t="shared" si="0"/>
        <v>1</v>
      </c>
      <c r="G19" s="20"/>
      <c r="H19" s="28"/>
      <c r="I19" s="28"/>
      <c r="J19" s="20"/>
    </row>
    <row r="20" spans="2:10" x14ac:dyDescent="0.25">
      <c r="B20" s="50" t="s">
        <v>92</v>
      </c>
      <c r="C20" s="47">
        <v>545272617876</v>
      </c>
      <c r="D20" s="47">
        <v>156858869714</v>
      </c>
      <c r="E20" s="47">
        <v>156858869714</v>
      </c>
      <c r="F20" s="56">
        <f t="shared" si="0"/>
        <v>1</v>
      </c>
    </row>
    <row r="21" spans="2:10" x14ac:dyDescent="0.25">
      <c r="B21" s="16" t="s">
        <v>10</v>
      </c>
      <c r="C21" s="48">
        <f t="shared" ref="C21:D21" si="1">+C4+C6+C9+C11+C13+C17</f>
        <v>12249214926050</v>
      </c>
      <c r="D21" s="48">
        <f t="shared" si="1"/>
        <v>956893318639</v>
      </c>
      <c r="E21" s="48">
        <f>+E4+E6+E9+E11+E13+E17</f>
        <v>953367229952</v>
      </c>
      <c r="F21" s="53">
        <f>+E21/D21</f>
        <v>0.99631506603890263</v>
      </c>
    </row>
    <row r="22" spans="2:10" x14ac:dyDescent="0.25">
      <c r="B22" s="42" t="s">
        <v>156</v>
      </c>
    </row>
    <row r="23" spans="2:10" x14ac:dyDescent="0.25">
      <c r="B23" s="42" t="s">
        <v>148</v>
      </c>
      <c r="C23" s="10"/>
      <c r="D23" s="10"/>
    </row>
    <row r="24" spans="2:10" x14ac:dyDescent="0.25">
      <c r="B24" s="42" t="s">
        <v>39</v>
      </c>
    </row>
    <row r="25" spans="2:10" x14ac:dyDescent="0.25">
      <c r="B25" s="42" t="s">
        <v>41</v>
      </c>
      <c r="C25" s="10"/>
      <c r="D25" s="10"/>
    </row>
    <row r="26" spans="2:10" x14ac:dyDescent="0.25">
      <c r="B26" s="42"/>
      <c r="C26" s="10"/>
      <c r="D26" s="10"/>
    </row>
    <row r="27" spans="2:10" ht="38.25" x14ac:dyDescent="0.25">
      <c r="B27" s="34" t="s">
        <v>12</v>
      </c>
      <c r="C27" s="35" t="s">
        <v>50</v>
      </c>
      <c r="D27" s="13" t="s">
        <v>94</v>
      </c>
      <c r="E27" s="13" t="s">
        <v>95</v>
      </c>
    </row>
    <row r="28" spans="2:10" hidden="1" x14ac:dyDescent="0.25">
      <c r="B28" s="31" t="s">
        <v>17</v>
      </c>
      <c r="C28" s="32">
        <v>2811970218</v>
      </c>
      <c r="D28" s="32">
        <v>2811970218</v>
      </c>
      <c r="E28" s="33">
        <v>1</v>
      </c>
    </row>
    <row r="29" spans="2:10" hidden="1" x14ac:dyDescent="0.25">
      <c r="B29" s="27" t="s">
        <v>13</v>
      </c>
      <c r="C29" s="14">
        <v>1212157000</v>
      </c>
      <c r="D29" s="14">
        <v>1212157000</v>
      </c>
      <c r="E29" s="18">
        <v>1</v>
      </c>
    </row>
    <row r="30" spans="2:10" hidden="1" x14ac:dyDescent="0.25">
      <c r="B30" s="30" t="s">
        <v>14</v>
      </c>
      <c r="C30" s="14">
        <v>100029044088</v>
      </c>
      <c r="D30" s="14">
        <v>100029044088</v>
      </c>
      <c r="E30" s="18">
        <v>1</v>
      </c>
    </row>
    <row r="31" spans="2:10" hidden="1" x14ac:dyDescent="0.25">
      <c r="B31" s="30" t="s">
        <v>18</v>
      </c>
      <c r="C31" s="14">
        <v>280868126147</v>
      </c>
      <c r="D31" s="14">
        <v>280868126145</v>
      </c>
      <c r="E31" s="18">
        <v>0.99999999999287925</v>
      </c>
    </row>
    <row r="32" spans="2:10" hidden="1" x14ac:dyDescent="0.25">
      <c r="B32" s="30" t="s">
        <v>19</v>
      </c>
      <c r="C32" s="14">
        <v>34014268243</v>
      </c>
      <c r="D32" s="14">
        <v>34014268077</v>
      </c>
      <c r="E32" s="18">
        <v>0.99999999511969506</v>
      </c>
    </row>
    <row r="33" spans="2:5" hidden="1" x14ac:dyDescent="0.25">
      <c r="B33" s="30" t="s">
        <v>15</v>
      </c>
      <c r="C33" s="14">
        <v>1615219897</v>
      </c>
      <c r="D33" s="14">
        <v>1615219897</v>
      </c>
      <c r="E33" s="18">
        <v>1</v>
      </c>
    </row>
    <row r="34" spans="2:5" hidden="1" x14ac:dyDescent="0.25">
      <c r="B34" s="30" t="s">
        <v>16</v>
      </c>
      <c r="C34" s="14">
        <v>4636143305</v>
      </c>
      <c r="D34" s="14">
        <v>4578762665</v>
      </c>
      <c r="E34" s="15">
        <v>0.98762319535331966</v>
      </c>
    </row>
    <row r="35" spans="2:5" hidden="1" x14ac:dyDescent="0.25">
      <c r="B35" s="30" t="s">
        <v>20</v>
      </c>
      <c r="C35" s="14">
        <v>157252997844</v>
      </c>
      <c r="D35" s="14">
        <v>157252997844</v>
      </c>
      <c r="E35" s="18">
        <v>1</v>
      </c>
    </row>
    <row r="36" spans="2:5" x14ac:dyDescent="0.25">
      <c r="B36" s="30" t="s">
        <v>80</v>
      </c>
      <c r="C36" s="14">
        <f>+D4</f>
        <v>131363000000</v>
      </c>
      <c r="D36" s="14">
        <f>+E4</f>
        <v>127836911313</v>
      </c>
      <c r="E36" s="54">
        <f>+D36/C36</f>
        <v>0.97315767235066186</v>
      </c>
    </row>
    <row r="37" spans="2:5" x14ac:dyDescent="0.25">
      <c r="B37" s="30" t="s">
        <v>18</v>
      </c>
      <c r="C37" s="14">
        <f>+D6</f>
        <v>188096842309</v>
      </c>
      <c r="D37" s="14">
        <f>+E6</f>
        <v>188096842309</v>
      </c>
      <c r="E37" s="18">
        <f t="shared" ref="E37:E42" si="2">+D37/C37</f>
        <v>1</v>
      </c>
    </row>
    <row r="38" spans="2:5" x14ac:dyDescent="0.25">
      <c r="B38" s="30" t="s">
        <v>81</v>
      </c>
      <c r="C38" s="14">
        <f>+D9</f>
        <v>15846428162</v>
      </c>
      <c r="D38" s="14">
        <f>+E9</f>
        <v>15846428162</v>
      </c>
      <c r="E38" s="18">
        <f t="shared" si="2"/>
        <v>1</v>
      </c>
    </row>
    <row r="39" spans="2:5" x14ac:dyDescent="0.25">
      <c r="B39" s="30" t="s">
        <v>21</v>
      </c>
      <c r="C39" s="14">
        <f>+D11</f>
        <v>55000000000</v>
      </c>
      <c r="D39" s="14">
        <f>+E11</f>
        <v>55000000000</v>
      </c>
      <c r="E39" s="18">
        <f t="shared" si="2"/>
        <v>1</v>
      </c>
    </row>
    <row r="40" spans="2:5" x14ac:dyDescent="0.25">
      <c r="B40" s="30" t="s">
        <v>22</v>
      </c>
      <c r="C40" s="14">
        <f>+D13</f>
        <v>313955339332</v>
      </c>
      <c r="D40" s="14">
        <f>+E13</f>
        <v>313955339332</v>
      </c>
      <c r="E40" s="18">
        <f t="shared" si="2"/>
        <v>1</v>
      </c>
    </row>
    <row r="41" spans="2:5" x14ac:dyDescent="0.25">
      <c r="B41" s="30" t="s">
        <v>23</v>
      </c>
      <c r="C41" s="14">
        <f>+D17</f>
        <v>252631708836</v>
      </c>
      <c r="D41" s="14">
        <f>+E17</f>
        <v>252631708836</v>
      </c>
      <c r="E41" s="18">
        <f t="shared" si="2"/>
        <v>1</v>
      </c>
    </row>
    <row r="42" spans="2:5" x14ac:dyDescent="0.25">
      <c r="B42" s="16" t="s">
        <v>10</v>
      </c>
      <c r="C42" s="17">
        <f>+C36+C37+C38+C39+C40+C41</f>
        <v>956893318639</v>
      </c>
      <c r="D42" s="17">
        <f>+D36+D37+D38+D39+D40+D41</f>
        <v>953367229952</v>
      </c>
      <c r="E42" s="53">
        <f t="shared" si="2"/>
        <v>0.99631506603890263</v>
      </c>
    </row>
    <row r="58" spans="2:2" x14ac:dyDescent="0.25">
      <c r="B58" s="42" t="s">
        <v>51</v>
      </c>
    </row>
    <row r="59" spans="2:2" x14ac:dyDescent="0.25">
      <c r="B59" s="42" t="s">
        <v>52</v>
      </c>
    </row>
  </sheetData>
  <pageMargins left="0.7" right="0.7" top="0.75" bottom="0.75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8FD79F-9DF1-46D6-8341-C88817CCCACA}">
  <sheetPr codeName="Hoja7"/>
  <dimension ref="B1:F47"/>
  <sheetViews>
    <sheetView showGridLines="0" topLeftCell="A38" zoomScale="130" zoomScaleNormal="130" workbookViewId="0">
      <selection activeCell="C47" sqref="C47:F47"/>
    </sheetView>
  </sheetViews>
  <sheetFormatPr baseColWidth="10" defaultRowHeight="15" x14ac:dyDescent="0.25"/>
  <cols>
    <col min="1" max="1" width="7" customWidth="1"/>
    <col min="2" max="2" width="72.5703125" customWidth="1"/>
    <col min="3" max="3" width="22.42578125" customWidth="1"/>
    <col min="4" max="4" width="20.28515625" customWidth="1"/>
    <col min="5" max="5" width="19.42578125" customWidth="1"/>
    <col min="6" max="6" width="23.5703125" customWidth="1"/>
  </cols>
  <sheetData>
    <row r="1" spans="2:6" x14ac:dyDescent="0.25">
      <c r="B1" s="36" t="s">
        <v>54</v>
      </c>
      <c r="C1" s="37"/>
      <c r="D1" s="37"/>
      <c r="E1" s="37"/>
      <c r="F1" s="37"/>
    </row>
    <row r="2" spans="2:6" x14ac:dyDescent="0.25">
      <c r="B2" s="36" t="s">
        <v>24</v>
      </c>
      <c r="C2" s="37"/>
      <c r="D2" s="37"/>
      <c r="E2" s="37"/>
      <c r="F2" s="37"/>
    </row>
    <row r="3" spans="2:6" x14ac:dyDescent="0.25">
      <c r="B3" s="36" t="s">
        <v>53</v>
      </c>
      <c r="C3" s="37"/>
      <c r="D3" s="37"/>
      <c r="E3" s="37"/>
      <c r="F3" s="37"/>
    </row>
    <row r="4" spans="2:6" ht="45" x14ac:dyDescent="0.25">
      <c r="B4" s="57" t="s">
        <v>25</v>
      </c>
      <c r="C4" s="58" t="s">
        <v>97</v>
      </c>
      <c r="D4" s="58" t="s">
        <v>98</v>
      </c>
      <c r="E4" s="58" t="s">
        <v>99</v>
      </c>
      <c r="F4" s="58" t="s">
        <v>100</v>
      </c>
    </row>
    <row r="5" spans="2:6" x14ac:dyDescent="0.25">
      <c r="B5" s="59" t="s">
        <v>26</v>
      </c>
      <c r="C5" s="60">
        <v>1443216509000</v>
      </c>
      <c r="D5" s="60">
        <v>1520054245730</v>
      </c>
      <c r="E5" s="60">
        <v>1516528156209</v>
      </c>
      <c r="F5" s="60">
        <v>877837600151</v>
      </c>
    </row>
    <row r="6" spans="2:6" x14ac:dyDescent="0.25">
      <c r="B6" s="61" t="s">
        <v>55</v>
      </c>
      <c r="C6" s="62">
        <v>671960138000</v>
      </c>
      <c r="D6" s="62">
        <v>542062435091</v>
      </c>
      <c r="E6" s="62">
        <v>542062435091</v>
      </c>
      <c r="F6" s="62">
        <v>542062435091</v>
      </c>
    </row>
    <row r="7" spans="2:6" x14ac:dyDescent="0.25">
      <c r="B7" s="38" t="s">
        <v>27</v>
      </c>
      <c r="C7" s="43">
        <v>227267225000</v>
      </c>
      <c r="D7" s="43">
        <v>227267225000</v>
      </c>
      <c r="E7" s="43">
        <v>227267225000</v>
      </c>
      <c r="F7" s="43">
        <v>227267225000</v>
      </c>
    </row>
    <row r="8" spans="2:6" x14ac:dyDescent="0.25">
      <c r="B8" s="38" t="s">
        <v>30</v>
      </c>
      <c r="C8" s="43">
        <v>368163416000</v>
      </c>
      <c r="D8" s="43">
        <v>238265713091</v>
      </c>
      <c r="E8" s="43">
        <v>238265713091</v>
      </c>
      <c r="F8" s="43">
        <v>238265713091</v>
      </c>
    </row>
    <row r="9" spans="2:6" x14ac:dyDescent="0.25">
      <c r="B9" s="38" t="s">
        <v>29</v>
      </c>
      <c r="C9" s="43">
        <v>76529497000</v>
      </c>
      <c r="D9" s="43">
        <v>76529497000</v>
      </c>
      <c r="E9" s="43">
        <v>76529497000</v>
      </c>
      <c r="F9" s="43">
        <v>76529497000</v>
      </c>
    </row>
    <row r="10" spans="2:6" x14ac:dyDescent="0.25">
      <c r="B10" s="61" t="s">
        <v>56</v>
      </c>
      <c r="C10" s="62">
        <v>21098492000</v>
      </c>
      <c r="D10" s="62">
        <v>21098492000</v>
      </c>
      <c r="E10" s="62">
        <v>21098491166</v>
      </c>
      <c r="F10" s="62">
        <v>0</v>
      </c>
    </row>
    <row r="11" spans="2:6" x14ac:dyDescent="0.25">
      <c r="B11" s="39" t="s">
        <v>30</v>
      </c>
      <c r="C11" s="43">
        <v>21098492000</v>
      </c>
      <c r="D11" s="43">
        <v>21098492000</v>
      </c>
      <c r="E11" s="43">
        <v>21098491166</v>
      </c>
      <c r="F11" s="43"/>
    </row>
    <row r="12" spans="2:6" x14ac:dyDescent="0.25">
      <c r="B12" s="61" t="s">
        <v>57</v>
      </c>
      <c r="C12" s="62">
        <v>225018675000</v>
      </c>
      <c r="D12" s="62">
        <v>210750150113</v>
      </c>
      <c r="E12" s="62">
        <v>210750150113</v>
      </c>
      <c r="F12" s="62">
        <v>46138627994</v>
      </c>
    </row>
    <row r="13" spans="2:6" x14ac:dyDescent="0.25">
      <c r="B13" s="39" t="s">
        <v>28</v>
      </c>
      <c r="C13" s="44">
        <v>225018675000</v>
      </c>
      <c r="D13" s="44">
        <v>210750150113</v>
      </c>
      <c r="E13" s="44">
        <v>210750150113</v>
      </c>
      <c r="F13" s="44">
        <v>46138627994</v>
      </c>
    </row>
    <row r="14" spans="2:6" x14ac:dyDescent="0.25">
      <c r="B14" s="61" t="s">
        <v>58</v>
      </c>
      <c r="C14" s="62">
        <v>0</v>
      </c>
      <c r="D14" s="62">
        <v>131363000000</v>
      </c>
      <c r="E14" s="62">
        <v>127836911313</v>
      </c>
      <c r="F14" s="62">
        <v>127836911313</v>
      </c>
    </row>
    <row r="15" spans="2:6" x14ac:dyDescent="0.25">
      <c r="B15" s="39" t="s">
        <v>31</v>
      </c>
      <c r="C15" s="44">
        <v>0</v>
      </c>
      <c r="D15" s="44">
        <v>131363000000</v>
      </c>
      <c r="E15" s="44">
        <v>127836911313</v>
      </c>
      <c r="F15" s="44">
        <v>127836911313</v>
      </c>
    </row>
    <row r="16" spans="2:6" x14ac:dyDescent="0.25">
      <c r="B16" s="61" t="s">
        <v>73</v>
      </c>
      <c r="C16" s="62">
        <v>109013878000</v>
      </c>
      <c r="D16" s="62">
        <v>100226057498</v>
      </c>
      <c r="E16" s="62">
        <v>100226057498</v>
      </c>
      <c r="F16" s="62">
        <v>0</v>
      </c>
    </row>
    <row r="17" spans="2:6" x14ac:dyDescent="0.25">
      <c r="B17" s="40" t="s">
        <v>32</v>
      </c>
      <c r="C17" s="44">
        <v>109013878000</v>
      </c>
      <c r="D17" s="44">
        <v>100226057498</v>
      </c>
      <c r="E17" s="44">
        <v>100226057498</v>
      </c>
      <c r="F17" s="44">
        <v>0</v>
      </c>
    </row>
    <row r="18" spans="2:6" x14ac:dyDescent="0.25">
      <c r="B18" s="61" t="s">
        <v>59</v>
      </c>
      <c r="C18" s="62">
        <v>55000000000</v>
      </c>
      <c r="D18" s="62">
        <v>55000000000</v>
      </c>
      <c r="E18" s="62">
        <v>55000000000</v>
      </c>
      <c r="F18" s="62">
        <v>55000000000</v>
      </c>
    </row>
    <row r="19" spans="2:6" x14ac:dyDescent="0.25">
      <c r="B19" s="39" t="s">
        <v>30</v>
      </c>
      <c r="C19" s="44">
        <v>55000000000</v>
      </c>
      <c r="D19" s="44">
        <v>55000000000</v>
      </c>
      <c r="E19" s="44">
        <v>55000000000</v>
      </c>
      <c r="F19" s="44">
        <v>55000000000</v>
      </c>
    </row>
    <row r="20" spans="2:6" x14ac:dyDescent="0.25">
      <c r="B20" s="61" t="s">
        <v>64</v>
      </c>
      <c r="C20" s="62">
        <v>158345677000</v>
      </c>
      <c r="D20" s="62">
        <v>156858869714</v>
      </c>
      <c r="E20" s="62">
        <v>156858869714</v>
      </c>
      <c r="F20" s="62">
        <v>46226829311</v>
      </c>
    </row>
    <row r="21" spans="2:6" x14ac:dyDescent="0.25">
      <c r="B21" s="40" t="s">
        <v>32</v>
      </c>
      <c r="C21" s="44">
        <v>158345677000</v>
      </c>
      <c r="D21" s="44">
        <v>156858869714</v>
      </c>
      <c r="E21" s="44">
        <v>156858869714</v>
      </c>
      <c r="F21" s="44">
        <v>46226829311</v>
      </c>
    </row>
    <row r="22" spans="2:6" x14ac:dyDescent="0.25">
      <c r="B22" s="61" t="s">
        <v>65</v>
      </c>
      <c r="C22" s="62">
        <v>75075000000</v>
      </c>
      <c r="D22" s="62">
        <v>75075000000</v>
      </c>
      <c r="E22" s="62">
        <v>75075000000</v>
      </c>
      <c r="F22" s="62">
        <v>0</v>
      </c>
    </row>
    <row r="23" spans="2:6" x14ac:dyDescent="0.25">
      <c r="B23" s="63" t="s">
        <v>32</v>
      </c>
      <c r="C23" s="64">
        <v>44000000000</v>
      </c>
      <c r="D23" s="64">
        <v>44000000000</v>
      </c>
      <c r="E23" s="64">
        <v>44000000000</v>
      </c>
      <c r="F23" s="64">
        <v>0</v>
      </c>
    </row>
    <row r="24" spans="2:6" x14ac:dyDescent="0.25">
      <c r="B24" s="65" t="s">
        <v>33</v>
      </c>
      <c r="C24" s="66">
        <v>31075000000</v>
      </c>
      <c r="D24" s="66">
        <v>31075000000</v>
      </c>
      <c r="E24" s="66">
        <v>31075000000</v>
      </c>
      <c r="F24" s="66">
        <v>0</v>
      </c>
    </row>
    <row r="25" spans="2:6" x14ac:dyDescent="0.25">
      <c r="B25" s="61" t="s">
        <v>66</v>
      </c>
      <c r="C25" s="62">
        <v>0</v>
      </c>
      <c r="D25" s="62">
        <v>15846428162</v>
      </c>
      <c r="E25" s="62">
        <v>15846428162</v>
      </c>
      <c r="F25" s="62">
        <v>3824450152</v>
      </c>
    </row>
    <row r="26" spans="2:6" x14ac:dyDescent="0.25">
      <c r="B26" s="63" t="s">
        <v>32</v>
      </c>
      <c r="C26" s="64">
        <v>0</v>
      </c>
      <c r="D26" s="64">
        <v>15846428162</v>
      </c>
      <c r="E26" s="64">
        <v>15846428162</v>
      </c>
      <c r="F26" s="64">
        <v>3824450152</v>
      </c>
    </row>
    <row r="27" spans="2:6" x14ac:dyDescent="0.25">
      <c r="B27" s="61" t="s">
        <v>67</v>
      </c>
      <c r="C27" s="62">
        <v>122000000000</v>
      </c>
      <c r="D27" s="62">
        <v>119941997945</v>
      </c>
      <c r="E27" s="62">
        <v>119941997945</v>
      </c>
      <c r="F27" s="62">
        <v>0</v>
      </c>
    </row>
    <row r="28" spans="2:6" x14ac:dyDescent="0.25">
      <c r="B28" s="39" t="s">
        <v>68</v>
      </c>
      <c r="C28" s="67">
        <v>17511898000</v>
      </c>
      <c r="D28" s="64">
        <v>17511898000</v>
      </c>
      <c r="E28" s="64">
        <v>17511898000</v>
      </c>
      <c r="F28" s="64"/>
    </row>
    <row r="29" spans="2:6" x14ac:dyDescent="0.25">
      <c r="B29" s="65" t="s">
        <v>69</v>
      </c>
      <c r="C29" s="68">
        <v>1500000000</v>
      </c>
      <c r="D29" s="69">
        <v>1500000000</v>
      </c>
      <c r="E29" s="69">
        <v>1500000000</v>
      </c>
      <c r="F29" s="69"/>
    </row>
    <row r="30" spans="2:6" x14ac:dyDescent="0.25">
      <c r="B30" s="65" t="s">
        <v>70</v>
      </c>
      <c r="C30" s="68">
        <v>58000000000</v>
      </c>
      <c r="D30" s="69">
        <v>55943113011</v>
      </c>
      <c r="E30" s="69">
        <v>55943113011</v>
      </c>
      <c r="F30" s="69"/>
    </row>
    <row r="31" spans="2:6" x14ac:dyDescent="0.25">
      <c r="B31" s="65" t="s">
        <v>71</v>
      </c>
      <c r="C31" s="68">
        <v>14988102000</v>
      </c>
      <c r="D31" s="69">
        <v>14986986934</v>
      </c>
      <c r="E31" s="69">
        <v>14986986934</v>
      </c>
      <c r="F31" s="69"/>
    </row>
    <row r="32" spans="2:6" x14ac:dyDescent="0.25">
      <c r="B32" s="65" t="s">
        <v>32</v>
      </c>
      <c r="C32" s="70">
        <v>30000000000</v>
      </c>
      <c r="D32" s="71">
        <v>30000000000</v>
      </c>
      <c r="E32" s="71">
        <v>30000000000</v>
      </c>
      <c r="F32" s="71"/>
    </row>
    <row r="33" spans="2:6" x14ac:dyDescent="0.25">
      <c r="B33" s="61" t="s">
        <v>72</v>
      </c>
      <c r="C33" s="62">
        <v>5704649000</v>
      </c>
      <c r="D33" s="62">
        <v>91831815207</v>
      </c>
      <c r="E33" s="62">
        <v>91831815207</v>
      </c>
      <c r="F33" s="62">
        <v>56748346290</v>
      </c>
    </row>
    <row r="34" spans="2:6" x14ac:dyDescent="0.25">
      <c r="B34" s="39" t="s">
        <v>30</v>
      </c>
      <c r="C34" s="68">
        <v>5704649000</v>
      </c>
      <c r="D34" s="69">
        <v>91831815207</v>
      </c>
      <c r="E34" s="69">
        <v>91831815207</v>
      </c>
      <c r="F34" s="69">
        <v>56748346290</v>
      </c>
    </row>
    <row r="35" spans="2:6" x14ac:dyDescent="0.25">
      <c r="B35" s="59" t="s">
        <v>34</v>
      </c>
      <c r="C35" s="60">
        <v>170111219000</v>
      </c>
      <c r="D35" s="60">
        <v>170111219000</v>
      </c>
      <c r="E35" s="60">
        <v>170111219000</v>
      </c>
      <c r="F35" s="60">
        <v>170107670030</v>
      </c>
    </row>
    <row r="36" spans="2:6" x14ac:dyDescent="0.25">
      <c r="B36" s="61" t="s">
        <v>60</v>
      </c>
      <c r="C36" s="62">
        <v>116956746000</v>
      </c>
      <c r="D36" s="62">
        <v>116956746000</v>
      </c>
      <c r="E36" s="62">
        <v>116956746000</v>
      </c>
      <c r="F36" s="62">
        <v>116953197030</v>
      </c>
    </row>
    <row r="37" spans="2:6" x14ac:dyDescent="0.25">
      <c r="B37" s="39" t="s">
        <v>30</v>
      </c>
      <c r="C37" s="72">
        <v>52630535000</v>
      </c>
      <c r="D37" s="72">
        <v>52630535000</v>
      </c>
      <c r="E37" s="72">
        <v>52630535000</v>
      </c>
      <c r="F37" s="72">
        <v>52626986030</v>
      </c>
    </row>
    <row r="38" spans="2:6" x14ac:dyDescent="0.25">
      <c r="B38" s="73" t="s">
        <v>35</v>
      </c>
      <c r="C38" s="74">
        <v>64326211000</v>
      </c>
      <c r="D38" s="74">
        <v>64326211000</v>
      </c>
      <c r="E38" s="74">
        <v>64326211000</v>
      </c>
      <c r="F38" s="74">
        <v>64326211000</v>
      </c>
    </row>
    <row r="39" spans="2:6" x14ac:dyDescent="0.25">
      <c r="B39" s="61" t="s">
        <v>61</v>
      </c>
      <c r="C39" s="62">
        <v>53154473000</v>
      </c>
      <c r="D39" s="62">
        <v>53154473000</v>
      </c>
      <c r="E39" s="62">
        <v>53154473000</v>
      </c>
      <c r="F39" s="62">
        <v>53154473000</v>
      </c>
    </row>
    <row r="40" spans="2:6" x14ac:dyDescent="0.25">
      <c r="B40" s="39" t="s">
        <v>30</v>
      </c>
      <c r="C40" s="43">
        <v>23582593000</v>
      </c>
      <c r="D40" s="43">
        <v>23582593000</v>
      </c>
      <c r="E40" s="43">
        <v>23582593000</v>
      </c>
      <c r="F40" s="43">
        <v>23582593000</v>
      </c>
    </row>
    <row r="41" spans="2:6" x14ac:dyDescent="0.25">
      <c r="B41" s="39" t="s">
        <v>36</v>
      </c>
      <c r="C41" s="43">
        <v>29571880000</v>
      </c>
      <c r="D41" s="43">
        <v>29571880000</v>
      </c>
      <c r="E41" s="43">
        <v>29571880000</v>
      </c>
      <c r="F41" s="43">
        <v>29571880000</v>
      </c>
    </row>
    <row r="42" spans="2:6" x14ac:dyDescent="0.25">
      <c r="B42" s="59" t="s">
        <v>37</v>
      </c>
      <c r="C42" s="60">
        <v>64184872000</v>
      </c>
      <c r="D42" s="60">
        <v>64184872000</v>
      </c>
      <c r="E42" s="60">
        <v>64184871827</v>
      </c>
      <c r="F42" s="60">
        <v>64184870827</v>
      </c>
    </row>
    <row r="43" spans="2:6" x14ac:dyDescent="0.25">
      <c r="B43" s="61" t="s">
        <v>62</v>
      </c>
      <c r="C43" s="62">
        <v>64184872000</v>
      </c>
      <c r="D43" s="62">
        <v>64184872000</v>
      </c>
      <c r="E43" s="62">
        <v>64184871827</v>
      </c>
      <c r="F43" s="62">
        <v>64184870827</v>
      </c>
    </row>
    <row r="44" spans="2:6" x14ac:dyDescent="0.25">
      <c r="B44" s="39" t="s">
        <v>30</v>
      </c>
      <c r="C44" s="43">
        <v>29144872000</v>
      </c>
      <c r="D44" s="43">
        <v>29144872000</v>
      </c>
      <c r="E44" s="43">
        <v>29144871827</v>
      </c>
      <c r="F44" s="43">
        <v>29144870827</v>
      </c>
    </row>
    <row r="45" spans="2:6" x14ac:dyDescent="0.25">
      <c r="B45" s="41" t="s">
        <v>63</v>
      </c>
      <c r="C45" s="43">
        <v>35040000000</v>
      </c>
      <c r="D45" s="43">
        <v>35040000000</v>
      </c>
      <c r="E45" s="43">
        <v>35040000000</v>
      </c>
      <c r="F45" s="43">
        <v>35040000000</v>
      </c>
    </row>
    <row r="46" spans="2:6" ht="15.75" thickBot="1" x14ac:dyDescent="0.3">
      <c r="B46" s="75" t="s">
        <v>38</v>
      </c>
      <c r="C46" s="76">
        <v>1677512600000</v>
      </c>
      <c r="D46" s="76">
        <v>1754350336730</v>
      </c>
      <c r="E46" s="76">
        <v>1750824247036</v>
      </c>
      <c r="F46" s="76">
        <v>1112130141008</v>
      </c>
    </row>
    <row r="47" spans="2:6" ht="15.75" thickTop="1" x14ac:dyDescent="0.25">
      <c r="C47" s="29"/>
      <c r="D47" s="29"/>
      <c r="E47" s="29"/>
      <c r="F47" s="29"/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2F51B6-462F-45FE-A6BA-C3CA799908CB}">
  <dimension ref="B1:E100"/>
  <sheetViews>
    <sheetView showGridLines="0" topLeftCell="A15" zoomScale="130" zoomScaleNormal="130" workbookViewId="0">
      <selection activeCell="E10" sqref="E10"/>
    </sheetView>
  </sheetViews>
  <sheetFormatPr baseColWidth="10" defaultRowHeight="15" x14ac:dyDescent="0.25"/>
  <cols>
    <col min="1" max="1" width="5.85546875" customWidth="1"/>
    <col min="2" max="2" width="83.5703125" bestFit="1" customWidth="1"/>
    <col min="3" max="3" width="18.28515625" bestFit="1" customWidth="1"/>
    <col min="5" max="5" width="16" bestFit="1" customWidth="1"/>
  </cols>
  <sheetData>
    <row r="1" spans="2:3" ht="15.75" x14ac:dyDescent="0.25">
      <c r="B1" s="11" t="s">
        <v>47</v>
      </c>
    </row>
    <row r="2" spans="2:3" ht="15.75" x14ac:dyDescent="0.25">
      <c r="B2" s="11" t="s">
        <v>96</v>
      </c>
    </row>
    <row r="3" spans="2:3" ht="16.5" thickBot="1" x14ac:dyDescent="0.3">
      <c r="B3" s="11" t="s">
        <v>40</v>
      </c>
    </row>
    <row r="4" spans="2:3" x14ac:dyDescent="0.25">
      <c r="B4" s="77" t="s">
        <v>146</v>
      </c>
      <c r="C4" s="77" t="s">
        <v>11</v>
      </c>
    </row>
    <row r="5" spans="2:3" x14ac:dyDescent="0.25">
      <c r="B5" s="78" t="s">
        <v>128</v>
      </c>
      <c r="C5" s="79">
        <v>19960389522</v>
      </c>
    </row>
    <row r="6" spans="2:3" x14ac:dyDescent="0.25">
      <c r="B6" s="80" t="s">
        <v>142</v>
      </c>
      <c r="C6" s="81">
        <v>8795340978</v>
      </c>
    </row>
    <row r="7" spans="2:3" x14ac:dyDescent="0.25">
      <c r="B7" s="82" t="s">
        <v>111</v>
      </c>
      <c r="C7" s="83">
        <v>4904209106</v>
      </c>
    </row>
    <row r="8" spans="2:3" x14ac:dyDescent="0.25">
      <c r="B8" s="82" t="s">
        <v>112</v>
      </c>
      <c r="C8" s="83">
        <v>3891131872</v>
      </c>
    </row>
    <row r="9" spans="2:3" x14ac:dyDescent="0.25">
      <c r="B9" s="80" t="s">
        <v>143</v>
      </c>
      <c r="C9" s="81">
        <v>11165048544</v>
      </c>
    </row>
    <row r="10" spans="2:3" x14ac:dyDescent="0.25">
      <c r="B10" s="82" t="s">
        <v>107</v>
      </c>
      <c r="C10" s="83">
        <v>11165048544</v>
      </c>
    </row>
    <row r="11" spans="2:3" x14ac:dyDescent="0.25">
      <c r="B11" s="78" t="s">
        <v>129</v>
      </c>
      <c r="C11" s="79">
        <v>78290275359</v>
      </c>
    </row>
    <row r="12" spans="2:3" x14ac:dyDescent="0.25">
      <c r="B12" s="80" t="s">
        <v>142</v>
      </c>
      <c r="C12" s="81">
        <v>78290275359</v>
      </c>
    </row>
    <row r="13" spans="2:3" x14ac:dyDescent="0.25">
      <c r="B13" s="82" t="s">
        <v>113</v>
      </c>
      <c r="C13" s="83">
        <v>78290275359</v>
      </c>
    </row>
    <row r="14" spans="2:3" x14ac:dyDescent="0.25">
      <c r="B14" s="78" t="s">
        <v>130</v>
      </c>
      <c r="C14" s="79">
        <v>3953052244</v>
      </c>
    </row>
    <row r="15" spans="2:3" x14ac:dyDescent="0.25">
      <c r="B15" s="80" t="s">
        <v>142</v>
      </c>
      <c r="C15" s="81">
        <v>3953052244</v>
      </c>
    </row>
    <row r="16" spans="2:3" x14ac:dyDescent="0.25">
      <c r="B16" s="82" t="s">
        <v>115</v>
      </c>
      <c r="C16" s="83">
        <v>3953052244</v>
      </c>
    </row>
    <row r="17" spans="2:3" x14ac:dyDescent="0.25">
      <c r="B17" s="78" t="s">
        <v>131</v>
      </c>
      <c r="C17" s="79">
        <v>71461445297</v>
      </c>
    </row>
    <row r="18" spans="2:3" x14ac:dyDescent="0.25">
      <c r="B18" s="80" t="s">
        <v>144</v>
      </c>
      <c r="C18" s="81">
        <v>4193799691</v>
      </c>
    </row>
    <row r="19" spans="2:3" x14ac:dyDescent="0.25">
      <c r="B19" s="82" t="s">
        <v>118</v>
      </c>
      <c r="C19" s="83">
        <v>4193799691</v>
      </c>
    </row>
    <row r="20" spans="2:3" x14ac:dyDescent="0.25">
      <c r="B20" s="80" t="s">
        <v>142</v>
      </c>
      <c r="C20" s="81">
        <v>67267645606</v>
      </c>
    </row>
    <row r="21" spans="2:3" x14ac:dyDescent="0.25">
      <c r="B21" s="82" t="s">
        <v>117</v>
      </c>
      <c r="C21" s="83">
        <v>24608377828</v>
      </c>
    </row>
    <row r="22" spans="2:3" x14ac:dyDescent="0.25">
      <c r="B22" s="82" t="s">
        <v>107</v>
      </c>
      <c r="C22" s="83">
        <v>29526164702</v>
      </c>
    </row>
    <row r="23" spans="2:3" x14ac:dyDescent="0.25">
      <c r="B23" s="82" t="s">
        <v>114</v>
      </c>
      <c r="C23" s="83">
        <v>3577960748</v>
      </c>
    </row>
    <row r="24" spans="2:3" x14ac:dyDescent="0.25">
      <c r="B24" s="82" t="s">
        <v>119</v>
      </c>
      <c r="C24" s="83">
        <v>9555142328</v>
      </c>
    </row>
    <row r="25" spans="2:3" x14ac:dyDescent="0.25">
      <c r="B25" s="78" t="s">
        <v>132</v>
      </c>
      <c r="C25" s="79">
        <v>762812802072</v>
      </c>
    </row>
    <row r="26" spans="2:3" x14ac:dyDescent="0.25">
      <c r="B26" s="80" t="s">
        <v>142</v>
      </c>
      <c r="C26" s="81">
        <v>9849715008</v>
      </c>
    </row>
    <row r="27" spans="2:3" x14ac:dyDescent="0.25">
      <c r="B27" s="82" t="s">
        <v>105</v>
      </c>
      <c r="C27" s="83">
        <v>5295657792</v>
      </c>
    </row>
    <row r="28" spans="2:3" x14ac:dyDescent="0.25">
      <c r="B28" s="82" t="s">
        <v>106</v>
      </c>
      <c r="C28" s="83">
        <v>4554057216</v>
      </c>
    </row>
    <row r="29" spans="2:3" x14ac:dyDescent="0.25">
      <c r="B29" s="80" t="s">
        <v>143</v>
      </c>
      <c r="C29" s="81">
        <v>752963087064</v>
      </c>
    </row>
    <row r="30" spans="2:3" x14ac:dyDescent="0.25">
      <c r="B30" s="82" t="s">
        <v>101</v>
      </c>
      <c r="C30" s="83">
        <v>229969593731</v>
      </c>
    </row>
    <row r="31" spans="2:3" x14ac:dyDescent="0.25">
      <c r="B31" s="82" t="s">
        <v>102</v>
      </c>
      <c r="C31" s="83">
        <v>144204320749</v>
      </c>
    </row>
    <row r="32" spans="2:3" x14ac:dyDescent="0.25">
      <c r="B32" s="82" t="s">
        <v>103</v>
      </c>
      <c r="C32" s="83">
        <v>104106778573</v>
      </c>
    </row>
    <row r="33" spans="2:5" x14ac:dyDescent="0.25">
      <c r="B33" s="82" t="s">
        <v>104</v>
      </c>
      <c r="C33" s="83">
        <v>6318969667</v>
      </c>
    </row>
    <row r="34" spans="2:5" x14ac:dyDescent="0.25">
      <c r="B34" s="82" t="s">
        <v>105</v>
      </c>
      <c r="C34" s="83">
        <v>268363424344</v>
      </c>
      <c r="E34" s="83"/>
    </row>
    <row r="35" spans="2:5" x14ac:dyDescent="0.25">
      <c r="B35" s="78" t="s">
        <v>133</v>
      </c>
      <c r="C35" s="79">
        <v>79759657083</v>
      </c>
    </row>
    <row r="36" spans="2:5" x14ac:dyDescent="0.25">
      <c r="B36" s="80" t="s">
        <v>142</v>
      </c>
      <c r="C36" s="81">
        <v>15487409728</v>
      </c>
    </row>
    <row r="37" spans="2:5" x14ac:dyDescent="0.25">
      <c r="B37" s="82" t="s">
        <v>107</v>
      </c>
      <c r="C37" s="83">
        <v>14678409432</v>
      </c>
    </row>
    <row r="38" spans="2:5" x14ac:dyDescent="0.25">
      <c r="B38" s="82" t="s">
        <v>123</v>
      </c>
      <c r="C38" s="83">
        <v>809000296</v>
      </c>
    </row>
    <row r="39" spans="2:5" x14ac:dyDescent="0.25">
      <c r="B39" s="80" t="s">
        <v>143</v>
      </c>
      <c r="C39" s="81">
        <v>64272247355</v>
      </c>
    </row>
    <row r="40" spans="2:5" x14ac:dyDescent="0.25">
      <c r="B40" s="82" t="s">
        <v>107</v>
      </c>
      <c r="C40" s="83">
        <v>7256951412</v>
      </c>
    </row>
    <row r="41" spans="2:5" x14ac:dyDescent="0.25">
      <c r="B41" s="82" t="s">
        <v>103</v>
      </c>
      <c r="C41" s="83">
        <v>48896214732</v>
      </c>
    </row>
    <row r="42" spans="2:5" x14ac:dyDescent="0.25">
      <c r="B42" s="82" t="s">
        <v>122</v>
      </c>
      <c r="C42" s="83">
        <v>4345261510</v>
      </c>
    </row>
    <row r="43" spans="2:5" x14ac:dyDescent="0.25">
      <c r="B43" s="82" t="s">
        <v>123</v>
      </c>
      <c r="C43" s="83">
        <v>3773819701</v>
      </c>
    </row>
    <row r="44" spans="2:5" x14ac:dyDescent="0.25">
      <c r="B44" s="78" t="s">
        <v>134</v>
      </c>
      <c r="C44" s="79">
        <v>136453031665</v>
      </c>
    </row>
    <row r="45" spans="2:5" x14ac:dyDescent="0.25">
      <c r="B45" s="80" t="s">
        <v>142</v>
      </c>
      <c r="C45" s="81">
        <v>5926063692</v>
      </c>
    </row>
    <row r="46" spans="2:5" x14ac:dyDescent="0.25">
      <c r="B46" s="82" t="s">
        <v>124</v>
      </c>
      <c r="C46" s="83">
        <v>2528012017</v>
      </c>
    </row>
    <row r="47" spans="2:5" x14ac:dyDescent="0.25">
      <c r="B47" s="82" t="s">
        <v>109</v>
      </c>
      <c r="C47" s="83">
        <v>3050695889</v>
      </c>
    </row>
    <row r="48" spans="2:5" x14ac:dyDescent="0.25">
      <c r="B48" s="82" t="s">
        <v>120</v>
      </c>
      <c r="C48" s="83">
        <v>347355786</v>
      </c>
    </row>
    <row r="49" spans="2:3" x14ac:dyDescent="0.25">
      <c r="B49" s="80" t="s">
        <v>143</v>
      </c>
      <c r="C49" s="81">
        <v>130526967973</v>
      </c>
    </row>
    <row r="50" spans="2:3" x14ac:dyDescent="0.25">
      <c r="B50" s="82" t="s">
        <v>101</v>
      </c>
      <c r="C50" s="83">
        <v>38317899922</v>
      </c>
    </row>
    <row r="51" spans="2:3" x14ac:dyDescent="0.25">
      <c r="B51" s="82" t="s">
        <v>111</v>
      </c>
      <c r="C51" s="83">
        <v>2876220746</v>
      </c>
    </row>
    <row r="52" spans="2:3" x14ac:dyDescent="0.25">
      <c r="B52" s="82" t="s">
        <v>124</v>
      </c>
      <c r="C52" s="83">
        <v>76517166756</v>
      </c>
    </row>
    <row r="53" spans="2:3" x14ac:dyDescent="0.25">
      <c r="B53" s="82" t="s">
        <v>109</v>
      </c>
      <c r="C53" s="83">
        <v>2877318336</v>
      </c>
    </row>
    <row r="54" spans="2:3" x14ac:dyDescent="0.25">
      <c r="B54" s="82" t="s">
        <v>120</v>
      </c>
      <c r="C54" s="83">
        <v>4062014797</v>
      </c>
    </row>
    <row r="55" spans="2:3" x14ac:dyDescent="0.25">
      <c r="B55" s="82" t="s">
        <v>125</v>
      </c>
      <c r="C55" s="83">
        <v>5876347416</v>
      </c>
    </row>
    <row r="56" spans="2:3" x14ac:dyDescent="0.25">
      <c r="B56" s="78" t="s">
        <v>135</v>
      </c>
      <c r="C56" s="79">
        <v>89722115255</v>
      </c>
    </row>
    <row r="57" spans="2:3" x14ac:dyDescent="0.25">
      <c r="B57" s="80" t="s">
        <v>143</v>
      </c>
      <c r="C57" s="81">
        <v>89722115255</v>
      </c>
    </row>
    <row r="58" spans="2:3" x14ac:dyDescent="0.25">
      <c r="B58" s="82" t="s">
        <v>107</v>
      </c>
      <c r="C58" s="83">
        <v>658723239</v>
      </c>
    </row>
    <row r="59" spans="2:3" x14ac:dyDescent="0.25">
      <c r="B59" s="82" t="s">
        <v>101</v>
      </c>
      <c r="C59" s="83">
        <v>88835911210</v>
      </c>
    </row>
    <row r="60" spans="2:3" x14ac:dyDescent="0.25">
      <c r="B60" s="82" t="s">
        <v>126</v>
      </c>
      <c r="C60" s="83">
        <v>227480806</v>
      </c>
    </row>
    <row r="61" spans="2:3" x14ac:dyDescent="0.25">
      <c r="B61" s="78" t="s">
        <v>136</v>
      </c>
      <c r="C61" s="79">
        <v>125119728409</v>
      </c>
    </row>
    <row r="62" spans="2:3" x14ac:dyDescent="0.25">
      <c r="B62" s="80" t="s">
        <v>143</v>
      </c>
      <c r="C62" s="81">
        <v>125119728409</v>
      </c>
    </row>
    <row r="63" spans="2:3" x14ac:dyDescent="0.25">
      <c r="B63" s="82" t="s">
        <v>101</v>
      </c>
      <c r="C63" s="83">
        <v>2971628337</v>
      </c>
    </row>
    <row r="64" spans="2:3" x14ac:dyDescent="0.25">
      <c r="B64" s="82" t="s">
        <v>127</v>
      </c>
      <c r="C64" s="83">
        <v>108148100072</v>
      </c>
    </row>
    <row r="65" spans="2:3" x14ac:dyDescent="0.25">
      <c r="B65" s="82" t="s">
        <v>104</v>
      </c>
      <c r="C65" s="83">
        <v>14000000000</v>
      </c>
    </row>
    <row r="66" spans="2:3" x14ac:dyDescent="0.25">
      <c r="B66" s="78" t="s">
        <v>137</v>
      </c>
      <c r="C66" s="79">
        <v>444666857084</v>
      </c>
    </row>
    <row r="67" spans="2:3" x14ac:dyDescent="0.25">
      <c r="B67" s="80" t="s">
        <v>142</v>
      </c>
      <c r="C67" s="81">
        <v>541394000</v>
      </c>
    </row>
    <row r="68" spans="2:3" x14ac:dyDescent="0.25">
      <c r="B68" s="82" t="s">
        <v>109</v>
      </c>
      <c r="C68" s="83">
        <v>541394000</v>
      </c>
    </row>
    <row r="69" spans="2:3" x14ac:dyDescent="0.25">
      <c r="B69" s="80" t="s">
        <v>143</v>
      </c>
      <c r="C69" s="81">
        <v>444125463084</v>
      </c>
    </row>
    <row r="70" spans="2:3" x14ac:dyDescent="0.25">
      <c r="B70" s="82" t="s">
        <v>114</v>
      </c>
      <c r="C70" s="83">
        <v>72250000000</v>
      </c>
    </row>
    <row r="71" spans="2:3" x14ac:dyDescent="0.25">
      <c r="B71" s="82" t="s">
        <v>127</v>
      </c>
      <c r="C71" s="83">
        <v>22312356240</v>
      </c>
    </row>
    <row r="72" spans="2:3" x14ac:dyDescent="0.25">
      <c r="B72" s="82" t="s">
        <v>103</v>
      </c>
      <c r="C72" s="83">
        <v>144923562311</v>
      </c>
    </row>
    <row r="73" spans="2:3" x14ac:dyDescent="0.25">
      <c r="B73" s="82" t="s">
        <v>109</v>
      </c>
      <c r="C73" s="83">
        <v>143832500941</v>
      </c>
    </row>
    <row r="74" spans="2:3" x14ac:dyDescent="0.25">
      <c r="B74" s="82" t="s">
        <v>126</v>
      </c>
      <c r="C74" s="83">
        <v>60807043592</v>
      </c>
    </row>
    <row r="75" spans="2:3" x14ac:dyDescent="0.25">
      <c r="B75" s="78" t="s">
        <v>138</v>
      </c>
      <c r="C75" s="79">
        <v>187586733172</v>
      </c>
    </row>
    <row r="76" spans="2:3" x14ac:dyDescent="0.25">
      <c r="B76" s="80" t="s">
        <v>143</v>
      </c>
      <c r="C76" s="81">
        <v>187586733172</v>
      </c>
    </row>
    <row r="77" spans="2:3" x14ac:dyDescent="0.25">
      <c r="B77" s="82" t="s">
        <v>105</v>
      </c>
      <c r="C77" s="83">
        <v>187586733172</v>
      </c>
    </row>
    <row r="78" spans="2:3" x14ac:dyDescent="0.25">
      <c r="B78" s="78" t="s">
        <v>139</v>
      </c>
      <c r="C78" s="79">
        <v>81857020515</v>
      </c>
    </row>
    <row r="79" spans="2:3" x14ac:dyDescent="0.25">
      <c r="B79" s="80" t="s">
        <v>143</v>
      </c>
      <c r="C79" s="81">
        <v>81857020515</v>
      </c>
    </row>
    <row r="80" spans="2:3" x14ac:dyDescent="0.25">
      <c r="B80" s="82" t="s">
        <v>109</v>
      </c>
      <c r="C80" s="83">
        <v>81857020515</v>
      </c>
    </row>
    <row r="81" spans="2:3" x14ac:dyDescent="0.25">
      <c r="B81" s="78" t="s">
        <v>140</v>
      </c>
      <c r="C81" s="79">
        <v>6778541673</v>
      </c>
    </row>
    <row r="82" spans="2:3" x14ac:dyDescent="0.25">
      <c r="B82" s="80" t="s">
        <v>143</v>
      </c>
      <c r="C82" s="81">
        <v>6778541673</v>
      </c>
    </row>
    <row r="83" spans="2:3" x14ac:dyDescent="0.25">
      <c r="B83" s="82" t="s">
        <v>115</v>
      </c>
      <c r="C83" s="83">
        <v>414069812</v>
      </c>
    </row>
    <row r="84" spans="2:3" x14ac:dyDescent="0.25">
      <c r="B84" s="82" t="s">
        <v>126</v>
      </c>
      <c r="C84" s="83">
        <v>6364471861</v>
      </c>
    </row>
    <row r="85" spans="2:3" x14ac:dyDescent="0.25">
      <c r="B85" s="78" t="s">
        <v>141</v>
      </c>
      <c r="C85" s="79">
        <v>37646769637</v>
      </c>
    </row>
    <row r="86" spans="2:3" x14ac:dyDescent="0.25">
      <c r="B86" s="80" t="s">
        <v>143</v>
      </c>
      <c r="C86" s="81">
        <v>37646769637</v>
      </c>
    </row>
    <row r="87" spans="2:3" x14ac:dyDescent="0.25">
      <c r="B87" s="82" t="s">
        <v>109</v>
      </c>
      <c r="C87" s="83">
        <v>5905037300</v>
      </c>
    </row>
    <row r="88" spans="2:3" x14ac:dyDescent="0.25">
      <c r="B88" s="82" t="s">
        <v>110</v>
      </c>
      <c r="C88" s="83">
        <v>31741732337</v>
      </c>
    </row>
    <row r="89" spans="2:3" x14ac:dyDescent="0.25">
      <c r="B89" s="78" t="s">
        <v>145</v>
      </c>
      <c r="C89" s="79">
        <v>24518314837</v>
      </c>
    </row>
    <row r="90" spans="2:3" x14ac:dyDescent="0.25">
      <c r="B90" s="80" t="s">
        <v>142</v>
      </c>
      <c r="C90" s="81">
        <v>24518314837</v>
      </c>
    </row>
    <row r="91" spans="2:3" x14ac:dyDescent="0.25">
      <c r="B91" s="82" t="s">
        <v>116</v>
      </c>
      <c r="C91" s="83">
        <v>4381328166</v>
      </c>
    </row>
    <row r="92" spans="2:3" x14ac:dyDescent="0.25">
      <c r="B92" s="82" t="s">
        <v>107</v>
      </c>
      <c r="C92" s="83">
        <v>1733143542</v>
      </c>
    </row>
    <row r="93" spans="2:3" x14ac:dyDescent="0.25">
      <c r="B93" s="82" t="s">
        <v>108</v>
      </c>
      <c r="C93" s="83">
        <v>3125185508</v>
      </c>
    </row>
    <row r="94" spans="2:3" x14ac:dyDescent="0.25">
      <c r="B94" s="82" t="s">
        <v>101</v>
      </c>
      <c r="C94" s="83">
        <v>5314741313</v>
      </c>
    </row>
    <row r="95" spans="2:3" x14ac:dyDescent="0.25">
      <c r="B95" s="82" t="s">
        <v>114</v>
      </c>
      <c r="C95" s="83">
        <v>4322578232</v>
      </c>
    </row>
    <row r="96" spans="2:3" x14ac:dyDescent="0.25">
      <c r="B96" s="82" t="s">
        <v>121</v>
      </c>
      <c r="C96" s="83">
        <v>896258409</v>
      </c>
    </row>
    <row r="97" spans="2:3" x14ac:dyDescent="0.25">
      <c r="B97" s="82" t="s">
        <v>109</v>
      </c>
      <c r="C97" s="83">
        <v>751473349</v>
      </c>
    </row>
    <row r="98" spans="2:3" x14ac:dyDescent="0.25">
      <c r="B98" s="82" t="s">
        <v>110</v>
      </c>
      <c r="C98" s="83">
        <v>1976300000</v>
      </c>
    </row>
    <row r="99" spans="2:3" x14ac:dyDescent="0.25">
      <c r="B99" s="82" t="s">
        <v>120</v>
      </c>
      <c r="C99" s="83">
        <v>2017306318</v>
      </c>
    </row>
    <row r="100" spans="2:3" ht="15.75" thickBot="1" x14ac:dyDescent="0.3">
      <c r="B100" s="84" t="s">
        <v>10</v>
      </c>
      <c r="C100" s="85">
        <v>2150586733824</v>
      </c>
    </row>
  </sheetData>
  <autoFilter ref="B4:C100" xr:uid="{BF2F51B6-462F-45FE-A6BA-C3CA799908CB}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2" baseType="variant">
      <vt:variant>
        <vt:lpstr>Hojas de cálculo</vt:lpstr>
      </vt:variant>
      <vt:variant>
        <vt:i4>8</vt:i4>
      </vt:variant>
    </vt:vector>
  </HeadingPairs>
  <TitlesOfParts>
    <vt:vector size="8" baseType="lpstr">
      <vt:lpstr>Ac_647_2016</vt:lpstr>
      <vt:lpstr>Ac_691_2017</vt:lpstr>
      <vt:lpstr>Ac_711_2018</vt:lpstr>
      <vt:lpstr>Ac_725_2018</vt:lpstr>
      <vt:lpstr>Ac_743_2019</vt:lpstr>
      <vt:lpstr>ACTAS_CONFIS_INV_2023</vt:lpstr>
      <vt:lpstr>EjecucionVF_2024_dic</vt:lpstr>
      <vt:lpstr>Actas_CONFIS_2024_dic.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Yuly Beltran</dc:creator>
  <cp:lastModifiedBy>Jhon Mauricio Narvaez Prieto</cp:lastModifiedBy>
  <dcterms:created xsi:type="dcterms:W3CDTF">2023-07-27T15:42:03Z</dcterms:created>
  <dcterms:modified xsi:type="dcterms:W3CDTF">2025-03-07T14:25:46Z</dcterms:modified>
</cp:coreProperties>
</file>