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G:\SDH\1_Informes_SDH\9_Pagina_web\"/>
    </mc:Choice>
  </mc:AlternateContent>
  <workbookProtection lockStructure="1"/>
  <bookViews>
    <workbookView xWindow="-120" yWindow="-120" windowWidth="20730" windowHeight="11160"/>
  </bookViews>
  <sheets>
    <sheet name="resumen" sheetId="1" r:id="rId1"/>
    <sheet name="Detalle" sheetId="2" r:id="rId2"/>
  </sheets>
  <definedNames>
    <definedName name="_xlnm._FilterDatabase" localSheetId="1" hidden="1">Detalle!$B$10:$L$59</definedName>
  </definedNames>
  <calcPr calcId="162913"/>
  <pivotCaches>
    <pivotCache cacheId="27"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1" i="2" l="1"/>
  <c r="Z11" i="2" s="1"/>
  <c r="Y12" i="2"/>
  <c r="Z12" i="2" s="1"/>
  <c r="Y13" i="2"/>
  <c r="Z13" i="2" s="1"/>
  <c r="Y14" i="2"/>
  <c r="Z14" i="2" s="1"/>
  <c r="Y15" i="2"/>
  <c r="Z15" i="2" s="1"/>
  <c r="Y16" i="2"/>
  <c r="Z16" i="2" s="1"/>
  <c r="Y17" i="2"/>
  <c r="Z17" i="2" s="1"/>
  <c r="Y18" i="2"/>
  <c r="Z18" i="2" s="1"/>
  <c r="Y19" i="2"/>
  <c r="Z19" i="2" s="1"/>
  <c r="Y20" i="2"/>
  <c r="Z20" i="2" s="1"/>
  <c r="Y21" i="2"/>
  <c r="Z21" i="2" s="1"/>
  <c r="Y22" i="2"/>
  <c r="Z22" i="2" s="1"/>
  <c r="Y23" i="2"/>
  <c r="Z23" i="2" s="1"/>
  <c r="Y24" i="2"/>
  <c r="Z24" i="2" s="1"/>
  <c r="Y25" i="2"/>
  <c r="Z25" i="2" s="1"/>
  <c r="Y26" i="2"/>
  <c r="Z26" i="2" s="1"/>
  <c r="Y27" i="2"/>
  <c r="Z27" i="2" s="1"/>
  <c r="Y28" i="2"/>
  <c r="Z28" i="2" s="1"/>
  <c r="Y29" i="2"/>
  <c r="Z29" i="2" s="1"/>
  <c r="Y30" i="2"/>
  <c r="Z30" i="2" s="1"/>
  <c r="Y31" i="2"/>
  <c r="Z31" i="2" s="1"/>
  <c r="Y32" i="2"/>
  <c r="Z32" i="2" s="1"/>
  <c r="Y33" i="2"/>
  <c r="Z33" i="2" s="1"/>
  <c r="Y34" i="2"/>
  <c r="Z34" i="2" s="1"/>
  <c r="Y35" i="2"/>
  <c r="Z35" i="2" s="1"/>
  <c r="Y36" i="2"/>
  <c r="Z36" i="2" s="1"/>
  <c r="Y37" i="2"/>
  <c r="Z37" i="2" s="1"/>
  <c r="Y38" i="2"/>
  <c r="Z38" i="2" s="1"/>
  <c r="Y39" i="2"/>
  <c r="Z39" i="2" s="1"/>
  <c r="Y40" i="2"/>
  <c r="Z40" i="2" s="1"/>
  <c r="Y41" i="2"/>
  <c r="Z41" i="2" s="1"/>
  <c r="Y42" i="2"/>
  <c r="Z42" i="2" s="1"/>
  <c r="Y43" i="2"/>
  <c r="Z43" i="2" s="1"/>
  <c r="Y44" i="2"/>
  <c r="Z44" i="2" s="1"/>
  <c r="Y45" i="2"/>
  <c r="Z45" i="2" s="1"/>
  <c r="Y46" i="2"/>
  <c r="Z46" i="2" s="1"/>
  <c r="Y47" i="2"/>
  <c r="Z47" i="2" s="1"/>
  <c r="Y48" i="2"/>
  <c r="Z48" i="2" s="1"/>
  <c r="Y49" i="2"/>
  <c r="Z49" i="2" s="1"/>
  <c r="Y50" i="2"/>
  <c r="Z50" i="2" s="1"/>
  <c r="Y51" i="2"/>
  <c r="Z51" i="2" s="1"/>
  <c r="Y52" i="2"/>
  <c r="Z52" i="2" s="1"/>
  <c r="Y53" i="2"/>
  <c r="Z53" i="2" s="1"/>
  <c r="Y54" i="2"/>
  <c r="Z54" i="2" s="1"/>
  <c r="Y55" i="2"/>
  <c r="Z55" i="2" s="1"/>
  <c r="Y56" i="2"/>
  <c r="Z56" i="2" s="1"/>
  <c r="Y57" i="2"/>
  <c r="Z57" i="2" s="1"/>
  <c r="Y58" i="2"/>
  <c r="Z58" i="2" s="1"/>
  <c r="Y59" i="2"/>
  <c r="Z59" i="2" s="1"/>
</calcChain>
</file>

<file path=xl/sharedStrings.xml><?xml version="1.0" encoding="utf-8"?>
<sst xmlns="http://schemas.openxmlformats.org/spreadsheetml/2006/main" count="551" uniqueCount="123">
  <si>
    <t>Total general</t>
  </si>
  <si>
    <t>Fuente: Datos Abiertos, BogData</t>
  </si>
  <si>
    <t>SECOP_II</t>
  </si>
  <si>
    <t>No. Contratos/Conv</t>
  </si>
  <si>
    <t>VIGENCIA</t>
  </si>
  <si>
    <t>NÚMERO CONTRATO</t>
  </si>
  <si>
    <t>CLASE MODIFICACIÓN</t>
  </si>
  <si>
    <t>FECHA SUSCRIPCIÓN DE LA MODIFICACIÓN</t>
  </si>
  <si>
    <t>IDENTIFICACIÓN CONTRATISTA</t>
  </si>
  <si>
    <t>OBJETO</t>
  </si>
  <si>
    <t>VALOR CONTRATO PRINCIPAL</t>
  </si>
  <si>
    <t>VALOR ADICIÓN</t>
  </si>
  <si>
    <t>VALOR TOTAL</t>
  </si>
  <si>
    <t>PLAZO MODIFICACIÓN (Días)</t>
  </si>
  <si>
    <t>Fecha de suscripción</t>
  </si>
  <si>
    <t>Fecha de Inicio</t>
  </si>
  <si>
    <t>Plazo Inicial (dias)</t>
  </si>
  <si>
    <t>Fecha Finalizacion Programada</t>
  </si>
  <si>
    <t>Valor del Contrato
inical</t>
  </si>
  <si>
    <t>dias ejecutados</t>
  </si>
  <si>
    <t>% Ejecución</t>
  </si>
  <si>
    <t>Recursos pendientes de ejecutar.</t>
  </si>
  <si>
    <t>Cantidad de Adiciones/
prórrogas</t>
  </si>
  <si>
    <t>Vr. Adiciones</t>
  </si>
  <si>
    <t>Vr. Total con Adiciones</t>
  </si>
  <si>
    <t>NOMBRE UNIDAD EJECUTORA</t>
  </si>
  <si>
    <t>DEPENDENCIA DESTINO</t>
  </si>
  <si>
    <t>PROCESO SELECCIÓN</t>
  </si>
  <si>
    <t>CLASE CONTRATO</t>
  </si>
  <si>
    <t>DATOS DE LA MODIFICAION SUSCRITA EN EL PERIODO</t>
  </si>
  <si>
    <t>INFORMACIÓN CONSOLIDADA DEL CONTRATO A LA FECHA CON TODAS LAS NOVEDADES/CAMBIOS Y/O MODIFICACIONES</t>
  </si>
  <si>
    <t>INFORMACIÓN GENERAL DEL CONTRATO MODIFICADO</t>
  </si>
  <si>
    <t>Cesión</t>
  </si>
  <si>
    <t>Prorroga</t>
  </si>
  <si>
    <t>Adición</t>
  </si>
  <si>
    <t>No Aplica</t>
  </si>
  <si>
    <t>Plazo total prorrogas (días)</t>
  </si>
  <si>
    <t>PORTAL CONTRATACION</t>
  </si>
  <si>
    <t>URL SECOP</t>
  </si>
  <si>
    <t>https://community.secop.gov.co/Public/Tendering/OpportunityDetail/Index?noticeUID=CO1.NTC.2809400&amp;isFromPublicArea=True&amp;isModal=true&amp;asPopupView=true</t>
  </si>
  <si>
    <t>https://community.secop.gov.co/Public/Tendering/OpportunityDetail/Index?noticeUID=CO1.NTC.2758021&amp;isFromPublicArea=True&amp;isModal=true&amp;asPopupView=true</t>
  </si>
  <si>
    <t>Selección Abreviada - Subasta Inversa</t>
  </si>
  <si>
    <t>Licitación Pública</t>
  </si>
  <si>
    <t>PLAZO TOTAL
(DÍAS)*</t>
  </si>
  <si>
    <t>* Los plazos en días se contabilizan a partir de meses contables de 30 días</t>
  </si>
  <si>
    <t xml:space="preserve">Corte: </t>
  </si>
  <si>
    <t>Del</t>
  </si>
  <si>
    <t>Hasta</t>
  </si>
  <si>
    <t>RAZÓN SOCIAL
CESIONARIO</t>
  </si>
  <si>
    <t>Recursos totales Ejecutados o pagados</t>
  </si>
  <si>
    <t>Tipo Modificaciones</t>
  </si>
  <si>
    <t>Modalidad / Clase Contrato - Conve</t>
  </si>
  <si>
    <t/>
  </si>
  <si>
    <t>TVEC</t>
  </si>
  <si>
    <t>https://community.secop.gov.co/Public/Tendering/OpportunityDetail/Index?noticeUID=CO1.NTC.2936122&amp;isFromPublicArea=True&amp;isModal=true&amp;asPopupView=true</t>
  </si>
  <si>
    <t>https://community.secop.gov.co/Public/Tendering/OpportunityDetail/Index?noticeUID=CO1.NTC.2529803&amp;isFromPublicArea=True&amp;isModal=true&amp;asPopupView=true</t>
  </si>
  <si>
    <t>https://community.secop.gov.co/Public/Tendering/OpportunityDetail/Index?noticeUID=CO1.NTC.2576157&amp;isFromPublicArea=True&amp;isModal=true&amp;asPopupView=true</t>
  </si>
  <si>
    <t>https://community.secop.gov.co/Public/Tendering/OpportunityDetail/Index?noticeUID=CO1.NTC.2646412&amp;isFromPublicArea=True&amp;isModal=true&amp;asPopupView=true</t>
  </si>
  <si>
    <t>https://www.colombiacompra.gov.co/tienda-virtual-del-estado-colombiano/ordenes-compra/91007</t>
  </si>
  <si>
    <t>https://community.secop.gov.co/Public/Tendering/OpportunityDetail/Index?noticeUID=CO1.NTC.2517639&amp;isFromPublicArea=True&amp;isModal=true&amp;asPopupView=true</t>
  </si>
  <si>
    <t>https://community.secop.gov.co/Public/Tendering/OpportunityDetail/Index?noticeUID=CO1.NTC.2626600&amp;isFromPublicArea=True&amp;isModal=true&amp;asPopupView=true</t>
  </si>
  <si>
    <t>https://community.secop.gov.co/Public/Tendering/OpportunityDetail/Index?noticeUID=CO1.NTC.2502415&amp;isFromPublicArea=True&amp;isModal=true&amp;asPopupView=true</t>
  </si>
  <si>
    <t>https://community.secop.gov.co/Public/Tendering/OpportunityDetail/Index?noticeUID=CO1.NTC.2517299&amp;isFromPublicArea=True&amp;isModal=true&amp;asPopupView=true</t>
  </si>
  <si>
    <t>https://community.secop.gov.co/Public/Tendering/OpportunityDetail/Index?noticeUID=CO1.NTC.2519973&amp;isFromPublicArea=True&amp;isModal=true&amp;asPopupView=true</t>
  </si>
  <si>
    <t>https://community.secop.gov.co/Public/Tendering/OpportunityDetail/Index?noticeUID=CO1.NTC.2626919&amp;isFromPublicArea=True&amp;isModal=true&amp;asPopupView=true</t>
  </si>
  <si>
    <t>https://community.secop.gov.co/Public/Tendering/OpportunityDetail/Index?noticeUID=CO1.NTC.2540446&amp;isFromPublicArea=True&amp;isModal=true&amp;asPopupView=true</t>
  </si>
  <si>
    <t>https://community.secop.gov.co/Public/Tendering/OpportunityDetail/Index?noticeUID=CO1.NTC.2519527&amp;isFromPublicArea=True&amp;isModal=true&amp;asPopupView=true</t>
  </si>
  <si>
    <t>https://community.secop.gov.co/Public/Tendering/OpportunityDetail/Index?noticeUID=CO1.NTC.2517693&amp;isFromPublicArea=True&amp;isModal=true&amp;asPopupView=true</t>
  </si>
  <si>
    <t>https://community.secop.gov.co/Public/Tendering/OpportunityDetail/Index?noticeUID=CO1.NTC.2517610&amp;isFromPublicArea=True&amp;isModal=true&amp;asPopupView=true</t>
  </si>
  <si>
    <t>https://community.secop.gov.co/Public/Tendering/OpportunityDetail/Index?noticeUID=CO1.NTC.2518302&amp;isFromPublicArea=True&amp;isModal=true&amp;asPopupView=true</t>
  </si>
  <si>
    <t>https://community.secop.gov.co/Public/Tendering/OpportunityDetail/Index?noticeUID=CO1.NTC.2529567&amp;isFromPublicArea=True&amp;isModal=true&amp;asPopupView=true</t>
  </si>
  <si>
    <t>https://community.secop.gov.co/Public/Tendering/OpportunityDetail/Index?noticeUID=CO1.NTC.2813281&amp;isFromPublicArea=True&amp;isModal=true&amp;asPopupView=true</t>
  </si>
  <si>
    <t>https://community.secop.gov.co/Public/Tendering/OpportunityDetail/Index?noticeUID=CO1.NTC.2522949&amp;isFromPublicArea=True&amp;isModal=true&amp;asPopupView=true</t>
  </si>
  <si>
    <t>https://community.secop.gov.co/Public/Tendering/OpportunityDetail/Index?noticeUID=CO1.NTC.3259936&amp;isFromPublicArea=True&amp;isModal=true&amp;asPopupView=true</t>
  </si>
  <si>
    <t>https://community.secop.gov.co/Public/Tendering/OpportunityDetail/Index?noticeUID=CO1.NTC.2309098&amp;isFromPublicArea=True&amp;isModal=true&amp;asPopupView=true</t>
  </si>
  <si>
    <t>https://community.secop.gov.co/Public/Tendering/OpportunityDetail/Index?noticeUID=CO1.NTC.2420710&amp;isFromPublicArea=True&amp;isModal=true&amp;asPopupView=true</t>
  </si>
  <si>
    <t>Directa Prestacion Servicios Profesionales y Apoyo a la Gestión</t>
  </si>
  <si>
    <t>Prestación Servicio Apoyo a la Gestión</t>
  </si>
  <si>
    <t>0111-01</t>
  </si>
  <si>
    <t>SUBD. EDUCACION TRIBUTARIA Y SERVICIO</t>
  </si>
  <si>
    <t>Prestación de Servicios</t>
  </si>
  <si>
    <t>Prestación Servicios Profesionales</t>
  </si>
  <si>
    <t>0111-04</t>
  </si>
  <si>
    <t>FONDO CUENTA CONCEJO DE BOGOTA, D.C.</t>
  </si>
  <si>
    <t>Selección Abreviada - Acuerdo Marco</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</si>
  <si>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t>
  </si>
  <si>
    <t>SUBD. GESTION CONTABLE HACIENDA</t>
  </si>
  <si>
    <t>SUBD. TALENTO HUMANO</t>
  </si>
  <si>
    <t>Subasta Inversa</t>
  </si>
  <si>
    <t>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t>
  </si>
  <si>
    <t>OF. DEPURACION CARTERA</t>
  </si>
  <si>
    <t>Prestar servicios profesionales para dar apoyo en la fase deestabilización del Core tributario, en lo relacionado con la gestión decasos legales y cuenta corriente del contribuyente.</t>
  </si>
  <si>
    <t>SUBD. PLANEACION E INTELIGENCIA TRIB</t>
  </si>
  <si>
    <t>Prestar servicios profesionales que asistan el proceso de estabilizaciónde la herramienta SAP, con el fin de asegurar la disponibilidad yfuncionalidad de la solución tecnológica para los contribuyentes.</t>
  </si>
  <si>
    <t>Prestar servicios profesionales para apoyar el período de estabilizaciónde la solución tecnológica, facilitando la interacción de los ciudadanoscon la herramienta y atención a incidentes.</t>
  </si>
  <si>
    <t>Prestar servicios profesionales para apoyar el período de estabilizaciónde la solución tecnológica en lo relacionado con el registro tributario(fuentes, dato maestro y catálogos).</t>
  </si>
  <si>
    <t>SUBD. GESTION JUDICIAL</t>
  </si>
  <si>
    <t>Prestar servicios profesionales para representar judicial, extrajudicialy/o administrativamente a Bogotá D.C.- Secretaría Distrital de Hacienda en la atención de procesos de diferente naturaleza, de acuerdo a loestablecido en los estudios previos.</t>
  </si>
  <si>
    <t>Prestar los servicios profesionales especializados para representarjudicial, extrajudicial y/o administrativamente a la SecretaríaDistrital de Hacienda en la atención de procesos de alto impacto dediferente naturaleza, de acuerdo a lo establecido en los estudiosprevios.</t>
  </si>
  <si>
    <t>SUBD. CONSOLIDACION, GESTION E INVEST.</t>
  </si>
  <si>
    <t>DESPACHO DIR. GESTION CORPORATIVA</t>
  </si>
  <si>
    <t>SUBD. SERVICIOS TIC</t>
  </si>
  <si>
    <t>Prestar los servicios de actualización y soporte del licencimiento demesa de servicios CA</t>
  </si>
  <si>
    <t>Prestar servicios profesionales para apoyar la fase de estabilizacióndel Core Tributario, facilitando la interacción de los ciudadanos através de los diferentes canales de atención.</t>
  </si>
  <si>
    <t>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t>
  </si>
  <si>
    <t>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t>
  </si>
  <si>
    <t>Prestar servicios profesionales para apoyar la gestión de la DirecciónDistrital de Tesorería, en aspectos relacionados con  el seguimiento alcumplimiento de la planeación estratégica en la DDT  mantenimiento delsistema de gestión de la calidad, seguimiento y ejecución de lasactividades designadas a la DDT en planes y/o proyectos institucionales,gestión del riesgo operativo y de corrupción, apoyo a la supervisión decontratos, apoyo en  contratación y demás actividades de tipoadministrativo, operativo y financiero, relacionadas con la operacióntesoral.</t>
  </si>
  <si>
    <t>DESPACHO TESORERO DISTRITAL</t>
  </si>
  <si>
    <t>Prestar los servicios profesionales para el análisis, actualización ydesarrollo en el manejo de bases de datos para la Oficina de Depuraciónde Cartera</t>
  </si>
  <si>
    <t>Prestar servicios profesionales para representar judicial, extrajudicialy/o administrativamente a Bogotá D.C.- Secretaría Distrital de Haciendaen la atención de procesos concursales, de acuerdo a lo establecido enlos estudios previos.</t>
  </si>
  <si>
    <t>Prestar servicios profesionales para desarrollar las actividades deejecución, seguimiento, evaluación de los procesos de depuración dedeudas con fondos de pensiones para la Subdirección del Talento Humano.</t>
  </si>
  <si>
    <t>Prestar los servicios profesionales para el apoyo en el desarrollo deactividades de seguimiento a las actuaciones administrativas,radicaciones virtuales, respuesta de peticiones y realización deinformes</t>
  </si>
  <si>
    <t>Prestar los servicios profesionales a la Dirección de GestiónCorporativa para apoyar operativamente el desarrollo de actividades enmateria Administrativa, Financiera, de Gestión Documental, del TalentoHumano y Fondo Cuenta, así como en la preparación y seguimiento de losComités y demás cuerpos colegiados en los que participe la Dirección.</t>
  </si>
  <si>
    <t>Prestar los servicios profesionales para la implementación, seguimientoy evaluación de metodologías, herramientas y estrategias de los procesosde innovación diseñados o fortalecidos por el laboratorio de innovaciónen el Concejo de Bogotá D.C.</t>
  </si>
  <si>
    <t>Prestar los servicios profesionales para el diseño e implementación deservicios, experiencias y productos requeridos para los procesos deinnovación y participación ciudadana del laboratorio de innovación delConcejo de Bogotá D.C.</t>
  </si>
  <si>
    <t>Prestar el servicio integral de gestión de mesa de servicio para elConcejo de Bogotá D.C.</t>
  </si>
  <si>
    <t>Prestar los servicios profesionales para el acompañamiento en eldesarrollo de los procesos de comunicación, enmarcado en la gestión delconocimiento, en virtud del control político y la gestión normativa dela Corporación.</t>
  </si>
  <si>
    <t>Prestar servicios especializados en materia archivística para labúsqueda, preparación, organización física y archivo de los documentosque conforman los expedientes de gestión tributaria a cargo de laDirección Distrital de Impuestos DIB y su registro en el Sistema deGestión Electrónico de Documentos de Archivo SGDEA – WCC, requeridospara disposición y entrega definitiva a la Dirección Distrital de Cobro,conforme con los lineamientos de gestión documental definidos por laSecretaria Distrital de Hacienda.</t>
  </si>
  <si>
    <t>Prestar los servicios de renovación del soporte de fabrica,mantenimiento preventivo, correctivo incluido repuestos y soporte para los Equipos Activos CISCO del Concejo de Bogotá D.C.</t>
  </si>
  <si>
    <t>Secretaría Distrital de Hacienda
Gestión Contractual Octubre 2022 - Modificaciones</t>
  </si>
  <si>
    <t>Adición / Prórroga</t>
  </si>
  <si>
    <t>MIGUEL ANGEL MONROY PEREZ</t>
  </si>
  <si>
    <t>KARLA GIOVANNA GONZALEZ LOZANO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</si>
</sst>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7"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6" fillId="0" borderId="0" applyFont="0" applyFill="0" applyBorder="0" applyAlignment="0" applyProtection="0"/>
  </cellStyleXfs>
  <cellXfs count="55">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applyBorder="1"/>
    <xf numFmtId="0" fontId="0" fillId="0" borderId="0" xfId="0" applyNumberFormat="1"/>
    <xf numFmtId="0" fontId="0" fillId="0" borderId="4" xfId="0" pivotButton="1" applyBorder="1" applyAlignment="1">
      <alignment horizontal="center"/>
    </xf>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0" fillId="0" borderId="7" xfId="0" applyBorder="1" applyAlignment="1">
      <alignment horizontal="left"/>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4" borderId="18" xfId="0" applyFont="1" applyFill="1" applyBorder="1" applyAlignment="1">
      <alignment horizontal="centerContinuous" vertical="center"/>
    </xf>
    <xf numFmtId="0" fontId="4" fillId="5" borderId="16" xfId="0" applyFont="1" applyFill="1" applyBorder="1" applyAlignment="1">
      <alignment horizontal="centerContinuous" vertical="center" wrapText="1"/>
    </xf>
    <xf numFmtId="0" fontId="4" fillId="5" borderId="17" xfId="0" applyFont="1" applyFill="1" applyBorder="1" applyAlignment="1">
      <alignment horizontal="centerContinuous" vertical="center" wrapText="1"/>
    </xf>
    <xf numFmtId="0" fontId="4" fillId="5" borderId="18"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164" fontId="0" fillId="0" borderId="0" xfId="1" applyNumberFormat="1" applyFont="1"/>
    <xf numFmtId="0" fontId="0" fillId="5" borderId="21" xfId="0" applyFont="1" applyFill="1" applyBorder="1" applyAlignment="1">
      <alignment horizontal="center" vertical="center" wrapText="1"/>
    </xf>
    <xf numFmtId="0" fontId="1" fillId="0" borderId="0" xfId="0" applyFont="1" applyAlignment="1">
      <alignment horizontal="right"/>
    </xf>
    <xf numFmtId="0" fontId="2" fillId="0" borderId="0" xfId="0" applyFont="1" applyAlignment="1">
      <alignment horizontal="left"/>
    </xf>
    <xf numFmtId="0" fontId="1" fillId="0" borderId="25" xfId="0" applyFont="1" applyBorder="1" applyAlignment="1">
      <alignment horizontal="right" vertical="center"/>
    </xf>
    <xf numFmtId="0" fontId="2" fillId="6" borderId="23" xfId="0" applyFont="1" applyFill="1" applyBorder="1" applyAlignment="1">
      <alignment horizontal="center" vertical="center"/>
    </xf>
    <xf numFmtId="0" fontId="2" fillId="6" borderId="24" xfId="0" applyFont="1" applyFill="1" applyBorder="1" applyAlignment="1">
      <alignment horizontal="center" vertical="center"/>
    </xf>
    <xf numFmtId="0" fontId="1" fillId="6" borderId="22" xfId="0" applyFont="1" applyFill="1" applyBorder="1" applyAlignment="1">
      <alignment horizontal="right" vertical="center"/>
    </xf>
    <xf numFmtId="14" fontId="1" fillId="0" borderId="26" xfId="0" applyNumberFormat="1" applyFont="1" applyBorder="1" applyAlignment="1">
      <alignment horizontal="center"/>
    </xf>
    <xf numFmtId="14" fontId="1" fillId="0" borderId="27"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0" borderId="7" xfId="0" applyBorder="1" applyAlignment="1">
      <alignment horizontal="left" indent="1"/>
    </xf>
    <xf numFmtId="0" fontId="0" fillId="0" borderId="0" xfId="0" applyNumberFormat="1" applyBorder="1" applyAlignment="1">
      <alignment horizontal="left"/>
    </xf>
    <xf numFmtId="0" fontId="0" fillId="0" borderId="9" xfId="0" applyBorder="1" applyAlignment="1">
      <alignment horizontal="left"/>
    </xf>
    <xf numFmtId="0" fontId="0" fillId="0" borderId="1" xfId="0" pivotButton="1" applyBorder="1" applyAlignment="1">
      <alignment horizontal="center"/>
    </xf>
    <xf numFmtId="0" fontId="0" fillId="0" borderId="9" xfId="0" applyBorder="1" applyAlignment="1">
      <alignment horizontal="left" inden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2">
    <cellStyle name="Millares" xfId="1" builtinId="3"/>
    <cellStyle name="Normal" xfId="0" builtinId="0"/>
  </cellStyles>
  <dxfs count="114">
    <dxf>
      <numFmt numFmtId="0" formatCode="General"/>
    </dxf>
    <dxf>
      <numFmt numFmtId="164" formatCode="_-* #,##0_-;\-* #,##0_-;_-* &quot;-&quot;??_-;_-@_-"/>
    </dxf>
    <dxf>
      <numFmt numFmtId="164" formatCode="_-* #,##0_-;\-* #,##0_-;_-* &quot;-&quot;??_-;_-@_-"/>
    </dxf>
    <dxf>
      <numFmt numFmtId="0" formatCode="General"/>
    </dxf>
    <dxf>
      <numFmt numFmtId="164" formatCode="_-* #,##0_-;\-* #,##0_-;_-* &quot;-&quot;??_-;_-@_-"/>
    </dxf>
    <dxf>
      <numFmt numFmtId="164" formatCode="_-* #,##0_-;\-* #,##0_-;_-* &quot;-&quot;??_-;_-@_-"/>
    </dxf>
    <dxf>
      <numFmt numFmtId="0" formatCode="General"/>
    </dxf>
    <dxf>
      <numFmt numFmtId="0" formatCode="General"/>
    </dxf>
    <dxf>
      <numFmt numFmtId="0" formatCode="General"/>
    </dxf>
    <dxf>
      <numFmt numFmtId="19" formatCode="d/mm/yyyy"/>
    </dxf>
    <dxf>
      <numFmt numFmtId="0" formatCode="General"/>
    </dxf>
    <dxf>
      <numFmt numFmtId="19" formatCode="d/mm/yyyy"/>
    </dxf>
    <dxf>
      <numFmt numFmtId="19" formatCode="d/mm/yyyy"/>
    </dxf>
    <dxf>
      <numFmt numFmtId="0" formatCode="General"/>
    </dxf>
    <dxf>
      <numFmt numFmtId="0" formatCode="General"/>
    </dxf>
    <dxf>
      <numFmt numFmtId="164" formatCode="_-* #,##0_-;\-* #,##0_-;_-* &quot;-&quot;??_-;_-@_-"/>
    </dxf>
    <dxf>
      <numFmt numFmtId="164" formatCode="_-* #,##0_-;\-* #,##0_-;_-* &quot;-&quot;??_-;_-@_-"/>
    </dxf>
    <dxf>
      <numFmt numFmtId="164" formatCode="_-* #,##0_-;\-* #,##0_-;_-* &quot;-&quot;??_-;_-@_-"/>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52525"/>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790575"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2800" b="1">
                  <a:solidFill>
                    <a:schemeClr val="bg1"/>
                  </a:solidFill>
                </a:rPr>
                <a:t>49</a:t>
              </a:r>
              <a:endParaRPr lang="es-CO" sz="11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Suscritos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28724"/>
          <a:ext cx="14357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3362327</xdr:colOff>
      <xdr:row>7</xdr:row>
      <xdr:rowOff>85725</xdr:rowOff>
    </xdr:from>
    <xdr:to>
      <xdr:col>7</xdr:col>
      <xdr:colOff>19052</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877177" y="1866900"/>
          <a:ext cx="1857375" cy="409575"/>
          <a:chOff x="6705600" y="2047875"/>
          <a:chExt cx="1185559"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886575" y="2095500"/>
            <a:ext cx="100458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01/10/2022 - 31/10/2022</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onzalez Castellanos, Hector Fabio" refreshedDate="44895.878102893519" createdVersion="6" refreshedVersion="6" minRefreshableVersion="3" recordCount="49">
  <cacheSource type="worksheet">
    <worksheetSource name="Contratos"/>
  </cacheSource>
  <cacheFields count="31">
    <cacheField name="VIGENCIA" numFmtId="0">
      <sharedItems containsSemiMixedTypes="0" containsString="0" containsNumber="1" containsInteger="1" minValue="2021" maxValue="2022"/>
    </cacheField>
    <cacheField name="NÚMERO CONTRATO" numFmtId="0">
      <sharedItems containsSemiMixedTypes="0" containsString="0" containsNumber="1" containsInteger="1" minValue="210515" maxValue="220592"/>
    </cacheField>
    <cacheField name="PORTAL CONTRATACION" numFmtId="0">
      <sharedItems count="3">
        <s v="SECOP_II"/>
        <s v="TVEC"/>
        <s v="SECOP_I" u="1"/>
      </sharedItems>
    </cacheField>
    <cacheField name="URL SECOP" numFmtId="0">
      <sharedItems/>
    </cacheField>
    <cacheField name="PROCESO SELECCIÓN" numFmtId="0">
      <sharedItems count="9">
        <s v="Selección Abreviada - Subasta Inversa"/>
        <s v="Directa Prestacion Servicios Profesionales y Apoyo a la Gestión"/>
        <s v="Subasta Inversa"/>
        <s v="Selección Abreviada - Acuerdo Marco"/>
        <s v="Licitación Pública"/>
        <s v="Mínima Cuantía" u="1"/>
        <s v="Directa Otras Causales" u="1"/>
        <s v="Concurso de Méritos Abierto" u="1"/>
        <s v="Selección Abreviada - Menor Cuantía" u="1"/>
      </sharedItems>
    </cacheField>
    <cacheField name="CLASE CONTRATO" numFmtId="0">
      <sharedItems count="7">
        <s v="Prestación de Servicios"/>
        <s v="Prestación Servicios Profesionales"/>
        <s v="Prestación Servicio Apoyo a la Gestión"/>
        <s v="Obra" u="1"/>
        <s v="Suministro" u="1"/>
        <s v="Seguros" u="1"/>
        <s v="Consultoría" u="1"/>
      </sharedItems>
    </cacheField>
    <cacheField name="DEPENDENCIA DESTINO" numFmtId="0">
      <sharedItems/>
    </cacheField>
    <cacheField name="NOMBRE UNIDAD EJECUTORA" numFmtId="0">
      <sharedItems/>
    </cacheField>
    <cacheField name="OBJETO" numFmtId="0">
      <sharedItems longText="1"/>
    </cacheField>
    <cacheField name="CLASE MODIFICACIÓN" numFmtId="0">
      <sharedItems count="7">
        <s v="Adición"/>
        <s v="Adición / Prórroga"/>
        <s v="Prorroga"/>
        <s v="Cesión"/>
        <s v="Suspensión" u="1"/>
        <s v="Adición/Prorroga" u="1"/>
        <s v="Adición/Prorroga/Otro sí" u="1"/>
      </sharedItems>
    </cacheField>
    <cacheField name="FECHA SUSCRIPCIÓN DE LA MODIFICACIÓN" numFmtId="14">
      <sharedItems containsSemiMixedTypes="0" containsNonDate="0" containsDate="1" containsString="0" minDate="2022-10-04T00:00:00" maxDate="2022-10-29T00:00:00"/>
    </cacheField>
    <cacheField name="IDENTIFICACIÓN CONTRATISTA" numFmtId="0">
      <sharedItems containsMixedTypes="1" containsNumber="1" containsInteger="1" minValue="52198591" maxValue="1020773390"/>
    </cacheField>
    <cacheField name="RAZÓN SOCIAL_x000a_CESIONARIO" numFmtId="0">
      <sharedItems containsBlank="1"/>
    </cacheField>
    <cacheField name="VALOR CONTRATO PRINCIPAL" numFmtId="164">
      <sharedItems containsSemiMixedTypes="0" containsString="0" containsNumber="1" containsInteger="1" minValue="13193067" maxValue="3000000000"/>
    </cacheField>
    <cacheField name="VALOR ADICIÓN" numFmtId="164">
      <sharedItems containsString="0" containsBlank="1" containsNumber="1" containsInteger="1" minValue="3797200" maxValue="86975050"/>
    </cacheField>
    <cacheField name="VALOR TOTAL" numFmtId="164">
      <sharedItems containsSemiMixedTypes="0" containsString="0" containsNumber="1" containsInteger="1" minValue="13193067" maxValue="3000000000"/>
    </cacheField>
    <cacheField name="PLAZO MODIFICACIÓN (Días)" numFmtId="0">
      <sharedItems containsBlank="1" containsMixedTypes="1" containsNumber="1" containsInteger="1" minValue="23" maxValue="180"/>
    </cacheField>
    <cacheField name="PLAZO TOTAL_x000a_(DÍAS)*" numFmtId="0">
      <sharedItems containsSemiMixedTypes="0" containsString="0" containsNumber="1" containsInteger="1" minValue="116" maxValue="540"/>
    </cacheField>
    <cacheField name="Fecha de suscripción" numFmtId="14">
      <sharedItems containsSemiMixedTypes="0" containsNonDate="0" containsDate="1" containsString="0" minDate="2021-11-08T00:00:00" maxDate="2022-09-20T00:00:00"/>
    </cacheField>
    <cacheField name="Fecha de Inicio" numFmtId="14">
      <sharedItems containsSemiMixedTypes="0" containsNonDate="0" containsDate="1" containsString="0" minDate="2021-11-25T00:00:00" maxDate="2022-09-21T00:00:00"/>
    </cacheField>
    <cacheField name="Plazo Inicial (dias)" numFmtId="0">
      <sharedItems containsMixedTypes="1" containsNumber="1" containsInteger="1" minValue="210" maxValue="360"/>
    </cacheField>
    <cacheField name="Fecha Finalizacion Programada" numFmtId="14">
      <sharedItems containsSemiMixedTypes="0" containsNonDate="0" containsDate="1" containsString="0" minDate="2022-11-30T00:00:00" maxDate="2023-07-16T00:00:00"/>
    </cacheField>
    <cacheField name="Valor del Contrato_x000a_inical" numFmtId="0">
      <sharedItems containsSemiMixedTypes="0" containsString="0" containsNumber="1" containsInteger="1" minValue="13193067" maxValue="3000000000"/>
    </cacheField>
    <cacheField name="dias ejecutados" numFmtId="0">
      <sharedItems containsSemiMixedTypes="0" containsString="0" containsNumber="1" containsInteger="1" minValue="41" maxValue="340"/>
    </cacheField>
    <cacheField name="% Ejecución" numFmtId="0">
      <sharedItems containsSemiMixedTypes="0" containsString="0" containsNumber="1" minValue="29.59" maxValue="90.65"/>
    </cacheField>
    <cacheField name="Recursos totales Ejecutados o pagados" numFmtId="164">
      <sharedItems containsSemiMixedTypes="0" containsString="0" containsNumber="1" minValue="1251067" maxValue="1115510606"/>
    </cacheField>
    <cacheField name="Recursos pendientes de ejecutar." numFmtId="164">
      <sharedItems containsSemiMixedTypes="0" containsString="0" containsNumber="1" minValue="2520301" maxValue="1884489394"/>
    </cacheField>
    <cacheField name="Cantidad de Adiciones/_x000a_prórrogas" numFmtId="0">
      <sharedItems containsSemiMixedTypes="0" containsString="0" containsNumber="1" containsInteger="1" minValue="0" maxValue="2"/>
    </cacheField>
    <cacheField name="Vr. Adiciones" numFmtId="164">
      <sharedItems containsSemiMixedTypes="0" containsString="0" containsNumber="1" containsInteger="1" minValue="0" maxValue="86975050"/>
    </cacheField>
    <cacheField name="Vr. Total con Adiciones" numFmtId="164">
      <sharedItems containsSemiMixedTypes="0" containsString="0" containsNumber="1" containsInteger="1" minValue="13193067" maxValue="3000000000"/>
    </cacheField>
    <cacheField name="Plazo total prorrogas (días)" numFmtId="0">
      <sharedItems containsSemiMixedTypes="0" containsString="0" containsNumber="1" containsInteger="1" minValue="116" maxValue="54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
  <r>
    <n v="2022"/>
    <n v="220402"/>
    <x v="0"/>
    <s v="https://community.secop.gov.co/Public/Tendering/OpportunityDetail/Index?noticeUID=CO1.NTC.2936122&amp;isFromPublicArea=True&amp;isModal=true&amp;asPopupView=true"/>
    <x v="0"/>
    <x v="0"/>
    <s v="SUBD. SERVICIOS TIC"/>
    <s v="0111-01"/>
    <s v="Prestar los servicios de actualización y soporte del licencimiento demesa de servicios CA"/>
    <x v="0"/>
    <d v="2022-10-04T00:00:00"/>
    <s v="No Aplica"/>
    <s v="No Aplica"/>
    <n v="280415357"/>
    <n v="71526735"/>
    <n v="351942092"/>
    <s v=""/>
    <n v="360"/>
    <d v="2022-06-15T00:00:00"/>
    <d v="2022-07-15T00:00:00"/>
    <s v="12  Mes(es)"/>
    <d v="2023-07-15T00:00:00"/>
    <n v="280415357"/>
    <n v="108"/>
    <n v="29.59"/>
    <n v="224332285.59"/>
    <n v="127609806.41"/>
    <n v="1"/>
    <n v="71526735"/>
    <n v="351942092"/>
    <n v="360"/>
  </r>
  <r>
    <n v="2022"/>
    <n v="220112"/>
    <x v="0"/>
    <s v="https://community.secop.gov.co/Public/Tendering/OpportunityDetail/Index?noticeUID=CO1.NTC.2529803&amp;isFromPublicArea=True&amp;isModal=true&amp;asPopupView=true"/>
    <x v="1"/>
    <x v="1"/>
    <s v="SUBD. GESTION JUDICIAL"/>
    <s v="0111-01"/>
    <s v="Prestar servicios profesionales para representar judicial, extrajudicialy/o administrativamente a Bogotá D.C.- Secretaría Distrital de Hacienda en la atención de procesos de diferente naturaleza, de acuerdo a loestablecido en los estudios previos."/>
    <x v="1"/>
    <d v="2022-10-19T00:00:00"/>
    <s v="No Aplica"/>
    <s v="No Aplica"/>
    <n v="77913000"/>
    <n v="17314000"/>
    <n v="95227000"/>
    <n v="60"/>
    <n v="330"/>
    <d v="2022-01-14T00:00:00"/>
    <d v="2022-01-19T00:00:00"/>
    <s v="9  Mes(es)"/>
    <d v="2022-12-19T00:00:00"/>
    <n v="77913000"/>
    <n v="285"/>
    <n v="85.33"/>
    <n v="64061800"/>
    <n v="13851200"/>
    <n v="1"/>
    <n v="17314000"/>
    <n v="95227000"/>
    <n v="330"/>
  </r>
  <r>
    <n v="2022"/>
    <n v="220152"/>
    <x v="0"/>
    <s v="https://community.secop.gov.co/Public/Tendering/OpportunityDetail/Index?noticeUID=CO1.NTC.2576157&amp;isFromPublicArea=True&amp;isModal=true&amp;asPopupView=true"/>
    <x v="1"/>
    <x v="1"/>
    <s v="SUBD. GESTION JUDICIAL"/>
    <s v="0111-01"/>
    <s v="Prestar servicios profesionales para representar judicial, extrajudicialy/o administrativamente a Bogotá D.C.- Secretaría Distrital de Haciendaen la atención de procesos concursales, de acuerdo a lo establecido enlos estudios previos."/>
    <x v="1"/>
    <d v="2022-10-19T00:00:00"/>
    <s v="No Aplica"/>
    <s v="No Aplica"/>
    <n v="77256000"/>
    <n v="20315467"/>
    <n v="97571467"/>
    <n v="71"/>
    <n v="341"/>
    <d v="2022-01-17T00:00:00"/>
    <d v="2022-01-19T00:00:00"/>
    <s v="9  Mes(es)"/>
    <d v="2022-12-30T00:00:00"/>
    <n v="77256000"/>
    <n v="285"/>
    <n v="82.61"/>
    <n v="63235467"/>
    <n v="14020533"/>
    <n v="1"/>
    <n v="20315467"/>
    <n v="97571467"/>
    <n v="341"/>
  </r>
  <r>
    <n v="2022"/>
    <n v="220113"/>
    <x v="0"/>
    <s v="https://community.secop.gov.co/Public/Tendering/OpportunityDetail/Index?noticeUID=CO1.NTC.2529803&amp;isFromPublicArea=True&amp;isModal=true&amp;asPopupView=true"/>
    <x v="1"/>
    <x v="1"/>
    <s v="SUBD. GESTION JUDICIAL"/>
    <s v="0111-01"/>
    <s v="Prestar servicios profesionales para representar judicial, extrajudicialy/o administrativamente a Bogotá D.C.- Secretaría Distrital de Hacienda en la atención de procesos de diferente naturaleza, de acuerdo a loestablecido en los estudios previos."/>
    <x v="1"/>
    <d v="2022-10-19T00:00:00"/>
    <s v="No Aplica"/>
    <s v="No Aplica"/>
    <n v="77913000"/>
    <n v="17314000"/>
    <n v="95227000"/>
    <n v="60"/>
    <n v="330"/>
    <d v="2022-01-14T00:00:00"/>
    <d v="2022-01-20T00:00:00"/>
    <s v="9  Mes(es)"/>
    <d v="2022-12-20T00:00:00"/>
    <n v="77913000"/>
    <n v="284"/>
    <n v="85.03"/>
    <n v="63773233"/>
    <n v="14139767"/>
    <n v="1"/>
    <n v="17314000"/>
    <n v="95227000"/>
    <n v="330"/>
  </r>
  <r>
    <n v="2022"/>
    <n v="220265"/>
    <x v="0"/>
    <s v="https://community.secop.gov.co/Public/Tendering/OpportunityDetail/Index?noticeUID=CO1.NTC.2646412&amp;isFromPublicArea=True&amp;isModal=true&amp;asPopupView=true"/>
    <x v="1"/>
    <x v="1"/>
    <s v="SUBD. TALENTO HUMANO"/>
    <s v="0111-01"/>
    <s v="Prestar servicios profesionales para desarrollar las actividades deejecución, seguimiento, evaluación de los procesos de depuración dedeudas con fondos de pensiones para la Subdirección del Talento Humano."/>
    <x v="1"/>
    <d v="2022-10-28T00:00:00"/>
    <s v="No Aplica"/>
    <s v="No Aplica"/>
    <n v="49149000"/>
    <n v="10922000"/>
    <n v="60071000"/>
    <n v="60"/>
    <n v="330"/>
    <d v="2022-01-21T00:00:00"/>
    <d v="2022-02-01T00:00:00"/>
    <s v="9  Mes(es)"/>
    <d v="2023-01-01T00:00:00"/>
    <n v="49149000"/>
    <n v="272"/>
    <n v="81.44"/>
    <n v="43688000"/>
    <n v="5461000"/>
    <n v="1"/>
    <n v="10922000"/>
    <n v="60071000"/>
    <n v="330"/>
  </r>
  <r>
    <n v="2021"/>
    <n v="210515"/>
    <x v="0"/>
    <s v="https://community.secop.gov.co/Public/Tendering/OpportunityDetail/Index?noticeUID=CO1.NTC.2309098&amp;isFromPublicArea=True&amp;isModal=true&amp;asPopupView=true"/>
    <x v="2"/>
    <x v="0"/>
    <s v="FONDO CUENTA CONCEJO DE BOGOTA, D.C."/>
    <s v="0111-04"/>
    <s v="Prestar los servicios de renovación del soporte de fabrica,mantenimiento preventivo, correctivo incluido repuestos y soporte para los Equipos Activos CISCO del Concejo de Bogotá D.C."/>
    <x v="1"/>
    <d v="2022-10-26T00:00:00"/>
    <s v="No Aplica"/>
    <s v="No Aplica"/>
    <n v="173950100"/>
    <n v="86975050"/>
    <n v="260925150"/>
    <n v="180"/>
    <n v="540"/>
    <d v="2021-11-08T00:00:00"/>
    <d v="2021-11-25T00:00:00"/>
    <n v="360"/>
    <d v="2023-05-25T00:00:00"/>
    <n v="173950100"/>
    <n v="340"/>
    <n v="62.27"/>
    <n v="173950100"/>
    <n v="86975050"/>
    <n v="1"/>
    <n v="86975050"/>
    <n v="260925150"/>
    <n v="540"/>
  </r>
  <r>
    <n v="2022"/>
    <n v="220391"/>
    <x v="1"/>
    <s v="https://www.colombiacompra.gov.co/tienda-virtual-del-estado-colombiano/ordenes-compra/91007"/>
    <x v="3"/>
    <x v="0"/>
    <s v="FONDO CUENTA CONCEJO DE BOGOTA, D.C."/>
    <s v="0111-04"/>
    <s v="Prestar el servicio integral de gestión de mesa de servicio para elConcejo de Bogotá D.C."/>
    <x v="1"/>
    <d v="2022-10-28T00:00:00"/>
    <s v="No Aplica"/>
    <s v="No Aplica"/>
    <n v="169504743"/>
    <n v="84746364"/>
    <n v="254251107"/>
    <n v="90"/>
    <n v="270"/>
    <d v="2022-05-31T00:00:00"/>
    <d v="2022-06-16T00:00:00"/>
    <s v="6  Mes(es)"/>
    <d v="2023-03-16T00:00:00"/>
    <n v="169504743"/>
    <n v="137"/>
    <n v="50.18"/>
    <n v="101362692"/>
    <n v="152888415"/>
    <n v="1"/>
    <n v="84746364"/>
    <n v="254251107"/>
    <n v="270"/>
  </r>
  <r>
    <n v="2022"/>
    <n v="220066"/>
    <x v="0"/>
    <s v="https://community.secop.gov.co/Public/Tendering/OpportunityDetail/Index?noticeUID=CO1.NTC.2517639&amp;isFromPublicArea=True&amp;isModal=true&amp;asPopupView=true"/>
    <x v="1"/>
    <x v="1"/>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1"/>
    <d v="2022-10-11T00:00:00"/>
    <s v="No Aplica"/>
    <s v="No Aplica"/>
    <n v="36288000"/>
    <n v="10886400"/>
    <n v="47174400"/>
    <n v="82"/>
    <n v="352"/>
    <d v="2022-01-12T00:00:00"/>
    <d v="2022-01-25T00:00:00"/>
    <s v="9  Mes(es)"/>
    <d v="2023-01-16T00:00:00"/>
    <n v="36288000"/>
    <n v="279"/>
    <n v="78.37"/>
    <n v="29030400"/>
    <n v="7257600"/>
    <n v="1"/>
    <n v="10886400"/>
    <n v="47174400"/>
    <n v="352"/>
  </r>
  <r>
    <n v="2022"/>
    <n v="220237"/>
    <x v="0"/>
    <s v="https://community.secop.gov.co/Public/Tendering/OpportunityDetail/Index?noticeUID=CO1.NTC.2626600&amp;isFromPublicArea=True&amp;isModal=true&amp;asPopupView=true"/>
    <x v="1"/>
    <x v="1"/>
    <s v="OF. DEPURACION CARTERA"/>
    <s v="0111-01"/>
    <s v="Prestar los servicios profesionales para el análisis, actualización ydesarrollo en el manejo de bases de datos para la Oficina de Depuraciónde Cartera"/>
    <x v="1"/>
    <d v="2022-10-11T00:00:00"/>
    <s v="No Aplica"/>
    <s v="No Aplica"/>
    <n v="56958000"/>
    <n v="3797200"/>
    <n v="60755200"/>
    <n v="23"/>
    <n v="353"/>
    <d v="2022-01-20T00:00:00"/>
    <d v="2022-01-24T00:00:00"/>
    <s v="11  Mes(es)"/>
    <d v="2023-01-16T00:00:00"/>
    <n v="56958000"/>
    <n v="280"/>
    <n v="78.430000000000007"/>
    <n v="37454200"/>
    <n v="19503800"/>
    <n v="1"/>
    <n v="3797200"/>
    <n v="60755200"/>
    <n v="353"/>
  </r>
  <r>
    <n v="2022"/>
    <n v="220096"/>
    <x v="0"/>
    <s v="https://community.secop.gov.co/Public/Tendering/OpportunityDetail/Index?noticeUID=CO1.NTC.2517639&amp;isFromPublicArea=True&amp;isModal=true&amp;asPopupView=true"/>
    <x v="1"/>
    <x v="1"/>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1"/>
    <d v="2022-10-12T00:00:00"/>
    <s v="No Aplica"/>
    <s v="No Aplica"/>
    <n v="36288000"/>
    <n v="10886400"/>
    <n v="47174400"/>
    <n v="82"/>
    <n v="352"/>
    <d v="2022-01-13T00:00:00"/>
    <d v="2022-01-25T00:00:00"/>
    <s v="9  Mes(es)"/>
    <d v="2023-01-16T00:00:00"/>
    <n v="36288000"/>
    <n v="279"/>
    <n v="78.37"/>
    <n v="29030400"/>
    <n v="7257600"/>
    <n v="1"/>
    <n v="10886400"/>
    <n v="47174400"/>
    <n v="352"/>
  </r>
  <r>
    <n v="2022"/>
    <n v="220004"/>
    <x v="0"/>
    <s v="https://community.secop.gov.co/Public/Tendering/OpportunityDetail/Index?noticeUID=CO1.NTC.2502415&amp;isFromPublicArea=True&amp;isModal=true&amp;asPopupView=true"/>
    <x v="1"/>
    <x v="2"/>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x v="1"/>
    <d v="2022-10-10T00:00:00"/>
    <s v="No Aplica"/>
    <s v="No Aplica"/>
    <n v="16597098"/>
    <n v="5716778"/>
    <n v="22313876"/>
    <n v="93"/>
    <n v="363"/>
    <d v="2022-01-11T00:00:00"/>
    <d v="2022-01-13T00:00:00"/>
    <s v="9  Mes(es)"/>
    <d v="2023-01-16T00:00:00"/>
    <n v="16597098"/>
    <n v="291"/>
    <n v="79.08"/>
    <n v="14015327"/>
    <n v="2581771"/>
    <n v="1"/>
    <n v="5716778"/>
    <n v="22313876"/>
    <n v="363"/>
  </r>
  <r>
    <n v="2022"/>
    <n v="220067"/>
    <x v="0"/>
    <s v="https://community.secop.gov.co/Public/Tendering/OpportunityDetail/Index?noticeUID=CO1.NTC.2517639&amp;isFromPublicArea=True&amp;isModal=true&amp;asPopupView=true"/>
    <x v="1"/>
    <x v="1"/>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1"/>
    <d v="2022-10-11T00:00:00"/>
    <s v="No Aplica"/>
    <s v="No Aplica"/>
    <n v="36288000"/>
    <n v="11558400"/>
    <n v="47846400"/>
    <n v="87"/>
    <n v="357"/>
    <d v="2022-01-12T00:00:00"/>
    <d v="2022-01-20T00:00:00"/>
    <s v="9  Mes(es)"/>
    <d v="2023-01-16T00:00:00"/>
    <n v="36288000"/>
    <n v="284"/>
    <n v="78.67"/>
    <n v="29702400"/>
    <n v="6585600"/>
    <n v="1"/>
    <n v="11558400"/>
    <n v="47846400"/>
    <n v="357"/>
  </r>
  <r>
    <n v="2022"/>
    <n v="220005"/>
    <x v="0"/>
    <s v="https://community.secop.gov.co/Public/Tendering/OpportunityDetail/Index?noticeUID=CO1.NTC.2502415&amp;isFromPublicArea=True&amp;isModal=true&amp;asPopupView=true"/>
    <x v="1"/>
    <x v="2"/>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x v="1"/>
    <d v="2022-10-10T00:00:00"/>
    <s v="No Aplica"/>
    <s v="No Aplica"/>
    <n v="16597098"/>
    <n v="5716778"/>
    <n v="22313876"/>
    <n v="93"/>
    <n v="363"/>
    <d v="2022-01-11T00:00:00"/>
    <d v="2022-01-13T00:00:00"/>
    <s v="9  Mes(es)"/>
    <d v="2023-01-16T00:00:00"/>
    <n v="16597098"/>
    <n v="291"/>
    <n v="79.08"/>
    <n v="14015327"/>
    <n v="2581771"/>
    <n v="1"/>
    <n v="5716778"/>
    <n v="22313876"/>
    <n v="363"/>
  </r>
  <r>
    <n v="2022"/>
    <n v="220003"/>
    <x v="0"/>
    <s v="https://community.secop.gov.co/Public/Tendering/OpportunityDetail/Index?noticeUID=CO1.NTC.2502415&amp;isFromPublicArea=True&amp;isModal=true&amp;asPopupView=true"/>
    <x v="1"/>
    <x v="2"/>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x v="1"/>
    <d v="2022-10-10T00:00:00"/>
    <s v="No Aplica"/>
    <s v="No Aplica"/>
    <n v="16597098"/>
    <n v="5778249"/>
    <n v="22375347"/>
    <n v="94"/>
    <n v="364"/>
    <d v="2022-01-11T00:00:00"/>
    <d v="2022-01-12T00:00:00"/>
    <s v="9  Mes(es)"/>
    <d v="2023-01-16T00:00:00"/>
    <n v="16597098"/>
    <n v="292"/>
    <n v="79.13"/>
    <n v="14076797"/>
    <n v="2520301"/>
    <n v="1"/>
    <n v="5778249"/>
    <n v="22375347"/>
    <n v="364"/>
  </r>
  <r>
    <n v="2022"/>
    <n v="220002"/>
    <x v="0"/>
    <s v="https://community.secop.gov.co/Public/Tendering/OpportunityDetail/Index?noticeUID=CO1.NTC.2502415&amp;isFromPublicArea=True&amp;isModal=true&amp;asPopupView=true"/>
    <x v="1"/>
    <x v="2"/>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x v="1"/>
    <d v="2022-10-11T00:00:00"/>
    <s v="No Aplica"/>
    <s v="No Aplica"/>
    <n v="16597098"/>
    <n v="5225012"/>
    <n v="21822110"/>
    <n v="86"/>
    <n v="356"/>
    <d v="2022-01-11T00:00:00"/>
    <d v="2022-01-21T00:00:00"/>
    <s v="9  Mes(es)"/>
    <d v="2023-01-16T00:00:00"/>
    <n v="16597098"/>
    <n v="283"/>
    <n v="78.61"/>
    <n v="13523561"/>
    <n v="3073537"/>
    <n v="1"/>
    <n v="5225012"/>
    <n v="21822110"/>
    <n v="356"/>
  </r>
  <r>
    <n v="2022"/>
    <n v="220147"/>
    <x v="0"/>
    <s v="https://community.secop.gov.co/Public/Tendering/OpportunityDetail/Index?noticeUID=CO1.NTC.2517639&amp;isFromPublicArea=True&amp;isModal=true&amp;asPopupView=true"/>
    <x v="1"/>
    <x v="1"/>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1"/>
    <d v="2022-10-10T00:00:00"/>
    <s v="No Aplica"/>
    <s v="No Aplica"/>
    <n v="36288000"/>
    <n v="11827200"/>
    <n v="48115200"/>
    <n v="89"/>
    <n v="359"/>
    <d v="2022-01-14T00:00:00"/>
    <d v="2022-01-18T00:00:00"/>
    <s v="9  Mes(es)"/>
    <d v="2023-01-16T00:00:00"/>
    <n v="36288000"/>
    <n v="286"/>
    <n v="78.790000000000006"/>
    <n v="29971200"/>
    <n v="6316800"/>
    <n v="1"/>
    <n v="11827200"/>
    <n v="48115200"/>
    <n v="359"/>
  </r>
  <r>
    <n v="2022"/>
    <n v="220126"/>
    <x v="0"/>
    <s v="https://community.secop.gov.co/Public/Tendering/OpportunityDetail/Index?noticeUID=CO1.NTC.2517639&amp;isFromPublicArea=True&amp;isModal=true&amp;asPopupView=true"/>
    <x v="1"/>
    <x v="1"/>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1"/>
    <d v="2022-10-10T00:00:00"/>
    <s v="No Aplica"/>
    <s v="No Aplica"/>
    <n v="36288000"/>
    <n v="11827200"/>
    <n v="48115200"/>
    <n v="89"/>
    <n v="359"/>
    <d v="2022-01-13T00:00:00"/>
    <d v="2022-01-18T00:00:00"/>
    <s v="9  Mes(es)"/>
    <d v="2023-01-16T00:00:00"/>
    <n v="36288000"/>
    <n v="286"/>
    <n v="78.790000000000006"/>
    <n v="29971200"/>
    <n v="6316800"/>
    <n v="1"/>
    <n v="11827200"/>
    <n v="48115200"/>
    <n v="359"/>
  </r>
  <r>
    <n v="2022"/>
    <n v="220121"/>
    <x v="0"/>
    <s v="https://community.secop.gov.co/Public/Tendering/OpportunityDetail/Index?noticeUID=CO1.NTC.2517639&amp;isFromPublicArea=True&amp;isModal=true&amp;asPopupView=true"/>
    <x v="1"/>
    <x v="1"/>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1"/>
    <d v="2022-10-10T00:00:00"/>
    <s v="No Aplica"/>
    <s v="No Aplica"/>
    <n v="36288000"/>
    <n v="11827200"/>
    <n v="48115200"/>
    <n v="89"/>
    <n v="359"/>
    <d v="2022-01-14T00:00:00"/>
    <d v="2022-01-18T00:00:00"/>
    <s v="9  Mes(es)"/>
    <d v="2023-01-16T00:00:00"/>
    <n v="36288000"/>
    <n v="286"/>
    <n v="78.790000000000006"/>
    <n v="29971200"/>
    <n v="6316800"/>
    <n v="1"/>
    <n v="11827200"/>
    <n v="48115200"/>
    <n v="359"/>
  </r>
  <r>
    <n v="2022"/>
    <n v="220065"/>
    <x v="0"/>
    <s v="https://community.secop.gov.co/Public/Tendering/OpportunityDetail/Index?noticeUID=CO1.NTC.2517639&amp;isFromPublicArea=True&amp;isModal=true&amp;asPopupView=true"/>
    <x v="1"/>
    <x v="1"/>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1"/>
    <d v="2022-10-10T00:00:00"/>
    <s v="No Aplica"/>
    <s v="No Aplica"/>
    <n v="36288000"/>
    <n v="11827200"/>
    <n v="48115200"/>
    <n v="89"/>
    <n v="359"/>
    <d v="2022-01-12T00:00:00"/>
    <d v="2022-01-18T00:00:00"/>
    <s v="9  Mes(es)"/>
    <d v="2023-01-16T00:00:00"/>
    <n v="36288000"/>
    <n v="286"/>
    <n v="78.790000000000006"/>
    <n v="29971200"/>
    <n v="6316800"/>
    <n v="1"/>
    <n v="11827200"/>
    <n v="48115200"/>
    <n v="359"/>
  </r>
  <r>
    <n v="2022"/>
    <n v="220122"/>
    <x v="0"/>
    <s v="https://community.secop.gov.co/Public/Tendering/OpportunityDetail/Index?noticeUID=CO1.NTC.2517639&amp;isFromPublicArea=True&amp;isModal=true&amp;asPopupView=true"/>
    <x v="1"/>
    <x v="1"/>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1"/>
    <d v="2022-10-10T00:00:00"/>
    <s v="No Aplica"/>
    <s v="No Aplica"/>
    <n v="36288000"/>
    <n v="11827200"/>
    <n v="48115200"/>
    <n v="89"/>
    <n v="359"/>
    <d v="2022-01-14T00:00:00"/>
    <d v="2022-01-18T00:00:00"/>
    <s v="9  Mes(es)"/>
    <d v="2023-01-16T00:00:00"/>
    <n v="36288000"/>
    <n v="286"/>
    <n v="78.790000000000006"/>
    <n v="29971200"/>
    <n v="6316800"/>
    <n v="1"/>
    <n v="11827200"/>
    <n v="48115200"/>
    <n v="359"/>
  </r>
  <r>
    <n v="2022"/>
    <n v="220120"/>
    <x v="0"/>
    <s v="https://community.secop.gov.co/Public/Tendering/OpportunityDetail/Index?noticeUID=CO1.NTC.2517639&amp;isFromPublicArea=True&amp;isModal=true&amp;asPopupView=true"/>
    <x v="1"/>
    <x v="1"/>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1"/>
    <d v="2022-10-11T00:00:00"/>
    <s v="No Aplica"/>
    <s v="No Aplica"/>
    <n v="36288000"/>
    <n v="11827200"/>
    <n v="48115200"/>
    <n v="89"/>
    <n v="359"/>
    <d v="2022-01-14T00:00:00"/>
    <d v="2022-01-18T00:00:00"/>
    <s v="9  Mes(es)"/>
    <d v="2023-01-16T00:00:00"/>
    <n v="36288000"/>
    <n v="286"/>
    <n v="78.790000000000006"/>
    <n v="29971200"/>
    <n v="6316800"/>
    <n v="1"/>
    <n v="11827200"/>
    <n v="48115200"/>
    <n v="359"/>
  </r>
  <r>
    <n v="2022"/>
    <n v="220149"/>
    <x v="0"/>
    <s v="https://community.secop.gov.co/Public/Tendering/OpportunityDetail/Index?noticeUID=CO1.NTC.2517639&amp;isFromPublicArea=True&amp;isModal=true&amp;asPopupView=true"/>
    <x v="1"/>
    <x v="1"/>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1"/>
    <d v="2022-10-11T00:00:00"/>
    <s v="No Aplica"/>
    <s v="No Aplica"/>
    <n v="36288000"/>
    <n v="11692800"/>
    <n v="47980800"/>
    <n v="88"/>
    <n v="358"/>
    <d v="2022-01-14T00:00:00"/>
    <d v="2022-01-19T00:00:00"/>
    <s v="9  Mes(es)"/>
    <d v="2023-01-16T00:00:00"/>
    <n v="36288000"/>
    <n v="285"/>
    <n v="78.73"/>
    <n v="29836800"/>
    <n v="6451200"/>
    <n v="1"/>
    <n v="11692800"/>
    <n v="47980800"/>
    <n v="358"/>
  </r>
  <r>
    <n v="2022"/>
    <n v="220124"/>
    <x v="0"/>
    <s v="https://community.secop.gov.co/Public/Tendering/OpportunityDetail/Index?noticeUID=CO1.NTC.2517639&amp;isFromPublicArea=True&amp;isModal=true&amp;asPopupView=true"/>
    <x v="1"/>
    <x v="1"/>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1"/>
    <d v="2022-10-11T00:00:00"/>
    <s v="No Aplica"/>
    <s v="No Aplica"/>
    <n v="36288000"/>
    <n v="11692800"/>
    <n v="47980800"/>
    <n v="88"/>
    <n v="358"/>
    <d v="2022-01-14T00:00:00"/>
    <d v="2022-01-19T00:00:00"/>
    <s v="9  Mes(es)"/>
    <d v="2023-01-16T00:00:00"/>
    <n v="36288000"/>
    <n v="285"/>
    <n v="78.73"/>
    <n v="29836800"/>
    <n v="6451200"/>
    <n v="1"/>
    <n v="11692800"/>
    <n v="47980800"/>
    <n v="358"/>
  </r>
  <r>
    <n v="2022"/>
    <n v="220097"/>
    <x v="0"/>
    <s v="https://community.secop.gov.co/Public/Tendering/OpportunityDetail/Index?noticeUID=CO1.NTC.2517639&amp;isFromPublicArea=True&amp;isModal=true&amp;asPopupView=true"/>
    <x v="1"/>
    <x v="1"/>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1"/>
    <d v="2022-10-11T00:00:00"/>
    <s v="No Aplica"/>
    <s v="No Aplica"/>
    <n v="36288000"/>
    <n v="11558400"/>
    <n v="47846400"/>
    <n v="87"/>
    <n v="357"/>
    <d v="2022-01-13T00:00:00"/>
    <d v="2022-01-20T00:00:00"/>
    <s v="9  Mes(es)"/>
    <d v="2023-01-16T00:00:00"/>
    <n v="36288000"/>
    <n v="284"/>
    <n v="78.67"/>
    <n v="29702400"/>
    <n v="6585600"/>
    <n v="1"/>
    <n v="11558400"/>
    <n v="47846400"/>
    <n v="357"/>
  </r>
  <r>
    <n v="2022"/>
    <n v="220013"/>
    <x v="0"/>
    <s v="https://community.secop.gov.co/Public/Tendering/OpportunityDetail/Index?noticeUID=CO1.NTC.2517299&amp;isFromPublicArea=True&amp;isModal=true&amp;asPopupView=true"/>
    <x v="1"/>
    <x v="1"/>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
    <x v="1"/>
    <d v="2022-10-11T00:00:00"/>
    <s v="No Aplica"/>
    <s v="No Aplica"/>
    <n v="60705000"/>
    <n v="21134334"/>
    <n v="81839334"/>
    <n v="94"/>
    <n v="364"/>
    <d v="2022-01-11T00:00:00"/>
    <d v="2022-01-17T00:00:00"/>
    <s v="9  Mes(es)"/>
    <d v="2023-01-21T00:00:00"/>
    <n v="60705000"/>
    <n v="287"/>
    <n v="77.78"/>
    <n v="57107667"/>
    <n v="3597333"/>
    <n v="1"/>
    <n v="21134334"/>
    <n v="81839334"/>
    <n v="364"/>
  </r>
  <r>
    <n v="2022"/>
    <n v="220014"/>
    <x v="0"/>
    <s v="https://community.secop.gov.co/Public/Tendering/OpportunityDetail/Index?noticeUID=CO1.NTC.2517299&amp;isFromPublicArea=True&amp;isModal=true&amp;asPopupView=true"/>
    <x v="1"/>
    <x v="1"/>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
    <x v="1"/>
    <d v="2022-10-11T00:00:00"/>
    <s v="No Aplica"/>
    <s v="No Aplica"/>
    <n v="60705000"/>
    <n v="21134334"/>
    <n v="81839334"/>
    <n v="94"/>
    <n v="364"/>
    <d v="2022-01-11T00:00:00"/>
    <d v="2022-01-17T00:00:00"/>
    <s v="9  Mes(es)"/>
    <d v="2023-01-21T00:00:00"/>
    <n v="60705000"/>
    <n v="287"/>
    <n v="77.78"/>
    <n v="57107667"/>
    <n v="3597333"/>
    <n v="1"/>
    <n v="21134334"/>
    <n v="81839334"/>
    <n v="364"/>
  </r>
  <r>
    <n v="2022"/>
    <n v="220012"/>
    <x v="0"/>
    <s v="https://community.secop.gov.co/Public/Tendering/OpportunityDetail/Index?noticeUID=CO1.NTC.2517299&amp;isFromPublicArea=True&amp;isModal=true&amp;asPopupView=true"/>
    <x v="1"/>
    <x v="1"/>
    <s v="SUBD. GESTION CONTABLE HACIENDA"/>
    <s v="0111-01"/>
    <s v="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
    <x v="1"/>
    <d v="2022-10-11T00:00:00"/>
    <s v="No Aplica"/>
    <s v="No Aplica"/>
    <n v="60705000"/>
    <n v="19110833"/>
    <n v="79815833"/>
    <n v="85"/>
    <n v="355"/>
    <d v="2022-01-11T00:00:00"/>
    <d v="2022-01-18T00:00:00"/>
    <s v="9  Mes(es)"/>
    <d v="2023-01-12T00:00:00"/>
    <n v="60705000"/>
    <n v="286"/>
    <n v="79.67"/>
    <n v="56882833"/>
    <n v="3822167"/>
    <n v="1"/>
    <n v="19110833"/>
    <n v="79815833"/>
    <n v="355"/>
  </r>
  <r>
    <n v="2022"/>
    <n v="220064"/>
    <x v="0"/>
    <s v="https://community.secop.gov.co/Public/Tendering/OpportunityDetail/Index?noticeUID=CO1.NTC.2517639&amp;isFromPublicArea=True&amp;isModal=true&amp;asPopupView=true"/>
    <x v="1"/>
    <x v="1"/>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1"/>
    <d v="2022-10-11T00:00:00"/>
    <s v="No Aplica"/>
    <s v="No Aplica"/>
    <n v="36288000"/>
    <n v="11961600"/>
    <n v="48249600"/>
    <n v="90"/>
    <n v="360"/>
    <d v="2022-01-12T00:00:00"/>
    <d v="2022-01-17T00:00:00"/>
    <s v="9  Mes(es)"/>
    <d v="2023-01-16T00:00:00"/>
    <n v="36288000"/>
    <n v="287"/>
    <n v="78.849999999999994"/>
    <n v="30105600"/>
    <n v="6182400"/>
    <n v="1"/>
    <n v="11961600"/>
    <n v="48249600"/>
    <n v="360"/>
  </r>
  <r>
    <n v="2022"/>
    <n v="220001"/>
    <x v="0"/>
    <s v="https://community.secop.gov.co/Public/Tendering/OpportunityDetail/Index?noticeUID=CO1.NTC.2502415&amp;isFromPublicArea=True&amp;isModal=true&amp;asPopupView=true"/>
    <x v="1"/>
    <x v="2"/>
    <s v="OF. DEPURACION CARTERA"/>
    <s v="0111-01"/>
    <s v="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
    <x v="1"/>
    <d v="2022-10-11T00:00:00"/>
    <s v="No Aplica"/>
    <s v="No Aplica"/>
    <n v="16597098"/>
    <n v="5778249"/>
    <n v="22375347"/>
    <n v="94"/>
    <n v="364"/>
    <d v="2022-01-07T00:00:00"/>
    <d v="2022-01-12T00:00:00"/>
    <s v="9  Mes(es)"/>
    <d v="2023-01-16T00:00:00"/>
    <n v="16597098"/>
    <n v="292"/>
    <n v="79.13"/>
    <n v="14076797"/>
    <n v="2520301"/>
    <n v="1"/>
    <n v="5778249"/>
    <n v="22375347"/>
    <n v="364"/>
  </r>
  <r>
    <n v="2022"/>
    <n v="220156"/>
    <x v="0"/>
    <s v="https://community.secop.gov.co/Public/Tendering/OpportunityDetail/Index?noticeUID=CO1.NTC.2576157&amp;isFromPublicArea=True&amp;isModal=true&amp;asPopupView=true"/>
    <x v="1"/>
    <x v="1"/>
    <s v="SUBD. GESTION JUDICIAL"/>
    <s v="0111-01"/>
    <s v="Prestar servicios profesionales para representar judicial, extrajudicialy/o administrativamente a Bogotá D.C.- Secretaría Distrital de Haciendaen la atención de procesos concursales, de acuerdo a lo establecido enlos estudios previos."/>
    <x v="1"/>
    <d v="2022-10-20T00:00:00"/>
    <s v="No Aplica"/>
    <s v="No Aplica"/>
    <n v="77256000"/>
    <n v="17168000"/>
    <n v="94424000"/>
    <n v="60"/>
    <n v="330"/>
    <d v="2022-01-17T00:00:00"/>
    <d v="2022-01-19T00:00:00"/>
    <s v="9  Mes(es)"/>
    <d v="2022-12-19T00:00:00"/>
    <n v="77256000"/>
    <n v="285"/>
    <n v="85.33"/>
    <n v="63521600"/>
    <n v="13734400"/>
    <n v="1"/>
    <n v="17168000"/>
    <n v="94424000"/>
    <n v="330"/>
  </r>
  <r>
    <n v="2022"/>
    <n v="220155"/>
    <x v="0"/>
    <s v="https://community.secop.gov.co/Public/Tendering/OpportunityDetail/Index?noticeUID=CO1.NTC.2576157&amp;isFromPublicArea=True&amp;isModal=true&amp;asPopupView=true"/>
    <x v="1"/>
    <x v="1"/>
    <s v="SUBD. GESTION JUDICIAL"/>
    <s v="0111-01"/>
    <s v="Prestar servicios profesionales para representar judicial, extrajudicialy/o administrativamente a Bogotá D.C.- Secretaría Distrital de Haciendaen la atención de procesos concursales, de acuerdo a lo establecido enlos estudios previos."/>
    <x v="1"/>
    <d v="2022-10-18T00:00:00"/>
    <s v="No Aplica"/>
    <s v="No Aplica"/>
    <n v="77256000"/>
    <n v="18598667"/>
    <n v="95854667"/>
    <n v="65"/>
    <n v="335"/>
    <d v="2022-01-17T00:00:00"/>
    <d v="2022-01-25T00:00:00"/>
    <s v="9  Mes(es)"/>
    <d v="2022-12-30T00:00:00"/>
    <n v="77256000"/>
    <n v="279"/>
    <n v="82.3"/>
    <n v="61804800"/>
    <n v="34049867"/>
    <n v="1"/>
    <n v="18598667"/>
    <n v="95854667"/>
    <n v="335"/>
  </r>
  <r>
    <n v="2022"/>
    <n v="220154"/>
    <x v="0"/>
    <s v="https://community.secop.gov.co/Public/Tendering/OpportunityDetail/Index?noticeUID=CO1.NTC.2576157&amp;isFromPublicArea=True&amp;isModal=true&amp;asPopupView=true"/>
    <x v="1"/>
    <x v="1"/>
    <s v="SUBD. GESTION JUDICIAL"/>
    <s v="0111-01"/>
    <s v="Prestar servicios profesionales para representar judicial, extrajudicialy/o administrativamente a Bogotá D.C.- Secretaría Distrital de Haciendaen la atención de procesos concursales, de acuerdo a lo establecido enlos estudios previos."/>
    <x v="1"/>
    <d v="2022-10-20T00:00:00"/>
    <s v="No Aplica"/>
    <s v="No Aplica"/>
    <n v="77256000"/>
    <n v="19743200"/>
    <n v="96999200"/>
    <n v="69"/>
    <n v="339"/>
    <d v="2022-01-17T00:00:00"/>
    <d v="2022-01-21T00:00:00"/>
    <s v="9  Mes(es)"/>
    <d v="2022-12-30T00:00:00"/>
    <n v="77256000"/>
    <n v="283"/>
    <n v="82.51"/>
    <n v="62949333"/>
    <n v="14306667"/>
    <n v="1"/>
    <n v="19743200"/>
    <n v="96999200"/>
    <n v="339"/>
  </r>
  <r>
    <n v="2022"/>
    <n v="220201"/>
    <x v="0"/>
    <s v="https://community.secop.gov.co/Public/Tendering/OpportunityDetail/Index?noticeUID=CO1.NTC.2576157&amp;isFromPublicArea=True&amp;isModal=true&amp;asPopupView=true"/>
    <x v="1"/>
    <x v="1"/>
    <s v="SUBD. GESTION JUDICIAL"/>
    <s v="0111-01"/>
    <s v="Prestar servicios profesionales para representar judicial, extrajudicialy/o administrativamente a Bogotá D.C.- Secretaría Distrital de Haciendaen la atención de procesos concursales, de acuerdo a lo establecido enlos estudios previos."/>
    <x v="1"/>
    <d v="2022-10-20T00:00:00"/>
    <s v="No Aplica"/>
    <s v="No Aplica"/>
    <n v="77256000"/>
    <n v="17168000"/>
    <n v="94424000"/>
    <n v="60"/>
    <n v="330"/>
    <d v="2022-01-19T00:00:00"/>
    <d v="2022-01-20T00:00:00"/>
    <s v="9  Mes(es)"/>
    <d v="2022-12-20T00:00:00"/>
    <n v="77256000"/>
    <n v="284"/>
    <n v="85.03"/>
    <n v="63235467"/>
    <n v="14020533"/>
    <n v="1"/>
    <n v="17168000"/>
    <n v="94424000"/>
    <n v="330"/>
  </r>
  <r>
    <n v="2022"/>
    <n v="220153"/>
    <x v="0"/>
    <s v="https://community.secop.gov.co/Public/Tendering/OpportunityDetail/Index?noticeUID=CO1.NTC.2576157&amp;isFromPublicArea=True&amp;isModal=true&amp;asPopupView=true"/>
    <x v="1"/>
    <x v="1"/>
    <s v="SUBD. GESTION JUDICIAL"/>
    <s v="0111-01"/>
    <s v="Prestar servicios profesionales para representar judicial, extrajudicialy/o administrativamente a Bogotá D.C.- Secretaría Distrital de Haciendaen la atención de procesos concursales, de acuerdo a lo establecido enlos estudios previos."/>
    <x v="1"/>
    <d v="2022-10-20T00:00:00"/>
    <s v="No Aplica"/>
    <s v="No Aplica"/>
    <n v="77256000"/>
    <n v="17168000"/>
    <n v="94424000"/>
    <n v="60"/>
    <n v="330"/>
    <d v="2022-01-17T00:00:00"/>
    <d v="2022-01-19T00:00:00"/>
    <s v="9  Mes(es)"/>
    <d v="2022-12-19T00:00:00"/>
    <n v="77256000"/>
    <n v="285"/>
    <n v="85.33"/>
    <n v="63521600"/>
    <n v="13734400"/>
    <n v="1"/>
    <n v="17168000"/>
    <n v="94424000"/>
    <n v="330"/>
  </r>
  <r>
    <n v="2022"/>
    <n v="220257"/>
    <x v="0"/>
    <s v="https://community.secop.gov.co/Public/Tendering/OpportunityDetail/Index?noticeUID=CO1.NTC.2517639&amp;isFromPublicArea=True&amp;isModal=true&amp;asPopupView=true"/>
    <x v="1"/>
    <x v="1"/>
    <s v="OF. DEPURACION CARTERA"/>
    <s v="0111-01"/>
    <s v="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
    <x v="1"/>
    <d v="2022-10-20T00:00:00"/>
    <s v="No Aplica"/>
    <s v="No Aplica"/>
    <n v="36288000"/>
    <n v="10886400"/>
    <n v="47174400"/>
    <n v="82"/>
    <n v="352"/>
    <d v="2022-01-21T00:00:00"/>
    <d v="2022-01-25T00:00:00"/>
    <s v="9  Mes(es)"/>
    <d v="2023-01-16T00:00:00"/>
    <n v="36288000"/>
    <n v="279"/>
    <n v="78.37"/>
    <n v="28224000"/>
    <n v="8064000"/>
    <n v="1"/>
    <n v="10886400"/>
    <n v="47174400"/>
    <n v="352"/>
  </r>
  <r>
    <n v="2022"/>
    <n v="220027"/>
    <x v="0"/>
    <s v="https://community.secop.gov.co/Public/Tendering/OpportunityDetail/Index?noticeUID=CO1.NTC.2519973&amp;isFromPublicArea=True&amp;isModal=true&amp;asPopupView=true"/>
    <x v="1"/>
    <x v="1"/>
    <s v="SUBD. GESTION JUDICIAL"/>
    <s v="0111-01"/>
    <s v="Prestar los servicios profesionales especializados para representarjudicial, extrajudicial y/o administrativamente a la SecretaríaDistrital de Hacienda en la atención de procesos de alto impacto dediferente naturaleza, de acuerdo a lo establecido en los estudiosprevios."/>
    <x v="1"/>
    <d v="2022-10-20T00:00:00"/>
    <s v="No Aplica"/>
    <s v="No Aplica"/>
    <n v="100890000"/>
    <n v="21240000"/>
    <n v="122130000"/>
    <n v="60"/>
    <n v="345"/>
    <d v="2022-01-12T00:00:00"/>
    <d v="2022-01-18T00:00:00"/>
    <s v="9  Mes(es)  15  Día(s)"/>
    <d v="2023-01-02T00:00:00"/>
    <n v="100890000"/>
    <n v="286"/>
    <n v="81.95"/>
    <n v="47082000"/>
    <n v="75048000"/>
    <n v="1"/>
    <n v="21240000"/>
    <n v="122130000"/>
    <n v="345"/>
  </r>
  <r>
    <n v="2022"/>
    <n v="220242"/>
    <x v="0"/>
    <s v="https://community.secop.gov.co/Public/Tendering/OpportunityDetail/Index?noticeUID=CO1.NTC.2626919&amp;isFromPublicArea=True&amp;isModal=true&amp;asPopupView=true"/>
    <x v="1"/>
    <x v="1"/>
    <s v="DESPACHO TESORERO DISTRITAL"/>
    <s v="0111-01"/>
    <s v="Prestar servicios profesionales para apoyar la gestión de la DirecciónDistrital de Tesorería, en aspectos relacionados con  el seguimiento alcumplimiento de la planeación estratégica en la DDT  mantenimiento delsistema de gestión de la calidad, seguimiento y ejecución de lasactividades designadas a la DDT en planes y/o proyectos institucionales,gestión del riesgo operativo y de corrupción, apoyo a la supervisión decontratos, apoyo en  contratación y demás actividades de tipoadministrativo, operativo y financiero, relacionadas con la operacióntesoral."/>
    <x v="1"/>
    <d v="2022-10-24T00:00:00"/>
    <s v="No Aplica"/>
    <s v="No Aplica"/>
    <n v="74840000"/>
    <n v="7484000"/>
    <n v="82324000"/>
    <n v="30"/>
    <n v="330"/>
    <d v="2022-01-21T00:00:00"/>
    <d v="2022-01-26T00:00:00"/>
    <s v="10  Mes(es)"/>
    <d v="2022-12-26T00:00:00"/>
    <n v="74840000"/>
    <n v="278"/>
    <n v="83.23"/>
    <n v="68603333"/>
    <n v="13720667"/>
    <n v="1"/>
    <n v="7484000"/>
    <n v="82324000"/>
    <n v="330"/>
  </r>
  <r>
    <n v="2022"/>
    <n v="220115"/>
    <x v="0"/>
    <s v="https://community.secop.gov.co/Public/Tendering/OpportunityDetail/Index?noticeUID=CO1.NTC.2540446&amp;isFromPublicArea=True&amp;isModal=true&amp;asPopupView=true"/>
    <x v="1"/>
    <x v="1"/>
    <s v="DESPACHO DIR. GESTION CORPORATIVA"/>
    <s v="0111-01"/>
    <s v="Prestar los servicios profesionales a la Dirección de GestiónCorporativa para apoyar operativamente el desarrollo de actividades enmateria Administrativa, Financiera, de Gestión Documental, del TalentoHumano y Fondo Cuenta, así como en la preparación y seguimiento de losComités y demás cuerpos colegiados en los que participe la Dirección."/>
    <x v="1"/>
    <d v="2022-10-21T00:00:00"/>
    <s v="No Aplica"/>
    <s v="No Aplica"/>
    <n v="30290103"/>
    <n v="9771000"/>
    <n v="40061103"/>
    <n v="90"/>
    <n v="369"/>
    <d v="2022-01-13T00:00:00"/>
    <d v="2022-01-14T00:00:00"/>
    <s v="9  Mes(es)  9  Día(s)"/>
    <d v="2023-01-23T00:00:00"/>
    <n v="30290103"/>
    <n v="290"/>
    <n v="77.540000000000006"/>
    <n v="14873633"/>
    <n v="25187470"/>
    <n v="1"/>
    <n v="9771000"/>
    <n v="40061103"/>
    <n v="369"/>
  </r>
  <r>
    <n v="2022"/>
    <n v="220022"/>
    <x v="0"/>
    <s v="https://community.secop.gov.co/Public/Tendering/OpportunityDetail/Index?noticeUID=CO1.NTC.2519527&amp;isFromPublicArea=True&amp;isModal=true&amp;asPopupView=true"/>
    <x v="1"/>
    <x v="1"/>
    <s v="SUBD. PLANEACION E INTELIGENCIA TRIB"/>
    <s v="0111-01"/>
    <s v="Prestar servicios profesionales para apoyar la fase de estabilizacióndel Core Tributario, facilitando la interacción de los ciudadanos através de los diferentes canales de atención."/>
    <x v="1"/>
    <d v="2022-10-14T00:00:00"/>
    <s v="No Aplica"/>
    <s v="No Aplica"/>
    <n v="83736000"/>
    <n v="23880267"/>
    <n v="107616267"/>
    <n v="77"/>
    <n v="347"/>
    <d v="2022-01-11T00:00:00"/>
    <d v="2022-01-13T00:00:00"/>
    <s v="9  Mes(es)"/>
    <d v="2022-11-30T00:00:00"/>
    <n v="83736000"/>
    <n v="291"/>
    <n v="90.65"/>
    <n v="80014400"/>
    <n v="3721600"/>
    <n v="1"/>
    <n v="23880267"/>
    <n v="107616267"/>
    <n v="347"/>
  </r>
  <r>
    <n v="2022"/>
    <n v="220019"/>
    <x v="0"/>
    <s v="https://community.secop.gov.co/Public/Tendering/OpportunityDetail/Index?noticeUID=CO1.NTC.2517693&amp;isFromPublicArea=True&amp;isModal=true&amp;asPopupView=true"/>
    <x v="1"/>
    <x v="1"/>
    <s v="SUBD. PLANEACION E INTELIGENCIA TRIB"/>
    <s v="0111-01"/>
    <s v="Prestar servicios profesionales que asistan el proceso de estabilizaciónde la herramienta SAP, con el fin de asegurar la disponibilidad yfuncionalidad de la solución tecnológica para los contribuyentes."/>
    <x v="1"/>
    <d v="2022-10-14T00:00:00"/>
    <s v="No Aplica"/>
    <s v="No Aplica"/>
    <n v="68076000"/>
    <n v="19162133"/>
    <n v="87238133"/>
    <n v="76"/>
    <n v="346"/>
    <d v="2022-01-11T00:00:00"/>
    <d v="2022-01-14T00:00:00"/>
    <s v="9  Mes(es)"/>
    <d v="2022-12-30T00:00:00"/>
    <n v="68076000"/>
    <n v="290"/>
    <n v="82.86"/>
    <n v="64798266"/>
    <n v="3277734"/>
    <n v="1"/>
    <n v="19162133"/>
    <n v="87238133"/>
    <n v="346"/>
  </r>
  <r>
    <n v="2022"/>
    <n v="220024"/>
    <x v="0"/>
    <s v="https://community.secop.gov.co/Public/Tendering/OpportunityDetail/Index?noticeUID=CO1.NTC.2517610&amp;isFromPublicArea=True&amp;isModal=true&amp;asPopupView=true"/>
    <x v="1"/>
    <x v="1"/>
    <s v="SUBD. PLANEACION E INTELIGENCIA TRIB"/>
    <s v="0111-01"/>
    <s v="Prestar servicios profesionales para dar apoyo en la fase deestabilización del Core tributario, en lo relacionado con la gestión decasos legales y cuenta corriente del contribuyente."/>
    <x v="1"/>
    <d v="2022-10-14T00:00:00"/>
    <s v="No Aplica"/>
    <s v="No Aplica"/>
    <n v="75357000"/>
    <n v="21490700"/>
    <n v="96847700"/>
    <n v="77"/>
    <n v="347"/>
    <d v="2022-01-11T00:00:00"/>
    <d v="2022-01-13T00:00:00"/>
    <s v="9  Mes(es)"/>
    <d v="2022-12-30T00:00:00"/>
    <n v="75357000"/>
    <n v="291"/>
    <n v="82.91"/>
    <n v="72007800"/>
    <n v="3349200"/>
    <n v="1"/>
    <n v="21490700"/>
    <n v="96847700"/>
    <n v="347"/>
  </r>
  <r>
    <n v="2022"/>
    <n v="220026"/>
    <x v="0"/>
    <s v="https://community.secop.gov.co/Public/Tendering/OpportunityDetail/Index?noticeUID=CO1.NTC.2518302&amp;isFromPublicArea=True&amp;isModal=true&amp;asPopupView=true"/>
    <x v="1"/>
    <x v="1"/>
    <s v="SUBD. PLANEACION E INTELIGENCIA TRIB"/>
    <s v="0111-01"/>
    <s v="Prestar servicios profesionales para apoyar el período de estabilizaciónde la solución tecnológica en lo relacionado con el registro tributario(fuentes, dato maestro y catálogos)."/>
    <x v="1"/>
    <d v="2022-10-14T00:00:00"/>
    <s v="No Aplica"/>
    <s v="No Aplica"/>
    <n v="83736000"/>
    <n v="23570133"/>
    <n v="107306133"/>
    <n v="76"/>
    <n v="346"/>
    <d v="2022-01-11T00:00:00"/>
    <d v="2022-01-14T00:00:00"/>
    <s v="9  Mes(es)"/>
    <d v="2022-12-30T00:00:00"/>
    <n v="83736000"/>
    <n v="290"/>
    <n v="82.86"/>
    <n v="79704267"/>
    <n v="4031733"/>
    <n v="1"/>
    <n v="23570133"/>
    <n v="107306133"/>
    <n v="346"/>
  </r>
  <r>
    <n v="2022"/>
    <n v="220085"/>
    <x v="0"/>
    <s v="https://community.secop.gov.co/Public/Tendering/OpportunityDetail/Index?noticeUID=CO1.NTC.2529567&amp;isFromPublicArea=True&amp;isModal=true&amp;asPopupView=true"/>
    <x v="1"/>
    <x v="1"/>
    <s v="SUBD. PLANEACION E INTELIGENCIA TRIB"/>
    <s v="0111-01"/>
    <s v="Prestar servicios profesionales para apoyar el período de estabilizaciónde la solución tecnológica, facilitando la interacción de los ciudadanoscon la herramienta y atención a incidentes."/>
    <x v="1"/>
    <d v="2022-10-14T00:00:00"/>
    <s v="No Aplica"/>
    <s v="No Aplica"/>
    <n v="83736000"/>
    <n v="23570133"/>
    <n v="107306133"/>
    <n v="76"/>
    <n v="346"/>
    <d v="2022-01-12T00:00:00"/>
    <d v="2022-01-14T00:00:00"/>
    <s v="9  Mes(es)"/>
    <d v="2022-12-30T00:00:00"/>
    <n v="83736000"/>
    <n v="290"/>
    <n v="82.86"/>
    <n v="79704266"/>
    <n v="4031734"/>
    <n v="1"/>
    <n v="23570133"/>
    <n v="107306133"/>
    <n v="346"/>
  </r>
  <r>
    <n v="2022"/>
    <n v="220331"/>
    <x v="0"/>
    <s v="https://community.secop.gov.co/Public/Tendering/OpportunityDetail/Index?noticeUID=CO1.NTC.2758021&amp;isFromPublicArea=True&amp;isModal=true&amp;asPopupView=true"/>
    <x v="1"/>
    <x v="1"/>
    <s v="FONDO CUENTA CONCEJO DE BOGOTA, D.C."/>
    <s v="0111-04"/>
    <s v="Prestar los servicios profesionales para la implementación, seguimientoy evaluación de metodologías, herramientas y estrategias de los procesosde innovación diseñados o fortalecidos por el laboratorio de innovaciónen el Concejo de Bogotá D.C."/>
    <x v="1"/>
    <d v="2022-10-04T00:00:00"/>
    <s v="No Aplica"/>
    <s v="No Aplica"/>
    <n v="49624000"/>
    <n v="24812000"/>
    <n v="74436000"/>
    <n v="120"/>
    <n v="360"/>
    <d v="2022-01-28T00:00:00"/>
    <d v="2022-02-03T00:00:00"/>
    <s v="8  Mes(es)"/>
    <d v="2023-02-03T00:00:00"/>
    <n v="49624000"/>
    <n v="270"/>
    <n v="73.97"/>
    <n v="43007467"/>
    <n v="31428533"/>
    <n v="1"/>
    <n v="24812000"/>
    <n v="74436000"/>
    <n v="360"/>
  </r>
  <r>
    <n v="2022"/>
    <n v="220344"/>
    <x v="0"/>
    <s v="https://community.secop.gov.co/Public/Tendering/OpportunityDetail/Index?noticeUID=CO1.NTC.2813281&amp;isFromPublicArea=True&amp;isModal=true&amp;asPopupView=true"/>
    <x v="1"/>
    <x v="1"/>
    <s v="FONDO CUENTA CONCEJO DE BOGOTA, D.C."/>
    <s v="0111-04"/>
    <s v="Prestar los servicios profesionales para el diseño e implementación deservicios, experiencias y productos requeridos para los procesos deinnovación y participación ciudadana del laboratorio de innovación delConcejo de Bogotá D.C."/>
    <x v="1"/>
    <d v="2022-10-07T00:00:00"/>
    <s v="No Aplica"/>
    <s v="No Aplica"/>
    <n v="33080000"/>
    <n v="16540000"/>
    <n v="49620000"/>
    <n v="120"/>
    <n v="360"/>
    <d v="2022-01-28T00:00:00"/>
    <d v="2022-02-07T00:00:00"/>
    <s v="8  Mes(es)"/>
    <d v="2023-02-07T00:00:00"/>
    <n v="33080000"/>
    <n v="266"/>
    <n v="72.88"/>
    <n v="15713000"/>
    <n v="33907000"/>
    <n v="1"/>
    <n v="16540000"/>
    <n v="49620000"/>
    <n v="360"/>
  </r>
  <r>
    <n v="2022"/>
    <n v="220362"/>
    <x v="0"/>
    <s v="https://community.secop.gov.co/Public/Tendering/OpportunityDetail/Index?noticeUID=CO1.NTC.2809400&amp;isFromPublicArea=True&amp;isModal=true&amp;asPopupView=true"/>
    <x v="1"/>
    <x v="1"/>
    <s v="FONDO CUENTA CONCEJO DE BOGOTA, D.C."/>
    <s v="0111-04"/>
    <s v="Prestar los servicios profesionales para el acompañamiento en eldesarrollo de los procesos de comunicación, enmarcado en la gestión delconocimiento, en virtud del control político y la gestión normativa dela Corporación."/>
    <x v="1"/>
    <d v="2022-10-04T00:00:00"/>
    <s v="No Aplica"/>
    <s v="No Aplica"/>
    <n v="41424000"/>
    <n v="20712000"/>
    <n v="62136000"/>
    <n v="120"/>
    <n v="360"/>
    <d v="2022-01-28T00:00:00"/>
    <d v="2022-02-04T00:00:00"/>
    <s v="8  Mes(es)"/>
    <d v="2023-02-04T00:00:00"/>
    <n v="41424000"/>
    <n v="269"/>
    <n v="73.7"/>
    <n v="30550200"/>
    <n v="31585800"/>
    <n v="1"/>
    <n v="20712000"/>
    <n v="62136000"/>
    <n v="360"/>
  </r>
  <r>
    <n v="2021"/>
    <n v="210575"/>
    <x v="0"/>
    <s v="https://community.secop.gov.co/Public/Tendering/OpportunityDetail/Index?noticeUID=CO1.NTC.2420710&amp;isFromPublicArea=True&amp;isModal=true&amp;asPopupView=true"/>
    <x v="4"/>
    <x v="0"/>
    <s v="SUBD. EDUCACION TRIBUTARIA Y SERVICIO"/>
    <s v="0111-01"/>
    <s v="Prestar servicios especializados en materia archivística para labúsqueda, preparación, organización física y archivo de los documentosque conforman los expedientes de gestión tributaria a cargo de laDirección Distrital de Impuestos DIB y su registro en el Sistema deGestión Electrónico de Documentos de Archivo SGDEA – WCC, requeridospara disposición y entrega definitiva a la Dirección Distrital de Cobro,conforme con los lineamientos de gestión documental definidos por laSecretaria Distrital de Hacienda."/>
    <x v="2"/>
    <d v="2022-10-26T00:00:00"/>
    <s v="No Aplica"/>
    <s v="No Aplica"/>
    <n v="3000000000"/>
    <m/>
    <n v="3000000000"/>
    <n v="42"/>
    <n v="342"/>
    <d v="2021-12-29T00:00:00"/>
    <d v="2022-01-03T00:00:00"/>
    <n v="210"/>
    <d v="2022-12-15T00:00:00"/>
    <n v="3000000000"/>
    <n v="301"/>
    <n v="86.99"/>
    <n v="1115510606"/>
    <n v="1884489394"/>
    <n v="2"/>
    <n v="0"/>
    <n v="3000000000"/>
    <n v="342"/>
  </r>
  <r>
    <n v="2022"/>
    <n v="220174"/>
    <x v="0"/>
    <s v="https://community.secop.gov.co/Public/Tendering/OpportunityDetail/Index?noticeUID=CO1.NTC.2522949&amp;isFromPublicArea=True&amp;isModal=true&amp;asPopupView=true"/>
    <x v="1"/>
    <x v="1"/>
    <s v="SUBD. CONSOLIDACION, GESTION E INVEST."/>
    <s v="0111-01"/>
    <s v="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
    <x v="3"/>
    <d v="2022-10-28T00:00:00"/>
    <n v="1020773390"/>
    <m/>
    <n v="78490000"/>
    <m/>
    <n v="78490000"/>
    <m/>
    <n v="300"/>
    <d v="2022-01-17T00:00:00"/>
    <d v="2022-01-20T00:00:00"/>
    <s v="10  Mes(es)"/>
    <d v="2023-01-06T00:00:00"/>
    <n v="78490000"/>
    <n v="284"/>
    <n v="80.91"/>
    <n v="65669966"/>
    <n v="12820034"/>
    <n v="1"/>
    <n v="12296767"/>
    <n v="78490000"/>
    <n v="300"/>
  </r>
  <r>
    <n v="2022"/>
    <n v="220592"/>
    <x v="0"/>
    <s v="https://community.secop.gov.co/Public/Tendering/OpportunityDetail/Index?noticeUID=CO1.NTC.3259936&amp;isFromPublicArea=True&amp;isModal=true&amp;asPopupView=true"/>
    <x v="1"/>
    <x v="1"/>
    <s v="SUBD. EDUCACION TRIBUTARIA Y SERVICIO"/>
    <s v="0111-01"/>
    <s v="Prestar los servicios profesionales para el apoyo en el desarrollo deactividades de seguimiento a las actuaciones administrativas,radicaciones virtuales, respuesta de peticiones y realización deinformes"/>
    <x v="3"/>
    <d v="2022-10-04T00:00:00"/>
    <n v="52198591"/>
    <m/>
    <n v="13193067"/>
    <m/>
    <n v="13193067"/>
    <m/>
    <n v="116"/>
    <d v="2022-09-19T00:00:00"/>
    <d v="2022-09-20T00:00:00"/>
    <s v="3  Mes(es)  26  Día(s)"/>
    <d v="2023-01-15T00:00:00"/>
    <n v="13193067"/>
    <n v="41"/>
    <n v="35.04"/>
    <n v="1251067"/>
    <n v="11942000"/>
    <n v="0"/>
    <n v="0"/>
    <n v="13193067"/>
    <n v="11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3" cacheId="2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25" firstHeaderRow="1" firstDataRow="1" firstDataCol="1"/>
  <pivotFields count="31">
    <pivotField dataField="1" showAll="0" defaultSubtotal="0"/>
    <pivotField showAll="0" defaultSubtotal="0"/>
    <pivotField showAll="0" defaultSubtotal="0"/>
    <pivotField showAll="0" defaultSubtotal="0"/>
    <pivotField axis="axisRow" showAll="0" defaultSubtotal="0">
      <items count="9">
        <item m="1" x="7"/>
        <item m="1" x="6"/>
        <item x="1"/>
        <item x="4"/>
        <item m="1" x="5"/>
        <item m="1" x="8"/>
        <item x="0"/>
        <item x="2"/>
        <item x="3"/>
      </items>
    </pivotField>
    <pivotField axis="axisRow" showAll="0" defaultSubtotal="0">
      <items count="7">
        <item m="1" x="6"/>
        <item m="1" x="3"/>
        <item x="0"/>
        <item m="1" x="5"/>
        <item m="1" x="4"/>
        <item x="1"/>
        <item x="2"/>
      </items>
    </pivotField>
    <pivotField showAll="0" defaultSubtotal="0"/>
    <pivotField showAll="0" defaultSubtotal="0"/>
    <pivotField showAll="0" defaultSubtotal="0"/>
    <pivotField showAll="0" defaultSubtotal="0"/>
    <pivotField numFmtId="14" showAll="0" defaultSubtotal="0"/>
    <pivotField showAll="0" defaultSubtotal="0"/>
    <pivotField showAll="0" defaultSubtotal="0"/>
    <pivotField numFmtId="164" showAll="0" defaultSubtotal="0"/>
    <pivotField numFmtId="164" showAll="0" defaultSubtotal="0"/>
    <pivotField numFmtId="164" showAll="0" defaultSubtotal="0"/>
    <pivotField showAll="0" defaultSubtotal="0"/>
    <pivotField showAll="0" defaultSubtota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2">
    <field x="4"/>
    <field x="5"/>
  </rowFields>
  <rowItems count="12">
    <i>
      <x v="2"/>
    </i>
    <i r="1">
      <x v="5"/>
    </i>
    <i r="1">
      <x v="6"/>
    </i>
    <i>
      <x v="3"/>
    </i>
    <i r="1">
      <x v="2"/>
    </i>
    <i>
      <x v="6"/>
    </i>
    <i r="1">
      <x v="2"/>
    </i>
    <i>
      <x v="7"/>
    </i>
    <i r="1">
      <x v="2"/>
    </i>
    <i>
      <x v="8"/>
    </i>
    <i r="1">
      <x v="2"/>
    </i>
    <i t="grand">
      <x/>
    </i>
  </rowItems>
  <colItems count="1">
    <i/>
  </colItems>
  <dataFields count="1">
    <dataField name="No. Contratos/Conv" fld="0" subtotal="count" baseField="0" baseItem="0"/>
  </dataFields>
  <formats count="56">
    <format dxfId="84">
      <pivotArea type="all" dataOnly="0" outline="0" fieldPosition="0"/>
    </format>
    <format dxfId="83">
      <pivotArea outline="0" collapsedLevelsAreSubtotals="1" fieldPosition="0"/>
    </format>
    <format dxfId="82">
      <pivotArea dataOnly="0" labelOnly="1" outline="0" axis="axisValues" fieldPosition="0"/>
    </format>
    <format dxfId="81">
      <pivotArea dataOnly="0" labelOnly="1" grandRow="1" outline="0" fieldPosition="0"/>
    </format>
    <format dxfId="80">
      <pivotArea dataOnly="0" labelOnly="1" outline="0" axis="axisValues" fieldPosition="0"/>
    </format>
    <format dxfId="79">
      <pivotArea dataOnly="0" labelOnly="1" grandRow="1" outline="0" fieldPosition="0"/>
    </format>
    <format dxfId="78">
      <pivotArea type="all" dataOnly="0" outline="0" fieldPosition="0"/>
    </format>
    <format dxfId="77">
      <pivotArea outline="0" collapsedLevelsAreSubtotals="1" fieldPosition="0"/>
    </format>
    <format dxfId="76">
      <pivotArea dataOnly="0" labelOnly="1" outline="0" axis="axisValues" fieldPosition="0"/>
    </format>
    <format dxfId="75">
      <pivotArea dataOnly="0" labelOnly="1" grandRow="1" outline="0" fieldPosition="0"/>
    </format>
    <format dxfId="74">
      <pivotArea dataOnly="0" labelOnly="1" outline="0" axis="axisValues" fieldPosition="0"/>
    </format>
    <format dxfId="73">
      <pivotArea dataOnly="0" labelOnly="1" outline="0" axis="axisValues" fieldPosition="0"/>
    </format>
    <format dxfId="72">
      <pivotArea dataOnly="0" labelOnly="1" outline="0" axis="axisValues" fieldPosition="0"/>
    </format>
    <format dxfId="71">
      <pivotArea type="all" dataOnly="0" outline="0" fieldPosition="0"/>
    </format>
    <format dxfId="70">
      <pivotArea outline="0" collapsedLevelsAreSubtotals="1" fieldPosition="0"/>
    </format>
    <format dxfId="69">
      <pivotArea dataOnly="0" labelOnly="1" outline="0" axis="axisValues" fieldPosition="0"/>
    </format>
    <format dxfId="68">
      <pivotArea dataOnly="0" labelOnly="1" grandRow="1" outline="0" fieldPosition="0"/>
    </format>
    <format dxfId="67">
      <pivotArea dataOnly="0" labelOnly="1" outline="0" axis="axisValues" fieldPosition="0"/>
    </format>
    <format dxfId="66">
      <pivotArea type="all" dataOnly="0" outline="0" fieldPosition="0"/>
    </format>
    <format dxfId="65">
      <pivotArea outline="0" collapsedLevelsAreSubtotals="1" fieldPosition="0"/>
    </format>
    <format dxfId="64">
      <pivotArea dataOnly="0" labelOnly="1" outline="0" axis="axisValues" fieldPosition="0"/>
    </format>
    <format dxfId="63">
      <pivotArea dataOnly="0" labelOnly="1" grandRow="1" outline="0" fieldPosition="0"/>
    </format>
    <format dxfId="62">
      <pivotArea dataOnly="0" labelOnly="1" outline="0" axis="axisValues" fieldPosition="0"/>
    </format>
    <format dxfId="61">
      <pivotArea dataOnly="0" labelOnly="1" fieldPosition="0">
        <references count="1">
          <reference field="5" count="0"/>
        </references>
      </pivotArea>
    </format>
    <format dxfId="60">
      <pivotArea dataOnly="0" labelOnly="1" fieldPosition="0">
        <references count="1">
          <reference field="4" count="0"/>
        </references>
      </pivotArea>
    </format>
    <format dxfId="59">
      <pivotArea dataOnly="0" labelOnly="1" grandRow="1" outline="0" fieldPosition="0"/>
    </format>
    <format dxfId="58">
      <pivotArea dataOnly="0" labelOnly="1" fieldPosition="0">
        <references count="2">
          <reference field="4" count="1" selected="0">
            <x v="0"/>
          </reference>
          <reference field="5" count="1">
            <x v="0"/>
          </reference>
        </references>
      </pivotArea>
    </format>
    <format dxfId="57">
      <pivotArea dataOnly="0" labelOnly="1" fieldPosition="0">
        <references count="2">
          <reference field="4" count="1" selected="0">
            <x v="1"/>
          </reference>
          <reference field="5" count="1">
            <x v="2"/>
          </reference>
        </references>
      </pivotArea>
    </format>
    <format dxfId="56">
      <pivotArea dataOnly="0" labelOnly="1" fieldPosition="0">
        <references count="2">
          <reference field="4" count="1" selected="0">
            <x v="2"/>
          </reference>
          <reference field="5" count="1">
            <x v="2"/>
          </reference>
        </references>
      </pivotArea>
    </format>
    <format dxfId="55">
      <pivotArea dataOnly="0" labelOnly="1" fieldPosition="0">
        <references count="2">
          <reference field="4" count="1" selected="0">
            <x v="3"/>
          </reference>
          <reference field="5" count="3">
            <x v="1"/>
            <x v="3"/>
            <x v="4"/>
          </reference>
        </references>
      </pivotArea>
    </format>
    <format dxfId="54">
      <pivotArea dataOnly="0" labelOnly="1" fieldPosition="0">
        <references count="2">
          <reference field="4" count="1" selected="0">
            <x v="4"/>
          </reference>
          <reference field="5" count="1">
            <x v="2"/>
          </reference>
        </references>
      </pivotArea>
    </format>
    <format dxfId="53">
      <pivotArea dataOnly="0" labelOnly="1" fieldPosition="0">
        <references count="2">
          <reference field="4" count="1" selected="0">
            <x v="5"/>
          </reference>
          <reference field="5" count="1">
            <x v="2"/>
          </reference>
        </references>
      </pivotArea>
    </format>
    <format dxfId="52">
      <pivotArea dataOnly="0" labelOnly="1" fieldPosition="0">
        <references count="2">
          <reference field="4" count="1" selected="0">
            <x v="6"/>
          </reference>
          <reference field="5" count="1">
            <x v="2"/>
          </reference>
        </references>
      </pivotArea>
    </format>
    <format dxfId="51">
      <pivotArea dataOnly="0" labelOnly="1" fieldPosition="0">
        <references count="1">
          <reference field="4" count="0"/>
        </references>
      </pivotArea>
    </format>
    <format dxfId="50">
      <pivotArea dataOnly="0" labelOnly="1" grandRow="1" outline="0" fieldPosition="0"/>
    </format>
    <format dxfId="49">
      <pivotArea dataOnly="0" labelOnly="1" fieldPosition="0">
        <references count="2">
          <reference field="4" count="1" selected="0">
            <x v="0"/>
          </reference>
          <reference field="5" count="1">
            <x v="0"/>
          </reference>
        </references>
      </pivotArea>
    </format>
    <format dxfId="48">
      <pivotArea dataOnly="0" labelOnly="1" fieldPosition="0">
        <references count="2">
          <reference field="4" count="1" selected="0">
            <x v="1"/>
          </reference>
          <reference field="5" count="1">
            <x v="2"/>
          </reference>
        </references>
      </pivotArea>
    </format>
    <format dxfId="47">
      <pivotArea dataOnly="0" labelOnly="1" fieldPosition="0">
        <references count="2">
          <reference field="4" count="1" selected="0">
            <x v="2"/>
          </reference>
          <reference field="5" count="1">
            <x v="2"/>
          </reference>
        </references>
      </pivotArea>
    </format>
    <format dxfId="46">
      <pivotArea dataOnly="0" labelOnly="1" fieldPosition="0">
        <references count="2">
          <reference field="4" count="1" selected="0">
            <x v="3"/>
          </reference>
          <reference field="5" count="3">
            <x v="1"/>
            <x v="3"/>
            <x v="4"/>
          </reference>
        </references>
      </pivotArea>
    </format>
    <format dxfId="45">
      <pivotArea dataOnly="0" labelOnly="1" fieldPosition="0">
        <references count="2">
          <reference field="4" count="1" selected="0">
            <x v="4"/>
          </reference>
          <reference field="5" count="1">
            <x v="2"/>
          </reference>
        </references>
      </pivotArea>
    </format>
    <format dxfId="44">
      <pivotArea dataOnly="0" labelOnly="1" fieldPosition="0">
        <references count="2">
          <reference field="4" count="1" selected="0">
            <x v="5"/>
          </reference>
          <reference field="5" count="1">
            <x v="2"/>
          </reference>
        </references>
      </pivotArea>
    </format>
    <format dxfId="43">
      <pivotArea dataOnly="0" labelOnly="1" fieldPosition="0">
        <references count="2">
          <reference field="4" count="1" selected="0">
            <x v="6"/>
          </reference>
          <reference field="5" count="1">
            <x v="2"/>
          </reference>
        </references>
      </pivotArea>
    </format>
    <format dxfId="42">
      <pivotArea type="all" dataOnly="0" outline="0" fieldPosition="0"/>
    </format>
    <format dxfId="41">
      <pivotArea outline="0" collapsedLevelsAreSubtotals="1" fieldPosition="0"/>
    </format>
    <format dxfId="40">
      <pivotArea field="4" type="button" dataOnly="0" labelOnly="1" outline="0" axis="axisRow" fieldPosition="0"/>
    </format>
    <format dxfId="39">
      <pivotArea dataOnly="0" labelOnly="1" outline="0" axis="axisValues" fieldPosition="0"/>
    </format>
    <format dxfId="38">
      <pivotArea dataOnly="0" labelOnly="1" fieldPosition="0">
        <references count="1">
          <reference field="4" count="0"/>
        </references>
      </pivotArea>
    </format>
    <format dxfId="37">
      <pivotArea dataOnly="0" labelOnly="1" grandRow="1" outline="0" fieldPosition="0"/>
    </format>
    <format dxfId="36">
      <pivotArea dataOnly="0" labelOnly="1" fieldPosition="0">
        <references count="2">
          <reference field="4" count="1" selected="0">
            <x v="0"/>
          </reference>
          <reference field="5" count="1">
            <x v="0"/>
          </reference>
        </references>
      </pivotArea>
    </format>
    <format dxfId="35">
      <pivotArea dataOnly="0" labelOnly="1" fieldPosition="0">
        <references count="2">
          <reference field="4" count="1" selected="0">
            <x v="1"/>
          </reference>
          <reference field="5" count="1">
            <x v="2"/>
          </reference>
        </references>
      </pivotArea>
    </format>
    <format dxfId="34">
      <pivotArea dataOnly="0" labelOnly="1" fieldPosition="0">
        <references count="2">
          <reference field="4" count="1" selected="0">
            <x v="2"/>
          </reference>
          <reference field="5" count="1">
            <x v="2"/>
          </reference>
        </references>
      </pivotArea>
    </format>
    <format dxfId="33">
      <pivotArea dataOnly="0" labelOnly="1" fieldPosition="0">
        <references count="2">
          <reference field="4" count="1" selected="0">
            <x v="3"/>
          </reference>
          <reference field="5" count="3">
            <x v="1"/>
            <x v="3"/>
            <x v="4"/>
          </reference>
        </references>
      </pivotArea>
    </format>
    <format dxfId="32">
      <pivotArea dataOnly="0" labelOnly="1" fieldPosition="0">
        <references count="2">
          <reference field="4" count="1" selected="0">
            <x v="4"/>
          </reference>
          <reference field="5" count="1">
            <x v="2"/>
          </reference>
        </references>
      </pivotArea>
    </format>
    <format dxfId="31">
      <pivotArea dataOnly="0" labelOnly="1" fieldPosition="0">
        <references count="2">
          <reference field="4" count="1" selected="0">
            <x v="5"/>
          </reference>
          <reference field="5" count="1">
            <x v="2"/>
          </reference>
        </references>
      </pivotArea>
    </format>
    <format dxfId="30">
      <pivotArea dataOnly="0" labelOnly="1" fieldPosition="0">
        <references count="2">
          <reference field="4" count="1" selected="0">
            <x v="6"/>
          </reference>
          <reference field="5" count="1">
            <x v="2"/>
          </reference>
        </references>
      </pivotArea>
    </format>
    <format dxfId="29">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2" cacheId="2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18" firstHeaderRow="1" firstDataRow="1" firstDataCol="1"/>
  <pivotFields count="31">
    <pivotField dataField="1" showAll="0" defaultSubtotal="0"/>
    <pivotField showAll="0" defaultSubtotal="0"/>
    <pivotField showAll="0" defaultSubtotal="0">
      <items count="3">
        <item x="0"/>
        <item x="1"/>
        <item m="1" x="2"/>
      </items>
    </pivotField>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7">
        <item x="0"/>
        <item m="1" x="5"/>
        <item m="1" x="6"/>
        <item x="3"/>
        <item x="2"/>
        <item m="1" x="4"/>
        <item x="1"/>
      </items>
    </pivotField>
    <pivotField numFmtId="14" showAll="0" defaultSubtotal="0"/>
    <pivotField showAll="0" defaultSubtotal="0"/>
    <pivotField showAll="0" defaultSubtotal="0"/>
    <pivotField numFmtId="164" showAll="0" defaultSubtotal="0"/>
    <pivotField numFmtId="164" showAll="0" defaultSubtotal="0"/>
    <pivotField numFmtId="164" showAll="0" defaultSubtotal="0"/>
    <pivotField showAll="0" defaultSubtotal="0"/>
    <pivotField showAll="0" defaultSubtota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1">
    <field x="9"/>
  </rowFields>
  <rowItems count="5">
    <i>
      <x/>
    </i>
    <i>
      <x v="3"/>
    </i>
    <i>
      <x v="4"/>
    </i>
    <i>
      <x v="6"/>
    </i>
    <i t="grand">
      <x/>
    </i>
  </rowItems>
  <colItems count="1">
    <i/>
  </colItems>
  <dataFields count="1">
    <dataField name="No. Contratos/Conv" fld="0" subtotal="count" baseField="0" baseItem="0"/>
  </dataFields>
  <formats count="29">
    <format dxfId="113">
      <pivotArea type="all" dataOnly="0" outline="0" fieldPosition="0"/>
    </format>
    <format dxfId="112">
      <pivotArea outline="0" collapsedLevelsAreSubtotals="1" fieldPosition="0"/>
    </format>
    <format dxfId="111">
      <pivotArea dataOnly="0" labelOnly="1" outline="0" axis="axisValues" fieldPosition="0"/>
    </format>
    <format dxfId="110">
      <pivotArea dataOnly="0" labelOnly="1" grandRow="1" outline="0" fieldPosition="0"/>
    </format>
    <format dxfId="109">
      <pivotArea dataOnly="0" labelOnly="1" outline="0" axis="axisValues" fieldPosition="0"/>
    </format>
    <format dxfId="108">
      <pivotArea dataOnly="0" labelOnly="1" grandRow="1" outline="0" fieldPosition="0"/>
    </format>
    <format dxfId="107">
      <pivotArea type="all" dataOnly="0" outline="0" fieldPosition="0"/>
    </format>
    <format dxfId="106">
      <pivotArea outline="0" collapsedLevelsAreSubtotals="1" fieldPosition="0"/>
    </format>
    <format dxfId="105">
      <pivotArea dataOnly="0" labelOnly="1" outline="0" axis="axisValues" fieldPosition="0"/>
    </format>
    <format dxfId="104">
      <pivotArea dataOnly="0" labelOnly="1" grandRow="1" outline="0" fieldPosition="0"/>
    </format>
    <format dxfId="103">
      <pivotArea dataOnly="0" labelOnly="1" outline="0" axis="axisValues" fieldPosition="0"/>
    </format>
    <format dxfId="102">
      <pivotArea type="all" dataOnly="0" outline="0" fieldPosition="0"/>
    </format>
    <format dxfId="101">
      <pivotArea outline="0" collapsedLevelsAreSubtotals="1" fieldPosition="0"/>
    </format>
    <format dxfId="100">
      <pivotArea dataOnly="0" labelOnly="1" outline="0" axis="axisValues" fieldPosition="0"/>
    </format>
    <format dxfId="99">
      <pivotArea dataOnly="0" labelOnly="1" grandRow="1" outline="0" fieldPosition="0"/>
    </format>
    <format dxfId="98">
      <pivotArea dataOnly="0" labelOnly="1" outline="0" axis="axisValues" fieldPosition="0"/>
    </format>
    <format dxfId="97">
      <pivotArea type="all" dataOnly="0" outline="0" fieldPosition="0"/>
    </format>
    <format dxfId="96">
      <pivotArea outline="0" collapsedLevelsAreSubtotals="1" fieldPosition="0"/>
    </format>
    <format dxfId="95">
      <pivotArea field="2" type="button" dataOnly="0" labelOnly="1" outline="0"/>
    </format>
    <format dxfId="94">
      <pivotArea dataOnly="0" labelOnly="1" outline="0" axis="axisValues" fieldPosition="0"/>
    </format>
    <format dxfId="93">
      <pivotArea dataOnly="0" labelOnly="1" grandRow="1" outline="0" fieldPosition="0"/>
    </format>
    <format dxfId="92">
      <pivotArea dataOnly="0" labelOnly="1" outline="0" axis="axisValues" fieldPosition="0"/>
    </format>
    <format dxfId="91">
      <pivotArea type="all" dataOnly="0" outline="0" fieldPosition="0"/>
    </format>
    <format dxfId="90">
      <pivotArea outline="0" collapsedLevelsAreSubtotals="1" fieldPosition="0"/>
    </format>
    <format dxfId="89">
      <pivotArea field="2" type="button" dataOnly="0" labelOnly="1" outline="0"/>
    </format>
    <format dxfId="88">
      <pivotArea dataOnly="0" labelOnly="1" outline="0" axis="axisValues" fieldPosition="0"/>
    </format>
    <format dxfId="87">
      <pivotArea dataOnly="0" labelOnly="1" grandRow="1" outline="0" fieldPosition="0"/>
    </format>
    <format dxfId="86">
      <pivotArea dataOnly="0" labelOnly="1" outline="0" axis="axisValues" fieldPosition="0"/>
    </format>
    <format dxfId="85">
      <pivotArea dataOnly="0" labelOnly="1" fieldPosition="0">
        <references count="1">
          <reference field="9" count="0"/>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Contratos" displayName="Contratos" ref="B10:AF59" totalsRowShown="0" headerRowDxfId="28" headerRowBorderDxfId="27">
  <autoFilter ref="B10:AF59"/>
  <sortState ref="B8:AF40">
    <sortCondition ref="L7:L40"/>
  </sortState>
  <tableColumns count="31">
    <tableColumn id="1" name="VIGENCIA"/>
    <tableColumn id="13" name="NÚMERO CONTRATO"/>
    <tableColumn id="26" name="PORTAL CONTRATACION" dataDxfId="26"/>
    <tableColumn id="6" name="URL SECOP" dataDxfId="25"/>
    <tableColumn id="33" name="PROCESO SELECCIÓN" dataDxfId="24"/>
    <tableColumn id="32" name="CLASE CONTRATO" dataDxfId="23"/>
    <tableColumn id="35" name="DEPENDENCIA DESTINO" dataDxfId="22"/>
    <tableColumn id="31" name="NOMBRE UNIDAD EJECUTORA" dataDxfId="21"/>
    <tableColumn id="34" name="OBJETO" dataDxfId="20"/>
    <tableColumn id="2" name="CLASE MODIFICACIÓN" dataDxfId="19"/>
    <tableColumn id="3" name="FECHA SUSCRIPCIÓN DE LA MODIFICACIÓN" dataDxfId="18"/>
    <tableColumn id="5" name="IDENTIFICACIÓN CONTRATISTA"/>
    <tableColumn id="4" name="RAZÓN SOCIAL_x000a_CESIONARIO"/>
    <tableColumn id="14" name="VALOR CONTRATO PRINCIPAL" dataDxfId="17" dataCellStyle="Millares"/>
    <tableColumn id="15" name="VALOR ADICIÓN" dataDxfId="16" dataCellStyle="Millares"/>
    <tableColumn id="16" name="VALOR TOTAL" dataDxfId="15" dataCellStyle="Millares"/>
    <tableColumn id="17" name="PLAZO MODIFICACIÓN (Días)" dataDxfId="14"/>
    <tableColumn id="7" name="PLAZO TOTAL_x000a_(DÍAS)*" dataDxfId="13"/>
    <tableColumn id="8" name="Fecha de suscripción" dataDxfId="12"/>
    <tableColumn id="18" name="Fecha de Inicio" dataDxfId="11"/>
    <tableColumn id="19" name="Plazo Inicial (dias)" dataDxfId="10"/>
    <tableColumn id="9" name="Fecha Finalizacion Programada" dataDxfId="9"/>
    <tableColumn id="10" name="Valor del Contrato_x000a_inical" dataDxfId="8"/>
    <tableColumn id="25" name="dias ejecutados" dataDxfId="7">
      <calculatedColumnFormula>$D$5-Contratos[[#This Row],[Fecha de Inicio]]</calculatedColumnFormula>
    </tableColumn>
    <tableColumn id="11" name="% Ejecución" dataDxfId="6">
      <calculatedColumnFormula>ROUND(Contratos[[#This Row],[dias ejecutados]]/(Contratos[[#This Row],[Fecha Finalizacion Programada]]-Contratos[[#This Row],[Fecha de Inicio]])*100,2)</calculatedColumnFormula>
    </tableColumn>
    <tableColumn id="12" name="Recursos totales Ejecutados o pagados" dataDxfId="5" dataCellStyle="Millares"/>
    <tableColumn id="21" name="Recursos pendientes de ejecutar." dataDxfId="4" dataCellStyle="Millares"/>
    <tableColumn id="22" name="Cantidad de Adiciones/_x000a_prórrogas" dataDxfId="3"/>
    <tableColumn id="23" name="Vr. Adiciones" dataDxfId="2" dataCellStyle="Millares"/>
    <tableColumn id="24" name="Vr. Total con Adiciones" dataDxfId="1" dataCellStyle="Millares"/>
    <tableColumn id="20" name="Plazo total prorrogas (días)" dataDxfId="0"/>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tabSelected="1" workbookViewId="0">
      <selection activeCell="G13" sqref="G13"/>
    </sheetView>
  </sheetViews>
  <sheetFormatPr baseColWidth="10" defaultRowHeight="15" x14ac:dyDescent="0.25"/>
  <cols>
    <col min="2" max="2" width="2.7109375" customWidth="1"/>
    <col min="3" max="3" width="23.5703125" customWidth="1"/>
    <col min="4" max="4" width="18.5703125" bestFit="1" customWidth="1"/>
    <col min="6" max="6" width="59.42578125"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C3" s="8"/>
      <c r="D3" s="52" t="s">
        <v>119</v>
      </c>
      <c r="E3" s="53"/>
      <c r="F3" s="53"/>
      <c r="G3" s="54"/>
      <c r="H3" s="9"/>
    </row>
    <row r="4" spans="2:8" x14ac:dyDescent="0.25">
      <c r="B4" s="7"/>
      <c r="C4" s="8"/>
      <c r="D4" s="8"/>
      <c r="E4" s="8"/>
      <c r="F4" s="8"/>
      <c r="G4" s="8"/>
      <c r="H4" s="9"/>
    </row>
    <row r="5" spans="2:8" x14ac:dyDescent="0.25">
      <c r="B5" s="7"/>
      <c r="C5" s="8"/>
      <c r="D5" s="8"/>
      <c r="E5" s="8"/>
      <c r="F5" s="8"/>
      <c r="G5" s="8"/>
      <c r="H5" s="9"/>
    </row>
    <row r="6" spans="2:8" x14ac:dyDescent="0.25">
      <c r="B6" s="7"/>
      <c r="C6" s="8"/>
      <c r="D6" s="8"/>
      <c r="E6" s="8"/>
      <c r="F6" s="8"/>
      <c r="G6" s="8"/>
      <c r="H6" s="9"/>
    </row>
    <row r="7" spans="2:8" x14ac:dyDescent="0.25">
      <c r="B7" s="7"/>
      <c r="C7" s="8"/>
      <c r="D7" s="8"/>
      <c r="E7" s="8"/>
      <c r="F7" s="8"/>
      <c r="G7" s="8"/>
      <c r="H7" s="9"/>
    </row>
    <row r="8" spans="2:8" x14ac:dyDescent="0.25">
      <c r="B8" s="7"/>
      <c r="C8" s="8"/>
      <c r="D8" s="8"/>
      <c r="E8" s="8"/>
      <c r="F8" s="8"/>
      <c r="G8" s="8"/>
      <c r="H8" s="9"/>
    </row>
    <row r="9" spans="2:8" x14ac:dyDescent="0.25">
      <c r="B9" s="7"/>
      <c r="C9" s="8"/>
      <c r="D9" s="8"/>
      <c r="E9" s="8"/>
      <c r="F9" s="8"/>
      <c r="G9" s="8"/>
      <c r="H9" s="9"/>
    </row>
    <row r="10" spans="2:8" x14ac:dyDescent="0.25">
      <c r="B10" s="7"/>
      <c r="C10" s="8"/>
      <c r="D10" s="8"/>
      <c r="E10" s="8"/>
      <c r="F10" s="8"/>
      <c r="G10" s="8"/>
      <c r="H10" s="9"/>
    </row>
    <row r="11" spans="2:8" x14ac:dyDescent="0.25">
      <c r="B11" s="7"/>
      <c r="C11" s="13"/>
      <c r="D11" s="13"/>
      <c r="E11" s="13"/>
      <c r="F11" s="13"/>
      <c r="G11" s="13"/>
      <c r="H11" s="9"/>
    </row>
    <row r="12" spans="2:8" ht="15.75" thickBot="1" x14ac:dyDescent="0.3">
      <c r="B12" s="7"/>
      <c r="C12" s="8"/>
      <c r="D12" s="8"/>
      <c r="E12" s="8"/>
      <c r="F12" s="8"/>
      <c r="G12" s="8"/>
      <c r="H12" s="9"/>
    </row>
    <row r="13" spans="2:8" ht="15.75" thickBot="1" x14ac:dyDescent="0.3">
      <c r="B13" s="7"/>
      <c r="C13" s="15" t="s">
        <v>50</v>
      </c>
      <c r="D13" s="19" t="s">
        <v>3</v>
      </c>
      <c r="E13" s="8"/>
      <c r="F13" s="50" t="s">
        <v>51</v>
      </c>
      <c r="G13" s="21" t="s">
        <v>3</v>
      </c>
      <c r="H13" s="9"/>
    </row>
    <row r="14" spans="2:8" ht="15.75" thickBot="1" x14ac:dyDescent="0.3">
      <c r="B14" s="7"/>
      <c r="C14" s="22" t="s">
        <v>34</v>
      </c>
      <c r="D14" s="16">
        <v>1</v>
      </c>
      <c r="E14" s="8"/>
      <c r="F14" s="49" t="s">
        <v>76</v>
      </c>
      <c r="G14" s="16"/>
      <c r="H14" s="9"/>
    </row>
    <row r="15" spans="2:8" x14ac:dyDescent="0.25">
      <c r="B15" s="7"/>
      <c r="C15" s="22" t="s">
        <v>32</v>
      </c>
      <c r="D15" s="17">
        <v>2</v>
      </c>
      <c r="E15" s="8"/>
      <c r="F15" s="47" t="s">
        <v>81</v>
      </c>
      <c r="G15" s="17">
        <v>40</v>
      </c>
      <c r="H15" s="9"/>
    </row>
    <row r="16" spans="2:8" x14ac:dyDescent="0.25">
      <c r="B16" s="7"/>
      <c r="C16" s="22" t="s">
        <v>33</v>
      </c>
      <c r="D16" s="17">
        <v>1</v>
      </c>
      <c r="E16" s="8"/>
      <c r="F16" s="47" t="s">
        <v>77</v>
      </c>
      <c r="G16" s="17">
        <v>5</v>
      </c>
      <c r="H16" s="9"/>
    </row>
    <row r="17" spans="2:8" ht="15.75" thickBot="1" x14ac:dyDescent="0.3">
      <c r="B17" s="7"/>
      <c r="C17" s="22" t="s">
        <v>120</v>
      </c>
      <c r="D17" s="17">
        <v>45</v>
      </c>
      <c r="E17" s="8"/>
      <c r="F17" s="49" t="s">
        <v>42</v>
      </c>
      <c r="G17" s="17"/>
      <c r="H17" s="9"/>
    </row>
    <row r="18" spans="2:8" ht="15.75" thickBot="1" x14ac:dyDescent="0.3">
      <c r="B18" s="7"/>
      <c r="C18" s="20" t="s">
        <v>0</v>
      </c>
      <c r="D18" s="18">
        <v>49</v>
      </c>
      <c r="E18" s="8"/>
      <c r="F18" s="47" t="s">
        <v>80</v>
      </c>
      <c r="G18" s="17">
        <v>1</v>
      </c>
      <c r="H18" s="9"/>
    </row>
    <row r="19" spans="2:8" ht="15.75" thickBot="1" x14ac:dyDescent="0.3">
      <c r="B19" s="7"/>
      <c r="E19" s="8"/>
      <c r="F19" s="49" t="s">
        <v>41</v>
      </c>
      <c r="G19" s="17"/>
      <c r="H19" s="9"/>
    </row>
    <row r="20" spans="2:8" ht="15.75" thickBot="1" x14ac:dyDescent="0.3">
      <c r="B20" s="7"/>
      <c r="E20" s="8"/>
      <c r="F20" s="51" t="s">
        <v>80</v>
      </c>
      <c r="G20" s="17">
        <v>1</v>
      </c>
      <c r="H20" s="9"/>
    </row>
    <row r="21" spans="2:8" ht="15.75" thickBot="1" x14ac:dyDescent="0.3">
      <c r="B21" s="7"/>
      <c r="C21" s="8"/>
      <c r="D21" s="8"/>
      <c r="E21" s="8"/>
      <c r="F21" s="49" t="s">
        <v>88</v>
      </c>
      <c r="G21" s="17"/>
      <c r="H21" s="9"/>
    </row>
    <row r="22" spans="2:8" x14ac:dyDescent="0.25">
      <c r="B22" s="7"/>
      <c r="C22" s="8"/>
      <c r="D22" s="8"/>
      <c r="E22" s="8"/>
      <c r="F22" s="47" t="s">
        <v>80</v>
      </c>
      <c r="G22" s="17">
        <v>1</v>
      </c>
      <c r="H22" s="9"/>
    </row>
    <row r="23" spans="2:8" ht="15.75" thickBot="1" x14ac:dyDescent="0.3">
      <c r="B23" s="7"/>
      <c r="C23" s="8"/>
      <c r="D23" s="8"/>
      <c r="E23" s="8"/>
      <c r="F23" s="49" t="s">
        <v>84</v>
      </c>
      <c r="G23" s="17"/>
      <c r="H23" s="9"/>
    </row>
    <row r="24" spans="2:8" ht="15.75" thickBot="1" x14ac:dyDescent="0.3">
      <c r="B24" s="7"/>
      <c r="D24" s="8"/>
      <c r="E24" s="8"/>
      <c r="F24" s="47" t="s">
        <v>80</v>
      </c>
      <c r="G24" s="17">
        <v>1</v>
      </c>
      <c r="H24" s="9"/>
    </row>
    <row r="25" spans="2:8" ht="15.75" thickBot="1" x14ac:dyDescent="0.3">
      <c r="B25" s="7"/>
      <c r="D25" s="8"/>
      <c r="E25" s="8"/>
      <c r="F25" s="20" t="s">
        <v>0</v>
      </c>
      <c r="G25" s="18">
        <v>49</v>
      </c>
      <c r="H25" s="9"/>
    </row>
    <row r="26" spans="2:8" x14ac:dyDescent="0.25">
      <c r="B26" s="7"/>
      <c r="C26" s="48"/>
      <c r="D26" s="8"/>
      <c r="E26" s="8"/>
      <c r="H26" s="9"/>
    </row>
    <row r="27" spans="2:8" x14ac:dyDescent="0.25">
      <c r="B27" s="7"/>
      <c r="C27" s="48"/>
      <c r="D27" s="8"/>
      <c r="E27" s="8"/>
      <c r="H27" s="9"/>
    </row>
    <row r="28" spans="2:8" x14ac:dyDescent="0.25">
      <c r="B28" s="7"/>
      <c r="C28" s="48"/>
      <c r="D28" s="8"/>
      <c r="E28" s="8"/>
      <c r="H28" s="9"/>
    </row>
    <row r="29" spans="2:8" ht="15.75" thickBot="1" x14ac:dyDescent="0.3">
      <c r="B29" s="7"/>
      <c r="C29" s="48"/>
      <c r="D29" s="8"/>
      <c r="E29" s="8"/>
      <c r="H29" s="9"/>
    </row>
    <row r="30" spans="2:8" ht="15.75" thickBot="1" x14ac:dyDescent="0.3">
      <c r="B30" s="7"/>
      <c r="C30" s="48"/>
      <c r="D30" s="8"/>
      <c r="E30" s="8"/>
      <c r="H30" s="9"/>
    </row>
    <row r="31" spans="2:8" ht="15.75" thickBot="1" x14ac:dyDescent="0.3">
      <c r="B31" s="10"/>
      <c r="C31" s="11"/>
      <c r="D31" s="11"/>
      <c r="E31" s="11"/>
      <c r="F31" s="11"/>
      <c r="G31" s="11"/>
      <c r="H31" s="12"/>
    </row>
  </sheetData>
  <sheetProtection sheet="1" objects="1" scenarios="1" autoFilter="0"/>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59"/>
  <sheetViews>
    <sheetView showGridLines="0" topLeftCell="B1" zoomScale="85" zoomScaleNormal="85" workbookViewId="0">
      <pane ySplit="10" topLeftCell="A11" activePane="bottomLeft" state="frozen"/>
      <selection pane="bottomLeft" activeCell="B10" sqref="B10"/>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10" max="10" width="32.28515625" customWidth="1"/>
    <col min="11" max="11" width="15.5703125" customWidth="1"/>
    <col min="12" max="12" width="15.42578125" customWidth="1"/>
    <col min="13" max="13" width="18" customWidth="1"/>
    <col min="14" max="14" width="25.85546875" customWidth="1"/>
    <col min="15" max="15" width="19.140625" customWidth="1"/>
    <col min="16" max="16" width="15.140625" bestFit="1" customWidth="1"/>
    <col min="17" max="17" width="17.85546875" bestFit="1" customWidth="1"/>
    <col min="18" max="18" width="16.140625" customWidth="1"/>
    <col min="19" max="19" width="17.85546875" customWidth="1"/>
    <col min="27" max="28" width="16.85546875" bestFit="1" customWidth="1"/>
    <col min="30" max="30" width="16.85546875" bestFit="1" customWidth="1"/>
    <col min="31" max="31" width="17.85546875" bestFit="1" customWidth="1"/>
    <col min="32" max="32" width="14.85546875" customWidth="1"/>
  </cols>
  <sheetData>
    <row r="2" spans="2:32" ht="41.25" customHeight="1" x14ac:dyDescent="0.25">
      <c r="B2" s="41" t="s">
        <v>119</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row>
    <row r="3" spans="2:32" x14ac:dyDescent="0.25">
      <c r="E3" s="3"/>
    </row>
    <row r="4" spans="2:32" x14ac:dyDescent="0.25">
      <c r="B4" s="38" t="s">
        <v>45</v>
      </c>
      <c r="C4" s="36" t="s">
        <v>46</v>
      </c>
      <c r="D4" s="37" t="s">
        <v>47</v>
      </c>
      <c r="E4" s="3"/>
    </row>
    <row r="5" spans="2:32" x14ac:dyDescent="0.25">
      <c r="B5" s="35"/>
      <c r="C5" s="39">
        <v>44835</v>
      </c>
      <c r="D5" s="40">
        <v>44865</v>
      </c>
      <c r="E5" s="3"/>
    </row>
    <row r="6" spans="2:32" x14ac:dyDescent="0.25">
      <c r="B6" s="33"/>
      <c r="E6" s="3"/>
    </row>
    <row r="7" spans="2:32" x14ac:dyDescent="0.25">
      <c r="B7" s="34" t="s">
        <v>1</v>
      </c>
      <c r="C7" s="3"/>
      <c r="E7" s="2"/>
    </row>
    <row r="8" spans="2:32" ht="15.75" thickBot="1" x14ac:dyDescent="0.3">
      <c r="B8" s="2" t="s">
        <v>44</v>
      </c>
      <c r="C8" s="2"/>
      <c r="D8" s="2"/>
      <c r="E8" s="2"/>
    </row>
    <row r="9" spans="2:32" ht="18.75" customHeight="1" x14ac:dyDescent="0.25">
      <c r="B9" s="23" t="s">
        <v>31</v>
      </c>
      <c r="C9" s="24"/>
      <c r="D9" s="24"/>
      <c r="E9" s="24"/>
      <c r="F9" s="29"/>
      <c r="G9" s="29"/>
      <c r="H9" s="29"/>
      <c r="I9" s="29"/>
      <c r="J9" s="30"/>
      <c r="K9" s="26" t="s">
        <v>29</v>
      </c>
      <c r="L9" s="27"/>
      <c r="M9" s="27"/>
      <c r="N9" s="27"/>
      <c r="O9" s="27"/>
      <c r="P9" s="27"/>
      <c r="Q9" s="27"/>
      <c r="R9" s="28"/>
      <c r="S9" s="28"/>
      <c r="T9" s="23" t="s">
        <v>30</v>
      </c>
      <c r="U9" s="24"/>
      <c r="V9" s="24"/>
      <c r="W9" s="24"/>
      <c r="X9" s="24"/>
      <c r="Y9" s="24"/>
      <c r="Z9" s="24"/>
      <c r="AA9" s="24"/>
      <c r="AB9" s="24"/>
      <c r="AC9" s="24"/>
      <c r="AD9" s="24"/>
      <c r="AE9" s="25"/>
      <c r="AF9" s="25"/>
    </row>
    <row r="10" spans="2:32" ht="56.25" customHeight="1" thickBot="1" x14ac:dyDescent="0.3">
      <c r="B10" s="42" t="s">
        <v>4</v>
      </c>
      <c r="C10" s="43" t="s">
        <v>5</v>
      </c>
      <c r="D10" s="43" t="s">
        <v>37</v>
      </c>
      <c r="E10" s="43" t="s">
        <v>38</v>
      </c>
      <c r="F10" s="43" t="s">
        <v>27</v>
      </c>
      <c r="G10" s="43" t="s">
        <v>28</v>
      </c>
      <c r="H10" s="43" t="s">
        <v>26</v>
      </c>
      <c r="I10" s="43" t="s">
        <v>25</v>
      </c>
      <c r="J10" s="44" t="s">
        <v>9</v>
      </c>
      <c r="K10" s="45" t="s">
        <v>6</v>
      </c>
      <c r="L10" s="46" t="s">
        <v>7</v>
      </c>
      <c r="M10" s="46" t="s">
        <v>8</v>
      </c>
      <c r="N10" s="46" t="s">
        <v>48</v>
      </c>
      <c r="O10" s="46" t="s">
        <v>10</v>
      </c>
      <c r="P10" s="46" t="s">
        <v>11</v>
      </c>
      <c r="Q10" s="46" t="s">
        <v>12</v>
      </c>
      <c r="R10" s="46" t="s">
        <v>13</v>
      </c>
      <c r="S10" s="32" t="s">
        <v>43</v>
      </c>
      <c r="T10" s="42" t="s">
        <v>14</v>
      </c>
      <c r="U10" s="43" t="s">
        <v>15</v>
      </c>
      <c r="V10" s="43" t="s">
        <v>16</v>
      </c>
      <c r="W10" s="43" t="s">
        <v>17</v>
      </c>
      <c r="X10" s="43" t="s">
        <v>18</v>
      </c>
      <c r="Y10" s="43" t="s">
        <v>19</v>
      </c>
      <c r="Z10" s="43" t="s">
        <v>20</v>
      </c>
      <c r="AA10" s="43" t="s">
        <v>49</v>
      </c>
      <c r="AB10" s="43" t="s">
        <v>21</v>
      </c>
      <c r="AC10" s="43" t="s">
        <v>22</v>
      </c>
      <c r="AD10" s="43" t="s">
        <v>23</v>
      </c>
      <c r="AE10" s="43" t="s">
        <v>24</v>
      </c>
      <c r="AF10" s="44" t="s">
        <v>36</v>
      </c>
    </row>
    <row r="11" spans="2:32" x14ac:dyDescent="0.25">
      <c r="B11">
        <v>2022</v>
      </c>
      <c r="C11">
        <v>220402</v>
      </c>
      <c r="D11" t="s">
        <v>2</v>
      </c>
      <c r="E11" t="s">
        <v>54</v>
      </c>
      <c r="F11" t="s">
        <v>41</v>
      </c>
      <c r="G11" t="s">
        <v>80</v>
      </c>
      <c r="H11" t="s">
        <v>101</v>
      </c>
      <c r="I11" t="s">
        <v>78</v>
      </c>
      <c r="J11" t="s">
        <v>102</v>
      </c>
      <c r="K11" s="14" t="s">
        <v>34</v>
      </c>
      <c r="L11" s="1">
        <v>44838</v>
      </c>
      <c r="M11" t="s">
        <v>35</v>
      </c>
      <c r="N11" t="s">
        <v>35</v>
      </c>
      <c r="O11" s="31">
        <v>280415357</v>
      </c>
      <c r="P11" s="31">
        <v>71526735</v>
      </c>
      <c r="Q11" s="31">
        <v>351942092</v>
      </c>
      <c r="R11" s="14" t="s">
        <v>52</v>
      </c>
      <c r="S11">
        <v>360</v>
      </c>
      <c r="T11" s="1">
        <v>44727</v>
      </c>
      <c r="U11" s="1">
        <v>44757</v>
      </c>
      <c r="V11" s="14">
        <v>360</v>
      </c>
      <c r="W11" s="1">
        <v>45122</v>
      </c>
      <c r="X11">
        <v>280415357</v>
      </c>
      <c r="Y11" s="14">
        <f>$D$5-Contratos[[#This Row],[Fecha de Inicio]]</f>
        <v>108</v>
      </c>
      <c r="Z11">
        <f>ROUND(Contratos[[#This Row],[dias ejecutados]]/(Contratos[[#This Row],[Fecha Finalizacion Programada]]-Contratos[[#This Row],[Fecha de Inicio]])*100,2)</f>
        <v>29.59</v>
      </c>
      <c r="AA11" s="31">
        <v>224332285.59</v>
      </c>
      <c r="AB11" s="31">
        <v>127609806.41</v>
      </c>
      <c r="AC11" s="14">
        <v>1</v>
      </c>
      <c r="AD11" s="31">
        <v>71526735</v>
      </c>
      <c r="AE11" s="31">
        <v>351942092</v>
      </c>
      <c r="AF11" s="14">
        <v>360</v>
      </c>
    </row>
    <row r="12" spans="2:32" x14ac:dyDescent="0.25">
      <c r="B12">
        <v>2022</v>
      </c>
      <c r="C12">
        <v>220112</v>
      </c>
      <c r="D12" t="s">
        <v>2</v>
      </c>
      <c r="E12" s="14" t="s">
        <v>55</v>
      </c>
      <c r="F12" t="s">
        <v>76</v>
      </c>
      <c r="G12" t="s">
        <v>81</v>
      </c>
      <c r="H12" t="s">
        <v>96</v>
      </c>
      <c r="I12" t="s">
        <v>78</v>
      </c>
      <c r="J12" t="s">
        <v>97</v>
      </c>
      <c r="K12" s="14" t="s">
        <v>120</v>
      </c>
      <c r="L12" s="1">
        <v>44853</v>
      </c>
      <c r="M12" t="s">
        <v>35</v>
      </c>
      <c r="N12" t="s">
        <v>35</v>
      </c>
      <c r="O12" s="31">
        <v>77913000</v>
      </c>
      <c r="P12" s="31">
        <v>17314000</v>
      </c>
      <c r="Q12" s="31">
        <v>95227000</v>
      </c>
      <c r="R12" s="14">
        <v>60</v>
      </c>
      <c r="S12" s="14">
        <v>330</v>
      </c>
      <c r="T12" s="1">
        <v>44575</v>
      </c>
      <c r="U12" s="1">
        <v>44580</v>
      </c>
      <c r="V12" s="14">
        <v>270</v>
      </c>
      <c r="W12" s="1">
        <v>44914</v>
      </c>
      <c r="X12" s="14">
        <v>77913000</v>
      </c>
      <c r="Y12" s="14">
        <f>$D$5-Contratos[[#This Row],[Fecha de Inicio]]</f>
        <v>285</v>
      </c>
      <c r="Z12" s="14">
        <f>ROUND(Contratos[[#This Row],[dias ejecutados]]/(Contratos[[#This Row],[Fecha Finalizacion Programada]]-Contratos[[#This Row],[Fecha de Inicio]])*100,2)</f>
        <v>85.33</v>
      </c>
      <c r="AA12" s="31">
        <v>64061800</v>
      </c>
      <c r="AB12" s="31">
        <v>13851200</v>
      </c>
      <c r="AC12" s="14">
        <v>1</v>
      </c>
      <c r="AD12" s="31">
        <v>17314000</v>
      </c>
      <c r="AE12" s="31">
        <v>95227000</v>
      </c>
      <c r="AF12" s="14">
        <v>330</v>
      </c>
    </row>
    <row r="13" spans="2:32" x14ac:dyDescent="0.25">
      <c r="B13">
        <v>2022</v>
      </c>
      <c r="C13">
        <v>220152</v>
      </c>
      <c r="D13" t="s">
        <v>2</v>
      </c>
      <c r="E13" s="14" t="s">
        <v>56</v>
      </c>
      <c r="F13" t="s">
        <v>76</v>
      </c>
      <c r="G13" t="s">
        <v>81</v>
      </c>
      <c r="H13" t="s">
        <v>96</v>
      </c>
      <c r="I13" t="s">
        <v>78</v>
      </c>
      <c r="J13" t="s">
        <v>109</v>
      </c>
      <c r="K13" s="14" t="s">
        <v>120</v>
      </c>
      <c r="L13" s="1">
        <v>44853</v>
      </c>
      <c r="M13" t="s">
        <v>35</v>
      </c>
      <c r="N13" t="s">
        <v>35</v>
      </c>
      <c r="O13" s="31">
        <v>77256000</v>
      </c>
      <c r="P13" s="31">
        <v>20315467</v>
      </c>
      <c r="Q13" s="31">
        <v>97571467</v>
      </c>
      <c r="R13" s="14">
        <v>71</v>
      </c>
      <c r="S13" s="14">
        <v>341</v>
      </c>
      <c r="T13" s="1">
        <v>44578</v>
      </c>
      <c r="U13" s="1">
        <v>44580</v>
      </c>
      <c r="V13" s="14">
        <v>270</v>
      </c>
      <c r="W13" s="1">
        <v>44925</v>
      </c>
      <c r="X13" s="14">
        <v>77256000</v>
      </c>
      <c r="Y13" s="14">
        <f>$D$5-Contratos[[#This Row],[Fecha de Inicio]]</f>
        <v>285</v>
      </c>
      <c r="Z13" s="14">
        <f>ROUND(Contratos[[#This Row],[dias ejecutados]]/(Contratos[[#This Row],[Fecha Finalizacion Programada]]-Contratos[[#This Row],[Fecha de Inicio]])*100,2)</f>
        <v>82.61</v>
      </c>
      <c r="AA13" s="31">
        <v>63235467</v>
      </c>
      <c r="AB13" s="31">
        <v>14020533</v>
      </c>
      <c r="AC13" s="14">
        <v>1</v>
      </c>
      <c r="AD13" s="31">
        <v>20315467</v>
      </c>
      <c r="AE13" s="31">
        <v>97571467</v>
      </c>
      <c r="AF13" s="14">
        <v>341</v>
      </c>
    </row>
    <row r="14" spans="2:32" x14ac:dyDescent="0.25">
      <c r="B14">
        <v>2022</v>
      </c>
      <c r="C14">
        <v>220113</v>
      </c>
      <c r="D14" t="s">
        <v>2</v>
      </c>
      <c r="E14" s="14" t="s">
        <v>55</v>
      </c>
      <c r="F14" t="s">
        <v>76</v>
      </c>
      <c r="G14" t="s">
        <v>81</v>
      </c>
      <c r="H14" t="s">
        <v>96</v>
      </c>
      <c r="I14" t="s">
        <v>78</v>
      </c>
      <c r="J14" t="s">
        <v>97</v>
      </c>
      <c r="K14" s="14" t="s">
        <v>120</v>
      </c>
      <c r="L14" s="1">
        <v>44853</v>
      </c>
      <c r="M14" t="s">
        <v>35</v>
      </c>
      <c r="N14" t="s">
        <v>35</v>
      </c>
      <c r="O14" s="31">
        <v>77913000</v>
      </c>
      <c r="P14" s="31">
        <v>17314000</v>
      </c>
      <c r="Q14" s="31">
        <v>95227000</v>
      </c>
      <c r="R14" s="14">
        <v>60</v>
      </c>
      <c r="S14" s="14">
        <v>330</v>
      </c>
      <c r="T14" s="1">
        <v>44575</v>
      </c>
      <c r="U14" s="1">
        <v>44581</v>
      </c>
      <c r="V14" s="14">
        <v>270</v>
      </c>
      <c r="W14" s="1">
        <v>44915</v>
      </c>
      <c r="X14" s="14">
        <v>77913000</v>
      </c>
      <c r="Y14" s="14">
        <f>$D$5-Contratos[[#This Row],[Fecha de Inicio]]</f>
        <v>284</v>
      </c>
      <c r="Z14" s="14">
        <f>ROUND(Contratos[[#This Row],[dias ejecutados]]/(Contratos[[#This Row],[Fecha Finalizacion Programada]]-Contratos[[#This Row],[Fecha de Inicio]])*100,2)</f>
        <v>85.03</v>
      </c>
      <c r="AA14" s="31">
        <v>63773233</v>
      </c>
      <c r="AB14" s="31">
        <v>14139767</v>
      </c>
      <c r="AC14" s="14">
        <v>1</v>
      </c>
      <c r="AD14" s="31">
        <v>17314000</v>
      </c>
      <c r="AE14" s="31">
        <v>95227000</v>
      </c>
      <c r="AF14" s="14">
        <v>330</v>
      </c>
    </row>
    <row r="15" spans="2:32" x14ac:dyDescent="0.25">
      <c r="B15">
        <v>2022</v>
      </c>
      <c r="C15">
        <v>220265</v>
      </c>
      <c r="D15" t="s">
        <v>2</v>
      </c>
      <c r="E15" s="14" t="s">
        <v>57</v>
      </c>
      <c r="F15" t="s">
        <v>76</v>
      </c>
      <c r="G15" t="s">
        <v>81</v>
      </c>
      <c r="H15" t="s">
        <v>87</v>
      </c>
      <c r="I15" t="s">
        <v>78</v>
      </c>
      <c r="J15" t="s">
        <v>110</v>
      </c>
      <c r="K15" s="14" t="s">
        <v>120</v>
      </c>
      <c r="L15" s="1">
        <v>44862</v>
      </c>
      <c r="M15" t="s">
        <v>35</v>
      </c>
      <c r="N15" t="s">
        <v>35</v>
      </c>
      <c r="O15" s="31">
        <v>49149000</v>
      </c>
      <c r="P15" s="31">
        <v>10922000</v>
      </c>
      <c r="Q15" s="31">
        <v>60071000</v>
      </c>
      <c r="R15" s="14">
        <v>60</v>
      </c>
      <c r="S15" s="14">
        <v>330</v>
      </c>
      <c r="T15" s="1">
        <v>44582</v>
      </c>
      <c r="U15" s="1">
        <v>44593</v>
      </c>
      <c r="V15" s="14">
        <v>270</v>
      </c>
      <c r="W15" s="1">
        <v>44927</v>
      </c>
      <c r="X15" s="14">
        <v>49149000</v>
      </c>
      <c r="Y15" s="14">
        <f>$D$5-Contratos[[#This Row],[Fecha de Inicio]]</f>
        <v>272</v>
      </c>
      <c r="Z15" s="14">
        <f>ROUND(Contratos[[#This Row],[dias ejecutados]]/(Contratos[[#This Row],[Fecha Finalizacion Programada]]-Contratos[[#This Row],[Fecha de Inicio]])*100,2)</f>
        <v>81.44</v>
      </c>
      <c r="AA15" s="31">
        <v>43688000</v>
      </c>
      <c r="AB15" s="31">
        <v>5461000</v>
      </c>
      <c r="AC15" s="14">
        <v>1</v>
      </c>
      <c r="AD15" s="31">
        <v>10922000</v>
      </c>
      <c r="AE15" s="31">
        <v>60071000</v>
      </c>
      <c r="AF15" s="14">
        <v>330</v>
      </c>
    </row>
    <row r="16" spans="2:32" x14ac:dyDescent="0.25">
      <c r="B16">
        <v>2021</v>
      </c>
      <c r="C16">
        <v>210515</v>
      </c>
      <c r="D16" t="s">
        <v>2</v>
      </c>
      <c r="E16" s="14" t="s">
        <v>74</v>
      </c>
      <c r="F16" s="14" t="s">
        <v>88</v>
      </c>
      <c r="G16" s="14" t="s">
        <v>80</v>
      </c>
      <c r="H16" s="14" t="s">
        <v>83</v>
      </c>
      <c r="I16" s="14" t="s">
        <v>82</v>
      </c>
      <c r="J16" s="14" t="s">
        <v>118</v>
      </c>
      <c r="K16" s="14" t="s">
        <v>120</v>
      </c>
      <c r="L16" s="1">
        <v>44860</v>
      </c>
      <c r="M16" t="s">
        <v>35</v>
      </c>
      <c r="N16" t="s">
        <v>35</v>
      </c>
      <c r="O16" s="31">
        <v>173950100</v>
      </c>
      <c r="P16" s="31">
        <v>86975050</v>
      </c>
      <c r="Q16" s="31">
        <v>260925150</v>
      </c>
      <c r="R16" s="14">
        <v>180</v>
      </c>
      <c r="S16" s="14">
        <v>540</v>
      </c>
      <c r="T16" s="1">
        <v>44508</v>
      </c>
      <c r="U16" s="1">
        <v>44525</v>
      </c>
      <c r="V16" s="14">
        <v>360</v>
      </c>
      <c r="W16" s="1">
        <v>45071</v>
      </c>
      <c r="X16" s="14">
        <v>173950100</v>
      </c>
      <c r="Y16" s="14">
        <f>$D$5-Contratos[[#This Row],[Fecha de Inicio]]</f>
        <v>340</v>
      </c>
      <c r="Z16" s="14">
        <f>ROUND(Contratos[[#This Row],[dias ejecutados]]/(Contratos[[#This Row],[Fecha Finalizacion Programada]]-Contratos[[#This Row],[Fecha de Inicio]])*100,2)</f>
        <v>62.27</v>
      </c>
      <c r="AA16" s="31">
        <v>173950100</v>
      </c>
      <c r="AB16" s="31">
        <v>86975050</v>
      </c>
      <c r="AC16" s="14">
        <v>1</v>
      </c>
      <c r="AD16" s="31">
        <v>86975050</v>
      </c>
      <c r="AE16" s="31">
        <v>260925150</v>
      </c>
      <c r="AF16" s="14">
        <v>540</v>
      </c>
    </row>
    <row r="17" spans="2:32" x14ac:dyDescent="0.25">
      <c r="B17">
        <v>2022</v>
      </c>
      <c r="C17">
        <v>220391</v>
      </c>
      <c r="D17" t="s">
        <v>53</v>
      </c>
      <c r="E17" s="14" t="s">
        <v>58</v>
      </c>
      <c r="F17" t="s">
        <v>84</v>
      </c>
      <c r="G17" t="s">
        <v>80</v>
      </c>
      <c r="H17" t="s">
        <v>83</v>
      </c>
      <c r="I17" t="s">
        <v>82</v>
      </c>
      <c r="J17" t="s">
        <v>115</v>
      </c>
      <c r="K17" s="14" t="s">
        <v>120</v>
      </c>
      <c r="L17" s="1">
        <v>44862</v>
      </c>
      <c r="M17" t="s">
        <v>35</v>
      </c>
      <c r="N17" t="s">
        <v>35</v>
      </c>
      <c r="O17" s="31">
        <v>169504743</v>
      </c>
      <c r="P17" s="31">
        <v>84746364</v>
      </c>
      <c r="Q17" s="31">
        <v>254251107</v>
      </c>
      <c r="R17" s="14">
        <v>90</v>
      </c>
      <c r="S17" s="14">
        <v>270</v>
      </c>
      <c r="T17" s="1">
        <v>44712</v>
      </c>
      <c r="U17" s="1">
        <v>44728</v>
      </c>
      <c r="V17" s="14">
        <v>180</v>
      </c>
      <c r="W17" s="1">
        <v>45001</v>
      </c>
      <c r="X17" s="14">
        <v>169504743</v>
      </c>
      <c r="Y17" s="14">
        <f>$D$5-Contratos[[#This Row],[Fecha de Inicio]]</f>
        <v>137</v>
      </c>
      <c r="Z17" s="14">
        <f>ROUND(Contratos[[#This Row],[dias ejecutados]]/(Contratos[[#This Row],[Fecha Finalizacion Programada]]-Contratos[[#This Row],[Fecha de Inicio]])*100,2)</f>
        <v>50.18</v>
      </c>
      <c r="AA17" s="31">
        <v>101362692</v>
      </c>
      <c r="AB17" s="31">
        <v>152888415</v>
      </c>
      <c r="AC17" s="14">
        <v>1</v>
      </c>
      <c r="AD17" s="31">
        <v>84746364</v>
      </c>
      <c r="AE17" s="31">
        <v>254251107</v>
      </c>
      <c r="AF17" s="14">
        <v>270</v>
      </c>
    </row>
    <row r="18" spans="2:32" x14ac:dyDescent="0.25">
      <c r="B18">
        <v>2022</v>
      </c>
      <c r="C18">
        <v>220066</v>
      </c>
      <c r="D18" t="s">
        <v>2</v>
      </c>
      <c r="E18" s="14" t="s">
        <v>59</v>
      </c>
      <c r="F18" t="s">
        <v>76</v>
      </c>
      <c r="G18" t="s">
        <v>81</v>
      </c>
      <c r="H18" t="s">
        <v>90</v>
      </c>
      <c r="I18" t="s">
        <v>78</v>
      </c>
      <c r="J18" t="s">
        <v>104</v>
      </c>
      <c r="K18" s="14" t="s">
        <v>120</v>
      </c>
      <c r="L18" s="1">
        <v>44845</v>
      </c>
      <c r="M18" t="s">
        <v>35</v>
      </c>
      <c r="N18" t="s">
        <v>35</v>
      </c>
      <c r="O18" s="31">
        <v>36288000</v>
      </c>
      <c r="P18" s="31">
        <v>10886400</v>
      </c>
      <c r="Q18" s="31">
        <v>47174400</v>
      </c>
      <c r="R18" s="14">
        <v>82</v>
      </c>
      <c r="S18" s="14">
        <v>352</v>
      </c>
      <c r="T18" s="1">
        <v>44573</v>
      </c>
      <c r="U18" s="1">
        <v>44586</v>
      </c>
      <c r="V18" s="14">
        <v>270</v>
      </c>
      <c r="W18" s="1">
        <v>44942</v>
      </c>
      <c r="X18" s="14">
        <v>36288000</v>
      </c>
      <c r="Y18" s="14">
        <f>$D$5-Contratos[[#This Row],[Fecha de Inicio]]</f>
        <v>279</v>
      </c>
      <c r="Z18" s="14">
        <f>ROUND(Contratos[[#This Row],[dias ejecutados]]/(Contratos[[#This Row],[Fecha Finalizacion Programada]]-Contratos[[#This Row],[Fecha de Inicio]])*100,2)</f>
        <v>78.37</v>
      </c>
      <c r="AA18" s="31">
        <v>29030400</v>
      </c>
      <c r="AB18" s="31">
        <v>7257600</v>
      </c>
      <c r="AC18" s="14">
        <v>1</v>
      </c>
      <c r="AD18" s="31">
        <v>10886400</v>
      </c>
      <c r="AE18" s="31">
        <v>47174400</v>
      </c>
      <c r="AF18" s="14">
        <v>352</v>
      </c>
    </row>
    <row r="19" spans="2:32" x14ac:dyDescent="0.25">
      <c r="B19">
        <v>2022</v>
      </c>
      <c r="C19">
        <v>220237</v>
      </c>
      <c r="D19" t="s">
        <v>2</v>
      </c>
      <c r="E19" s="14" t="s">
        <v>60</v>
      </c>
      <c r="F19" t="s">
        <v>76</v>
      </c>
      <c r="G19" t="s">
        <v>81</v>
      </c>
      <c r="H19" t="s">
        <v>90</v>
      </c>
      <c r="I19" t="s">
        <v>78</v>
      </c>
      <c r="J19" t="s">
        <v>108</v>
      </c>
      <c r="K19" s="14" t="s">
        <v>120</v>
      </c>
      <c r="L19" s="1">
        <v>44845</v>
      </c>
      <c r="M19" t="s">
        <v>35</v>
      </c>
      <c r="N19" t="s">
        <v>35</v>
      </c>
      <c r="O19" s="31">
        <v>56958000</v>
      </c>
      <c r="P19" s="31">
        <v>3797200</v>
      </c>
      <c r="Q19" s="31">
        <v>60755200</v>
      </c>
      <c r="R19" s="14">
        <v>23</v>
      </c>
      <c r="S19" s="14">
        <v>353</v>
      </c>
      <c r="T19" s="1">
        <v>44581</v>
      </c>
      <c r="U19" s="1">
        <v>44585</v>
      </c>
      <c r="V19" s="14">
        <v>330</v>
      </c>
      <c r="W19" s="1">
        <v>44942</v>
      </c>
      <c r="X19" s="14">
        <v>56958000</v>
      </c>
      <c r="Y19" s="14">
        <f>$D$5-Contratos[[#This Row],[Fecha de Inicio]]</f>
        <v>280</v>
      </c>
      <c r="Z19" s="14">
        <f>ROUND(Contratos[[#This Row],[dias ejecutados]]/(Contratos[[#This Row],[Fecha Finalizacion Programada]]-Contratos[[#This Row],[Fecha de Inicio]])*100,2)</f>
        <v>78.430000000000007</v>
      </c>
      <c r="AA19" s="31">
        <v>37454200</v>
      </c>
      <c r="AB19" s="31">
        <v>19503800</v>
      </c>
      <c r="AC19" s="14">
        <v>1</v>
      </c>
      <c r="AD19" s="31">
        <v>3797200</v>
      </c>
      <c r="AE19" s="31">
        <v>60755200</v>
      </c>
      <c r="AF19" s="14">
        <v>353</v>
      </c>
    </row>
    <row r="20" spans="2:32" x14ac:dyDescent="0.25">
      <c r="B20">
        <v>2022</v>
      </c>
      <c r="C20">
        <v>220096</v>
      </c>
      <c r="D20" t="s">
        <v>2</v>
      </c>
      <c r="E20" s="14" t="s">
        <v>59</v>
      </c>
      <c r="F20" t="s">
        <v>76</v>
      </c>
      <c r="G20" t="s">
        <v>81</v>
      </c>
      <c r="H20" t="s">
        <v>90</v>
      </c>
      <c r="I20" t="s">
        <v>78</v>
      </c>
      <c r="J20" t="s">
        <v>104</v>
      </c>
      <c r="K20" s="14" t="s">
        <v>120</v>
      </c>
      <c r="L20" s="1">
        <v>44846</v>
      </c>
      <c r="M20" t="s">
        <v>35</v>
      </c>
      <c r="N20" t="s">
        <v>35</v>
      </c>
      <c r="O20" s="31">
        <v>36288000</v>
      </c>
      <c r="P20" s="31">
        <v>10886400</v>
      </c>
      <c r="Q20" s="31">
        <v>47174400</v>
      </c>
      <c r="R20" s="14">
        <v>82</v>
      </c>
      <c r="S20" s="14">
        <v>352</v>
      </c>
      <c r="T20" s="1">
        <v>44574</v>
      </c>
      <c r="U20" s="1">
        <v>44586</v>
      </c>
      <c r="V20" s="14">
        <v>270</v>
      </c>
      <c r="W20" s="1">
        <v>44942</v>
      </c>
      <c r="X20" s="14">
        <v>36288000</v>
      </c>
      <c r="Y20" s="14">
        <f>$D$5-Contratos[[#This Row],[Fecha de Inicio]]</f>
        <v>279</v>
      </c>
      <c r="Z20" s="14">
        <f>ROUND(Contratos[[#This Row],[dias ejecutados]]/(Contratos[[#This Row],[Fecha Finalizacion Programada]]-Contratos[[#This Row],[Fecha de Inicio]])*100,2)</f>
        <v>78.37</v>
      </c>
      <c r="AA20" s="31">
        <v>29030400</v>
      </c>
      <c r="AB20" s="31">
        <v>7257600</v>
      </c>
      <c r="AC20" s="14">
        <v>1</v>
      </c>
      <c r="AD20" s="31">
        <v>10886400</v>
      </c>
      <c r="AE20" s="31">
        <v>47174400</v>
      </c>
      <c r="AF20" s="14">
        <v>352</v>
      </c>
    </row>
    <row r="21" spans="2:32" x14ac:dyDescent="0.25">
      <c r="B21">
        <v>2022</v>
      </c>
      <c r="C21">
        <v>220004</v>
      </c>
      <c r="D21" t="s">
        <v>2</v>
      </c>
      <c r="E21" s="14" t="s">
        <v>61</v>
      </c>
      <c r="F21" t="s">
        <v>76</v>
      </c>
      <c r="G21" t="s">
        <v>77</v>
      </c>
      <c r="H21" t="s">
        <v>90</v>
      </c>
      <c r="I21" t="s">
        <v>78</v>
      </c>
      <c r="J21" t="s">
        <v>89</v>
      </c>
      <c r="K21" s="14" t="s">
        <v>120</v>
      </c>
      <c r="L21" s="1">
        <v>44844</v>
      </c>
      <c r="M21" t="s">
        <v>35</v>
      </c>
      <c r="N21" t="s">
        <v>35</v>
      </c>
      <c r="O21" s="31">
        <v>16597098</v>
      </c>
      <c r="P21" s="31">
        <v>5716778</v>
      </c>
      <c r="Q21" s="31">
        <v>22313876</v>
      </c>
      <c r="R21" s="14">
        <v>93</v>
      </c>
      <c r="S21" s="14">
        <v>363</v>
      </c>
      <c r="T21" s="1">
        <v>44572</v>
      </c>
      <c r="U21" s="1">
        <v>44574</v>
      </c>
      <c r="V21" s="14">
        <v>270</v>
      </c>
      <c r="W21" s="1">
        <v>44942</v>
      </c>
      <c r="X21" s="14">
        <v>16597098</v>
      </c>
      <c r="Y21" s="14">
        <f>$D$5-Contratos[[#This Row],[Fecha de Inicio]]</f>
        <v>291</v>
      </c>
      <c r="Z21" s="14">
        <f>ROUND(Contratos[[#This Row],[dias ejecutados]]/(Contratos[[#This Row],[Fecha Finalizacion Programada]]-Contratos[[#This Row],[Fecha de Inicio]])*100,2)</f>
        <v>79.08</v>
      </c>
      <c r="AA21" s="31">
        <v>14015327</v>
      </c>
      <c r="AB21" s="31">
        <v>2581771</v>
      </c>
      <c r="AC21" s="14">
        <v>1</v>
      </c>
      <c r="AD21" s="31">
        <v>5716778</v>
      </c>
      <c r="AE21" s="31">
        <v>22313876</v>
      </c>
      <c r="AF21" s="14">
        <v>363</v>
      </c>
    </row>
    <row r="22" spans="2:32" x14ac:dyDescent="0.25">
      <c r="B22">
        <v>2022</v>
      </c>
      <c r="C22">
        <v>220067</v>
      </c>
      <c r="D22" t="s">
        <v>2</v>
      </c>
      <c r="E22" s="14" t="s">
        <v>59</v>
      </c>
      <c r="F22" t="s">
        <v>76</v>
      </c>
      <c r="G22" t="s">
        <v>81</v>
      </c>
      <c r="H22" t="s">
        <v>90</v>
      </c>
      <c r="I22" t="s">
        <v>78</v>
      </c>
      <c r="J22" t="s">
        <v>104</v>
      </c>
      <c r="K22" s="14" t="s">
        <v>120</v>
      </c>
      <c r="L22" s="1">
        <v>44845</v>
      </c>
      <c r="M22" t="s">
        <v>35</v>
      </c>
      <c r="N22" t="s">
        <v>35</v>
      </c>
      <c r="O22" s="31">
        <v>36288000</v>
      </c>
      <c r="P22" s="31">
        <v>11558400</v>
      </c>
      <c r="Q22" s="31">
        <v>47846400</v>
      </c>
      <c r="R22" s="14">
        <v>87</v>
      </c>
      <c r="S22" s="14">
        <v>357</v>
      </c>
      <c r="T22" s="1">
        <v>44573</v>
      </c>
      <c r="U22" s="1">
        <v>44581</v>
      </c>
      <c r="V22" s="14">
        <v>270</v>
      </c>
      <c r="W22" s="1">
        <v>44942</v>
      </c>
      <c r="X22" s="14">
        <v>36288000</v>
      </c>
      <c r="Y22" s="14">
        <f>$D$5-Contratos[[#This Row],[Fecha de Inicio]]</f>
        <v>284</v>
      </c>
      <c r="Z22" s="14">
        <f>ROUND(Contratos[[#This Row],[dias ejecutados]]/(Contratos[[#This Row],[Fecha Finalizacion Programada]]-Contratos[[#This Row],[Fecha de Inicio]])*100,2)</f>
        <v>78.67</v>
      </c>
      <c r="AA22" s="31">
        <v>29702400</v>
      </c>
      <c r="AB22" s="31">
        <v>6585600</v>
      </c>
      <c r="AC22" s="14">
        <v>1</v>
      </c>
      <c r="AD22" s="31">
        <v>11558400</v>
      </c>
      <c r="AE22" s="31">
        <v>47846400</v>
      </c>
      <c r="AF22" s="14">
        <v>357</v>
      </c>
    </row>
    <row r="23" spans="2:32" x14ac:dyDescent="0.25">
      <c r="B23">
        <v>2022</v>
      </c>
      <c r="C23">
        <v>220005</v>
      </c>
      <c r="D23" t="s">
        <v>2</v>
      </c>
      <c r="E23" s="14" t="s">
        <v>61</v>
      </c>
      <c r="F23" t="s">
        <v>76</v>
      </c>
      <c r="G23" t="s">
        <v>77</v>
      </c>
      <c r="H23" t="s">
        <v>90</v>
      </c>
      <c r="I23" t="s">
        <v>78</v>
      </c>
      <c r="J23" t="s">
        <v>89</v>
      </c>
      <c r="K23" s="14" t="s">
        <v>120</v>
      </c>
      <c r="L23" s="1">
        <v>44844</v>
      </c>
      <c r="M23" t="s">
        <v>35</v>
      </c>
      <c r="N23" t="s">
        <v>35</v>
      </c>
      <c r="O23" s="31">
        <v>16597098</v>
      </c>
      <c r="P23" s="31">
        <v>5716778</v>
      </c>
      <c r="Q23" s="31">
        <v>22313876</v>
      </c>
      <c r="R23" s="14">
        <v>93</v>
      </c>
      <c r="S23" s="14">
        <v>363</v>
      </c>
      <c r="T23" s="1">
        <v>44572</v>
      </c>
      <c r="U23" s="1">
        <v>44574</v>
      </c>
      <c r="V23" s="14">
        <v>270</v>
      </c>
      <c r="W23" s="1">
        <v>44942</v>
      </c>
      <c r="X23" s="14">
        <v>16597098</v>
      </c>
      <c r="Y23" s="14">
        <f>$D$5-Contratos[[#This Row],[Fecha de Inicio]]</f>
        <v>291</v>
      </c>
      <c r="Z23" s="14">
        <f>ROUND(Contratos[[#This Row],[dias ejecutados]]/(Contratos[[#This Row],[Fecha Finalizacion Programada]]-Contratos[[#This Row],[Fecha de Inicio]])*100,2)</f>
        <v>79.08</v>
      </c>
      <c r="AA23" s="31">
        <v>14015327</v>
      </c>
      <c r="AB23" s="31">
        <v>2581771</v>
      </c>
      <c r="AC23" s="14">
        <v>1</v>
      </c>
      <c r="AD23" s="31">
        <v>5716778</v>
      </c>
      <c r="AE23" s="31">
        <v>22313876</v>
      </c>
      <c r="AF23" s="14">
        <v>363</v>
      </c>
    </row>
    <row r="24" spans="2:32" x14ac:dyDescent="0.25">
      <c r="B24">
        <v>2022</v>
      </c>
      <c r="C24">
        <v>220003</v>
      </c>
      <c r="D24" t="s">
        <v>2</v>
      </c>
      <c r="E24" s="14" t="s">
        <v>61</v>
      </c>
      <c r="F24" t="s">
        <v>76</v>
      </c>
      <c r="G24" t="s">
        <v>77</v>
      </c>
      <c r="H24" t="s">
        <v>90</v>
      </c>
      <c r="I24" t="s">
        <v>78</v>
      </c>
      <c r="J24" t="s">
        <v>89</v>
      </c>
      <c r="K24" s="14" t="s">
        <v>120</v>
      </c>
      <c r="L24" s="1">
        <v>44844</v>
      </c>
      <c r="M24" t="s">
        <v>35</v>
      </c>
      <c r="N24" t="s">
        <v>35</v>
      </c>
      <c r="O24" s="31">
        <v>16597098</v>
      </c>
      <c r="P24" s="31">
        <v>5778249</v>
      </c>
      <c r="Q24" s="31">
        <v>22375347</v>
      </c>
      <c r="R24" s="14">
        <v>94</v>
      </c>
      <c r="S24" s="14">
        <v>364</v>
      </c>
      <c r="T24" s="1">
        <v>44572</v>
      </c>
      <c r="U24" s="1">
        <v>44573</v>
      </c>
      <c r="V24" s="14">
        <v>270</v>
      </c>
      <c r="W24" s="1">
        <v>44942</v>
      </c>
      <c r="X24" s="14">
        <v>16597098</v>
      </c>
      <c r="Y24" s="14">
        <f>$D$5-Contratos[[#This Row],[Fecha de Inicio]]</f>
        <v>292</v>
      </c>
      <c r="Z24" s="14">
        <f>ROUND(Contratos[[#This Row],[dias ejecutados]]/(Contratos[[#This Row],[Fecha Finalizacion Programada]]-Contratos[[#This Row],[Fecha de Inicio]])*100,2)</f>
        <v>79.13</v>
      </c>
      <c r="AA24" s="31">
        <v>14076797</v>
      </c>
      <c r="AB24" s="31">
        <v>2520301</v>
      </c>
      <c r="AC24" s="14">
        <v>1</v>
      </c>
      <c r="AD24" s="31">
        <v>5778249</v>
      </c>
      <c r="AE24" s="31">
        <v>22375347</v>
      </c>
      <c r="AF24" s="14">
        <v>364</v>
      </c>
    </row>
    <row r="25" spans="2:32" x14ac:dyDescent="0.25">
      <c r="B25">
        <v>2022</v>
      </c>
      <c r="C25">
        <v>220002</v>
      </c>
      <c r="D25" t="s">
        <v>2</v>
      </c>
      <c r="E25" s="14" t="s">
        <v>61</v>
      </c>
      <c r="F25" t="s">
        <v>76</v>
      </c>
      <c r="G25" t="s">
        <v>77</v>
      </c>
      <c r="H25" t="s">
        <v>90</v>
      </c>
      <c r="I25" t="s">
        <v>78</v>
      </c>
      <c r="J25" t="s">
        <v>89</v>
      </c>
      <c r="K25" s="14" t="s">
        <v>120</v>
      </c>
      <c r="L25" s="1">
        <v>44845</v>
      </c>
      <c r="M25" t="s">
        <v>35</v>
      </c>
      <c r="N25" t="s">
        <v>35</v>
      </c>
      <c r="O25" s="31">
        <v>16597098</v>
      </c>
      <c r="P25" s="31">
        <v>5225012</v>
      </c>
      <c r="Q25" s="31">
        <v>21822110</v>
      </c>
      <c r="R25" s="14">
        <v>86</v>
      </c>
      <c r="S25" s="14">
        <v>356</v>
      </c>
      <c r="T25" s="1">
        <v>44572</v>
      </c>
      <c r="U25" s="1">
        <v>44582</v>
      </c>
      <c r="V25" s="14">
        <v>270</v>
      </c>
      <c r="W25" s="1">
        <v>44942</v>
      </c>
      <c r="X25" s="14">
        <v>16597098</v>
      </c>
      <c r="Y25" s="14">
        <f>$D$5-Contratos[[#This Row],[Fecha de Inicio]]</f>
        <v>283</v>
      </c>
      <c r="Z25" s="14">
        <f>ROUND(Contratos[[#This Row],[dias ejecutados]]/(Contratos[[#This Row],[Fecha Finalizacion Programada]]-Contratos[[#This Row],[Fecha de Inicio]])*100,2)</f>
        <v>78.61</v>
      </c>
      <c r="AA25" s="31">
        <v>13523561</v>
      </c>
      <c r="AB25" s="31">
        <v>3073537</v>
      </c>
      <c r="AC25" s="14">
        <v>1</v>
      </c>
      <c r="AD25" s="31">
        <v>5225012</v>
      </c>
      <c r="AE25" s="31">
        <v>21822110</v>
      </c>
      <c r="AF25" s="14">
        <v>356</v>
      </c>
    </row>
    <row r="26" spans="2:32" x14ac:dyDescent="0.25">
      <c r="B26">
        <v>2022</v>
      </c>
      <c r="C26">
        <v>220147</v>
      </c>
      <c r="D26" t="s">
        <v>2</v>
      </c>
      <c r="E26" s="14" t="s">
        <v>59</v>
      </c>
      <c r="F26" t="s">
        <v>76</v>
      </c>
      <c r="G26" t="s">
        <v>81</v>
      </c>
      <c r="H26" t="s">
        <v>90</v>
      </c>
      <c r="I26" t="s">
        <v>78</v>
      </c>
      <c r="J26" t="s">
        <v>104</v>
      </c>
      <c r="K26" s="14" t="s">
        <v>120</v>
      </c>
      <c r="L26" s="1">
        <v>44844</v>
      </c>
      <c r="M26" t="s">
        <v>35</v>
      </c>
      <c r="N26" t="s">
        <v>35</v>
      </c>
      <c r="O26" s="31">
        <v>36288000</v>
      </c>
      <c r="P26" s="31">
        <v>11827200</v>
      </c>
      <c r="Q26" s="31">
        <v>48115200</v>
      </c>
      <c r="R26" s="14">
        <v>89</v>
      </c>
      <c r="S26" s="14">
        <v>359</v>
      </c>
      <c r="T26" s="1">
        <v>44575</v>
      </c>
      <c r="U26" s="1">
        <v>44579</v>
      </c>
      <c r="V26" s="14">
        <v>270</v>
      </c>
      <c r="W26" s="1">
        <v>44942</v>
      </c>
      <c r="X26" s="14">
        <v>36288000</v>
      </c>
      <c r="Y26" s="14">
        <f>$D$5-Contratos[[#This Row],[Fecha de Inicio]]</f>
        <v>286</v>
      </c>
      <c r="Z26" s="14">
        <f>ROUND(Contratos[[#This Row],[dias ejecutados]]/(Contratos[[#This Row],[Fecha Finalizacion Programada]]-Contratos[[#This Row],[Fecha de Inicio]])*100,2)</f>
        <v>78.790000000000006</v>
      </c>
      <c r="AA26" s="31">
        <v>29971200</v>
      </c>
      <c r="AB26" s="31">
        <v>6316800</v>
      </c>
      <c r="AC26" s="14">
        <v>1</v>
      </c>
      <c r="AD26" s="31">
        <v>11827200</v>
      </c>
      <c r="AE26" s="31">
        <v>48115200</v>
      </c>
      <c r="AF26" s="14">
        <v>359</v>
      </c>
    </row>
    <row r="27" spans="2:32" x14ac:dyDescent="0.25">
      <c r="B27">
        <v>2022</v>
      </c>
      <c r="C27">
        <v>220126</v>
      </c>
      <c r="D27" t="s">
        <v>2</v>
      </c>
      <c r="E27" s="14" t="s">
        <v>59</v>
      </c>
      <c r="F27" t="s">
        <v>76</v>
      </c>
      <c r="G27" t="s">
        <v>81</v>
      </c>
      <c r="H27" t="s">
        <v>90</v>
      </c>
      <c r="I27" t="s">
        <v>78</v>
      </c>
      <c r="J27" t="s">
        <v>104</v>
      </c>
      <c r="K27" s="14" t="s">
        <v>120</v>
      </c>
      <c r="L27" s="1">
        <v>44844</v>
      </c>
      <c r="M27" t="s">
        <v>35</v>
      </c>
      <c r="N27" t="s">
        <v>35</v>
      </c>
      <c r="O27" s="31">
        <v>36288000</v>
      </c>
      <c r="P27" s="31">
        <v>11827200</v>
      </c>
      <c r="Q27" s="31">
        <v>48115200</v>
      </c>
      <c r="R27" s="14">
        <v>89</v>
      </c>
      <c r="S27" s="14">
        <v>359</v>
      </c>
      <c r="T27" s="1">
        <v>44574</v>
      </c>
      <c r="U27" s="1">
        <v>44579</v>
      </c>
      <c r="V27" s="14">
        <v>270</v>
      </c>
      <c r="W27" s="1">
        <v>44942</v>
      </c>
      <c r="X27" s="14">
        <v>36288000</v>
      </c>
      <c r="Y27" s="14">
        <f>$D$5-Contratos[[#This Row],[Fecha de Inicio]]</f>
        <v>286</v>
      </c>
      <c r="Z27" s="14">
        <f>ROUND(Contratos[[#This Row],[dias ejecutados]]/(Contratos[[#This Row],[Fecha Finalizacion Programada]]-Contratos[[#This Row],[Fecha de Inicio]])*100,2)</f>
        <v>78.790000000000006</v>
      </c>
      <c r="AA27" s="31">
        <v>29971200</v>
      </c>
      <c r="AB27" s="31">
        <v>6316800</v>
      </c>
      <c r="AC27" s="14">
        <v>1</v>
      </c>
      <c r="AD27" s="31">
        <v>11827200</v>
      </c>
      <c r="AE27" s="31">
        <v>48115200</v>
      </c>
      <c r="AF27" s="14">
        <v>359</v>
      </c>
    </row>
    <row r="28" spans="2:32" x14ac:dyDescent="0.25">
      <c r="B28">
        <v>2022</v>
      </c>
      <c r="C28">
        <v>220121</v>
      </c>
      <c r="D28" t="s">
        <v>2</v>
      </c>
      <c r="E28" s="14" t="s">
        <v>59</v>
      </c>
      <c r="F28" t="s">
        <v>76</v>
      </c>
      <c r="G28" t="s">
        <v>81</v>
      </c>
      <c r="H28" t="s">
        <v>90</v>
      </c>
      <c r="I28" t="s">
        <v>78</v>
      </c>
      <c r="J28" t="s">
        <v>104</v>
      </c>
      <c r="K28" s="14" t="s">
        <v>120</v>
      </c>
      <c r="L28" s="1">
        <v>44844</v>
      </c>
      <c r="M28" t="s">
        <v>35</v>
      </c>
      <c r="N28" t="s">
        <v>35</v>
      </c>
      <c r="O28" s="31">
        <v>36288000</v>
      </c>
      <c r="P28" s="31">
        <v>11827200</v>
      </c>
      <c r="Q28" s="31">
        <v>48115200</v>
      </c>
      <c r="R28" s="14">
        <v>89</v>
      </c>
      <c r="S28" s="14">
        <v>359</v>
      </c>
      <c r="T28" s="1">
        <v>44575</v>
      </c>
      <c r="U28" s="1">
        <v>44579</v>
      </c>
      <c r="V28" s="14">
        <v>270</v>
      </c>
      <c r="W28" s="1">
        <v>44942</v>
      </c>
      <c r="X28" s="14">
        <v>36288000</v>
      </c>
      <c r="Y28" s="14">
        <f>$D$5-Contratos[[#This Row],[Fecha de Inicio]]</f>
        <v>286</v>
      </c>
      <c r="Z28" s="14">
        <f>ROUND(Contratos[[#This Row],[dias ejecutados]]/(Contratos[[#This Row],[Fecha Finalizacion Programada]]-Contratos[[#This Row],[Fecha de Inicio]])*100,2)</f>
        <v>78.790000000000006</v>
      </c>
      <c r="AA28" s="31">
        <v>29971200</v>
      </c>
      <c r="AB28" s="31">
        <v>6316800</v>
      </c>
      <c r="AC28" s="14">
        <v>1</v>
      </c>
      <c r="AD28" s="31">
        <v>11827200</v>
      </c>
      <c r="AE28" s="31">
        <v>48115200</v>
      </c>
      <c r="AF28" s="14">
        <v>359</v>
      </c>
    </row>
    <row r="29" spans="2:32" x14ac:dyDescent="0.25">
      <c r="B29">
        <v>2022</v>
      </c>
      <c r="C29">
        <v>220065</v>
      </c>
      <c r="D29" t="s">
        <v>2</v>
      </c>
      <c r="E29" s="14" t="s">
        <v>59</v>
      </c>
      <c r="F29" t="s">
        <v>76</v>
      </c>
      <c r="G29" t="s">
        <v>81</v>
      </c>
      <c r="H29" t="s">
        <v>90</v>
      </c>
      <c r="I29" t="s">
        <v>78</v>
      </c>
      <c r="J29" t="s">
        <v>104</v>
      </c>
      <c r="K29" s="14" t="s">
        <v>120</v>
      </c>
      <c r="L29" s="1">
        <v>44844</v>
      </c>
      <c r="M29" t="s">
        <v>35</v>
      </c>
      <c r="N29" t="s">
        <v>35</v>
      </c>
      <c r="O29" s="31">
        <v>36288000</v>
      </c>
      <c r="P29" s="31">
        <v>11827200</v>
      </c>
      <c r="Q29" s="31">
        <v>48115200</v>
      </c>
      <c r="R29" s="14">
        <v>89</v>
      </c>
      <c r="S29" s="14">
        <v>359</v>
      </c>
      <c r="T29" s="1">
        <v>44573</v>
      </c>
      <c r="U29" s="1">
        <v>44579</v>
      </c>
      <c r="V29" s="14">
        <v>270</v>
      </c>
      <c r="W29" s="1">
        <v>44942</v>
      </c>
      <c r="X29" s="14">
        <v>36288000</v>
      </c>
      <c r="Y29" s="14">
        <f>$D$5-Contratos[[#This Row],[Fecha de Inicio]]</f>
        <v>286</v>
      </c>
      <c r="Z29" s="14">
        <f>ROUND(Contratos[[#This Row],[dias ejecutados]]/(Contratos[[#This Row],[Fecha Finalizacion Programada]]-Contratos[[#This Row],[Fecha de Inicio]])*100,2)</f>
        <v>78.790000000000006</v>
      </c>
      <c r="AA29" s="31">
        <v>29971200</v>
      </c>
      <c r="AB29" s="31">
        <v>6316800</v>
      </c>
      <c r="AC29" s="14">
        <v>1</v>
      </c>
      <c r="AD29" s="31">
        <v>11827200</v>
      </c>
      <c r="AE29" s="31">
        <v>48115200</v>
      </c>
      <c r="AF29" s="14">
        <v>359</v>
      </c>
    </row>
    <row r="30" spans="2:32" x14ac:dyDescent="0.25">
      <c r="B30">
        <v>2022</v>
      </c>
      <c r="C30">
        <v>220122</v>
      </c>
      <c r="D30" t="s">
        <v>2</v>
      </c>
      <c r="E30" s="14" t="s">
        <v>59</v>
      </c>
      <c r="F30" t="s">
        <v>76</v>
      </c>
      <c r="G30" t="s">
        <v>81</v>
      </c>
      <c r="H30" t="s">
        <v>90</v>
      </c>
      <c r="I30" t="s">
        <v>78</v>
      </c>
      <c r="J30" t="s">
        <v>104</v>
      </c>
      <c r="K30" s="14" t="s">
        <v>120</v>
      </c>
      <c r="L30" s="1">
        <v>44844</v>
      </c>
      <c r="M30" t="s">
        <v>35</v>
      </c>
      <c r="N30" t="s">
        <v>35</v>
      </c>
      <c r="O30" s="31">
        <v>36288000</v>
      </c>
      <c r="P30" s="31">
        <v>11827200</v>
      </c>
      <c r="Q30" s="31">
        <v>48115200</v>
      </c>
      <c r="R30" s="14">
        <v>89</v>
      </c>
      <c r="S30" s="14">
        <v>359</v>
      </c>
      <c r="T30" s="1">
        <v>44575</v>
      </c>
      <c r="U30" s="1">
        <v>44579</v>
      </c>
      <c r="V30" s="14">
        <v>270</v>
      </c>
      <c r="W30" s="1">
        <v>44942</v>
      </c>
      <c r="X30" s="14">
        <v>36288000</v>
      </c>
      <c r="Y30" s="14">
        <f>$D$5-Contratos[[#This Row],[Fecha de Inicio]]</f>
        <v>286</v>
      </c>
      <c r="Z30" s="14">
        <f>ROUND(Contratos[[#This Row],[dias ejecutados]]/(Contratos[[#This Row],[Fecha Finalizacion Programada]]-Contratos[[#This Row],[Fecha de Inicio]])*100,2)</f>
        <v>78.790000000000006</v>
      </c>
      <c r="AA30" s="31">
        <v>29971200</v>
      </c>
      <c r="AB30" s="31">
        <v>6316800</v>
      </c>
      <c r="AC30" s="14">
        <v>1</v>
      </c>
      <c r="AD30" s="31">
        <v>11827200</v>
      </c>
      <c r="AE30" s="31">
        <v>48115200</v>
      </c>
      <c r="AF30" s="14">
        <v>359</v>
      </c>
    </row>
    <row r="31" spans="2:32" x14ac:dyDescent="0.25">
      <c r="B31">
        <v>2022</v>
      </c>
      <c r="C31">
        <v>220120</v>
      </c>
      <c r="D31" t="s">
        <v>2</v>
      </c>
      <c r="E31" s="14" t="s">
        <v>59</v>
      </c>
      <c r="F31" t="s">
        <v>76</v>
      </c>
      <c r="G31" t="s">
        <v>81</v>
      </c>
      <c r="H31" t="s">
        <v>90</v>
      </c>
      <c r="I31" t="s">
        <v>78</v>
      </c>
      <c r="J31" t="s">
        <v>104</v>
      </c>
      <c r="K31" s="14" t="s">
        <v>120</v>
      </c>
      <c r="L31" s="1">
        <v>44845</v>
      </c>
      <c r="M31" t="s">
        <v>35</v>
      </c>
      <c r="N31" t="s">
        <v>35</v>
      </c>
      <c r="O31" s="31">
        <v>36288000</v>
      </c>
      <c r="P31" s="31">
        <v>11827200</v>
      </c>
      <c r="Q31" s="31">
        <v>48115200</v>
      </c>
      <c r="R31" s="14">
        <v>89</v>
      </c>
      <c r="S31" s="14">
        <v>359</v>
      </c>
      <c r="T31" s="1">
        <v>44575</v>
      </c>
      <c r="U31" s="1">
        <v>44579</v>
      </c>
      <c r="V31" s="14">
        <v>270</v>
      </c>
      <c r="W31" s="1">
        <v>44942</v>
      </c>
      <c r="X31" s="14">
        <v>36288000</v>
      </c>
      <c r="Y31" s="14">
        <f>$D$5-Contratos[[#This Row],[Fecha de Inicio]]</f>
        <v>286</v>
      </c>
      <c r="Z31" s="14">
        <f>ROUND(Contratos[[#This Row],[dias ejecutados]]/(Contratos[[#This Row],[Fecha Finalizacion Programada]]-Contratos[[#This Row],[Fecha de Inicio]])*100,2)</f>
        <v>78.790000000000006</v>
      </c>
      <c r="AA31" s="31">
        <v>29971200</v>
      </c>
      <c r="AB31" s="31">
        <v>6316800</v>
      </c>
      <c r="AC31" s="14">
        <v>1</v>
      </c>
      <c r="AD31" s="31">
        <v>11827200</v>
      </c>
      <c r="AE31" s="31">
        <v>48115200</v>
      </c>
      <c r="AF31" s="14">
        <v>359</v>
      </c>
    </row>
    <row r="32" spans="2:32" x14ac:dyDescent="0.25">
      <c r="B32">
        <v>2022</v>
      </c>
      <c r="C32">
        <v>220149</v>
      </c>
      <c r="D32" t="s">
        <v>2</v>
      </c>
      <c r="E32" s="14" t="s">
        <v>59</v>
      </c>
      <c r="F32" t="s">
        <v>76</v>
      </c>
      <c r="G32" t="s">
        <v>81</v>
      </c>
      <c r="H32" t="s">
        <v>90</v>
      </c>
      <c r="I32" t="s">
        <v>78</v>
      </c>
      <c r="J32" t="s">
        <v>104</v>
      </c>
      <c r="K32" s="14" t="s">
        <v>120</v>
      </c>
      <c r="L32" s="1">
        <v>44845</v>
      </c>
      <c r="M32" t="s">
        <v>35</v>
      </c>
      <c r="N32" t="s">
        <v>35</v>
      </c>
      <c r="O32" s="31">
        <v>36288000</v>
      </c>
      <c r="P32" s="31">
        <v>11692800</v>
      </c>
      <c r="Q32" s="31">
        <v>47980800</v>
      </c>
      <c r="R32" s="14">
        <v>88</v>
      </c>
      <c r="S32" s="14">
        <v>358</v>
      </c>
      <c r="T32" s="1">
        <v>44575</v>
      </c>
      <c r="U32" s="1">
        <v>44580</v>
      </c>
      <c r="V32" s="14">
        <v>270</v>
      </c>
      <c r="W32" s="1">
        <v>44942</v>
      </c>
      <c r="X32" s="14">
        <v>36288000</v>
      </c>
      <c r="Y32" s="14">
        <f>$D$5-Contratos[[#This Row],[Fecha de Inicio]]</f>
        <v>285</v>
      </c>
      <c r="Z32" s="14">
        <f>ROUND(Contratos[[#This Row],[dias ejecutados]]/(Contratos[[#This Row],[Fecha Finalizacion Programada]]-Contratos[[#This Row],[Fecha de Inicio]])*100,2)</f>
        <v>78.73</v>
      </c>
      <c r="AA32" s="31">
        <v>29836800</v>
      </c>
      <c r="AB32" s="31">
        <v>6451200</v>
      </c>
      <c r="AC32" s="14">
        <v>1</v>
      </c>
      <c r="AD32" s="31">
        <v>11692800</v>
      </c>
      <c r="AE32" s="31">
        <v>47980800</v>
      </c>
      <c r="AF32" s="14">
        <v>358</v>
      </c>
    </row>
    <row r="33" spans="2:32" x14ac:dyDescent="0.25">
      <c r="B33">
        <v>2022</v>
      </c>
      <c r="C33">
        <v>220124</v>
      </c>
      <c r="D33" t="s">
        <v>2</v>
      </c>
      <c r="E33" s="14" t="s">
        <v>59</v>
      </c>
      <c r="F33" t="s">
        <v>76</v>
      </c>
      <c r="G33" t="s">
        <v>81</v>
      </c>
      <c r="H33" t="s">
        <v>90</v>
      </c>
      <c r="I33" t="s">
        <v>78</v>
      </c>
      <c r="J33" t="s">
        <v>104</v>
      </c>
      <c r="K33" s="14" t="s">
        <v>120</v>
      </c>
      <c r="L33" s="1">
        <v>44845</v>
      </c>
      <c r="M33" t="s">
        <v>35</v>
      </c>
      <c r="N33" t="s">
        <v>35</v>
      </c>
      <c r="O33" s="31">
        <v>36288000</v>
      </c>
      <c r="P33" s="31">
        <v>11692800</v>
      </c>
      <c r="Q33" s="31">
        <v>47980800</v>
      </c>
      <c r="R33" s="14">
        <v>88</v>
      </c>
      <c r="S33" s="14">
        <v>358</v>
      </c>
      <c r="T33" s="1">
        <v>44575</v>
      </c>
      <c r="U33" s="1">
        <v>44580</v>
      </c>
      <c r="V33" s="14">
        <v>270</v>
      </c>
      <c r="W33" s="1">
        <v>44942</v>
      </c>
      <c r="X33" s="14">
        <v>36288000</v>
      </c>
      <c r="Y33" s="14">
        <f>$D$5-Contratos[[#This Row],[Fecha de Inicio]]</f>
        <v>285</v>
      </c>
      <c r="Z33" s="14">
        <f>ROUND(Contratos[[#This Row],[dias ejecutados]]/(Contratos[[#This Row],[Fecha Finalizacion Programada]]-Contratos[[#This Row],[Fecha de Inicio]])*100,2)</f>
        <v>78.73</v>
      </c>
      <c r="AA33" s="31">
        <v>29836800</v>
      </c>
      <c r="AB33" s="31">
        <v>6451200</v>
      </c>
      <c r="AC33" s="14">
        <v>1</v>
      </c>
      <c r="AD33" s="31">
        <v>11692800</v>
      </c>
      <c r="AE33" s="31">
        <v>47980800</v>
      </c>
      <c r="AF33" s="14">
        <v>358</v>
      </c>
    </row>
    <row r="34" spans="2:32" x14ac:dyDescent="0.25">
      <c r="B34">
        <v>2022</v>
      </c>
      <c r="C34">
        <v>220097</v>
      </c>
      <c r="D34" t="s">
        <v>2</v>
      </c>
      <c r="E34" s="14" t="s">
        <v>59</v>
      </c>
      <c r="F34" t="s">
        <v>76</v>
      </c>
      <c r="G34" t="s">
        <v>81</v>
      </c>
      <c r="H34" t="s">
        <v>90</v>
      </c>
      <c r="I34" t="s">
        <v>78</v>
      </c>
      <c r="J34" t="s">
        <v>104</v>
      </c>
      <c r="K34" s="14" t="s">
        <v>120</v>
      </c>
      <c r="L34" s="1">
        <v>44845</v>
      </c>
      <c r="M34" t="s">
        <v>35</v>
      </c>
      <c r="N34" t="s">
        <v>35</v>
      </c>
      <c r="O34" s="31">
        <v>36288000</v>
      </c>
      <c r="P34" s="31">
        <v>11558400</v>
      </c>
      <c r="Q34" s="31">
        <v>47846400</v>
      </c>
      <c r="R34" s="14">
        <v>87</v>
      </c>
      <c r="S34" s="14">
        <v>357</v>
      </c>
      <c r="T34" s="1">
        <v>44574</v>
      </c>
      <c r="U34" s="1">
        <v>44581</v>
      </c>
      <c r="V34" s="14">
        <v>270</v>
      </c>
      <c r="W34" s="1">
        <v>44942</v>
      </c>
      <c r="X34" s="14">
        <v>36288000</v>
      </c>
      <c r="Y34" s="14">
        <f>$D$5-Contratos[[#This Row],[Fecha de Inicio]]</f>
        <v>284</v>
      </c>
      <c r="Z34" s="14">
        <f>ROUND(Contratos[[#This Row],[dias ejecutados]]/(Contratos[[#This Row],[Fecha Finalizacion Programada]]-Contratos[[#This Row],[Fecha de Inicio]])*100,2)</f>
        <v>78.67</v>
      </c>
      <c r="AA34" s="31">
        <v>29702400</v>
      </c>
      <c r="AB34" s="31">
        <v>6585600</v>
      </c>
      <c r="AC34" s="14">
        <v>1</v>
      </c>
      <c r="AD34" s="31">
        <v>11558400</v>
      </c>
      <c r="AE34" s="31">
        <v>47846400</v>
      </c>
      <c r="AF34" s="14">
        <v>357</v>
      </c>
    </row>
    <row r="35" spans="2:32" x14ac:dyDescent="0.25">
      <c r="B35">
        <v>2022</v>
      </c>
      <c r="C35">
        <v>220013</v>
      </c>
      <c r="D35" t="s">
        <v>2</v>
      </c>
      <c r="E35" s="14" t="s">
        <v>62</v>
      </c>
      <c r="F35" t="s">
        <v>76</v>
      </c>
      <c r="G35" t="s">
        <v>81</v>
      </c>
      <c r="H35" t="s">
        <v>86</v>
      </c>
      <c r="I35" t="s">
        <v>78</v>
      </c>
      <c r="J35" t="s">
        <v>85</v>
      </c>
      <c r="K35" s="14" t="s">
        <v>120</v>
      </c>
      <c r="L35" s="1">
        <v>44845</v>
      </c>
      <c r="M35" t="s">
        <v>35</v>
      </c>
      <c r="N35" t="s">
        <v>35</v>
      </c>
      <c r="O35" s="31">
        <v>60705000</v>
      </c>
      <c r="P35" s="31">
        <v>21134334</v>
      </c>
      <c r="Q35" s="31">
        <v>81839334</v>
      </c>
      <c r="R35" s="14">
        <v>94</v>
      </c>
      <c r="S35" s="14">
        <v>364</v>
      </c>
      <c r="T35" s="1">
        <v>44572</v>
      </c>
      <c r="U35" s="1">
        <v>44578</v>
      </c>
      <c r="V35" s="14">
        <v>270</v>
      </c>
      <c r="W35" s="1">
        <v>44947</v>
      </c>
      <c r="X35" s="14">
        <v>60705000</v>
      </c>
      <c r="Y35" s="14">
        <f>$D$5-Contratos[[#This Row],[Fecha de Inicio]]</f>
        <v>287</v>
      </c>
      <c r="Z35" s="14">
        <f>ROUND(Contratos[[#This Row],[dias ejecutados]]/(Contratos[[#This Row],[Fecha Finalizacion Programada]]-Contratos[[#This Row],[Fecha de Inicio]])*100,2)</f>
        <v>77.78</v>
      </c>
      <c r="AA35" s="31">
        <v>57107667</v>
      </c>
      <c r="AB35" s="31">
        <v>3597333</v>
      </c>
      <c r="AC35" s="14">
        <v>1</v>
      </c>
      <c r="AD35" s="31">
        <v>21134334</v>
      </c>
      <c r="AE35" s="31">
        <v>81839334</v>
      </c>
      <c r="AF35" s="14">
        <v>364</v>
      </c>
    </row>
    <row r="36" spans="2:32" x14ac:dyDescent="0.25">
      <c r="B36">
        <v>2022</v>
      </c>
      <c r="C36">
        <v>220014</v>
      </c>
      <c r="D36" t="s">
        <v>2</v>
      </c>
      <c r="E36" s="14" t="s">
        <v>62</v>
      </c>
      <c r="F36" t="s">
        <v>76</v>
      </c>
      <c r="G36" t="s">
        <v>81</v>
      </c>
      <c r="H36" t="s">
        <v>86</v>
      </c>
      <c r="I36" t="s">
        <v>78</v>
      </c>
      <c r="J36" t="s">
        <v>85</v>
      </c>
      <c r="K36" s="14" t="s">
        <v>120</v>
      </c>
      <c r="L36" s="1">
        <v>44845</v>
      </c>
      <c r="M36" t="s">
        <v>35</v>
      </c>
      <c r="N36" t="s">
        <v>35</v>
      </c>
      <c r="O36" s="31">
        <v>60705000</v>
      </c>
      <c r="P36" s="31">
        <v>21134334</v>
      </c>
      <c r="Q36" s="31">
        <v>81839334</v>
      </c>
      <c r="R36" s="14">
        <v>94</v>
      </c>
      <c r="S36" s="14">
        <v>364</v>
      </c>
      <c r="T36" s="1">
        <v>44572</v>
      </c>
      <c r="U36" s="1">
        <v>44578</v>
      </c>
      <c r="V36" s="14">
        <v>270</v>
      </c>
      <c r="W36" s="1">
        <v>44947</v>
      </c>
      <c r="X36" s="14">
        <v>60705000</v>
      </c>
      <c r="Y36" s="14">
        <f>$D$5-Contratos[[#This Row],[Fecha de Inicio]]</f>
        <v>287</v>
      </c>
      <c r="Z36" s="14">
        <f>ROUND(Contratos[[#This Row],[dias ejecutados]]/(Contratos[[#This Row],[Fecha Finalizacion Programada]]-Contratos[[#This Row],[Fecha de Inicio]])*100,2)</f>
        <v>77.78</v>
      </c>
      <c r="AA36" s="31">
        <v>57107667</v>
      </c>
      <c r="AB36" s="31">
        <v>3597333</v>
      </c>
      <c r="AC36" s="14">
        <v>1</v>
      </c>
      <c r="AD36" s="31">
        <v>21134334</v>
      </c>
      <c r="AE36" s="31">
        <v>81839334</v>
      </c>
      <c r="AF36" s="14">
        <v>364</v>
      </c>
    </row>
    <row r="37" spans="2:32" x14ac:dyDescent="0.25">
      <c r="B37">
        <v>2022</v>
      </c>
      <c r="C37">
        <v>220012</v>
      </c>
      <c r="D37" t="s">
        <v>2</v>
      </c>
      <c r="E37" s="14" t="s">
        <v>62</v>
      </c>
      <c r="F37" t="s">
        <v>76</v>
      </c>
      <c r="G37" t="s">
        <v>81</v>
      </c>
      <c r="H37" t="s">
        <v>86</v>
      </c>
      <c r="I37" t="s">
        <v>78</v>
      </c>
      <c r="J37" t="s">
        <v>85</v>
      </c>
      <c r="K37" s="14" t="s">
        <v>120</v>
      </c>
      <c r="L37" s="1">
        <v>44845</v>
      </c>
      <c r="M37" t="s">
        <v>35</v>
      </c>
      <c r="N37" t="s">
        <v>35</v>
      </c>
      <c r="O37" s="31">
        <v>60705000</v>
      </c>
      <c r="P37" s="31">
        <v>19110833</v>
      </c>
      <c r="Q37" s="31">
        <v>79815833</v>
      </c>
      <c r="R37" s="14">
        <v>85</v>
      </c>
      <c r="S37" s="14">
        <v>355</v>
      </c>
      <c r="T37" s="1">
        <v>44572</v>
      </c>
      <c r="U37" s="1">
        <v>44579</v>
      </c>
      <c r="V37" s="14">
        <v>270</v>
      </c>
      <c r="W37" s="1">
        <v>44938</v>
      </c>
      <c r="X37" s="14">
        <v>60705000</v>
      </c>
      <c r="Y37" s="14">
        <f>$D$5-Contratos[[#This Row],[Fecha de Inicio]]</f>
        <v>286</v>
      </c>
      <c r="Z37" s="14">
        <f>ROUND(Contratos[[#This Row],[dias ejecutados]]/(Contratos[[#This Row],[Fecha Finalizacion Programada]]-Contratos[[#This Row],[Fecha de Inicio]])*100,2)</f>
        <v>79.67</v>
      </c>
      <c r="AA37" s="31">
        <v>56882833</v>
      </c>
      <c r="AB37" s="31">
        <v>3822167</v>
      </c>
      <c r="AC37" s="14">
        <v>1</v>
      </c>
      <c r="AD37" s="31">
        <v>19110833</v>
      </c>
      <c r="AE37" s="31">
        <v>79815833</v>
      </c>
      <c r="AF37" s="14">
        <v>355</v>
      </c>
    </row>
    <row r="38" spans="2:32" x14ac:dyDescent="0.25">
      <c r="B38">
        <v>2022</v>
      </c>
      <c r="C38">
        <v>220064</v>
      </c>
      <c r="D38" t="s">
        <v>2</v>
      </c>
      <c r="E38" s="14" t="s">
        <v>59</v>
      </c>
      <c r="F38" t="s">
        <v>76</v>
      </c>
      <c r="G38" t="s">
        <v>81</v>
      </c>
      <c r="H38" t="s">
        <v>90</v>
      </c>
      <c r="I38" t="s">
        <v>78</v>
      </c>
      <c r="J38" t="s">
        <v>104</v>
      </c>
      <c r="K38" s="14" t="s">
        <v>120</v>
      </c>
      <c r="L38" s="1">
        <v>44845</v>
      </c>
      <c r="M38" t="s">
        <v>35</v>
      </c>
      <c r="N38" t="s">
        <v>35</v>
      </c>
      <c r="O38" s="31">
        <v>36288000</v>
      </c>
      <c r="P38" s="31">
        <v>11961600</v>
      </c>
      <c r="Q38" s="31">
        <v>48249600</v>
      </c>
      <c r="R38" s="14">
        <v>90</v>
      </c>
      <c r="S38" s="14">
        <v>360</v>
      </c>
      <c r="T38" s="1">
        <v>44573</v>
      </c>
      <c r="U38" s="1">
        <v>44578</v>
      </c>
      <c r="V38" s="14">
        <v>270</v>
      </c>
      <c r="W38" s="1">
        <v>44942</v>
      </c>
      <c r="X38" s="14">
        <v>36288000</v>
      </c>
      <c r="Y38" s="14">
        <f>$D$5-Contratos[[#This Row],[Fecha de Inicio]]</f>
        <v>287</v>
      </c>
      <c r="Z38" s="14">
        <f>ROUND(Contratos[[#This Row],[dias ejecutados]]/(Contratos[[#This Row],[Fecha Finalizacion Programada]]-Contratos[[#This Row],[Fecha de Inicio]])*100,2)</f>
        <v>78.849999999999994</v>
      </c>
      <c r="AA38" s="31">
        <v>30105600</v>
      </c>
      <c r="AB38" s="31">
        <v>6182400</v>
      </c>
      <c r="AC38" s="14">
        <v>1</v>
      </c>
      <c r="AD38" s="31">
        <v>11961600</v>
      </c>
      <c r="AE38" s="31">
        <v>48249600</v>
      </c>
      <c r="AF38" s="14">
        <v>360</v>
      </c>
    </row>
    <row r="39" spans="2:32" x14ac:dyDescent="0.25">
      <c r="B39">
        <v>2022</v>
      </c>
      <c r="C39">
        <v>220001</v>
      </c>
      <c r="D39" t="s">
        <v>2</v>
      </c>
      <c r="E39" s="14" t="s">
        <v>61</v>
      </c>
      <c r="F39" t="s">
        <v>76</v>
      </c>
      <c r="G39" t="s">
        <v>77</v>
      </c>
      <c r="H39" t="s">
        <v>90</v>
      </c>
      <c r="I39" t="s">
        <v>78</v>
      </c>
      <c r="J39" t="s">
        <v>89</v>
      </c>
      <c r="K39" s="14" t="s">
        <v>120</v>
      </c>
      <c r="L39" s="1">
        <v>44845</v>
      </c>
      <c r="M39" t="s">
        <v>35</v>
      </c>
      <c r="N39" t="s">
        <v>35</v>
      </c>
      <c r="O39" s="31">
        <v>16597098</v>
      </c>
      <c r="P39" s="31">
        <v>5778249</v>
      </c>
      <c r="Q39" s="31">
        <v>22375347</v>
      </c>
      <c r="R39" s="14">
        <v>94</v>
      </c>
      <c r="S39" s="14">
        <v>364</v>
      </c>
      <c r="T39" s="1">
        <v>44568</v>
      </c>
      <c r="U39" s="1">
        <v>44573</v>
      </c>
      <c r="V39" s="14">
        <v>270</v>
      </c>
      <c r="W39" s="1">
        <v>44942</v>
      </c>
      <c r="X39" s="14">
        <v>16597098</v>
      </c>
      <c r="Y39" s="14">
        <f>$D$5-Contratos[[#This Row],[Fecha de Inicio]]</f>
        <v>292</v>
      </c>
      <c r="Z39" s="14">
        <f>ROUND(Contratos[[#This Row],[dias ejecutados]]/(Contratos[[#This Row],[Fecha Finalizacion Programada]]-Contratos[[#This Row],[Fecha de Inicio]])*100,2)</f>
        <v>79.13</v>
      </c>
      <c r="AA39" s="31">
        <v>14076797</v>
      </c>
      <c r="AB39" s="31">
        <v>2520301</v>
      </c>
      <c r="AC39" s="14">
        <v>1</v>
      </c>
      <c r="AD39" s="31">
        <v>5778249</v>
      </c>
      <c r="AE39" s="31">
        <v>22375347</v>
      </c>
      <c r="AF39" s="14">
        <v>364</v>
      </c>
    </row>
    <row r="40" spans="2:32" x14ac:dyDescent="0.25">
      <c r="B40">
        <v>2022</v>
      </c>
      <c r="C40">
        <v>220156</v>
      </c>
      <c r="D40" t="s">
        <v>2</v>
      </c>
      <c r="E40" s="14" t="s">
        <v>56</v>
      </c>
      <c r="F40" t="s">
        <v>76</v>
      </c>
      <c r="G40" t="s">
        <v>81</v>
      </c>
      <c r="H40" t="s">
        <v>96</v>
      </c>
      <c r="I40" t="s">
        <v>78</v>
      </c>
      <c r="J40" t="s">
        <v>109</v>
      </c>
      <c r="K40" s="14" t="s">
        <v>120</v>
      </c>
      <c r="L40" s="1">
        <v>44854</v>
      </c>
      <c r="M40" t="s">
        <v>35</v>
      </c>
      <c r="N40" t="s">
        <v>35</v>
      </c>
      <c r="O40" s="31">
        <v>77256000</v>
      </c>
      <c r="P40" s="31">
        <v>17168000</v>
      </c>
      <c r="Q40" s="31">
        <v>94424000</v>
      </c>
      <c r="R40" s="14">
        <v>60</v>
      </c>
      <c r="S40" s="14">
        <v>330</v>
      </c>
      <c r="T40" s="1">
        <v>44578</v>
      </c>
      <c r="U40" s="1">
        <v>44580</v>
      </c>
      <c r="V40" s="14">
        <v>270</v>
      </c>
      <c r="W40" s="1">
        <v>44914</v>
      </c>
      <c r="X40" s="14">
        <v>77256000</v>
      </c>
      <c r="Y40" s="14">
        <f>$D$5-Contratos[[#This Row],[Fecha de Inicio]]</f>
        <v>285</v>
      </c>
      <c r="Z40" s="14">
        <f>ROUND(Contratos[[#This Row],[dias ejecutados]]/(Contratos[[#This Row],[Fecha Finalizacion Programada]]-Contratos[[#This Row],[Fecha de Inicio]])*100,2)</f>
        <v>85.33</v>
      </c>
      <c r="AA40" s="31">
        <v>63521600</v>
      </c>
      <c r="AB40" s="31">
        <v>13734400</v>
      </c>
      <c r="AC40" s="14">
        <v>1</v>
      </c>
      <c r="AD40" s="31">
        <v>17168000</v>
      </c>
      <c r="AE40" s="31">
        <v>94424000</v>
      </c>
      <c r="AF40" s="14">
        <v>330</v>
      </c>
    </row>
    <row r="41" spans="2:32" x14ac:dyDescent="0.25">
      <c r="B41">
        <v>2022</v>
      </c>
      <c r="C41">
        <v>220155</v>
      </c>
      <c r="D41" t="s">
        <v>2</v>
      </c>
      <c r="E41" s="14" t="s">
        <v>56</v>
      </c>
      <c r="F41" t="s">
        <v>76</v>
      </c>
      <c r="G41" t="s">
        <v>81</v>
      </c>
      <c r="H41" t="s">
        <v>96</v>
      </c>
      <c r="I41" t="s">
        <v>78</v>
      </c>
      <c r="J41" t="s">
        <v>109</v>
      </c>
      <c r="K41" s="14" t="s">
        <v>120</v>
      </c>
      <c r="L41" s="1">
        <v>44852</v>
      </c>
      <c r="M41" t="s">
        <v>35</v>
      </c>
      <c r="N41" t="s">
        <v>35</v>
      </c>
      <c r="O41" s="31">
        <v>77256000</v>
      </c>
      <c r="P41" s="31">
        <v>18598667</v>
      </c>
      <c r="Q41" s="31">
        <v>95854667</v>
      </c>
      <c r="R41" s="14">
        <v>65</v>
      </c>
      <c r="S41" s="14">
        <v>335</v>
      </c>
      <c r="T41" s="1">
        <v>44578</v>
      </c>
      <c r="U41" s="1">
        <v>44586</v>
      </c>
      <c r="V41" s="14">
        <v>270</v>
      </c>
      <c r="W41" s="1">
        <v>44925</v>
      </c>
      <c r="X41" s="14">
        <v>77256000</v>
      </c>
      <c r="Y41" s="14">
        <f>$D$5-Contratos[[#This Row],[Fecha de Inicio]]</f>
        <v>279</v>
      </c>
      <c r="Z41" s="14">
        <f>ROUND(Contratos[[#This Row],[dias ejecutados]]/(Contratos[[#This Row],[Fecha Finalizacion Programada]]-Contratos[[#This Row],[Fecha de Inicio]])*100,2)</f>
        <v>82.3</v>
      </c>
      <c r="AA41" s="31">
        <v>61804800</v>
      </c>
      <c r="AB41" s="31">
        <v>34049867</v>
      </c>
      <c r="AC41" s="14">
        <v>1</v>
      </c>
      <c r="AD41" s="31">
        <v>18598667</v>
      </c>
      <c r="AE41" s="31">
        <v>95854667</v>
      </c>
      <c r="AF41" s="14">
        <v>335</v>
      </c>
    </row>
    <row r="42" spans="2:32" x14ac:dyDescent="0.25">
      <c r="B42">
        <v>2022</v>
      </c>
      <c r="C42">
        <v>220154</v>
      </c>
      <c r="D42" t="s">
        <v>2</v>
      </c>
      <c r="E42" s="14" t="s">
        <v>56</v>
      </c>
      <c r="F42" t="s">
        <v>76</v>
      </c>
      <c r="G42" t="s">
        <v>81</v>
      </c>
      <c r="H42" t="s">
        <v>96</v>
      </c>
      <c r="I42" t="s">
        <v>78</v>
      </c>
      <c r="J42" t="s">
        <v>109</v>
      </c>
      <c r="K42" s="14" t="s">
        <v>120</v>
      </c>
      <c r="L42" s="1">
        <v>44854</v>
      </c>
      <c r="M42" t="s">
        <v>35</v>
      </c>
      <c r="N42" t="s">
        <v>35</v>
      </c>
      <c r="O42" s="31">
        <v>77256000</v>
      </c>
      <c r="P42" s="31">
        <v>19743200</v>
      </c>
      <c r="Q42" s="31">
        <v>96999200</v>
      </c>
      <c r="R42" s="14">
        <v>69</v>
      </c>
      <c r="S42" s="14">
        <v>339</v>
      </c>
      <c r="T42" s="1">
        <v>44578</v>
      </c>
      <c r="U42" s="1">
        <v>44582</v>
      </c>
      <c r="V42" s="14">
        <v>270</v>
      </c>
      <c r="W42" s="1">
        <v>44925</v>
      </c>
      <c r="X42" s="14">
        <v>77256000</v>
      </c>
      <c r="Y42" s="14">
        <f>$D$5-Contratos[[#This Row],[Fecha de Inicio]]</f>
        <v>283</v>
      </c>
      <c r="Z42" s="14">
        <f>ROUND(Contratos[[#This Row],[dias ejecutados]]/(Contratos[[#This Row],[Fecha Finalizacion Programada]]-Contratos[[#This Row],[Fecha de Inicio]])*100,2)</f>
        <v>82.51</v>
      </c>
      <c r="AA42" s="31">
        <v>62949333</v>
      </c>
      <c r="AB42" s="31">
        <v>14306667</v>
      </c>
      <c r="AC42" s="14">
        <v>1</v>
      </c>
      <c r="AD42" s="31">
        <v>19743200</v>
      </c>
      <c r="AE42" s="31">
        <v>96999200</v>
      </c>
      <c r="AF42" s="14">
        <v>339</v>
      </c>
    </row>
    <row r="43" spans="2:32" x14ac:dyDescent="0.25">
      <c r="B43">
        <v>2022</v>
      </c>
      <c r="C43">
        <v>220201</v>
      </c>
      <c r="D43" t="s">
        <v>2</v>
      </c>
      <c r="E43" s="14" t="s">
        <v>56</v>
      </c>
      <c r="F43" t="s">
        <v>76</v>
      </c>
      <c r="G43" t="s">
        <v>81</v>
      </c>
      <c r="H43" t="s">
        <v>96</v>
      </c>
      <c r="I43" t="s">
        <v>78</v>
      </c>
      <c r="J43" t="s">
        <v>109</v>
      </c>
      <c r="K43" s="14" t="s">
        <v>120</v>
      </c>
      <c r="L43" s="1">
        <v>44854</v>
      </c>
      <c r="M43" t="s">
        <v>35</v>
      </c>
      <c r="N43" t="s">
        <v>35</v>
      </c>
      <c r="O43" s="31">
        <v>77256000</v>
      </c>
      <c r="P43" s="31">
        <v>17168000</v>
      </c>
      <c r="Q43" s="31">
        <v>94424000</v>
      </c>
      <c r="R43" s="14">
        <v>60</v>
      </c>
      <c r="S43" s="14">
        <v>330</v>
      </c>
      <c r="T43" s="1">
        <v>44580</v>
      </c>
      <c r="U43" s="1">
        <v>44581</v>
      </c>
      <c r="V43" s="14">
        <v>270</v>
      </c>
      <c r="W43" s="1">
        <v>44915</v>
      </c>
      <c r="X43" s="14">
        <v>77256000</v>
      </c>
      <c r="Y43" s="14">
        <f>$D$5-Contratos[[#This Row],[Fecha de Inicio]]</f>
        <v>284</v>
      </c>
      <c r="Z43" s="14">
        <f>ROUND(Contratos[[#This Row],[dias ejecutados]]/(Contratos[[#This Row],[Fecha Finalizacion Programada]]-Contratos[[#This Row],[Fecha de Inicio]])*100,2)</f>
        <v>85.03</v>
      </c>
      <c r="AA43" s="31">
        <v>63235467</v>
      </c>
      <c r="AB43" s="31">
        <v>14020533</v>
      </c>
      <c r="AC43" s="14">
        <v>1</v>
      </c>
      <c r="AD43" s="31">
        <v>17168000</v>
      </c>
      <c r="AE43" s="31">
        <v>94424000</v>
      </c>
      <c r="AF43" s="14">
        <v>330</v>
      </c>
    </row>
    <row r="44" spans="2:32" x14ac:dyDescent="0.25">
      <c r="B44">
        <v>2022</v>
      </c>
      <c r="C44">
        <v>220153</v>
      </c>
      <c r="D44" t="s">
        <v>2</v>
      </c>
      <c r="E44" s="14" t="s">
        <v>56</v>
      </c>
      <c r="F44" t="s">
        <v>76</v>
      </c>
      <c r="G44" t="s">
        <v>81</v>
      </c>
      <c r="H44" t="s">
        <v>96</v>
      </c>
      <c r="I44" t="s">
        <v>78</v>
      </c>
      <c r="J44" t="s">
        <v>109</v>
      </c>
      <c r="K44" s="14" t="s">
        <v>120</v>
      </c>
      <c r="L44" s="1">
        <v>44854</v>
      </c>
      <c r="M44" t="s">
        <v>35</v>
      </c>
      <c r="N44" t="s">
        <v>35</v>
      </c>
      <c r="O44" s="31">
        <v>77256000</v>
      </c>
      <c r="P44" s="31">
        <v>17168000</v>
      </c>
      <c r="Q44" s="31">
        <v>94424000</v>
      </c>
      <c r="R44" s="14">
        <v>60</v>
      </c>
      <c r="S44" s="14">
        <v>330</v>
      </c>
      <c r="T44" s="1">
        <v>44578</v>
      </c>
      <c r="U44" s="1">
        <v>44580</v>
      </c>
      <c r="V44" s="14">
        <v>270</v>
      </c>
      <c r="W44" s="1">
        <v>44914</v>
      </c>
      <c r="X44" s="14">
        <v>77256000</v>
      </c>
      <c r="Y44" s="14">
        <f>$D$5-Contratos[[#This Row],[Fecha de Inicio]]</f>
        <v>285</v>
      </c>
      <c r="Z44" s="14">
        <f>ROUND(Contratos[[#This Row],[dias ejecutados]]/(Contratos[[#This Row],[Fecha Finalizacion Programada]]-Contratos[[#This Row],[Fecha de Inicio]])*100,2)</f>
        <v>85.33</v>
      </c>
      <c r="AA44" s="31">
        <v>63521600</v>
      </c>
      <c r="AB44" s="31">
        <v>13734400</v>
      </c>
      <c r="AC44" s="14">
        <v>1</v>
      </c>
      <c r="AD44" s="31">
        <v>17168000</v>
      </c>
      <c r="AE44" s="31">
        <v>94424000</v>
      </c>
      <c r="AF44" s="14">
        <v>330</v>
      </c>
    </row>
    <row r="45" spans="2:32" x14ac:dyDescent="0.25">
      <c r="B45">
        <v>2022</v>
      </c>
      <c r="C45">
        <v>220257</v>
      </c>
      <c r="D45" t="s">
        <v>2</v>
      </c>
      <c r="E45" s="14" t="s">
        <v>59</v>
      </c>
      <c r="F45" t="s">
        <v>76</v>
      </c>
      <c r="G45" t="s">
        <v>81</v>
      </c>
      <c r="H45" t="s">
        <v>90</v>
      </c>
      <c r="I45" t="s">
        <v>78</v>
      </c>
      <c r="J45" t="s">
        <v>104</v>
      </c>
      <c r="K45" s="14" t="s">
        <v>120</v>
      </c>
      <c r="L45" s="1">
        <v>44854</v>
      </c>
      <c r="M45" t="s">
        <v>35</v>
      </c>
      <c r="N45" t="s">
        <v>35</v>
      </c>
      <c r="O45" s="31">
        <v>36288000</v>
      </c>
      <c r="P45" s="31">
        <v>10886400</v>
      </c>
      <c r="Q45" s="31">
        <v>47174400</v>
      </c>
      <c r="R45" s="14">
        <v>82</v>
      </c>
      <c r="S45" s="14">
        <v>352</v>
      </c>
      <c r="T45" s="1">
        <v>44582</v>
      </c>
      <c r="U45" s="1">
        <v>44586</v>
      </c>
      <c r="V45" s="14">
        <v>270</v>
      </c>
      <c r="W45" s="1">
        <v>44942</v>
      </c>
      <c r="X45" s="14">
        <v>36288000</v>
      </c>
      <c r="Y45" s="14">
        <f>$D$5-Contratos[[#This Row],[Fecha de Inicio]]</f>
        <v>279</v>
      </c>
      <c r="Z45" s="14">
        <f>ROUND(Contratos[[#This Row],[dias ejecutados]]/(Contratos[[#This Row],[Fecha Finalizacion Programada]]-Contratos[[#This Row],[Fecha de Inicio]])*100,2)</f>
        <v>78.37</v>
      </c>
      <c r="AA45" s="31">
        <v>28224000</v>
      </c>
      <c r="AB45" s="31">
        <v>8064000</v>
      </c>
      <c r="AC45" s="14">
        <v>1</v>
      </c>
      <c r="AD45" s="31">
        <v>10886400</v>
      </c>
      <c r="AE45" s="31">
        <v>47174400</v>
      </c>
      <c r="AF45" s="14">
        <v>352</v>
      </c>
    </row>
    <row r="46" spans="2:32" x14ac:dyDescent="0.25">
      <c r="B46">
        <v>2022</v>
      </c>
      <c r="C46">
        <v>220027</v>
      </c>
      <c r="D46" t="s">
        <v>2</v>
      </c>
      <c r="E46" s="14" t="s">
        <v>63</v>
      </c>
      <c r="F46" t="s">
        <v>76</v>
      </c>
      <c r="G46" t="s">
        <v>81</v>
      </c>
      <c r="H46" t="s">
        <v>96</v>
      </c>
      <c r="I46" t="s">
        <v>78</v>
      </c>
      <c r="J46" t="s">
        <v>98</v>
      </c>
      <c r="K46" s="14" t="s">
        <v>120</v>
      </c>
      <c r="L46" s="1">
        <v>44854</v>
      </c>
      <c r="M46" t="s">
        <v>35</v>
      </c>
      <c r="N46" t="s">
        <v>35</v>
      </c>
      <c r="O46" s="31">
        <v>100890000</v>
      </c>
      <c r="P46" s="31">
        <v>21240000</v>
      </c>
      <c r="Q46" s="31">
        <v>122130000</v>
      </c>
      <c r="R46" s="14">
        <v>60</v>
      </c>
      <c r="S46" s="14">
        <v>345</v>
      </c>
      <c r="T46" s="1">
        <v>44573</v>
      </c>
      <c r="U46" s="1">
        <v>44579</v>
      </c>
      <c r="V46" s="14">
        <v>285</v>
      </c>
      <c r="W46" s="1">
        <v>44928</v>
      </c>
      <c r="X46" s="14">
        <v>100890000</v>
      </c>
      <c r="Y46" s="14">
        <f>$D$5-Contratos[[#This Row],[Fecha de Inicio]]</f>
        <v>286</v>
      </c>
      <c r="Z46" s="14">
        <f>ROUND(Contratos[[#This Row],[dias ejecutados]]/(Contratos[[#This Row],[Fecha Finalizacion Programada]]-Contratos[[#This Row],[Fecha de Inicio]])*100,2)</f>
        <v>81.95</v>
      </c>
      <c r="AA46" s="31">
        <v>47082000</v>
      </c>
      <c r="AB46" s="31">
        <v>75048000</v>
      </c>
      <c r="AC46" s="14">
        <v>1</v>
      </c>
      <c r="AD46" s="31">
        <v>21240000</v>
      </c>
      <c r="AE46" s="31">
        <v>122130000</v>
      </c>
      <c r="AF46" s="14">
        <v>345</v>
      </c>
    </row>
    <row r="47" spans="2:32" x14ac:dyDescent="0.25">
      <c r="B47">
        <v>2022</v>
      </c>
      <c r="C47">
        <v>220242</v>
      </c>
      <c r="D47" t="s">
        <v>2</v>
      </c>
      <c r="E47" s="14" t="s">
        <v>64</v>
      </c>
      <c r="F47" t="s">
        <v>76</v>
      </c>
      <c r="G47" t="s">
        <v>81</v>
      </c>
      <c r="H47" t="s">
        <v>107</v>
      </c>
      <c r="I47" t="s">
        <v>78</v>
      </c>
      <c r="J47" t="s">
        <v>106</v>
      </c>
      <c r="K47" s="14" t="s">
        <v>120</v>
      </c>
      <c r="L47" s="1">
        <v>44858</v>
      </c>
      <c r="M47" t="s">
        <v>35</v>
      </c>
      <c r="N47" t="s">
        <v>35</v>
      </c>
      <c r="O47" s="31">
        <v>74840000</v>
      </c>
      <c r="P47" s="31">
        <v>7484000</v>
      </c>
      <c r="Q47" s="31">
        <v>82324000</v>
      </c>
      <c r="R47" s="14">
        <v>30</v>
      </c>
      <c r="S47" s="14">
        <v>330</v>
      </c>
      <c r="T47" s="1">
        <v>44582</v>
      </c>
      <c r="U47" s="1">
        <v>44587</v>
      </c>
      <c r="V47" s="14">
        <v>300</v>
      </c>
      <c r="W47" s="1">
        <v>44921</v>
      </c>
      <c r="X47" s="14">
        <v>74840000</v>
      </c>
      <c r="Y47" s="14">
        <f>$D$5-Contratos[[#This Row],[Fecha de Inicio]]</f>
        <v>278</v>
      </c>
      <c r="Z47" s="14">
        <f>ROUND(Contratos[[#This Row],[dias ejecutados]]/(Contratos[[#This Row],[Fecha Finalizacion Programada]]-Contratos[[#This Row],[Fecha de Inicio]])*100,2)</f>
        <v>83.23</v>
      </c>
      <c r="AA47" s="31">
        <v>68603333</v>
      </c>
      <c r="AB47" s="31">
        <v>13720667</v>
      </c>
      <c r="AC47" s="14">
        <v>1</v>
      </c>
      <c r="AD47" s="31">
        <v>7484000</v>
      </c>
      <c r="AE47" s="31">
        <v>82324000</v>
      </c>
      <c r="AF47" s="14">
        <v>330</v>
      </c>
    </row>
    <row r="48" spans="2:32" x14ac:dyDescent="0.25">
      <c r="B48">
        <v>2022</v>
      </c>
      <c r="C48">
        <v>220115</v>
      </c>
      <c r="D48" t="s">
        <v>2</v>
      </c>
      <c r="E48" s="14" t="s">
        <v>65</v>
      </c>
      <c r="F48" t="s">
        <v>76</v>
      </c>
      <c r="G48" t="s">
        <v>81</v>
      </c>
      <c r="H48" t="s">
        <v>100</v>
      </c>
      <c r="I48" t="s">
        <v>78</v>
      </c>
      <c r="J48" t="s">
        <v>112</v>
      </c>
      <c r="K48" s="14" t="s">
        <v>120</v>
      </c>
      <c r="L48" s="1">
        <v>44855</v>
      </c>
      <c r="M48" t="s">
        <v>35</v>
      </c>
      <c r="N48" t="s">
        <v>35</v>
      </c>
      <c r="O48" s="31">
        <v>30290103</v>
      </c>
      <c r="P48" s="31">
        <v>9771000</v>
      </c>
      <c r="Q48" s="31">
        <v>40061103</v>
      </c>
      <c r="R48" s="14">
        <v>90</v>
      </c>
      <c r="S48" s="14">
        <v>369</v>
      </c>
      <c r="T48" s="1">
        <v>44574</v>
      </c>
      <c r="U48" s="1">
        <v>44575</v>
      </c>
      <c r="V48" s="14">
        <v>279</v>
      </c>
      <c r="W48" s="1">
        <v>44949</v>
      </c>
      <c r="X48" s="14">
        <v>30290103</v>
      </c>
      <c r="Y48" s="14">
        <f>$D$5-Contratos[[#This Row],[Fecha de Inicio]]</f>
        <v>290</v>
      </c>
      <c r="Z48" s="14">
        <f>ROUND(Contratos[[#This Row],[dias ejecutados]]/(Contratos[[#This Row],[Fecha Finalizacion Programada]]-Contratos[[#This Row],[Fecha de Inicio]])*100,2)</f>
        <v>77.540000000000006</v>
      </c>
      <c r="AA48" s="31">
        <v>14873633</v>
      </c>
      <c r="AB48" s="31">
        <v>25187470</v>
      </c>
      <c r="AC48" s="14">
        <v>1</v>
      </c>
      <c r="AD48" s="31">
        <v>9771000</v>
      </c>
      <c r="AE48" s="31">
        <v>40061103</v>
      </c>
      <c r="AF48" s="14">
        <v>369</v>
      </c>
    </row>
    <row r="49" spans="2:32" x14ac:dyDescent="0.25">
      <c r="B49">
        <v>2022</v>
      </c>
      <c r="C49">
        <v>220022</v>
      </c>
      <c r="D49" t="s">
        <v>2</v>
      </c>
      <c r="E49" s="14" t="s">
        <v>66</v>
      </c>
      <c r="F49" t="s">
        <v>76</v>
      </c>
      <c r="G49" t="s">
        <v>81</v>
      </c>
      <c r="H49" t="s">
        <v>92</v>
      </c>
      <c r="I49" t="s">
        <v>78</v>
      </c>
      <c r="J49" t="s">
        <v>103</v>
      </c>
      <c r="K49" s="14" t="s">
        <v>120</v>
      </c>
      <c r="L49" s="1">
        <v>44848</v>
      </c>
      <c r="M49" t="s">
        <v>35</v>
      </c>
      <c r="N49" t="s">
        <v>35</v>
      </c>
      <c r="O49" s="31">
        <v>83736000</v>
      </c>
      <c r="P49" s="31">
        <v>23880267</v>
      </c>
      <c r="Q49" s="31">
        <v>107616267</v>
      </c>
      <c r="R49" s="14">
        <v>77</v>
      </c>
      <c r="S49" s="14">
        <v>347</v>
      </c>
      <c r="T49" s="1">
        <v>44572</v>
      </c>
      <c r="U49" s="1">
        <v>44574</v>
      </c>
      <c r="V49" s="14">
        <v>270</v>
      </c>
      <c r="W49" s="1">
        <v>44895</v>
      </c>
      <c r="X49" s="14">
        <v>83736000</v>
      </c>
      <c r="Y49" s="14">
        <f>$D$5-Contratos[[#This Row],[Fecha de Inicio]]</f>
        <v>291</v>
      </c>
      <c r="Z49" s="14">
        <f>ROUND(Contratos[[#This Row],[dias ejecutados]]/(Contratos[[#This Row],[Fecha Finalizacion Programada]]-Contratos[[#This Row],[Fecha de Inicio]])*100,2)</f>
        <v>90.65</v>
      </c>
      <c r="AA49" s="31">
        <v>80014400</v>
      </c>
      <c r="AB49" s="31">
        <v>3721600</v>
      </c>
      <c r="AC49" s="14">
        <v>1</v>
      </c>
      <c r="AD49" s="31">
        <v>23880267</v>
      </c>
      <c r="AE49" s="31">
        <v>107616267</v>
      </c>
      <c r="AF49" s="14">
        <v>347</v>
      </c>
    </row>
    <row r="50" spans="2:32" x14ac:dyDescent="0.25">
      <c r="B50">
        <v>2022</v>
      </c>
      <c r="C50">
        <v>220019</v>
      </c>
      <c r="D50" t="s">
        <v>2</v>
      </c>
      <c r="E50" s="14" t="s">
        <v>67</v>
      </c>
      <c r="F50" t="s">
        <v>76</v>
      </c>
      <c r="G50" t="s">
        <v>81</v>
      </c>
      <c r="H50" t="s">
        <v>92</v>
      </c>
      <c r="I50" t="s">
        <v>78</v>
      </c>
      <c r="J50" t="s">
        <v>93</v>
      </c>
      <c r="K50" s="14" t="s">
        <v>120</v>
      </c>
      <c r="L50" s="1">
        <v>44848</v>
      </c>
      <c r="M50" t="s">
        <v>35</v>
      </c>
      <c r="N50" t="s">
        <v>35</v>
      </c>
      <c r="O50" s="31">
        <v>68076000</v>
      </c>
      <c r="P50" s="31">
        <v>19162133</v>
      </c>
      <c r="Q50" s="31">
        <v>87238133</v>
      </c>
      <c r="R50" s="14">
        <v>76</v>
      </c>
      <c r="S50" s="14">
        <v>346</v>
      </c>
      <c r="T50" s="1">
        <v>44572</v>
      </c>
      <c r="U50" s="1">
        <v>44575</v>
      </c>
      <c r="V50" s="14">
        <v>270</v>
      </c>
      <c r="W50" s="1">
        <v>44925</v>
      </c>
      <c r="X50" s="14">
        <v>68076000</v>
      </c>
      <c r="Y50" s="14">
        <f>$D$5-Contratos[[#This Row],[Fecha de Inicio]]</f>
        <v>290</v>
      </c>
      <c r="Z50" s="14">
        <f>ROUND(Contratos[[#This Row],[dias ejecutados]]/(Contratos[[#This Row],[Fecha Finalizacion Programada]]-Contratos[[#This Row],[Fecha de Inicio]])*100,2)</f>
        <v>82.86</v>
      </c>
      <c r="AA50" s="31">
        <v>64798266</v>
      </c>
      <c r="AB50" s="31">
        <v>3277734</v>
      </c>
      <c r="AC50" s="14">
        <v>1</v>
      </c>
      <c r="AD50" s="31">
        <v>19162133</v>
      </c>
      <c r="AE50" s="31">
        <v>87238133</v>
      </c>
      <c r="AF50" s="14">
        <v>346</v>
      </c>
    </row>
    <row r="51" spans="2:32" x14ac:dyDescent="0.25">
      <c r="B51">
        <v>2022</v>
      </c>
      <c r="C51">
        <v>220024</v>
      </c>
      <c r="D51" t="s">
        <v>2</v>
      </c>
      <c r="E51" s="14" t="s">
        <v>68</v>
      </c>
      <c r="F51" t="s">
        <v>76</v>
      </c>
      <c r="G51" t="s">
        <v>81</v>
      </c>
      <c r="H51" t="s">
        <v>92</v>
      </c>
      <c r="I51" t="s">
        <v>78</v>
      </c>
      <c r="J51" t="s">
        <v>91</v>
      </c>
      <c r="K51" s="14" t="s">
        <v>120</v>
      </c>
      <c r="L51" s="1">
        <v>44848</v>
      </c>
      <c r="M51" t="s">
        <v>35</v>
      </c>
      <c r="N51" t="s">
        <v>35</v>
      </c>
      <c r="O51" s="31">
        <v>75357000</v>
      </c>
      <c r="P51" s="31">
        <v>21490700</v>
      </c>
      <c r="Q51" s="31">
        <v>96847700</v>
      </c>
      <c r="R51" s="14">
        <v>77</v>
      </c>
      <c r="S51" s="14">
        <v>347</v>
      </c>
      <c r="T51" s="1">
        <v>44572</v>
      </c>
      <c r="U51" s="1">
        <v>44574</v>
      </c>
      <c r="V51" s="14">
        <v>270</v>
      </c>
      <c r="W51" s="1">
        <v>44925</v>
      </c>
      <c r="X51" s="14">
        <v>75357000</v>
      </c>
      <c r="Y51" s="14">
        <f>$D$5-Contratos[[#This Row],[Fecha de Inicio]]</f>
        <v>291</v>
      </c>
      <c r="Z51" s="14">
        <f>ROUND(Contratos[[#This Row],[dias ejecutados]]/(Contratos[[#This Row],[Fecha Finalizacion Programada]]-Contratos[[#This Row],[Fecha de Inicio]])*100,2)</f>
        <v>82.91</v>
      </c>
      <c r="AA51" s="31">
        <v>72007800</v>
      </c>
      <c r="AB51" s="31">
        <v>3349200</v>
      </c>
      <c r="AC51" s="14">
        <v>1</v>
      </c>
      <c r="AD51" s="31">
        <v>21490700</v>
      </c>
      <c r="AE51" s="31">
        <v>96847700</v>
      </c>
      <c r="AF51" s="14">
        <v>347</v>
      </c>
    </row>
    <row r="52" spans="2:32" x14ac:dyDescent="0.25">
      <c r="B52">
        <v>2022</v>
      </c>
      <c r="C52">
        <v>220026</v>
      </c>
      <c r="D52" t="s">
        <v>2</v>
      </c>
      <c r="E52" s="14" t="s">
        <v>69</v>
      </c>
      <c r="F52" t="s">
        <v>76</v>
      </c>
      <c r="G52" t="s">
        <v>81</v>
      </c>
      <c r="H52" t="s">
        <v>92</v>
      </c>
      <c r="I52" t="s">
        <v>78</v>
      </c>
      <c r="J52" t="s">
        <v>95</v>
      </c>
      <c r="K52" s="14" t="s">
        <v>120</v>
      </c>
      <c r="L52" s="1">
        <v>44848</v>
      </c>
      <c r="M52" t="s">
        <v>35</v>
      </c>
      <c r="N52" t="s">
        <v>35</v>
      </c>
      <c r="O52" s="31">
        <v>83736000</v>
      </c>
      <c r="P52" s="31">
        <v>23570133</v>
      </c>
      <c r="Q52" s="31">
        <v>107306133</v>
      </c>
      <c r="R52" s="14">
        <v>76</v>
      </c>
      <c r="S52" s="14">
        <v>346</v>
      </c>
      <c r="T52" s="1">
        <v>44572</v>
      </c>
      <c r="U52" s="1">
        <v>44575</v>
      </c>
      <c r="V52" s="14">
        <v>270</v>
      </c>
      <c r="W52" s="1">
        <v>44925</v>
      </c>
      <c r="X52" s="14">
        <v>83736000</v>
      </c>
      <c r="Y52" s="14">
        <f>$D$5-Contratos[[#This Row],[Fecha de Inicio]]</f>
        <v>290</v>
      </c>
      <c r="Z52" s="14">
        <f>ROUND(Contratos[[#This Row],[dias ejecutados]]/(Contratos[[#This Row],[Fecha Finalizacion Programada]]-Contratos[[#This Row],[Fecha de Inicio]])*100,2)</f>
        <v>82.86</v>
      </c>
      <c r="AA52" s="31">
        <v>79704267</v>
      </c>
      <c r="AB52" s="31">
        <v>4031733</v>
      </c>
      <c r="AC52" s="14">
        <v>1</v>
      </c>
      <c r="AD52" s="31">
        <v>23570133</v>
      </c>
      <c r="AE52" s="31">
        <v>107306133</v>
      </c>
      <c r="AF52" s="14">
        <v>346</v>
      </c>
    </row>
    <row r="53" spans="2:32" x14ac:dyDescent="0.25">
      <c r="B53">
        <v>2022</v>
      </c>
      <c r="C53">
        <v>220085</v>
      </c>
      <c r="D53" t="s">
        <v>2</v>
      </c>
      <c r="E53" s="14" t="s">
        <v>70</v>
      </c>
      <c r="F53" t="s">
        <v>76</v>
      </c>
      <c r="G53" t="s">
        <v>81</v>
      </c>
      <c r="H53" t="s">
        <v>92</v>
      </c>
      <c r="I53" t="s">
        <v>78</v>
      </c>
      <c r="J53" t="s">
        <v>94</v>
      </c>
      <c r="K53" s="14" t="s">
        <v>120</v>
      </c>
      <c r="L53" s="1">
        <v>44848</v>
      </c>
      <c r="M53" t="s">
        <v>35</v>
      </c>
      <c r="N53" t="s">
        <v>35</v>
      </c>
      <c r="O53" s="31">
        <v>83736000</v>
      </c>
      <c r="P53" s="31">
        <v>23570133</v>
      </c>
      <c r="Q53" s="31">
        <v>107306133</v>
      </c>
      <c r="R53" s="14">
        <v>76</v>
      </c>
      <c r="S53" s="14">
        <v>346</v>
      </c>
      <c r="T53" s="1">
        <v>44573</v>
      </c>
      <c r="U53" s="1">
        <v>44575</v>
      </c>
      <c r="V53" s="14">
        <v>270</v>
      </c>
      <c r="W53" s="1">
        <v>44925</v>
      </c>
      <c r="X53" s="14">
        <v>83736000</v>
      </c>
      <c r="Y53" s="14">
        <f>$D$5-Contratos[[#This Row],[Fecha de Inicio]]</f>
        <v>290</v>
      </c>
      <c r="Z53" s="14">
        <f>ROUND(Contratos[[#This Row],[dias ejecutados]]/(Contratos[[#This Row],[Fecha Finalizacion Programada]]-Contratos[[#This Row],[Fecha de Inicio]])*100,2)</f>
        <v>82.86</v>
      </c>
      <c r="AA53" s="31">
        <v>79704266</v>
      </c>
      <c r="AB53" s="31">
        <v>4031734</v>
      </c>
      <c r="AC53" s="14">
        <v>1</v>
      </c>
      <c r="AD53" s="31">
        <v>23570133</v>
      </c>
      <c r="AE53" s="31">
        <v>107306133</v>
      </c>
      <c r="AF53" s="14">
        <v>346</v>
      </c>
    </row>
    <row r="54" spans="2:32" x14ac:dyDescent="0.25">
      <c r="B54">
        <v>2022</v>
      </c>
      <c r="C54">
        <v>220331</v>
      </c>
      <c r="D54" t="s">
        <v>2</v>
      </c>
      <c r="E54" s="14" t="s">
        <v>40</v>
      </c>
      <c r="F54" t="s">
        <v>76</v>
      </c>
      <c r="G54" t="s">
        <v>81</v>
      </c>
      <c r="H54" t="s">
        <v>83</v>
      </c>
      <c r="I54" t="s">
        <v>82</v>
      </c>
      <c r="J54" t="s">
        <v>113</v>
      </c>
      <c r="K54" s="14" t="s">
        <v>120</v>
      </c>
      <c r="L54" s="1">
        <v>44838</v>
      </c>
      <c r="M54" t="s">
        <v>35</v>
      </c>
      <c r="N54" t="s">
        <v>35</v>
      </c>
      <c r="O54" s="31">
        <v>49624000</v>
      </c>
      <c r="P54" s="31">
        <v>24812000</v>
      </c>
      <c r="Q54" s="31">
        <v>74436000</v>
      </c>
      <c r="R54" s="14">
        <v>120</v>
      </c>
      <c r="S54" s="14">
        <v>360</v>
      </c>
      <c r="T54" s="1">
        <v>44589</v>
      </c>
      <c r="U54" s="1">
        <v>44595</v>
      </c>
      <c r="V54" s="14">
        <v>240</v>
      </c>
      <c r="W54" s="1">
        <v>44960</v>
      </c>
      <c r="X54" s="14">
        <v>49624000</v>
      </c>
      <c r="Y54" s="14">
        <f>$D$5-Contratos[[#This Row],[Fecha de Inicio]]</f>
        <v>270</v>
      </c>
      <c r="Z54" s="14">
        <f>ROUND(Contratos[[#This Row],[dias ejecutados]]/(Contratos[[#This Row],[Fecha Finalizacion Programada]]-Contratos[[#This Row],[Fecha de Inicio]])*100,2)</f>
        <v>73.97</v>
      </c>
      <c r="AA54" s="31">
        <v>43007467</v>
      </c>
      <c r="AB54" s="31">
        <v>31428533</v>
      </c>
      <c r="AC54" s="14">
        <v>1</v>
      </c>
      <c r="AD54" s="31">
        <v>24812000</v>
      </c>
      <c r="AE54" s="31">
        <v>74436000</v>
      </c>
      <c r="AF54" s="14">
        <v>360</v>
      </c>
    </row>
    <row r="55" spans="2:32" x14ac:dyDescent="0.25">
      <c r="B55">
        <v>2022</v>
      </c>
      <c r="C55">
        <v>220344</v>
      </c>
      <c r="D55" t="s">
        <v>2</v>
      </c>
      <c r="E55" s="14" t="s">
        <v>71</v>
      </c>
      <c r="F55" t="s">
        <v>76</v>
      </c>
      <c r="G55" t="s">
        <v>81</v>
      </c>
      <c r="H55" t="s">
        <v>83</v>
      </c>
      <c r="I55" t="s">
        <v>82</v>
      </c>
      <c r="J55" t="s">
        <v>114</v>
      </c>
      <c r="K55" s="14" t="s">
        <v>120</v>
      </c>
      <c r="L55" s="1">
        <v>44841</v>
      </c>
      <c r="M55" t="s">
        <v>35</v>
      </c>
      <c r="N55" t="s">
        <v>35</v>
      </c>
      <c r="O55" s="31">
        <v>33080000</v>
      </c>
      <c r="P55" s="31">
        <v>16540000</v>
      </c>
      <c r="Q55" s="31">
        <v>49620000</v>
      </c>
      <c r="R55" s="14">
        <v>120</v>
      </c>
      <c r="S55" s="14">
        <v>360</v>
      </c>
      <c r="T55" s="1">
        <v>44589</v>
      </c>
      <c r="U55" s="1">
        <v>44599</v>
      </c>
      <c r="V55" s="14">
        <v>240</v>
      </c>
      <c r="W55" s="1">
        <v>44964</v>
      </c>
      <c r="X55" s="14">
        <v>33080000</v>
      </c>
      <c r="Y55" s="14">
        <f>$D$5-Contratos[[#This Row],[Fecha de Inicio]]</f>
        <v>266</v>
      </c>
      <c r="Z55" s="14">
        <f>ROUND(Contratos[[#This Row],[dias ejecutados]]/(Contratos[[#This Row],[Fecha Finalizacion Programada]]-Contratos[[#This Row],[Fecha de Inicio]])*100,2)</f>
        <v>72.88</v>
      </c>
      <c r="AA55" s="31">
        <v>15713000</v>
      </c>
      <c r="AB55" s="31">
        <v>33907000</v>
      </c>
      <c r="AC55" s="14">
        <v>1</v>
      </c>
      <c r="AD55" s="31">
        <v>16540000</v>
      </c>
      <c r="AE55" s="31">
        <v>49620000</v>
      </c>
      <c r="AF55" s="14">
        <v>360</v>
      </c>
    </row>
    <row r="56" spans="2:32" x14ac:dyDescent="0.25">
      <c r="B56">
        <v>2022</v>
      </c>
      <c r="C56">
        <v>220362</v>
      </c>
      <c r="D56" t="s">
        <v>2</v>
      </c>
      <c r="E56" s="14" t="s">
        <v>39</v>
      </c>
      <c r="F56" t="s">
        <v>76</v>
      </c>
      <c r="G56" t="s">
        <v>81</v>
      </c>
      <c r="H56" t="s">
        <v>83</v>
      </c>
      <c r="I56" t="s">
        <v>82</v>
      </c>
      <c r="J56" t="s">
        <v>116</v>
      </c>
      <c r="K56" s="14" t="s">
        <v>120</v>
      </c>
      <c r="L56" s="1">
        <v>44838</v>
      </c>
      <c r="M56" t="s">
        <v>35</v>
      </c>
      <c r="N56" t="s">
        <v>35</v>
      </c>
      <c r="O56" s="31">
        <v>41424000</v>
      </c>
      <c r="P56" s="31">
        <v>20712000</v>
      </c>
      <c r="Q56" s="31">
        <v>62136000</v>
      </c>
      <c r="R56" s="14">
        <v>120</v>
      </c>
      <c r="S56" s="14">
        <v>360</v>
      </c>
      <c r="T56" s="1">
        <v>44589</v>
      </c>
      <c r="U56" s="1">
        <v>44596</v>
      </c>
      <c r="V56" s="14">
        <v>240</v>
      </c>
      <c r="W56" s="1">
        <v>44961</v>
      </c>
      <c r="X56" s="14">
        <v>41424000</v>
      </c>
      <c r="Y56" s="14">
        <f>$D$5-Contratos[[#This Row],[Fecha de Inicio]]</f>
        <v>269</v>
      </c>
      <c r="Z56" s="14">
        <f>ROUND(Contratos[[#This Row],[dias ejecutados]]/(Contratos[[#This Row],[Fecha Finalizacion Programada]]-Contratos[[#This Row],[Fecha de Inicio]])*100,2)</f>
        <v>73.7</v>
      </c>
      <c r="AA56" s="31">
        <v>30550200</v>
      </c>
      <c r="AB56" s="31">
        <v>31585800</v>
      </c>
      <c r="AC56" s="14">
        <v>1</v>
      </c>
      <c r="AD56" s="31">
        <v>20712000</v>
      </c>
      <c r="AE56" s="31">
        <v>62136000</v>
      </c>
      <c r="AF56" s="14">
        <v>360</v>
      </c>
    </row>
    <row r="57" spans="2:32" x14ac:dyDescent="0.25">
      <c r="B57">
        <v>2021</v>
      </c>
      <c r="C57">
        <v>210575</v>
      </c>
      <c r="D57" t="s">
        <v>2</v>
      </c>
      <c r="E57" s="14" t="s">
        <v>75</v>
      </c>
      <c r="F57" s="14" t="s">
        <v>42</v>
      </c>
      <c r="G57" s="14" t="s">
        <v>80</v>
      </c>
      <c r="H57" s="14" t="s">
        <v>79</v>
      </c>
      <c r="I57" s="14" t="s">
        <v>78</v>
      </c>
      <c r="J57" s="14" t="s">
        <v>117</v>
      </c>
      <c r="K57" s="14" t="s">
        <v>33</v>
      </c>
      <c r="L57" s="1">
        <v>44860</v>
      </c>
      <c r="M57" t="s">
        <v>35</v>
      </c>
      <c r="N57" t="s">
        <v>35</v>
      </c>
      <c r="O57" s="31">
        <v>3000000000</v>
      </c>
      <c r="P57" s="31"/>
      <c r="Q57" s="31">
        <v>3000000000</v>
      </c>
      <c r="R57" s="14">
        <v>42</v>
      </c>
      <c r="S57" s="14">
        <v>342</v>
      </c>
      <c r="T57" s="1">
        <v>44559</v>
      </c>
      <c r="U57" s="1">
        <v>44564</v>
      </c>
      <c r="V57" s="14">
        <v>210</v>
      </c>
      <c r="W57" s="1">
        <v>44910</v>
      </c>
      <c r="X57" s="14">
        <v>3000000000</v>
      </c>
      <c r="Y57" s="14">
        <f>$D$5-Contratos[[#This Row],[Fecha de Inicio]]</f>
        <v>301</v>
      </c>
      <c r="Z57" s="14">
        <f>ROUND(Contratos[[#This Row],[dias ejecutados]]/(Contratos[[#This Row],[Fecha Finalizacion Programada]]-Contratos[[#This Row],[Fecha de Inicio]])*100,2)</f>
        <v>86.99</v>
      </c>
      <c r="AA57" s="31">
        <v>1115510606</v>
      </c>
      <c r="AB57" s="31">
        <v>1884489394</v>
      </c>
      <c r="AC57" s="14">
        <v>2</v>
      </c>
      <c r="AD57" s="31">
        <v>0</v>
      </c>
      <c r="AE57" s="31">
        <v>3000000000</v>
      </c>
      <c r="AF57" s="14">
        <v>342</v>
      </c>
    </row>
    <row r="58" spans="2:32" x14ac:dyDescent="0.25">
      <c r="B58">
        <v>2022</v>
      </c>
      <c r="C58">
        <v>220174</v>
      </c>
      <c r="D58" t="s">
        <v>2</v>
      </c>
      <c r="E58" s="14" t="s">
        <v>72</v>
      </c>
      <c r="F58" t="s">
        <v>76</v>
      </c>
      <c r="G58" t="s">
        <v>81</v>
      </c>
      <c r="H58" t="s">
        <v>99</v>
      </c>
      <c r="I58" t="s">
        <v>78</v>
      </c>
      <c r="J58" t="s">
        <v>105</v>
      </c>
      <c r="K58" s="14" t="s">
        <v>32</v>
      </c>
      <c r="L58" s="1">
        <v>44862</v>
      </c>
      <c r="M58">
        <v>1020773390</v>
      </c>
      <c r="N58" t="s">
        <v>121</v>
      </c>
      <c r="O58" s="31">
        <v>78490000</v>
      </c>
      <c r="P58" s="31"/>
      <c r="Q58" s="31">
        <v>78490000</v>
      </c>
      <c r="R58" s="14"/>
      <c r="S58" s="14">
        <v>300</v>
      </c>
      <c r="T58" s="1">
        <v>44578</v>
      </c>
      <c r="U58" s="1">
        <v>44581</v>
      </c>
      <c r="V58" s="14">
        <v>300</v>
      </c>
      <c r="W58" s="1">
        <v>44932</v>
      </c>
      <c r="X58" s="14">
        <v>78490000</v>
      </c>
      <c r="Y58" s="14">
        <f>$D$5-Contratos[[#This Row],[Fecha de Inicio]]</f>
        <v>284</v>
      </c>
      <c r="Z58" s="14">
        <f>ROUND(Contratos[[#This Row],[dias ejecutados]]/(Contratos[[#This Row],[Fecha Finalizacion Programada]]-Contratos[[#This Row],[Fecha de Inicio]])*100,2)</f>
        <v>80.91</v>
      </c>
      <c r="AA58" s="31">
        <v>65669966</v>
      </c>
      <c r="AB58" s="31">
        <v>12820034</v>
      </c>
      <c r="AC58" s="14">
        <v>1</v>
      </c>
      <c r="AD58" s="31">
        <v>12296767</v>
      </c>
      <c r="AE58" s="31">
        <v>78490000</v>
      </c>
      <c r="AF58" s="14">
        <v>300</v>
      </c>
    </row>
    <row r="59" spans="2:32" x14ac:dyDescent="0.25">
      <c r="B59">
        <v>2022</v>
      </c>
      <c r="C59">
        <v>220592</v>
      </c>
      <c r="D59" t="s">
        <v>2</v>
      </c>
      <c r="E59" s="14" t="s">
        <v>73</v>
      </c>
      <c r="F59" t="s">
        <v>76</v>
      </c>
      <c r="G59" t="s">
        <v>81</v>
      </c>
      <c r="H59" t="s">
        <v>79</v>
      </c>
      <c r="I59" t="s">
        <v>78</v>
      </c>
      <c r="J59" t="s">
        <v>111</v>
      </c>
      <c r="K59" s="14" t="s">
        <v>32</v>
      </c>
      <c r="L59" s="1">
        <v>44838</v>
      </c>
      <c r="M59">
        <v>52198591</v>
      </c>
      <c r="N59" t="s">
        <v>122</v>
      </c>
      <c r="O59" s="31">
        <v>13193067</v>
      </c>
      <c r="P59" s="31"/>
      <c r="Q59" s="31">
        <v>13193067</v>
      </c>
      <c r="R59" s="14"/>
      <c r="S59" s="14">
        <v>116</v>
      </c>
      <c r="T59" s="1">
        <v>44823</v>
      </c>
      <c r="U59" s="1">
        <v>44824</v>
      </c>
      <c r="V59" s="14">
        <v>116</v>
      </c>
      <c r="W59" s="1">
        <v>44941</v>
      </c>
      <c r="X59" s="14">
        <v>13193067</v>
      </c>
      <c r="Y59" s="14">
        <f>$D$5-Contratos[[#This Row],[Fecha de Inicio]]</f>
        <v>41</v>
      </c>
      <c r="Z59" s="14">
        <f>ROUND(Contratos[[#This Row],[dias ejecutados]]/(Contratos[[#This Row],[Fecha Finalizacion Programada]]-Contratos[[#This Row],[Fecha de Inicio]])*100,2)</f>
        <v>35.04</v>
      </c>
      <c r="AA59" s="31">
        <v>1251067</v>
      </c>
      <c r="AB59" s="31">
        <v>11942000</v>
      </c>
      <c r="AC59" s="14">
        <v>0</v>
      </c>
      <c r="AD59" s="31">
        <v>0</v>
      </c>
      <c r="AE59" s="31">
        <v>13193067</v>
      </c>
      <c r="AF59" s="14">
        <v>116</v>
      </c>
    </row>
  </sheetData>
  <pageMargins left="0.7" right="0.7" top="0.75" bottom="0.75" header="0.3" footer="0.3"/>
  <pageSetup paperSize="9" orientation="portrait" horizontalDpi="4294967294" verticalDpi="4294967294"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Gonzalez Castellanos, Hector Fabio</cp:lastModifiedBy>
  <cp:lastPrinted>2022-12-01T01:47:00Z</cp:lastPrinted>
  <dcterms:created xsi:type="dcterms:W3CDTF">2022-10-06T16:30:05Z</dcterms:created>
  <dcterms:modified xsi:type="dcterms:W3CDTF">2022-12-01T02:21:46Z</dcterms:modified>
</cp:coreProperties>
</file>