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SDH\1_Informes_SDH\9_Pagina_web\"/>
    </mc:Choice>
  </mc:AlternateContent>
  <workbookProtection lockStructure="1"/>
  <bookViews>
    <workbookView xWindow="-120" yWindow="-120" windowWidth="20730" windowHeight="11160"/>
  </bookViews>
  <sheets>
    <sheet name="resumen" sheetId="1" r:id="rId1"/>
    <sheet name="Detalle" sheetId="2" r:id="rId2"/>
  </sheets>
  <definedNames>
    <definedName name="_xlnm._FilterDatabase" localSheetId="1" hidden="1">Detalle!$B$10:$L$59</definedName>
  </definedNames>
  <calcPr calcId="162913"/>
  <pivotCaches>
    <pivotCache cacheId="27"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Z11" i="2" s="1"/>
  <c r="Y12" i="2"/>
  <c r="Z12" i="2" s="1"/>
  <c r="Y13" i="2"/>
  <c r="Z13" i="2" s="1"/>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alcChain>
</file>

<file path=xl/sharedStrings.xml><?xml version="1.0" encoding="utf-8"?>
<sst xmlns="http://schemas.openxmlformats.org/spreadsheetml/2006/main" count="551" uniqueCount="123">
  <si>
    <t>Total general</t>
  </si>
  <si>
    <t>Fuente: Datos Abiertos, BogData</t>
  </si>
  <si>
    <t>SECOP_II</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</si>
  <si>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</si>
  <si>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</si>
  <si>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</si>
  <si>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</si>
  <si>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</si>
  <si>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</si>
  <si>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</si>
  <si>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</si>
  <si>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</si>
  <si>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</si>
  <si>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</si>
  <si>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</si>
  <si>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</si>
  <si>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</si>
  <si>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</si>
  <si>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</si>
  <si>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</si>
  <si>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</si>
  <si>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</si>
  <si>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</si>
  <si>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</si>
  <si>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</si>
  <si>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</si>
  <si>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</si>
  <si>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</si>
  <si>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</si>
  <si>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DATOS DE LA MODIFICAION SUSCRITA EN EL PERIODO</t>
  </si>
  <si>
    <t>INFORMACIÓN CONSOLIDADA DEL CONTRATO A LA FECHA CON TODAS LAS NOVEDADES/CAMBIOS Y/O MODIFICACIONES</t>
  </si>
  <si>
    <t>INFORMACIÓN GENERAL DEL CONTRATO MODIFICADO</t>
  </si>
  <si>
    <t>Cesión</t>
  </si>
  <si>
    <t>Prorroga</t>
  </si>
  <si>
    <t>Adición</t>
  </si>
  <si>
    <t>No Aplica</t>
  </si>
  <si>
    <t>Plazo total prorrogas (días)</t>
  </si>
  <si>
    <t>PORTAL CONTRATACION</t>
  </si>
  <si>
    <t>URL SECOP</t>
  </si>
  <si>
    <t>https://community.secop.gov.co/Public/Tendering/OpportunityDetail/Index?noticeUID=CO1.NTC.2809400&amp;isFromPublicArea=True&amp;isModal=true&amp;asPopupView=true</t>
  </si>
  <si>
    <t>https://community.secop.gov.co/Public/Tendering/OpportunityDetail/Index?noticeUID=CO1.NTC.2758021&amp;isFromPublicArea=True&amp;isModal=true&amp;asPopupView=true</t>
  </si>
  <si>
    <t>Selección Abreviada - Subasta Inversa</t>
  </si>
  <si>
    <t>Licitación Pública</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</si>
  <si>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</si>
  <si>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</si>
  <si>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</si>
  <si>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</si>
  <si>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</si>
  <si>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</si>
  <si>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</si>
  <si>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</si>
  <si>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</si>
  <si>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
  </si>
  <si>
    <t>TVEC</t>
  </si>
  <si>
    <t>https://community.secop.gov.co/Public/Tendering/OpportunityDetail/Index?noticeUID=CO1.NTC.2936122&amp;isFromPublicArea=True&amp;isModal=true&amp;asPopupView=true</t>
  </si>
  <si>
    <t>https://community.secop.gov.co/Public/Tendering/OpportunityDetail/Index?noticeUID=CO1.NTC.2529803&amp;isFromPublicArea=True&amp;isModal=true&amp;asPopupView=true</t>
  </si>
  <si>
    <t>https://community.secop.gov.co/Public/Tendering/OpportunityDetail/Index?noticeUID=CO1.NTC.2576157&amp;isFromPublicArea=True&amp;isModal=true&amp;asPopupView=true</t>
  </si>
  <si>
    <t>https://community.secop.gov.co/Public/Tendering/OpportunityDetail/Index?noticeUID=CO1.NTC.2646412&amp;isFromPublicArea=True&amp;isModal=true&amp;asPopupView=true</t>
  </si>
  <si>
    <t>https://www.colombiacompra.gov.co/tienda-virtual-del-estado-colombiano/ordenes-compra/91007</t>
  </si>
  <si>
    <t>https://community.secop.gov.co/Public/Tendering/OpportunityDetail/Index?noticeUID=CO1.NTC.2517639&amp;isFromPublicArea=True&amp;isModal=true&amp;asPopupView=true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</si>
  <si>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</si>
  <si>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https://community.secop.gov.co/Public/Tendering/OpportunityDetail/Index?noticeUID=CO1.NTC.2502415&amp;isFromPublicArea=True&amp;isModal=true&amp;asPopupView=true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</si>
  <si>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</si>
  <si>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https://community.secop.gov.co/Public/Tendering/OpportunityDetail/Index?noticeUID=CO1.NTC.2519973&amp;isFromPublicArea=True&amp;isModal=true&amp;asPopupView=true</t>
  </si>
  <si>
    <t>https://community.secop.gov.co/Public/Tendering/OpportunityDetail/Index?noticeUID=CO1.NTC.2626919&amp;isFromPublicArea=True&amp;isModal=true&amp;asPopupView=true</t>
  </si>
  <si>
    <t>https://community.secop.gov.co/Public/Tendering/OpportunityDetail/Index?noticeUID=CO1.NTC.2540446&amp;isFromPublicArea=True&amp;isModal=true&amp;asPopupView=true</t>
  </si>
  <si>
    <t>https://community.secop.gov.co/Public/Tendering/OpportunityDetail/Index?noticeUID=CO1.NTC.2519527&amp;isFromPublicArea=True&amp;isModal=true&amp;asPopupView=true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</si>
  <si>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</si>
  <si>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</si>
  <si>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https://community.secop.gov.co/Public/Tendering/OpportunityDetail/Index?noticeUID=CO1.NTC.2518302&amp;isFromPublicArea=True&amp;isModal=true&amp;asPopupView=true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</si>
  <si>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</si>
  <si>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https://community.secop.gov.co/Public/Tendering/OpportunityDetail/Index?noticeUID=CO1.NTC.2813281&amp;isFromPublicArea=True&amp;isModal=true&amp;asPopupView=true</t>
  </si>
  <si>
    <t>https://community.secop.gov.co/Public/Tendering/OpportunityDetail/Index?noticeUID=CO1.NTC.2522949&amp;isFromPublicArea=True&amp;isModal=true&amp;asPopupView=true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</si>
  <si>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</si>
  <si>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https://community.secop.gov.co/Public/Tendering/OpportunityDetail/Index?noticeUID=CO1.NTC.2309098&amp;isFromPublicArea=True&amp;isModal=true&amp;asPopupView=true</t>
  </si>
  <si>
    <t>https://community.secop.gov.co/Public/Tendering/OpportunityDetail/Index?noticeUID=CO1.NTC.2420710&amp;isFromPublicArea=True&amp;isModal=true&amp;asPopupView=true</t>
  </si>
  <si>
    <t>Directa Prestacion Servicios Profesionales y Apoyo a la Gestión</t>
  </si>
  <si>
    <t>Prestación Servicio Apoyo a la Gestión</t>
  </si>
  <si>
    <t>0111-01</t>
  </si>
  <si>
    <t>SUBD. EDUCACION TRIBUTARIA Y SERVICIO</t>
  </si>
  <si>
    <t>Prestación de Servicios</t>
  </si>
  <si>
    <t>Prestación Servicios Profesionales</t>
  </si>
  <si>
    <t>0111-04</t>
  </si>
  <si>
    <t>FONDO CUENTA CONCEJO DE BOGOTA, D.C.</t>
  </si>
  <si>
    <t>Selección Abreviada - Acuerdo Marco</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</si>
  <si>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</si>
  <si>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SUBD. GESTION CONTABLE HACIENDA</t>
  </si>
  <si>
    <t>SUBD. TALENTO HUMANO</t>
  </si>
  <si>
    <t>Subasta Inversa</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</si>
  <si>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</si>
  <si>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OF. DEPURACION CARTERA</t>
  </si>
  <si>
    <t>Prestar servicios profesionales para dar apoyo en la fase deestabilización del Core tributario, en lo relacionado con la gestión decasos legales y cuenta corriente del contribuyente.</t>
  </si>
  <si>
    <t>SUBD. PLANEACION E INTELIGENCIA TRIB</t>
  </si>
  <si>
    <t>Prestar servicios profesionales que asistan el proceso de estabilizaciónde la herramienta SAP, con el fin de asegurar la disponibilidad yfuncionalidad de la solución tecnológica para los contribuyentes.</t>
  </si>
  <si>
    <t>Prestar servicios profesionales para apoyar el período de estabilizaciónde la solución tecnológica, facilitando la interacción de los ciudadanoscon la herramienta y atención a incidentes.</t>
  </si>
  <si>
    <t>Prestar servicios profesionales para apoyar el período de estabilizaciónde la solución tecnológica en lo relacionado con el registro tributario(fuentes, dato maestro y catálogos).</t>
  </si>
  <si>
    <t>SUBD. GESTION JUDICIAL</t>
  </si>
  <si>
    <t>Prestar servicios profesionales para representar judicial, extrajudicialy/o administrativamente a Bogotá D.C.- Secretaría Distrital de Hacienda en la atención de procesos de diferente naturaleza, de acuerdo a loestablecido en los estudios previos.</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</si>
  <si>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</si>
  <si>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SUBD. CONSOLIDACION, GESTION E INVEST.</t>
  </si>
  <si>
    <t>DESPACHO DIR. GESTION CORPORATIVA</t>
  </si>
  <si>
    <t>SUBD. SERVICIOS TIC</t>
  </si>
  <si>
    <t>Prestar los servicios de actualización y soporte del licencimiento demesa de servicios CA</t>
  </si>
  <si>
    <t>Prestar servicios profesionales para apoyar la fase de estabilizacióndel Core Tributario, facilitando la interacción de los ciudadanos através de los diferentes canales de atención.</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</si>
  <si>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</si>
  <si>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</si>
  <si>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t>
  </si>
  <si>
    <t>DESPACHO TESORERO DISTRITAL</t>
  </si>
  <si>
    <t>Prestar los servicios profesionales para el análisis, actualización ydesarrollo en el manejo de bases de datos para la Oficina de Depuraciónde Cartera</t>
  </si>
  <si>
    <t>Prestar servicios profesionales para representar judicial, extrajudicialy/o administrativamente a Bogotá D.C.- Secretaría Distrital de Haciendaen la atención de procesos concursales, de acuerdo a lo establecido enlos estudios previos.</t>
  </si>
  <si>
    <t>Prestar servicios profesionales para desarrollar las actividades deejecución, seguimiento, evaluación de los procesos de depuración dedeudas con fondos de pensiones para la Subdirección del Talento Humano.</t>
  </si>
  <si>
    <t>Prestar los servicios profesionales para el apoyo en el desarrollo deactividades de seguimiento a las actuaciones administrativas,radicaciones virtuales, respuesta de peticiones y realización deinformes</t>
  </si>
  <si>
    <t>Prestar los servicios profesionales a la Dirección de GestiónCorporativa para apoyar operativamente el desarrollo de actividades enmateria Administrativa, Financiera, de Gestión Documental, del TalentoHumano y Fondo Cuenta, así como en la preparación y seguimiento de losComités y demás cuerpos colegiados en los que participe la Dirección.</t>
  </si>
  <si>
    <t>Prestar los servicios profesionales para la implementación, seguimientoy evaluación de metodologías, herramientas y estrategias de los procesosde innovación diseñados o fortalecidos por el laboratorio de innovaciónen el Concejo de Bogotá D.C.</t>
  </si>
  <si>
    <t>Prestar los servicios profesionales para el diseño e implementación deservicios, experiencias y productos requeridos para los procesos deinnovación y participación ciudadana del laboratorio de innovación delConcejo de Bogotá D.C.</t>
  </si>
  <si>
    <t>Prestar el servicio integral de gestión de mesa de servicio para elConcejo de Bogotá D.C.</t>
  </si>
  <si>
    <t>Prestar los servicios profesionales para el acompañamiento en eldesarrollo de los procesos de comunicación, enmarcado en la gestión delconocimiento, en virtud del control político y la gestión normativa dela Corporación.</t>
  </si>
  <si>
    <t>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t>
  </si>
  <si>
    <t>Prestar los servicios de renovación del soporte de fabrica,mantenimiento preventivo, correctivo incluido repuestos y soporte para los Equipos Activos CISCO del Concejo de Bogotá D.C.</t>
  </si>
  <si>
    <t>Secretaría Distrital de Hacienda
Gestión Contractual Octubre 2022 - Modificaciones</t>
  </si>
  <si>
    <t>Adición / Prórroga</t>
  </si>
  <si>
    <t>MIGUEL ANGEL MONROY PEREZ</t>
  </si>
  <si>
    <t>KARLA GIOVANNA GONZALEZ 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</si>
</sst>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ont="1"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7" xfId="0" applyBorder="1" applyAlignment="1">
      <alignment horizontal="left" indent="1"/>
    </xf>
    <xf numFmtId="0" fontId="0" fillId="0" borderId="0" xfId="0" applyNumberFormat="1" applyBorder="1" applyAlignment="1">
      <alignment horizontal="left"/>
    </xf>
    <xf numFmtId="0" fontId="0" fillId="0" borderId="9" xfId="0" applyBorder="1" applyAlignment="1">
      <alignment horizontal="left"/>
    </xf>
    <xf numFmtId="0" fontId="0" fillId="0" borderId="1" xfId="0" pivotButton="1" applyBorder="1" applyAlignment="1">
      <alignment horizontal="center"/>
    </xf>
    <xf numFmtId="0" fontId="0" fillId="0" borderId="9"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14">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49</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01/10/2022 - 31/10/2022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Castellanos, Hector Fabio" refreshedDate="44895.878102893519" createdVersion="6" refreshedVersion="6" minRefreshableVersion="3" recordCount="49">
  <cacheSource type="worksheet">
    <worksheetSource name="Contratos"/>
  </cacheSource>
  <cacheFields count="31">
    <cacheField name="VIGENCIA" numFmtId="0">
      <sharedItems containsSemiMixedTypes="0" containsString="0" containsNumber="1" containsInteger="1" minValue="2021" maxValue="2022"/>
    </cacheField>
    <cacheField name="NÚMERO CONTRATO" numFmtId="0">
      <sharedItems containsSemiMixedTypes="0" containsString="0" containsNumber="1" containsInteger="1" minValue="210515" maxValue="220592"/>
    </cacheField>
    <cacheField name="PORTAL CONTRATACION" numFmtId="0">
      <sharedItems count="3">
        <s v="SECOP_II"/>
        <s v="TVEC"/>
        <s v="SECOP_I" u="1"/>
      </sharedItems>
    </cacheField>
    <cacheField name="URL SECOP" numFmtId="0">
      <sharedItems/>
    </cacheField>
    <cacheField name="PROCESO SELECCIÓN" numFmtId="0">
      <sharedItems count="9">
        <s v="Selección Abreviada - Subasta Inversa"/>
        <s v="Directa Prestacion Servicios Profesionales y Apoyo a la Gestión"/>
        <s v="Subasta Inversa"/>
        <s v="Selección Abreviada - Acuerdo Marco"/>
        <s v="Licitación Pública"/>
        <s v="Mínima Cuantía" u="1"/>
        <s v="Directa Otras Causales" u="1"/>
        <s v="Concurso de Méritos Abierto" u="1"/>
        <s v="Selección Abreviada - Menor Cuantía" u="1"/>
      </sharedItems>
    </cacheField>
    <cacheField name="CLASE CONTRATO" numFmtId="0">
      <sharedItems count="7">
        <s v="Prestación de Servicios"/>
        <s v="Prestación Servicios Profesionales"/>
        <s v="Prestación Servicio Apoyo a la Gestión"/>
        <s v="Obra" u="1"/>
        <s v="Suministro" u="1"/>
        <s v="Seguros" u="1"/>
        <s v="Consultoría"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7">
        <s v="Adición"/>
        <s v="Adición / Prórroga"/>
        <s v="Prorroga"/>
        <s v="Cesión"/>
        <s v="Suspensión" u="1"/>
        <s v="Adición/Prorroga" u="1"/>
        <s v="Adición/Prorroga/Otro sí" u="1"/>
      </sharedItems>
    </cacheField>
    <cacheField name="FECHA SUSCRIPCIÓN DE LA MODIFICACIÓN" numFmtId="14">
      <sharedItems containsSemiMixedTypes="0" containsNonDate="0" containsDate="1" containsString="0" minDate="2022-10-04T00:00:00" maxDate="2022-10-29T00:00:00"/>
    </cacheField>
    <cacheField name="IDENTIFICACIÓN CONTRATISTA" numFmtId="0">
      <sharedItems containsMixedTypes="1" containsNumber="1" containsInteger="1" minValue="52198591" maxValue="1020773390"/>
    </cacheField>
    <cacheField name="RAZÓN SOCIAL_x000a_CESIONARIO" numFmtId="0">
      <sharedItems containsBlank="1"/>
    </cacheField>
    <cacheField name="VALOR CONTRATO PRINCIPAL" numFmtId="164">
      <sharedItems containsSemiMixedTypes="0" containsString="0" containsNumber="1" containsInteger="1" minValue="13193067" maxValue="3000000000"/>
    </cacheField>
    <cacheField name="VALOR ADICIÓN" numFmtId="164">
      <sharedItems containsString="0" containsBlank="1" containsNumber="1" containsInteger="1" minValue="3797200" maxValue="86975050"/>
    </cacheField>
    <cacheField name="VALOR TOTAL" numFmtId="164">
      <sharedItems containsSemiMixedTypes="0" containsString="0" containsNumber="1" containsInteger="1" minValue="13193067" maxValue="3000000000"/>
    </cacheField>
    <cacheField name="PLAZO MODIFICACIÓN (Días)" numFmtId="0">
      <sharedItems containsBlank="1" containsMixedTypes="1" containsNumber="1" containsInteger="1" minValue="23" maxValue="180"/>
    </cacheField>
    <cacheField name="PLAZO TOTAL_x000a_(DÍAS)*" numFmtId="0">
      <sharedItems containsSemiMixedTypes="0" containsString="0" containsNumber="1" containsInteger="1" minValue="116" maxValue="540"/>
    </cacheField>
    <cacheField name="Fecha de suscripción" numFmtId="14">
      <sharedItems containsSemiMixedTypes="0" containsNonDate="0" containsDate="1" containsString="0" minDate="2021-11-08T00:00:00" maxDate="2022-09-20T00:00:00"/>
    </cacheField>
    <cacheField name="Fecha de Inicio" numFmtId="14">
      <sharedItems containsSemiMixedTypes="0" containsNonDate="0" containsDate="1" containsString="0" minDate="2021-11-25T00:00:00" maxDate="2022-09-21T00:00:00"/>
    </cacheField>
    <cacheField name="Plazo Inicial (dias)" numFmtId="0">
      <sharedItems containsMixedTypes="1" containsNumber="1" containsInteger="1" minValue="210" maxValue="360"/>
    </cacheField>
    <cacheField name="Fecha Finalizacion Programada" numFmtId="14">
      <sharedItems containsSemiMixedTypes="0" containsNonDate="0" containsDate="1" containsString="0" minDate="2022-11-30T00:00:00" maxDate="2023-07-16T00:00:00"/>
    </cacheField>
    <cacheField name="Valor del Contrato_x000a_inical" numFmtId="0">
      <sharedItems containsSemiMixedTypes="0" containsString="0" containsNumber="1" containsInteger="1" minValue="13193067" maxValue="3000000000"/>
    </cacheField>
    <cacheField name="dias ejecutados" numFmtId="0">
      <sharedItems containsSemiMixedTypes="0" containsString="0" containsNumber="1" containsInteger="1" minValue="41" maxValue="340"/>
    </cacheField>
    <cacheField name="% Ejecución" numFmtId="0">
      <sharedItems containsSemiMixedTypes="0" containsString="0" containsNumber="1" minValue="29.59" maxValue="90.65"/>
    </cacheField>
    <cacheField name="Recursos totales Ejecutados o pagados" numFmtId="164">
      <sharedItems containsSemiMixedTypes="0" containsString="0" containsNumber="1" minValue="1251067" maxValue="1115510606"/>
    </cacheField>
    <cacheField name="Recursos pendientes de ejecutar." numFmtId="164">
      <sharedItems containsSemiMixedTypes="0" containsString="0" containsNumber="1" minValue="2520301" maxValue="1884489394"/>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86975050"/>
    </cacheField>
    <cacheField name="Vr. Total con Adiciones" numFmtId="164">
      <sharedItems containsSemiMixedTypes="0" containsString="0" containsNumber="1" containsInteger="1" minValue="13193067" maxValue="3000000000"/>
    </cacheField>
    <cacheField name="Plazo total prorrogas (días)" numFmtId="0">
      <sharedItems containsSemiMixedTypes="0" containsString="0" containsNumber="1" containsInteger="1" minValue="116" maxValue="5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n v="2022"/>
    <n v="220402"/>
    <x v="0"/>
    <s v="https://community.secop.gov.co/Public/Tendering/OpportunityDetail/Index?noticeUID=CO1.NTC.2936122&amp;isFromPublicArea=True&amp;isModal=true&amp;asPopupView=true"/>
    <x v="0"/>
    <x v="0"/>
    <s v="SUBD. SERVICIOS TIC"/>
    <s v="0111-01"/>
    <s v="Prestar los servicios de actualización y soporte del licencimiento demesa de servicios CA"/>
    <x v="0"/>
    <d v="2022-10-04T00:00:00"/>
    <s v="No Aplica"/>
    <s v="No Aplica"/>
    <n v="280415357"/>
    <n v="71526735"/>
    <n v="351942092"/>
    <s v=""/>
    <n v="360"/>
    <d v="2022-06-15T00:00:00"/>
    <d v="2022-07-15T00:00:00"/>
    <s v="12  Mes(es)"/>
    <d v="2023-07-15T00:00:00"/>
    <n v="280415357"/>
    <n v="108"/>
    <n v="29.59"/>
    <n v="224332285.59"/>
    <n v="127609806.41"/>
    <n v="1"/>
    <n v="71526735"/>
    <n v="351942092"/>
    <n v="360"/>
  </r>
  <r>
    <n v="2022"/>
    <n v="220112"/>
    <x v="0"/>
    <s v="https://community.secop.gov.co/Public/Tendering/OpportunityDetail/Index?noticeUID=CO1.NTC.2529803&amp;isFromPublicArea=True&amp;isModal=true&amp;asPopupView=true"/>
    <x v="1"/>
    <x v="1"/>
    <s v="SUBD. GESTION JUDICIAL"/>
    <s v="0111-01"/>
    <s v="Prestar servicios profesionales para representar judicial, extrajudicialy/o administrativamente a Bogotá D.C.- Secretaría Distrital de Hacienda en la atención de procesos de diferente naturaleza, de acuerdo a loestablecido en los estudios previos."/>
    <x v="1"/>
    <d v="2022-10-19T00:00:00"/>
    <s v="No Aplica"/>
    <s v="No Aplica"/>
    <n v="77913000"/>
    <n v="17314000"/>
    <n v="95227000"/>
    <n v="60"/>
    <n v="330"/>
    <d v="2022-01-14T00:00:00"/>
    <d v="2022-01-19T00:00:00"/>
    <s v="9  Mes(es)"/>
    <d v="2022-12-19T00:00:00"/>
    <n v="77913000"/>
    <n v="285"/>
    <n v="85.33"/>
    <n v="64061800"/>
    <n v="13851200"/>
    <n v="1"/>
    <n v="17314000"/>
    <n v="95227000"/>
    <n v="330"/>
  </r>
  <r>
    <n v="2022"/>
    <n v="220152"/>
    <x v="0"/>
    <s v="https://community.secop.gov.co/Public/Tendering/OpportunityDetail/Index?noticeUID=CO1.NTC.2576157&amp;isFromPublicArea=True&amp;isModal=true&amp;asPopupView=true"/>
    <x v="1"/>
    <x v="1"/>
    <s v="SUBD. GESTION JUDICIAL"/>
    <s v="0111-01"/>
    <s v="Prestar servicios profesionales para representar judicial, extrajudicialy/o administrativamente a Bogotá D.C.- Secretaría Distrital de Haciendaen la atención de procesos concursales, de acuerdo a lo establecido enlos estudios previos."/>
    <x v="1"/>
    <d v="2022-10-19T00:00:00"/>
    <s v="No Aplica"/>
    <s v="No Aplica"/>
    <n v="77256000"/>
    <n v="20315467"/>
    <n v="97571467"/>
    <n v="71"/>
    <n v="341"/>
    <d v="2022-01-17T00:00:00"/>
    <d v="2022-01-19T00:00:00"/>
    <s v="9  Mes(es)"/>
    <d v="2022-12-30T00:00:00"/>
    <n v="77256000"/>
    <n v="285"/>
    <n v="82.61"/>
    <n v="63235467"/>
    <n v="14020533"/>
    <n v="1"/>
    <n v="20315467"/>
    <n v="97571467"/>
    <n v="341"/>
  </r>
  <r>
    <n v="2022"/>
    <n v="220113"/>
    <x v="0"/>
    <s v="https://community.secop.gov.co/Public/Tendering/OpportunityDetail/Index?noticeUID=CO1.NTC.2529803&amp;isFromPublicArea=True&amp;isModal=true&amp;asPopupView=true"/>
    <x v="1"/>
    <x v="1"/>
    <s v="SUBD. GESTION JUDICIAL"/>
    <s v="0111-01"/>
    <s v="Prestar servicios profesionales para representar judicial, extrajudicialy/o administrativamente a Bogotá D.C.- Secretaría Distrital de Hacienda en la atención de procesos de diferente naturaleza, de acuerdo a loestablecido en los estudios previos."/>
    <x v="1"/>
    <d v="2022-10-19T00:00:00"/>
    <s v="No Aplica"/>
    <s v="No Aplica"/>
    <n v="77913000"/>
    <n v="17314000"/>
    <n v="95227000"/>
    <n v="60"/>
    <n v="330"/>
    <d v="2022-01-14T00:00:00"/>
    <d v="2022-01-20T00:00:00"/>
    <s v="9  Mes(es)"/>
    <d v="2022-12-20T00:00:00"/>
    <n v="77913000"/>
    <n v="284"/>
    <n v="85.03"/>
    <n v="63773233"/>
    <n v="14139767"/>
    <n v="1"/>
    <n v="17314000"/>
    <n v="95227000"/>
    <n v="330"/>
  </r>
  <r>
    <n v="2022"/>
    <n v="220265"/>
    <x v="0"/>
    <s v="https://community.secop.gov.co/Public/Tendering/OpportunityDetail/Index?noticeUID=CO1.NTC.2646412&amp;isFromPublicArea=True&amp;isModal=true&amp;asPopupView=true"/>
    <x v="1"/>
    <x v="1"/>
    <s v="SUBD. TALENTO HUMANO"/>
    <s v="0111-01"/>
    <s v="Prestar servicios profesionales para desarrollar las actividades deejecución, seguimiento, evaluación de los procesos de depuración dedeudas con fondos de pensiones para la Subdirección del Talento Humano."/>
    <x v="1"/>
    <d v="2022-10-28T00:00:00"/>
    <s v="No Aplica"/>
    <s v="No Aplica"/>
    <n v="49149000"/>
    <n v="10922000"/>
    <n v="60071000"/>
    <n v="60"/>
    <n v="330"/>
    <d v="2022-01-21T00:00:00"/>
    <d v="2022-02-01T00:00:00"/>
    <s v="9  Mes(es)"/>
    <d v="2023-01-01T00:00:00"/>
    <n v="49149000"/>
    <n v="272"/>
    <n v="81.44"/>
    <n v="43688000"/>
    <n v="5461000"/>
    <n v="1"/>
    <n v="10922000"/>
    <n v="60071000"/>
    <n v="330"/>
  </r>
  <r>
    <n v="2021"/>
    <n v="210515"/>
    <x v="0"/>
    <s v="https://community.secop.gov.co/Public/Tendering/OpportunityDetail/Index?noticeUID=CO1.NTC.2309098&amp;isFromPublicArea=True&amp;isModal=true&amp;asPopupView=true"/>
    <x v="2"/>
    <x v="0"/>
    <s v="FONDO CUENTA CONCEJO DE BOGOTA, D.C."/>
    <s v="0111-04"/>
    <s v="Prestar los servicios de renovación del soporte de fabrica,mantenimiento preventivo, correctivo incluido repuestos y soporte para los Equipos Activos CISCO del Concejo de Bogotá D.C."/>
    <x v="1"/>
    <d v="2022-10-26T00:00:00"/>
    <s v="No Aplica"/>
    <s v="No Aplica"/>
    <n v="173950100"/>
    <n v="86975050"/>
    <n v="260925150"/>
    <n v="180"/>
    <n v="540"/>
    <d v="2021-11-08T00:00:00"/>
    <d v="2021-11-25T00:00:00"/>
    <n v="360"/>
    <d v="2023-05-25T00:00:00"/>
    <n v="173950100"/>
    <n v="340"/>
    <n v="62.27"/>
    <n v="173950100"/>
    <n v="86975050"/>
    <n v="1"/>
    <n v="86975050"/>
    <n v="260925150"/>
    <n v="540"/>
  </r>
  <r>
    <n v="2022"/>
    <n v="220391"/>
    <x v="1"/>
    <s v="https://www.colombiacompra.gov.co/tienda-virtual-del-estado-colombiano/ordenes-compra/91007"/>
    <x v="3"/>
    <x v="0"/>
    <s v="FONDO CUENTA CONCEJO DE BOGOTA, D.C."/>
    <s v="0111-04"/>
    <s v="Prestar el servicio integral de gestión de mesa de servicio para elConcejo de Bogotá D.C."/>
    <x v="1"/>
    <d v="2022-10-28T00:00:00"/>
    <s v="No Aplica"/>
    <s v="No Aplica"/>
    <n v="169504743"/>
    <n v="84746364"/>
    <n v="254251107"/>
    <n v="90"/>
    <n v="270"/>
    <d v="2022-05-31T00:00:00"/>
    <d v="2022-06-16T00:00:00"/>
    <s v="6  Mes(es)"/>
    <d v="2023-03-16T00:00:00"/>
    <n v="169504743"/>
    <n v="137"/>
    <n v="50.18"/>
    <n v="101362692"/>
    <n v="152888415"/>
    <n v="1"/>
    <n v="84746364"/>
    <n v="254251107"/>
    <n v="270"/>
  </r>
  <r>
    <n v="2022"/>
    <n v="220066"/>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0886400"/>
    <n v="47174400"/>
    <n v="82"/>
    <n v="352"/>
    <d v="2022-01-12T00:00:00"/>
    <d v="2022-01-25T00:00:00"/>
    <s v="9  Mes(es)"/>
    <d v="2023-01-16T00:00:00"/>
    <n v="36288000"/>
    <n v="279"/>
    <n v="78.37"/>
    <n v="29030400"/>
    <n v="7257600"/>
    <n v="1"/>
    <n v="10886400"/>
    <n v="47174400"/>
    <n v="352"/>
  </r>
  <r>
    <n v="2022"/>
    <n v="220237"/>
    <x v="0"/>
    <s v="https://community.secop.gov.co/Public/Tendering/OpportunityDetail/Index?noticeUID=CO1.NTC.2626600&amp;isFromPublicArea=True&amp;isModal=true&amp;asPopupView=true"/>
    <x v="1"/>
    <x v="1"/>
    <s v="OF. DEPURACION CARTERA"/>
    <s v="0111-01"/>
    <s v="Prestar los servicios profesionales para el análisis, actualización ydesarrollo en el manejo de bases de datos para la Oficina de Depuraciónde Cartera"/>
    <x v="1"/>
    <d v="2022-10-11T00:00:00"/>
    <s v="No Aplica"/>
    <s v="No Aplica"/>
    <n v="56958000"/>
    <n v="3797200"/>
    <n v="60755200"/>
    <n v="23"/>
    <n v="353"/>
    <d v="2022-01-20T00:00:00"/>
    <d v="2022-01-24T00:00:00"/>
    <s v="11  Mes(es)"/>
    <d v="2023-01-16T00:00:00"/>
    <n v="56958000"/>
    <n v="280"/>
    <n v="78.430000000000007"/>
    <n v="37454200"/>
    <n v="19503800"/>
    <n v="1"/>
    <n v="3797200"/>
    <n v="60755200"/>
    <n v="353"/>
  </r>
  <r>
    <n v="2022"/>
    <n v="220096"/>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2T00:00:00"/>
    <s v="No Aplica"/>
    <s v="No Aplica"/>
    <n v="36288000"/>
    <n v="10886400"/>
    <n v="47174400"/>
    <n v="82"/>
    <n v="352"/>
    <d v="2022-01-13T00:00:00"/>
    <d v="2022-01-25T00:00:00"/>
    <s v="9  Mes(es)"/>
    <d v="2023-01-16T00:00:00"/>
    <n v="36288000"/>
    <n v="279"/>
    <n v="78.37"/>
    <n v="29030400"/>
    <n v="7257600"/>
    <n v="1"/>
    <n v="10886400"/>
    <n v="47174400"/>
    <n v="352"/>
  </r>
  <r>
    <n v="2022"/>
    <n v="220004"/>
    <x v="0"/>
    <s v="https://community.secop.gov.co/Public/Tendering/OpportunityDetail/Index?noticeUID=CO1.NTC.2502415&amp;isFromPublicArea=True&amp;isModal=true&amp;asPopupView=true"/>
    <x v="1"/>
    <x v="2"/>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x v="1"/>
    <d v="2022-10-10T00:00:00"/>
    <s v="No Aplica"/>
    <s v="No Aplica"/>
    <n v="16597098"/>
    <n v="5716778"/>
    <n v="22313876"/>
    <n v="93"/>
    <n v="363"/>
    <d v="2022-01-11T00:00:00"/>
    <d v="2022-01-13T00:00:00"/>
    <s v="9  Mes(es)"/>
    <d v="2023-01-16T00:00:00"/>
    <n v="16597098"/>
    <n v="291"/>
    <n v="79.08"/>
    <n v="14015327"/>
    <n v="2581771"/>
    <n v="1"/>
    <n v="5716778"/>
    <n v="22313876"/>
    <n v="363"/>
  </r>
  <r>
    <n v="2022"/>
    <n v="220067"/>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1558400"/>
    <n v="47846400"/>
    <n v="87"/>
    <n v="357"/>
    <d v="2022-01-12T00:00:00"/>
    <d v="2022-01-20T00:00:00"/>
    <s v="9  Mes(es)"/>
    <d v="2023-01-16T00:00:00"/>
    <n v="36288000"/>
    <n v="284"/>
    <n v="78.67"/>
    <n v="29702400"/>
    <n v="6585600"/>
    <n v="1"/>
    <n v="11558400"/>
    <n v="47846400"/>
    <n v="357"/>
  </r>
  <r>
    <n v="2022"/>
    <n v="220005"/>
    <x v="0"/>
    <s v="https://community.secop.gov.co/Public/Tendering/OpportunityDetail/Index?noticeUID=CO1.NTC.2502415&amp;isFromPublicArea=True&amp;isModal=true&amp;asPopupView=true"/>
    <x v="1"/>
    <x v="2"/>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x v="1"/>
    <d v="2022-10-10T00:00:00"/>
    <s v="No Aplica"/>
    <s v="No Aplica"/>
    <n v="16597098"/>
    <n v="5716778"/>
    <n v="22313876"/>
    <n v="93"/>
    <n v="363"/>
    <d v="2022-01-11T00:00:00"/>
    <d v="2022-01-13T00:00:00"/>
    <s v="9  Mes(es)"/>
    <d v="2023-01-16T00:00:00"/>
    <n v="16597098"/>
    <n v="291"/>
    <n v="79.08"/>
    <n v="14015327"/>
    <n v="2581771"/>
    <n v="1"/>
    <n v="5716778"/>
    <n v="22313876"/>
    <n v="363"/>
  </r>
  <r>
    <n v="2022"/>
    <n v="220003"/>
    <x v="0"/>
    <s v="https://community.secop.gov.co/Public/Tendering/OpportunityDetail/Index?noticeUID=CO1.NTC.2502415&amp;isFromPublicArea=True&amp;isModal=true&amp;asPopupView=true"/>
    <x v="1"/>
    <x v="2"/>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x v="1"/>
    <d v="2022-10-10T00:00:00"/>
    <s v="No Aplica"/>
    <s v="No Aplica"/>
    <n v="16597098"/>
    <n v="5778249"/>
    <n v="22375347"/>
    <n v="94"/>
    <n v="364"/>
    <d v="2022-01-11T00:00:00"/>
    <d v="2022-01-12T00:00:00"/>
    <s v="9  Mes(es)"/>
    <d v="2023-01-16T00:00:00"/>
    <n v="16597098"/>
    <n v="292"/>
    <n v="79.13"/>
    <n v="14076797"/>
    <n v="2520301"/>
    <n v="1"/>
    <n v="5778249"/>
    <n v="22375347"/>
    <n v="364"/>
  </r>
  <r>
    <n v="2022"/>
    <n v="220002"/>
    <x v="0"/>
    <s v="https://community.secop.gov.co/Public/Tendering/OpportunityDetail/Index?noticeUID=CO1.NTC.2502415&amp;isFromPublicArea=True&amp;isModal=true&amp;asPopupView=true"/>
    <x v="1"/>
    <x v="2"/>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x v="1"/>
    <d v="2022-10-11T00:00:00"/>
    <s v="No Aplica"/>
    <s v="No Aplica"/>
    <n v="16597098"/>
    <n v="5225012"/>
    <n v="21822110"/>
    <n v="86"/>
    <n v="356"/>
    <d v="2022-01-11T00:00:00"/>
    <d v="2022-01-21T00:00:00"/>
    <s v="9  Mes(es)"/>
    <d v="2023-01-16T00:00:00"/>
    <n v="16597098"/>
    <n v="283"/>
    <n v="78.61"/>
    <n v="13523561"/>
    <n v="3073537"/>
    <n v="1"/>
    <n v="5225012"/>
    <n v="21822110"/>
    <n v="356"/>
  </r>
  <r>
    <n v="2022"/>
    <n v="220147"/>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0T00:00:00"/>
    <s v="No Aplica"/>
    <s v="No Aplica"/>
    <n v="36288000"/>
    <n v="11827200"/>
    <n v="48115200"/>
    <n v="89"/>
    <n v="359"/>
    <d v="2022-01-14T00:00:00"/>
    <d v="2022-01-18T00:00:00"/>
    <s v="9  Mes(es)"/>
    <d v="2023-01-16T00:00:00"/>
    <n v="36288000"/>
    <n v="286"/>
    <n v="78.790000000000006"/>
    <n v="29971200"/>
    <n v="6316800"/>
    <n v="1"/>
    <n v="11827200"/>
    <n v="48115200"/>
    <n v="359"/>
  </r>
  <r>
    <n v="2022"/>
    <n v="220126"/>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0T00:00:00"/>
    <s v="No Aplica"/>
    <s v="No Aplica"/>
    <n v="36288000"/>
    <n v="11827200"/>
    <n v="48115200"/>
    <n v="89"/>
    <n v="359"/>
    <d v="2022-01-13T00:00:00"/>
    <d v="2022-01-18T00:00:00"/>
    <s v="9  Mes(es)"/>
    <d v="2023-01-16T00:00:00"/>
    <n v="36288000"/>
    <n v="286"/>
    <n v="78.790000000000006"/>
    <n v="29971200"/>
    <n v="6316800"/>
    <n v="1"/>
    <n v="11827200"/>
    <n v="48115200"/>
    <n v="359"/>
  </r>
  <r>
    <n v="2022"/>
    <n v="220121"/>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0T00:00:00"/>
    <s v="No Aplica"/>
    <s v="No Aplica"/>
    <n v="36288000"/>
    <n v="11827200"/>
    <n v="48115200"/>
    <n v="89"/>
    <n v="359"/>
    <d v="2022-01-14T00:00:00"/>
    <d v="2022-01-18T00:00:00"/>
    <s v="9  Mes(es)"/>
    <d v="2023-01-16T00:00:00"/>
    <n v="36288000"/>
    <n v="286"/>
    <n v="78.790000000000006"/>
    <n v="29971200"/>
    <n v="6316800"/>
    <n v="1"/>
    <n v="11827200"/>
    <n v="48115200"/>
    <n v="359"/>
  </r>
  <r>
    <n v="2022"/>
    <n v="220065"/>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0T00:00:00"/>
    <s v="No Aplica"/>
    <s v="No Aplica"/>
    <n v="36288000"/>
    <n v="11827200"/>
    <n v="48115200"/>
    <n v="89"/>
    <n v="359"/>
    <d v="2022-01-12T00:00:00"/>
    <d v="2022-01-18T00:00:00"/>
    <s v="9  Mes(es)"/>
    <d v="2023-01-16T00:00:00"/>
    <n v="36288000"/>
    <n v="286"/>
    <n v="78.790000000000006"/>
    <n v="29971200"/>
    <n v="6316800"/>
    <n v="1"/>
    <n v="11827200"/>
    <n v="48115200"/>
    <n v="359"/>
  </r>
  <r>
    <n v="2022"/>
    <n v="220122"/>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0T00:00:00"/>
    <s v="No Aplica"/>
    <s v="No Aplica"/>
    <n v="36288000"/>
    <n v="11827200"/>
    <n v="48115200"/>
    <n v="89"/>
    <n v="359"/>
    <d v="2022-01-14T00:00:00"/>
    <d v="2022-01-18T00:00:00"/>
    <s v="9  Mes(es)"/>
    <d v="2023-01-16T00:00:00"/>
    <n v="36288000"/>
    <n v="286"/>
    <n v="78.790000000000006"/>
    <n v="29971200"/>
    <n v="6316800"/>
    <n v="1"/>
    <n v="11827200"/>
    <n v="48115200"/>
    <n v="359"/>
  </r>
  <r>
    <n v="2022"/>
    <n v="220120"/>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1827200"/>
    <n v="48115200"/>
    <n v="89"/>
    <n v="359"/>
    <d v="2022-01-14T00:00:00"/>
    <d v="2022-01-18T00:00:00"/>
    <s v="9  Mes(es)"/>
    <d v="2023-01-16T00:00:00"/>
    <n v="36288000"/>
    <n v="286"/>
    <n v="78.790000000000006"/>
    <n v="29971200"/>
    <n v="6316800"/>
    <n v="1"/>
    <n v="11827200"/>
    <n v="48115200"/>
    <n v="359"/>
  </r>
  <r>
    <n v="2022"/>
    <n v="220149"/>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1692800"/>
    <n v="47980800"/>
    <n v="88"/>
    <n v="358"/>
    <d v="2022-01-14T00:00:00"/>
    <d v="2022-01-19T00:00:00"/>
    <s v="9  Mes(es)"/>
    <d v="2023-01-16T00:00:00"/>
    <n v="36288000"/>
    <n v="285"/>
    <n v="78.73"/>
    <n v="29836800"/>
    <n v="6451200"/>
    <n v="1"/>
    <n v="11692800"/>
    <n v="47980800"/>
    <n v="358"/>
  </r>
  <r>
    <n v="2022"/>
    <n v="220124"/>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1692800"/>
    <n v="47980800"/>
    <n v="88"/>
    <n v="358"/>
    <d v="2022-01-14T00:00:00"/>
    <d v="2022-01-19T00:00:00"/>
    <s v="9  Mes(es)"/>
    <d v="2023-01-16T00:00:00"/>
    <n v="36288000"/>
    <n v="285"/>
    <n v="78.73"/>
    <n v="29836800"/>
    <n v="6451200"/>
    <n v="1"/>
    <n v="11692800"/>
    <n v="47980800"/>
    <n v="358"/>
  </r>
  <r>
    <n v="2022"/>
    <n v="220097"/>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1558400"/>
    <n v="47846400"/>
    <n v="87"/>
    <n v="357"/>
    <d v="2022-01-13T00:00:00"/>
    <d v="2022-01-20T00:00:00"/>
    <s v="9  Mes(es)"/>
    <d v="2023-01-16T00:00:00"/>
    <n v="36288000"/>
    <n v="284"/>
    <n v="78.67"/>
    <n v="29702400"/>
    <n v="6585600"/>
    <n v="1"/>
    <n v="11558400"/>
    <n v="47846400"/>
    <n v="357"/>
  </r>
  <r>
    <n v="2022"/>
    <n v="220013"/>
    <x v="0"/>
    <s v="https://community.secop.gov.co/Public/Tendering/OpportunityDetail/Index?noticeUID=CO1.NTC.2517299&amp;isFromPublicArea=True&amp;isModal=true&amp;asPopupView=true"/>
    <x v="1"/>
    <x v="1"/>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x v="1"/>
    <d v="2022-10-11T00:00:00"/>
    <s v="No Aplica"/>
    <s v="No Aplica"/>
    <n v="60705000"/>
    <n v="21134334"/>
    <n v="81839334"/>
    <n v="94"/>
    <n v="364"/>
    <d v="2022-01-11T00:00:00"/>
    <d v="2022-01-17T00:00:00"/>
    <s v="9  Mes(es)"/>
    <d v="2023-01-21T00:00:00"/>
    <n v="60705000"/>
    <n v="287"/>
    <n v="77.78"/>
    <n v="57107667"/>
    <n v="3597333"/>
    <n v="1"/>
    <n v="21134334"/>
    <n v="81839334"/>
    <n v="364"/>
  </r>
  <r>
    <n v="2022"/>
    <n v="220014"/>
    <x v="0"/>
    <s v="https://community.secop.gov.co/Public/Tendering/OpportunityDetail/Index?noticeUID=CO1.NTC.2517299&amp;isFromPublicArea=True&amp;isModal=true&amp;asPopupView=true"/>
    <x v="1"/>
    <x v="1"/>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x v="1"/>
    <d v="2022-10-11T00:00:00"/>
    <s v="No Aplica"/>
    <s v="No Aplica"/>
    <n v="60705000"/>
    <n v="21134334"/>
    <n v="81839334"/>
    <n v="94"/>
    <n v="364"/>
    <d v="2022-01-11T00:00:00"/>
    <d v="2022-01-17T00:00:00"/>
    <s v="9  Mes(es)"/>
    <d v="2023-01-21T00:00:00"/>
    <n v="60705000"/>
    <n v="287"/>
    <n v="77.78"/>
    <n v="57107667"/>
    <n v="3597333"/>
    <n v="1"/>
    <n v="21134334"/>
    <n v="81839334"/>
    <n v="364"/>
  </r>
  <r>
    <n v="2022"/>
    <n v="220012"/>
    <x v="0"/>
    <s v="https://community.secop.gov.co/Public/Tendering/OpportunityDetail/Index?noticeUID=CO1.NTC.2517299&amp;isFromPublicArea=True&amp;isModal=true&amp;asPopupView=true"/>
    <x v="1"/>
    <x v="1"/>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x v="1"/>
    <d v="2022-10-11T00:00:00"/>
    <s v="No Aplica"/>
    <s v="No Aplica"/>
    <n v="60705000"/>
    <n v="19110833"/>
    <n v="79815833"/>
    <n v="85"/>
    <n v="355"/>
    <d v="2022-01-11T00:00:00"/>
    <d v="2022-01-18T00:00:00"/>
    <s v="9  Mes(es)"/>
    <d v="2023-01-12T00:00:00"/>
    <n v="60705000"/>
    <n v="286"/>
    <n v="79.67"/>
    <n v="56882833"/>
    <n v="3822167"/>
    <n v="1"/>
    <n v="19110833"/>
    <n v="79815833"/>
    <n v="355"/>
  </r>
  <r>
    <n v="2022"/>
    <n v="220064"/>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11T00:00:00"/>
    <s v="No Aplica"/>
    <s v="No Aplica"/>
    <n v="36288000"/>
    <n v="11961600"/>
    <n v="48249600"/>
    <n v="90"/>
    <n v="360"/>
    <d v="2022-01-12T00:00:00"/>
    <d v="2022-01-17T00:00:00"/>
    <s v="9  Mes(es)"/>
    <d v="2023-01-16T00:00:00"/>
    <n v="36288000"/>
    <n v="287"/>
    <n v="78.849999999999994"/>
    <n v="30105600"/>
    <n v="6182400"/>
    <n v="1"/>
    <n v="11961600"/>
    <n v="48249600"/>
    <n v="360"/>
  </r>
  <r>
    <n v="2022"/>
    <n v="220001"/>
    <x v="0"/>
    <s v="https://community.secop.gov.co/Public/Tendering/OpportunityDetail/Index?noticeUID=CO1.NTC.2502415&amp;isFromPublicArea=True&amp;isModal=true&amp;asPopupView=true"/>
    <x v="1"/>
    <x v="2"/>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x v="1"/>
    <d v="2022-10-11T00:00:00"/>
    <s v="No Aplica"/>
    <s v="No Aplica"/>
    <n v="16597098"/>
    <n v="5778249"/>
    <n v="22375347"/>
    <n v="94"/>
    <n v="364"/>
    <d v="2022-01-07T00:00:00"/>
    <d v="2022-01-12T00:00:00"/>
    <s v="9  Mes(es)"/>
    <d v="2023-01-16T00:00:00"/>
    <n v="16597098"/>
    <n v="292"/>
    <n v="79.13"/>
    <n v="14076797"/>
    <n v="2520301"/>
    <n v="1"/>
    <n v="5778249"/>
    <n v="22375347"/>
    <n v="364"/>
  </r>
  <r>
    <n v="2022"/>
    <n v="220156"/>
    <x v="0"/>
    <s v="https://community.secop.gov.co/Public/Tendering/OpportunityDetail/Index?noticeUID=CO1.NTC.2576157&amp;isFromPublicArea=True&amp;isModal=true&amp;asPopupView=true"/>
    <x v="1"/>
    <x v="1"/>
    <s v="SUBD. GESTION JUDICIAL"/>
    <s v="0111-01"/>
    <s v="Prestar servicios profesionales para representar judicial, extrajudicialy/o administrativamente a Bogotá D.C.- Secretaría Distrital de Haciendaen la atención de procesos concursales, de acuerdo a lo establecido enlos estudios previos."/>
    <x v="1"/>
    <d v="2022-10-20T00:00:00"/>
    <s v="No Aplica"/>
    <s v="No Aplica"/>
    <n v="77256000"/>
    <n v="17168000"/>
    <n v="94424000"/>
    <n v="60"/>
    <n v="330"/>
    <d v="2022-01-17T00:00:00"/>
    <d v="2022-01-19T00:00:00"/>
    <s v="9  Mes(es)"/>
    <d v="2022-12-19T00:00:00"/>
    <n v="77256000"/>
    <n v="285"/>
    <n v="85.33"/>
    <n v="63521600"/>
    <n v="13734400"/>
    <n v="1"/>
    <n v="17168000"/>
    <n v="94424000"/>
    <n v="330"/>
  </r>
  <r>
    <n v="2022"/>
    <n v="220155"/>
    <x v="0"/>
    <s v="https://community.secop.gov.co/Public/Tendering/OpportunityDetail/Index?noticeUID=CO1.NTC.2576157&amp;isFromPublicArea=True&amp;isModal=true&amp;asPopupView=true"/>
    <x v="1"/>
    <x v="1"/>
    <s v="SUBD. GESTION JUDICIAL"/>
    <s v="0111-01"/>
    <s v="Prestar servicios profesionales para representar judicial, extrajudicialy/o administrativamente a Bogotá D.C.- Secretaría Distrital de Haciendaen la atención de procesos concursales, de acuerdo a lo establecido enlos estudios previos."/>
    <x v="1"/>
    <d v="2022-10-18T00:00:00"/>
    <s v="No Aplica"/>
    <s v="No Aplica"/>
    <n v="77256000"/>
    <n v="18598667"/>
    <n v="95854667"/>
    <n v="65"/>
    <n v="335"/>
    <d v="2022-01-17T00:00:00"/>
    <d v="2022-01-25T00:00:00"/>
    <s v="9  Mes(es)"/>
    <d v="2022-12-30T00:00:00"/>
    <n v="77256000"/>
    <n v="279"/>
    <n v="82.3"/>
    <n v="61804800"/>
    <n v="34049867"/>
    <n v="1"/>
    <n v="18598667"/>
    <n v="95854667"/>
    <n v="335"/>
  </r>
  <r>
    <n v="2022"/>
    <n v="220154"/>
    <x v="0"/>
    <s v="https://community.secop.gov.co/Public/Tendering/OpportunityDetail/Index?noticeUID=CO1.NTC.2576157&amp;isFromPublicArea=True&amp;isModal=true&amp;asPopupView=true"/>
    <x v="1"/>
    <x v="1"/>
    <s v="SUBD. GESTION JUDICIAL"/>
    <s v="0111-01"/>
    <s v="Prestar servicios profesionales para representar judicial, extrajudicialy/o administrativamente a Bogotá D.C.- Secretaría Distrital de Haciendaen la atención de procesos concursales, de acuerdo a lo establecido enlos estudios previos."/>
    <x v="1"/>
    <d v="2022-10-20T00:00:00"/>
    <s v="No Aplica"/>
    <s v="No Aplica"/>
    <n v="77256000"/>
    <n v="19743200"/>
    <n v="96999200"/>
    <n v="69"/>
    <n v="339"/>
    <d v="2022-01-17T00:00:00"/>
    <d v="2022-01-21T00:00:00"/>
    <s v="9  Mes(es)"/>
    <d v="2022-12-30T00:00:00"/>
    <n v="77256000"/>
    <n v="283"/>
    <n v="82.51"/>
    <n v="62949333"/>
    <n v="14306667"/>
    <n v="1"/>
    <n v="19743200"/>
    <n v="96999200"/>
    <n v="339"/>
  </r>
  <r>
    <n v="2022"/>
    <n v="220201"/>
    <x v="0"/>
    <s v="https://community.secop.gov.co/Public/Tendering/OpportunityDetail/Index?noticeUID=CO1.NTC.2576157&amp;isFromPublicArea=True&amp;isModal=true&amp;asPopupView=true"/>
    <x v="1"/>
    <x v="1"/>
    <s v="SUBD. GESTION JUDICIAL"/>
    <s v="0111-01"/>
    <s v="Prestar servicios profesionales para representar judicial, extrajudicialy/o administrativamente a Bogotá D.C.- Secretaría Distrital de Haciendaen la atención de procesos concursales, de acuerdo a lo establecido enlos estudios previos."/>
    <x v="1"/>
    <d v="2022-10-20T00:00:00"/>
    <s v="No Aplica"/>
    <s v="No Aplica"/>
    <n v="77256000"/>
    <n v="17168000"/>
    <n v="94424000"/>
    <n v="60"/>
    <n v="330"/>
    <d v="2022-01-19T00:00:00"/>
    <d v="2022-01-20T00:00:00"/>
    <s v="9  Mes(es)"/>
    <d v="2022-12-20T00:00:00"/>
    <n v="77256000"/>
    <n v="284"/>
    <n v="85.03"/>
    <n v="63235467"/>
    <n v="14020533"/>
    <n v="1"/>
    <n v="17168000"/>
    <n v="94424000"/>
    <n v="330"/>
  </r>
  <r>
    <n v="2022"/>
    <n v="220153"/>
    <x v="0"/>
    <s v="https://community.secop.gov.co/Public/Tendering/OpportunityDetail/Index?noticeUID=CO1.NTC.2576157&amp;isFromPublicArea=True&amp;isModal=true&amp;asPopupView=true"/>
    <x v="1"/>
    <x v="1"/>
    <s v="SUBD. GESTION JUDICIAL"/>
    <s v="0111-01"/>
    <s v="Prestar servicios profesionales para representar judicial, extrajudicialy/o administrativamente a Bogotá D.C.- Secretaría Distrital de Haciendaen la atención de procesos concursales, de acuerdo a lo establecido enlos estudios previos."/>
    <x v="1"/>
    <d v="2022-10-20T00:00:00"/>
    <s v="No Aplica"/>
    <s v="No Aplica"/>
    <n v="77256000"/>
    <n v="17168000"/>
    <n v="94424000"/>
    <n v="60"/>
    <n v="330"/>
    <d v="2022-01-17T00:00:00"/>
    <d v="2022-01-19T00:00:00"/>
    <s v="9  Mes(es)"/>
    <d v="2022-12-19T00:00:00"/>
    <n v="77256000"/>
    <n v="285"/>
    <n v="85.33"/>
    <n v="63521600"/>
    <n v="13734400"/>
    <n v="1"/>
    <n v="17168000"/>
    <n v="94424000"/>
    <n v="330"/>
  </r>
  <r>
    <n v="2022"/>
    <n v="220257"/>
    <x v="0"/>
    <s v="https://community.secop.gov.co/Public/Tendering/OpportunityDetail/Index?noticeUID=CO1.NTC.2517639&amp;isFromPublicArea=True&amp;isModal=true&amp;asPopupView=true"/>
    <x v="1"/>
    <x v="1"/>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1"/>
    <d v="2022-10-20T00:00:00"/>
    <s v="No Aplica"/>
    <s v="No Aplica"/>
    <n v="36288000"/>
    <n v="10886400"/>
    <n v="47174400"/>
    <n v="82"/>
    <n v="352"/>
    <d v="2022-01-21T00:00:00"/>
    <d v="2022-01-25T00:00:00"/>
    <s v="9  Mes(es)"/>
    <d v="2023-01-16T00:00:00"/>
    <n v="36288000"/>
    <n v="279"/>
    <n v="78.37"/>
    <n v="28224000"/>
    <n v="8064000"/>
    <n v="1"/>
    <n v="10886400"/>
    <n v="47174400"/>
    <n v="352"/>
  </r>
  <r>
    <n v="2022"/>
    <n v="220027"/>
    <x v="0"/>
    <s v="https://community.secop.gov.co/Public/Tendering/OpportunityDetail/Index?noticeUID=CO1.NTC.2519973&amp;isFromPublicArea=True&amp;isModal=true&amp;asPopupView=true"/>
    <x v="1"/>
    <x v="1"/>
    <s v="SUBD. GESTION JUDICIAL"/>
    <s v="0111-01"/>
    <s v="Prestar los servicios profesionales especializados para representarjudicial, extrajudicial y/o administrativamente a la SecretaríaDistrital de Hacienda en la atención de procesos de alto impacto dediferente naturaleza, de acuerdo a lo establecido en los estudiosprevios."/>
    <x v="1"/>
    <d v="2022-10-20T00:00:00"/>
    <s v="No Aplica"/>
    <s v="No Aplica"/>
    <n v="100890000"/>
    <n v="21240000"/>
    <n v="122130000"/>
    <n v="60"/>
    <n v="345"/>
    <d v="2022-01-12T00:00:00"/>
    <d v="2022-01-18T00:00:00"/>
    <s v="9  Mes(es)  15  Día(s)"/>
    <d v="2023-01-02T00:00:00"/>
    <n v="100890000"/>
    <n v="286"/>
    <n v="81.95"/>
    <n v="47082000"/>
    <n v="75048000"/>
    <n v="1"/>
    <n v="21240000"/>
    <n v="122130000"/>
    <n v="345"/>
  </r>
  <r>
    <n v="2022"/>
    <n v="220242"/>
    <x v="0"/>
    <s v="https://community.secop.gov.co/Public/Tendering/OpportunityDetail/Index?noticeUID=CO1.NTC.2626919&amp;isFromPublicArea=True&amp;isModal=true&amp;asPopupView=true"/>
    <x v="1"/>
    <x v="1"/>
    <s v="DESPACHO TESORERO DISTRITAL"/>
    <s v="0111-01"/>
    <s v="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
    <x v="1"/>
    <d v="2022-10-24T00:00:00"/>
    <s v="No Aplica"/>
    <s v="No Aplica"/>
    <n v="74840000"/>
    <n v="7484000"/>
    <n v="82324000"/>
    <n v="30"/>
    <n v="330"/>
    <d v="2022-01-21T00:00:00"/>
    <d v="2022-01-26T00:00:00"/>
    <s v="10  Mes(es)"/>
    <d v="2022-12-26T00:00:00"/>
    <n v="74840000"/>
    <n v="278"/>
    <n v="83.23"/>
    <n v="68603333"/>
    <n v="13720667"/>
    <n v="1"/>
    <n v="7484000"/>
    <n v="82324000"/>
    <n v="330"/>
  </r>
  <r>
    <n v="2022"/>
    <n v="220115"/>
    <x v="0"/>
    <s v="https://community.secop.gov.co/Public/Tendering/OpportunityDetail/Index?noticeUID=CO1.NTC.2540446&amp;isFromPublicArea=True&amp;isModal=true&amp;asPopupView=true"/>
    <x v="1"/>
    <x v="1"/>
    <s v="DESPACHO DIR. GESTION CORPORATIVA"/>
    <s v="0111-01"/>
    <s v="Prestar los servicios profesionales a la Dirección de GestiónCorporativa para apoyar operativamente el desarrollo de actividades enmateria Administrativa, Financiera, de Gestión Documental, del TalentoHumano y Fondo Cuenta, así como en la preparación y seguimiento de losComités y demás cuerpos colegiados en los que participe la Dirección."/>
    <x v="1"/>
    <d v="2022-10-21T00:00:00"/>
    <s v="No Aplica"/>
    <s v="No Aplica"/>
    <n v="30290103"/>
    <n v="9771000"/>
    <n v="40061103"/>
    <n v="90"/>
    <n v="369"/>
    <d v="2022-01-13T00:00:00"/>
    <d v="2022-01-14T00:00:00"/>
    <s v="9  Mes(es)  9  Día(s)"/>
    <d v="2023-01-23T00:00:00"/>
    <n v="30290103"/>
    <n v="290"/>
    <n v="77.540000000000006"/>
    <n v="14873633"/>
    <n v="25187470"/>
    <n v="1"/>
    <n v="9771000"/>
    <n v="40061103"/>
    <n v="369"/>
  </r>
  <r>
    <n v="2022"/>
    <n v="220022"/>
    <x v="0"/>
    <s v="https://community.secop.gov.co/Public/Tendering/OpportunityDetail/Index?noticeUID=CO1.NTC.2519527&amp;isFromPublicArea=True&amp;isModal=true&amp;asPopupView=true"/>
    <x v="1"/>
    <x v="1"/>
    <s v="SUBD. PLANEACION E INTELIGENCIA TRIB"/>
    <s v="0111-01"/>
    <s v="Prestar servicios profesionales para apoyar la fase de estabilizacióndel Core Tributario, facilitando la interacción de los ciudadanos através de los diferentes canales de atención."/>
    <x v="1"/>
    <d v="2022-10-14T00:00:00"/>
    <s v="No Aplica"/>
    <s v="No Aplica"/>
    <n v="83736000"/>
    <n v="23880267"/>
    <n v="107616267"/>
    <n v="77"/>
    <n v="347"/>
    <d v="2022-01-11T00:00:00"/>
    <d v="2022-01-13T00:00:00"/>
    <s v="9  Mes(es)"/>
    <d v="2022-11-30T00:00:00"/>
    <n v="83736000"/>
    <n v="291"/>
    <n v="90.65"/>
    <n v="80014400"/>
    <n v="3721600"/>
    <n v="1"/>
    <n v="23880267"/>
    <n v="107616267"/>
    <n v="347"/>
  </r>
  <r>
    <n v="2022"/>
    <n v="220019"/>
    <x v="0"/>
    <s v="https://community.secop.gov.co/Public/Tendering/OpportunityDetail/Index?noticeUID=CO1.NTC.2517693&amp;isFromPublicArea=True&amp;isModal=true&amp;asPopupView=true"/>
    <x v="1"/>
    <x v="1"/>
    <s v="SUBD. PLANEACION E INTELIGENCIA TRIB"/>
    <s v="0111-01"/>
    <s v="Prestar servicios profesionales que asistan el proceso de estabilizaciónde la herramienta SAP, con el fin de asegurar la disponibilidad yfuncionalidad de la solución tecnológica para los contribuyentes."/>
    <x v="1"/>
    <d v="2022-10-14T00:00:00"/>
    <s v="No Aplica"/>
    <s v="No Aplica"/>
    <n v="68076000"/>
    <n v="19162133"/>
    <n v="87238133"/>
    <n v="76"/>
    <n v="346"/>
    <d v="2022-01-11T00:00:00"/>
    <d v="2022-01-14T00:00:00"/>
    <s v="9  Mes(es)"/>
    <d v="2022-12-30T00:00:00"/>
    <n v="68076000"/>
    <n v="290"/>
    <n v="82.86"/>
    <n v="64798266"/>
    <n v="3277734"/>
    <n v="1"/>
    <n v="19162133"/>
    <n v="87238133"/>
    <n v="346"/>
  </r>
  <r>
    <n v="2022"/>
    <n v="220024"/>
    <x v="0"/>
    <s v="https://community.secop.gov.co/Public/Tendering/OpportunityDetail/Index?noticeUID=CO1.NTC.2517610&amp;isFromPublicArea=True&amp;isModal=true&amp;asPopupView=true"/>
    <x v="1"/>
    <x v="1"/>
    <s v="SUBD. PLANEACION E INTELIGENCIA TRIB"/>
    <s v="0111-01"/>
    <s v="Prestar servicios profesionales para dar apoyo en la fase deestabilización del Core tributario, en lo relacionado con la gestión decasos legales y cuenta corriente del contribuyente."/>
    <x v="1"/>
    <d v="2022-10-14T00:00:00"/>
    <s v="No Aplica"/>
    <s v="No Aplica"/>
    <n v="75357000"/>
    <n v="21490700"/>
    <n v="96847700"/>
    <n v="77"/>
    <n v="347"/>
    <d v="2022-01-11T00:00:00"/>
    <d v="2022-01-13T00:00:00"/>
    <s v="9  Mes(es)"/>
    <d v="2022-12-30T00:00:00"/>
    <n v="75357000"/>
    <n v="291"/>
    <n v="82.91"/>
    <n v="72007800"/>
    <n v="3349200"/>
    <n v="1"/>
    <n v="21490700"/>
    <n v="96847700"/>
    <n v="347"/>
  </r>
  <r>
    <n v="2022"/>
    <n v="220026"/>
    <x v="0"/>
    <s v="https://community.secop.gov.co/Public/Tendering/OpportunityDetail/Index?noticeUID=CO1.NTC.2518302&amp;isFromPublicArea=True&amp;isModal=true&amp;asPopupView=true"/>
    <x v="1"/>
    <x v="1"/>
    <s v="SUBD. PLANEACION E INTELIGENCIA TRIB"/>
    <s v="0111-01"/>
    <s v="Prestar servicios profesionales para apoyar el período de estabilizaciónde la solución tecnológica en lo relacionado con el registro tributario(fuentes, dato maestro y catálogos)."/>
    <x v="1"/>
    <d v="2022-10-14T00:00:00"/>
    <s v="No Aplica"/>
    <s v="No Aplica"/>
    <n v="83736000"/>
    <n v="23570133"/>
    <n v="107306133"/>
    <n v="76"/>
    <n v="346"/>
    <d v="2022-01-11T00:00:00"/>
    <d v="2022-01-14T00:00:00"/>
    <s v="9  Mes(es)"/>
    <d v="2022-12-30T00:00:00"/>
    <n v="83736000"/>
    <n v="290"/>
    <n v="82.86"/>
    <n v="79704267"/>
    <n v="4031733"/>
    <n v="1"/>
    <n v="23570133"/>
    <n v="107306133"/>
    <n v="346"/>
  </r>
  <r>
    <n v="2022"/>
    <n v="220085"/>
    <x v="0"/>
    <s v="https://community.secop.gov.co/Public/Tendering/OpportunityDetail/Index?noticeUID=CO1.NTC.2529567&amp;isFromPublicArea=True&amp;isModal=true&amp;asPopupView=true"/>
    <x v="1"/>
    <x v="1"/>
    <s v="SUBD. PLANEACION E INTELIGENCIA TRIB"/>
    <s v="0111-01"/>
    <s v="Prestar servicios profesionales para apoyar el período de estabilizaciónde la solución tecnológica, facilitando la interacción de los ciudadanoscon la herramienta y atención a incidentes."/>
    <x v="1"/>
    <d v="2022-10-14T00:00:00"/>
    <s v="No Aplica"/>
    <s v="No Aplica"/>
    <n v="83736000"/>
    <n v="23570133"/>
    <n v="107306133"/>
    <n v="76"/>
    <n v="346"/>
    <d v="2022-01-12T00:00:00"/>
    <d v="2022-01-14T00:00:00"/>
    <s v="9  Mes(es)"/>
    <d v="2022-12-30T00:00:00"/>
    <n v="83736000"/>
    <n v="290"/>
    <n v="82.86"/>
    <n v="79704266"/>
    <n v="4031734"/>
    <n v="1"/>
    <n v="23570133"/>
    <n v="107306133"/>
    <n v="346"/>
  </r>
  <r>
    <n v="2022"/>
    <n v="220331"/>
    <x v="0"/>
    <s v="https://community.secop.gov.co/Public/Tendering/OpportunityDetail/Index?noticeUID=CO1.NTC.2758021&amp;isFromPublicArea=True&amp;isModal=true&amp;asPopupView=true"/>
    <x v="1"/>
    <x v="1"/>
    <s v="FONDO CUENTA CONCEJO DE BOGOTA, D.C."/>
    <s v="0111-04"/>
    <s v="Prestar los servicios profesionales para la implementación, seguimientoy evaluación de metodologías, herramientas y estrategias de los procesosde innovación diseñados o fortalecidos por el laboratorio de innovaciónen el Concejo de Bogotá D.C."/>
    <x v="1"/>
    <d v="2022-10-04T00:00:00"/>
    <s v="No Aplica"/>
    <s v="No Aplica"/>
    <n v="49624000"/>
    <n v="24812000"/>
    <n v="74436000"/>
    <n v="120"/>
    <n v="360"/>
    <d v="2022-01-28T00:00:00"/>
    <d v="2022-02-03T00:00:00"/>
    <s v="8  Mes(es)"/>
    <d v="2023-02-03T00:00:00"/>
    <n v="49624000"/>
    <n v="270"/>
    <n v="73.97"/>
    <n v="43007467"/>
    <n v="31428533"/>
    <n v="1"/>
    <n v="24812000"/>
    <n v="74436000"/>
    <n v="360"/>
  </r>
  <r>
    <n v="2022"/>
    <n v="220344"/>
    <x v="0"/>
    <s v="https://community.secop.gov.co/Public/Tendering/OpportunityDetail/Index?noticeUID=CO1.NTC.2813281&amp;isFromPublicArea=True&amp;isModal=true&amp;asPopupView=true"/>
    <x v="1"/>
    <x v="1"/>
    <s v="FONDO CUENTA CONCEJO DE BOGOTA, D.C."/>
    <s v="0111-04"/>
    <s v="Prestar los servicios profesionales para el diseño e implementación deservicios, experiencias y productos requeridos para los procesos deinnovación y participación ciudadana del laboratorio de innovación delConcejo de Bogotá D.C."/>
    <x v="1"/>
    <d v="2022-10-07T00:00:00"/>
    <s v="No Aplica"/>
    <s v="No Aplica"/>
    <n v="33080000"/>
    <n v="16540000"/>
    <n v="49620000"/>
    <n v="120"/>
    <n v="360"/>
    <d v="2022-01-28T00:00:00"/>
    <d v="2022-02-07T00:00:00"/>
    <s v="8  Mes(es)"/>
    <d v="2023-02-07T00:00:00"/>
    <n v="33080000"/>
    <n v="266"/>
    <n v="72.88"/>
    <n v="15713000"/>
    <n v="33907000"/>
    <n v="1"/>
    <n v="16540000"/>
    <n v="49620000"/>
    <n v="360"/>
  </r>
  <r>
    <n v="2022"/>
    <n v="220362"/>
    <x v="0"/>
    <s v="https://community.secop.gov.co/Public/Tendering/OpportunityDetail/Index?noticeUID=CO1.NTC.2809400&amp;isFromPublicArea=True&amp;isModal=true&amp;asPopupView=true"/>
    <x v="1"/>
    <x v="1"/>
    <s v="FONDO CUENTA CONCEJO DE BOGOTA, D.C."/>
    <s v="0111-04"/>
    <s v="Prestar los servicios profesionales para el acompañamiento en eldesarrollo de los procesos de comunicación, enmarcado en la gestión delconocimiento, en virtud del control político y la gestión normativa dela Corporación."/>
    <x v="1"/>
    <d v="2022-10-04T00:00:00"/>
    <s v="No Aplica"/>
    <s v="No Aplica"/>
    <n v="41424000"/>
    <n v="20712000"/>
    <n v="62136000"/>
    <n v="120"/>
    <n v="360"/>
    <d v="2022-01-28T00:00:00"/>
    <d v="2022-02-04T00:00:00"/>
    <s v="8  Mes(es)"/>
    <d v="2023-02-04T00:00:00"/>
    <n v="41424000"/>
    <n v="269"/>
    <n v="73.7"/>
    <n v="30550200"/>
    <n v="31585800"/>
    <n v="1"/>
    <n v="20712000"/>
    <n v="62136000"/>
    <n v="360"/>
  </r>
  <r>
    <n v="2021"/>
    <n v="210575"/>
    <x v="0"/>
    <s v="https://community.secop.gov.co/Public/Tendering/OpportunityDetail/Index?noticeUID=CO1.NTC.2420710&amp;isFromPublicArea=True&amp;isModal=true&amp;asPopupView=true"/>
    <x v="4"/>
    <x v="0"/>
    <s v="SUBD. EDUCACION TRIBUTARIA Y SERVICIO"/>
    <s v="0111-01"/>
    <s v="Prestar servicios especializados en materia archivística para labúsqueda, preparación, organización física y archivo de los documentosque conforman los expedientes de gestión tributaria a cargo de laDirección Distrital de Impuestos DIB y su registro en el Sistema deGestión Electrónico de Documentos de Archivo SGDEA – WCC, requeridospara disposición y entrega definitiva a la Dirección Distrital de Cobro,conforme con los lineamientos de gestión documental definidos por laSecretaria Distrital de Hacienda."/>
    <x v="2"/>
    <d v="2022-10-26T00:00:00"/>
    <s v="No Aplica"/>
    <s v="No Aplica"/>
    <n v="3000000000"/>
    <m/>
    <n v="3000000000"/>
    <n v="42"/>
    <n v="342"/>
    <d v="2021-12-29T00:00:00"/>
    <d v="2022-01-03T00:00:00"/>
    <n v="210"/>
    <d v="2022-12-15T00:00:00"/>
    <n v="3000000000"/>
    <n v="301"/>
    <n v="86.99"/>
    <n v="1115510606"/>
    <n v="1884489394"/>
    <n v="2"/>
    <n v="0"/>
    <n v="3000000000"/>
    <n v="342"/>
  </r>
  <r>
    <n v="2022"/>
    <n v="220174"/>
    <x v="0"/>
    <s v="https://community.secop.gov.co/Public/Tendering/OpportunityDetail/Index?noticeUID=CO1.NTC.2522949&amp;isFromPublicArea=True&amp;isModal=true&amp;asPopupView=true"/>
    <x v="1"/>
    <x v="1"/>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x v="3"/>
    <d v="2022-10-28T00:00:00"/>
    <n v="1020773390"/>
    <m/>
    <n v="78490000"/>
    <m/>
    <n v="78490000"/>
    <m/>
    <n v="300"/>
    <d v="2022-01-17T00:00:00"/>
    <d v="2022-01-20T00:00:00"/>
    <s v="10  Mes(es)"/>
    <d v="2023-01-06T00:00:00"/>
    <n v="78490000"/>
    <n v="284"/>
    <n v="80.91"/>
    <n v="65669966"/>
    <n v="12820034"/>
    <n v="1"/>
    <n v="12296767"/>
    <n v="78490000"/>
    <n v="300"/>
  </r>
  <r>
    <n v="2022"/>
    <n v="220592"/>
    <x v="0"/>
    <s v="https://community.secop.gov.co/Public/Tendering/OpportunityDetail/Index?noticeUID=CO1.NTC.3259936&amp;isFromPublicArea=True&amp;isModal=true&amp;asPopupView=true"/>
    <x v="1"/>
    <x v="1"/>
    <s v="SUBD. EDUCACION TRIBUTARIA Y SERVICIO"/>
    <s v="0111-01"/>
    <s v="Prestar los servicios profesionales para el apoyo en el desarrollo deactividades de seguimiento a las actuaciones administrativas,radicaciones virtuales, respuesta de peticiones y realización deinformes"/>
    <x v="3"/>
    <d v="2022-10-04T00:00:00"/>
    <n v="52198591"/>
    <m/>
    <n v="13193067"/>
    <m/>
    <n v="13193067"/>
    <m/>
    <n v="116"/>
    <d v="2022-09-19T00:00:00"/>
    <d v="2022-09-20T00:00:00"/>
    <s v="3  Mes(es)  26  Día(s)"/>
    <d v="2023-01-15T00:00:00"/>
    <n v="13193067"/>
    <n v="41"/>
    <n v="35.04"/>
    <n v="1251067"/>
    <n v="11942000"/>
    <n v="0"/>
    <n v="0"/>
    <n v="13193067"/>
    <n v="1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25"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9">
        <item m="1" x="7"/>
        <item m="1" x="6"/>
        <item x="1"/>
        <item x="4"/>
        <item m="1" x="5"/>
        <item m="1" x="8"/>
        <item x="0"/>
        <item x="2"/>
        <item x="3"/>
      </items>
    </pivotField>
    <pivotField axis="axisRow" showAll="0" defaultSubtotal="0">
      <items count="7">
        <item m="1" x="6"/>
        <item m="1" x="3"/>
        <item x="0"/>
        <item m="1" x="5"/>
        <item m="1" x="4"/>
        <item x="1"/>
        <item x="2"/>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2">
    <i>
      <x v="2"/>
    </i>
    <i r="1">
      <x v="5"/>
    </i>
    <i r="1">
      <x v="6"/>
    </i>
    <i>
      <x v="3"/>
    </i>
    <i r="1">
      <x v="2"/>
    </i>
    <i>
      <x v="6"/>
    </i>
    <i r="1">
      <x v="2"/>
    </i>
    <i>
      <x v="7"/>
    </i>
    <i r="1">
      <x v="2"/>
    </i>
    <i>
      <x v="8"/>
    </i>
    <i r="1">
      <x v="2"/>
    </i>
    <i t="grand">
      <x/>
    </i>
  </rowItems>
  <colItems count="1">
    <i/>
  </colItems>
  <dataFields count="1">
    <dataField name="No. Contratos/Conv" fld="0" subtotal="count" baseField="0" baseItem="0"/>
  </dataFields>
  <formats count="56">
    <format dxfId="84">
      <pivotArea type="all" dataOnly="0" outline="0" fieldPosition="0"/>
    </format>
    <format dxfId="83">
      <pivotArea outline="0" collapsedLevelsAreSubtotals="1" fieldPosition="0"/>
    </format>
    <format dxfId="82">
      <pivotArea dataOnly="0" labelOnly="1" outline="0" axis="axisValues" fieldPosition="0"/>
    </format>
    <format dxfId="81">
      <pivotArea dataOnly="0" labelOnly="1" grandRow="1" outline="0" fieldPosition="0"/>
    </format>
    <format dxfId="80">
      <pivotArea dataOnly="0" labelOnly="1" outline="0" axis="axisValues" fieldPosition="0"/>
    </format>
    <format dxfId="79">
      <pivotArea dataOnly="0" labelOnly="1" grandRow="1" outline="0" fieldPosition="0"/>
    </format>
    <format dxfId="78">
      <pivotArea type="all" dataOnly="0" outline="0" fieldPosition="0"/>
    </format>
    <format dxfId="77">
      <pivotArea outline="0" collapsedLevelsAreSubtotals="1" fieldPosition="0"/>
    </format>
    <format dxfId="76">
      <pivotArea dataOnly="0" labelOnly="1" outline="0" axis="axisValues" fieldPosition="0"/>
    </format>
    <format dxfId="75">
      <pivotArea dataOnly="0" labelOnly="1" grandRow="1" outline="0" fieldPosition="0"/>
    </format>
    <format dxfId="74">
      <pivotArea dataOnly="0" labelOnly="1" outline="0" axis="axisValues" fieldPosition="0"/>
    </format>
    <format dxfId="73">
      <pivotArea dataOnly="0" labelOnly="1" outline="0" axis="axisValues"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 dxfId="61">
      <pivotArea dataOnly="0" labelOnly="1" fieldPosition="0">
        <references count="1">
          <reference field="5" count="0"/>
        </references>
      </pivotArea>
    </format>
    <format dxfId="60">
      <pivotArea dataOnly="0" labelOnly="1" fieldPosition="0">
        <references count="1">
          <reference field="4" count="0"/>
        </references>
      </pivotArea>
    </format>
    <format dxfId="59">
      <pivotArea dataOnly="0" labelOnly="1" grandRow="1" outline="0" fieldPosition="0"/>
    </format>
    <format dxfId="58">
      <pivotArea dataOnly="0" labelOnly="1" fieldPosition="0">
        <references count="2">
          <reference field="4" count="1" selected="0">
            <x v="0"/>
          </reference>
          <reference field="5" count="1">
            <x v="0"/>
          </reference>
        </references>
      </pivotArea>
    </format>
    <format dxfId="57">
      <pivotArea dataOnly="0" labelOnly="1" fieldPosition="0">
        <references count="2">
          <reference field="4" count="1" selected="0">
            <x v="1"/>
          </reference>
          <reference field="5" count="1">
            <x v="2"/>
          </reference>
        </references>
      </pivotArea>
    </format>
    <format dxfId="56">
      <pivotArea dataOnly="0" labelOnly="1" fieldPosition="0">
        <references count="2">
          <reference field="4" count="1" selected="0">
            <x v="2"/>
          </reference>
          <reference field="5" count="1">
            <x v="2"/>
          </reference>
        </references>
      </pivotArea>
    </format>
    <format dxfId="55">
      <pivotArea dataOnly="0" labelOnly="1" fieldPosition="0">
        <references count="2">
          <reference field="4" count="1" selected="0">
            <x v="3"/>
          </reference>
          <reference field="5" count="3">
            <x v="1"/>
            <x v="3"/>
            <x v="4"/>
          </reference>
        </references>
      </pivotArea>
    </format>
    <format dxfId="54">
      <pivotArea dataOnly="0" labelOnly="1" fieldPosition="0">
        <references count="2">
          <reference field="4" count="1" selected="0">
            <x v="4"/>
          </reference>
          <reference field="5" count="1">
            <x v="2"/>
          </reference>
        </references>
      </pivotArea>
    </format>
    <format dxfId="53">
      <pivotArea dataOnly="0" labelOnly="1" fieldPosition="0">
        <references count="2">
          <reference field="4" count="1" selected="0">
            <x v="5"/>
          </reference>
          <reference field="5" count="1">
            <x v="2"/>
          </reference>
        </references>
      </pivotArea>
    </format>
    <format dxfId="52">
      <pivotArea dataOnly="0" labelOnly="1" fieldPosition="0">
        <references count="2">
          <reference field="4" count="1" selected="0">
            <x v="6"/>
          </reference>
          <reference field="5" count="1">
            <x v="2"/>
          </reference>
        </references>
      </pivotArea>
    </format>
    <format dxfId="51">
      <pivotArea dataOnly="0" labelOnly="1" fieldPosition="0">
        <references count="1">
          <reference field="4" count="0"/>
        </references>
      </pivotArea>
    </format>
    <format dxfId="50">
      <pivotArea dataOnly="0" labelOnly="1" grandRow="1" outline="0" fieldPosition="0"/>
    </format>
    <format dxfId="49">
      <pivotArea dataOnly="0" labelOnly="1" fieldPosition="0">
        <references count="2">
          <reference field="4" count="1" selected="0">
            <x v="0"/>
          </reference>
          <reference field="5" count="1">
            <x v="0"/>
          </reference>
        </references>
      </pivotArea>
    </format>
    <format dxfId="48">
      <pivotArea dataOnly="0" labelOnly="1" fieldPosition="0">
        <references count="2">
          <reference field="4" count="1" selected="0">
            <x v="1"/>
          </reference>
          <reference field="5" count="1">
            <x v="2"/>
          </reference>
        </references>
      </pivotArea>
    </format>
    <format dxfId="47">
      <pivotArea dataOnly="0" labelOnly="1" fieldPosition="0">
        <references count="2">
          <reference field="4" count="1" selected="0">
            <x v="2"/>
          </reference>
          <reference field="5" count="1">
            <x v="2"/>
          </reference>
        </references>
      </pivotArea>
    </format>
    <format dxfId="46">
      <pivotArea dataOnly="0" labelOnly="1" fieldPosition="0">
        <references count="2">
          <reference field="4" count="1" selected="0">
            <x v="3"/>
          </reference>
          <reference field="5" count="3">
            <x v="1"/>
            <x v="3"/>
            <x v="4"/>
          </reference>
        </references>
      </pivotArea>
    </format>
    <format dxfId="45">
      <pivotArea dataOnly="0" labelOnly="1" fieldPosition="0">
        <references count="2">
          <reference field="4" count="1" selected="0">
            <x v="4"/>
          </reference>
          <reference field="5" count="1">
            <x v="2"/>
          </reference>
        </references>
      </pivotArea>
    </format>
    <format dxfId="44">
      <pivotArea dataOnly="0" labelOnly="1" fieldPosition="0">
        <references count="2">
          <reference field="4" count="1" selected="0">
            <x v="5"/>
          </reference>
          <reference field="5" count="1">
            <x v="2"/>
          </reference>
        </references>
      </pivotArea>
    </format>
    <format dxfId="43">
      <pivotArea dataOnly="0" labelOnly="1" fieldPosition="0">
        <references count="2">
          <reference field="4" count="1" selected="0">
            <x v="6"/>
          </reference>
          <reference field="5" count="1">
            <x v="2"/>
          </reference>
        </references>
      </pivotArea>
    </format>
    <format dxfId="42">
      <pivotArea type="all" dataOnly="0" outline="0" fieldPosition="0"/>
    </format>
    <format dxfId="41">
      <pivotArea outline="0" collapsedLevelsAreSubtotals="1" fieldPosition="0"/>
    </format>
    <format dxfId="40">
      <pivotArea field="4" type="button" dataOnly="0" labelOnly="1" outline="0" axis="axisRow" fieldPosition="0"/>
    </format>
    <format dxfId="39">
      <pivotArea dataOnly="0" labelOnly="1" outline="0" axis="axisValues" fieldPosition="0"/>
    </format>
    <format dxfId="38">
      <pivotArea dataOnly="0" labelOnly="1" fieldPosition="0">
        <references count="1">
          <reference field="4" count="0"/>
        </references>
      </pivotArea>
    </format>
    <format dxfId="37">
      <pivotArea dataOnly="0" labelOnly="1" grandRow="1" outline="0" fieldPosition="0"/>
    </format>
    <format dxfId="36">
      <pivotArea dataOnly="0" labelOnly="1" fieldPosition="0">
        <references count="2">
          <reference field="4" count="1" selected="0">
            <x v="0"/>
          </reference>
          <reference field="5" count="1">
            <x v="0"/>
          </reference>
        </references>
      </pivotArea>
    </format>
    <format dxfId="35">
      <pivotArea dataOnly="0" labelOnly="1" fieldPosition="0">
        <references count="2">
          <reference field="4" count="1" selected="0">
            <x v="1"/>
          </reference>
          <reference field="5" count="1">
            <x v="2"/>
          </reference>
        </references>
      </pivotArea>
    </format>
    <format dxfId="34">
      <pivotArea dataOnly="0" labelOnly="1" fieldPosition="0">
        <references count="2">
          <reference field="4" count="1" selected="0">
            <x v="2"/>
          </reference>
          <reference field="5" count="1">
            <x v="2"/>
          </reference>
        </references>
      </pivotArea>
    </format>
    <format dxfId="33">
      <pivotArea dataOnly="0" labelOnly="1" fieldPosition="0">
        <references count="2">
          <reference field="4" count="1" selected="0">
            <x v="3"/>
          </reference>
          <reference field="5" count="3">
            <x v="1"/>
            <x v="3"/>
            <x v="4"/>
          </reference>
        </references>
      </pivotArea>
    </format>
    <format dxfId="32">
      <pivotArea dataOnly="0" labelOnly="1" fieldPosition="0">
        <references count="2">
          <reference field="4" count="1" selected="0">
            <x v="4"/>
          </reference>
          <reference field="5" count="1">
            <x v="2"/>
          </reference>
        </references>
      </pivotArea>
    </format>
    <format dxfId="31">
      <pivotArea dataOnly="0" labelOnly="1" fieldPosition="0">
        <references count="2">
          <reference field="4" count="1" selected="0">
            <x v="5"/>
          </reference>
          <reference field="5" count="1">
            <x v="2"/>
          </reference>
        </references>
      </pivotArea>
    </format>
    <format dxfId="30">
      <pivotArea dataOnly="0" labelOnly="1" fieldPosition="0">
        <references count="2">
          <reference field="4" count="1" selected="0">
            <x v="6"/>
          </reference>
          <reference field="5" count="1">
            <x v="2"/>
          </reference>
        </references>
      </pivotArea>
    </format>
    <format dxfId="29">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8" firstHeaderRow="1" firstDataRow="1" firstDataCol="1"/>
  <pivotFields count="31">
    <pivotField dataField="1" showAll="0" defaultSubtotal="0"/>
    <pivotField showAll="0" defaultSubtotal="0"/>
    <pivotField showAll="0" defaultSubtotal="0">
      <items count="3">
        <item x="0"/>
        <item x="1"/>
        <item m="1"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7">
        <item x="0"/>
        <item m="1" x="5"/>
        <item m="1" x="6"/>
        <item x="3"/>
        <item x="2"/>
        <item m="1" x="4"/>
        <item x="1"/>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5">
    <i>
      <x/>
    </i>
    <i>
      <x v="3"/>
    </i>
    <i>
      <x v="4"/>
    </i>
    <i>
      <x v="6"/>
    </i>
    <i t="grand">
      <x/>
    </i>
  </rowItems>
  <colItems count="1">
    <i/>
  </colItems>
  <dataFields count="1">
    <dataField name="No. Contratos/Conv" fld="0" subtotal="count" baseField="0" baseItem="0"/>
  </dataFields>
  <formats count="29">
    <format dxfId="113">
      <pivotArea type="all" dataOnly="0" outline="0" fieldPosition="0"/>
    </format>
    <format dxfId="112">
      <pivotArea outline="0" collapsedLevelsAreSubtotals="1" fieldPosition="0"/>
    </format>
    <format dxfId="111">
      <pivotArea dataOnly="0" labelOnly="1" outline="0" axis="axisValues" fieldPosition="0"/>
    </format>
    <format dxfId="110">
      <pivotArea dataOnly="0" labelOnly="1" grandRow="1" outline="0" fieldPosition="0"/>
    </format>
    <format dxfId="109">
      <pivotArea dataOnly="0" labelOnly="1" outline="0" axis="axisValues" fieldPosition="0"/>
    </format>
    <format dxfId="108">
      <pivotArea dataOnly="0" labelOnly="1" grandRow="1" outline="0" fieldPosition="0"/>
    </format>
    <format dxfId="107">
      <pivotArea type="all" dataOnly="0" outline="0" fieldPosition="0"/>
    </format>
    <format dxfId="106">
      <pivotArea outline="0" collapsedLevelsAreSubtotals="1" fieldPosition="0"/>
    </format>
    <format dxfId="105">
      <pivotArea dataOnly="0" labelOnly="1" outline="0" axis="axisValues" fieldPosition="0"/>
    </format>
    <format dxfId="104">
      <pivotArea dataOnly="0" labelOnly="1" grandRow="1" outline="0" fieldPosition="0"/>
    </format>
    <format dxfId="103">
      <pivotArea dataOnly="0" labelOnly="1" outline="0" axis="axisValues" fieldPosition="0"/>
    </format>
    <format dxfId="102">
      <pivotArea type="all" dataOnly="0" outline="0" fieldPosition="0"/>
    </format>
    <format dxfId="101">
      <pivotArea outline="0" collapsedLevelsAreSubtotals="1" fieldPosition="0"/>
    </format>
    <format dxfId="100">
      <pivotArea dataOnly="0" labelOnly="1" outline="0" axis="axisValues" fieldPosition="0"/>
    </format>
    <format dxfId="99">
      <pivotArea dataOnly="0" labelOnly="1" grandRow="1" outline="0"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field="2" type="button" dataOnly="0" labelOnly="1" outline="0"/>
    </format>
    <format dxfId="94">
      <pivotArea dataOnly="0" labelOnly="1" outline="0" axis="axisValues" fieldPosition="0"/>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field="2" type="button" dataOnly="0" labelOnly="1" outline="0"/>
    </format>
    <format dxfId="88">
      <pivotArea dataOnly="0" labelOnly="1" outline="0" axis="axisValues" fieldPosition="0"/>
    </format>
    <format dxfId="87">
      <pivotArea dataOnly="0" labelOnly="1" grandRow="1" outline="0" fieldPosition="0"/>
    </format>
    <format dxfId="86">
      <pivotArea dataOnly="0" labelOnly="1" outline="0" axis="axisValues" fieldPosition="0"/>
    </format>
    <format dxfId="85">
      <pivotArea dataOnly="0" labelOnly="1" fieldPosition="0">
        <references count="1">
          <reference field="9"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Contratos" displayName="Contratos" ref="B10:AF59" totalsRowShown="0" headerRowDxfId="28" headerRowBorderDxfId="27">
  <autoFilter ref="B10:AF59"/>
  <sortState ref="B8:AF40">
    <sortCondition ref="L7:L40"/>
  </sortState>
  <tableColumns count="31">
    <tableColumn id="1" name="VIGENCIA"/>
    <tableColumn id="13" name="NÚMERO CONTRATO"/>
    <tableColumn id="26" name="PORTAL CONTRATACION" dataDxfId="26"/>
    <tableColumn id="6" name="URL SECOP" dataDxfId="25"/>
    <tableColumn id="33" name="PROCESO SELECCIÓN" dataDxfId="24"/>
    <tableColumn id="32" name="CLASE CONTRATO" dataDxfId="23"/>
    <tableColumn id="35" name="DEPENDENCIA DESTINO" dataDxfId="22"/>
    <tableColumn id="31" name="NOMBRE UNIDAD EJECUTORA" dataDxfId="21"/>
    <tableColumn id="34" name="OBJETO" dataDxfId="20"/>
    <tableColumn id="2" name="CLASE MODIFICACIÓN" dataDxfId="19"/>
    <tableColumn id="3" name="FECHA SUSCRIPCIÓN DE LA MODIFICACIÓN" dataDxfId="18"/>
    <tableColumn id="5" name="IDENTIFICACIÓN CONTRATISTA"/>
    <tableColumn id="4" name="RAZÓN SOCIAL_x000a_CESIONARIO"/>
    <tableColumn id="14" name="VALOR CONTRATO PRINCIPAL" dataDxfId="17" dataCellStyle="Millares"/>
    <tableColumn id="15" name="VALOR ADICIÓN" dataDxfId="16" dataCellStyle="Millares"/>
    <tableColumn id="16" name="VALOR TOTAL" dataDxfId="15" dataCellStyle="Millares"/>
    <tableColumn id="17" name="PLAZO MODIFICACIÓN (Días)" dataDxfId="14"/>
    <tableColumn id="7" name="PLAZO TOTAL_x000a_(DÍAS)*" dataDxfId="13"/>
    <tableColumn id="8" name="Fecha de suscripción" dataDxfId="12"/>
    <tableColumn id="18" name="Fecha de Inicio" dataDxfId="11"/>
    <tableColumn id="19" name="Plazo Inicial (dias)" dataDxfId="10"/>
    <tableColumn id="9" name="Fecha Finalizacion Programada" dataDxfId="9"/>
    <tableColumn id="10" name="Valor del Contrato_x000a_inical" dataDxfId="8"/>
    <tableColumn id="25" name="dias ejecutados" dataDxfId="7">
      <calculatedColumnFormula>$D$5-Contratos[[#This Row],[Fecha de Inicio]]</calculatedColumnFormula>
    </tableColumn>
    <tableColumn id="11" name="% Ejecución" dataDxfId="6">
      <calculatedColumnFormula>ROUND(Contratos[[#This Row],[dias ejecutados]]/(Contratos[[#This Row],[Fecha Finalizacion Programada]]-Contratos[[#This Row],[Fecha de Inicio]])*100,2)</calculatedColumnFormula>
    </tableColumn>
    <tableColumn id="12" name="Recursos totales Ejecutados o pagados" dataDxfId="5" dataCellStyle="Millares"/>
    <tableColumn id="21" name="Recursos pendientes de ejecutar." dataDxfId="4" dataCellStyle="Millares"/>
    <tableColumn id="22" name="Cantidad de Adiciones/_x000a_prórrogas" dataDxfId="3"/>
    <tableColumn id="23" name="Vr. Adiciones" dataDxfId="2" dataCellStyle="Millares"/>
    <tableColumn id="24" name="Vr. Total con Adiciones" dataDxfId="1" dataCellStyle="Millares"/>
    <tableColumn id="20" name="Plazo total prorrogas (día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tabSelected="1" workbookViewId="0">
      <selection activeCell="G13" sqref="G13"/>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2" t="s">
        <v>119</v>
      </c>
      <c r="E3" s="53"/>
      <c r="F3" s="53"/>
      <c r="G3" s="54"/>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50</v>
      </c>
      <c r="D13" s="19" t="s">
        <v>3</v>
      </c>
      <c r="E13" s="8"/>
      <c r="F13" s="50" t="s">
        <v>51</v>
      </c>
      <c r="G13" s="21" t="s">
        <v>3</v>
      </c>
      <c r="H13" s="9"/>
    </row>
    <row r="14" spans="2:8" ht="15.75" thickBot="1" x14ac:dyDescent="0.3">
      <c r="B14" s="7"/>
      <c r="C14" s="22" t="s">
        <v>34</v>
      </c>
      <c r="D14" s="16">
        <v>1</v>
      </c>
      <c r="E14" s="8"/>
      <c r="F14" s="49" t="s">
        <v>76</v>
      </c>
      <c r="G14" s="16"/>
      <c r="H14" s="9"/>
    </row>
    <row r="15" spans="2:8" x14ac:dyDescent="0.25">
      <c r="B15" s="7"/>
      <c r="C15" s="22" t="s">
        <v>32</v>
      </c>
      <c r="D15" s="17">
        <v>2</v>
      </c>
      <c r="E15" s="8"/>
      <c r="F15" s="47" t="s">
        <v>81</v>
      </c>
      <c r="G15" s="17">
        <v>40</v>
      </c>
      <c r="H15" s="9"/>
    </row>
    <row r="16" spans="2:8" x14ac:dyDescent="0.25">
      <c r="B16" s="7"/>
      <c r="C16" s="22" t="s">
        <v>33</v>
      </c>
      <c r="D16" s="17">
        <v>1</v>
      </c>
      <c r="E16" s="8"/>
      <c r="F16" s="47" t="s">
        <v>77</v>
      </c>
      <c r="G16" s="17">
        <v>5</v>
      </c>
      <c r="H16" s="9"/>
    </row>
    <row r="17" spans="2:8" ht="15.75" thickBot="1" x14ac:dyDescent="0.3">
      <c r="B17" s="7"/>
      <c r="C17" s="22" t="s">
        <v>120</v>
      </c>
      <c r="D17" s="17">
        <v>45</v>
      </c>
      <c r="E17" s="8"/>
      <c r="F17" s="49" t="s">
        <v>42</v>
      </c>
      <c r="G17" s="17"/>
      <c r="H17" s="9"/>
    </row>
    <row r="18" spans="2:8" ht="15.75" thickBot="1" x14ac:dyDescent="0.3">
      <c r="B18" s="7"/>
      <c r="C18" s="20" t="s">
        <v>0</v>
      </c>
      <c r="D18" s="18">
        <v>49</v>
      </c>
      <c r="E18" s="8"/>
      <c r="F18" s="47" t="s">
        <v>80</v>
      </c>
      <c r="G18" s="17">
        <v>1</v>
      </c>
      <c r="H18" s="9"/>
    </row>
    <row r="19" spans="2:8" ht="15.75" thickBot="1" x14ac:dyDescent="0.3">
      <c r="B19" s="7"/>
      <c r="E19" s="8"/>
      <c r="F19" s="49" t="s">
        <v>41</v>
      </c>
      <c r="G19" s="17"/>
      <c r="H19" s="9"/>
    </row>
    <row r="20" spans="2:8" ht="15.75" thickBot="1" x14ac:dyDescent="0.3">
      <c r="B20" s="7"/>
      <c r="E20" s="8"/>
      <c r="F20" s="51" t="s">
        <v>80</v>
      </c>
      <c r="G20" s="17">
        <v>1</v>
      </c>
      <c r="H20" s="9"/>
    </row>
    <row r="21" spans="2:8" ht="15.75" thickBot="1" x14ac:dyDescent="0.3">
      <c r="B21" s="7"/>
      <c r="C21" s="8"/>
      <c r="D21" s="8"/>
      <c r="E21" s="8"/>
      <c r="F21" s="49" t="s">
        <v>88</v>
      </c>
      <c r="G21" s="17"/>
      <c r="H21" s="9"/>
    </row>
    <row r="22" spans="2:8" x14ac:dyDescent="0.25">
      <c r="B22" s="7"/>
      <c r="C22" s="8"/>
      <c r="D22" s="8"/>
      <c r="E22" s="8"/>
      <c r="F22" s="47" t="s">
        <v>80</v>
      </c>
      <c r="G22" s="17">
        <v>1</v>
      </c>
      <c r="H22" s="9"/>
    </row>
    <row r="23" spans="2:8" ht="15.75" thickBot="1" x14ac:dyDescent="0.3">
      <c r="B23" s="7"/>
      <c r="C23" s="8"/>
      <c r="D23" s="8"/>
      <c r="E23" s="8"/>
      <c r="F23" s="49" t="s">
        <v>84</v>
      </c>
      <c r="G23" s="17"/>
      <c r="H23" s="9"/>
    </row>
    <row r="24" spans="2:8" ht="15.75" thickBot="1" x14ac:dyDescent="0.3">
      <c r="B24" s="7"/>
      <c r="D24" s="8"/>
      <c r="E24" s="8"/>
      <c r="F24" s="47" t="s">
        <v>80</v>
      </c>
      <c r="G24" s="17">
        <v>1</v>
      </c>
      <c r="H24" s="9"/>
    </row>
    <row r="25" spans="2:8" ht="15.75" thickBot="1" x14ac:dyDescent="0.3">
      <c r="B25" s="7"/>
      <c r="D25" s="8"/>
      <c r="E25" s="8"/>
      <c r="F25" s="20" t="s">
        <v>0</v>
      </c>
      <c r="G25" s="18">
        <v>49</v>
      </c>
      <c r="H25" s="9"/>
    </row>
    <row r="26" spans="2:8" x14ac:dyDescent="0.25">
      <c r="B26" s="7"/>
      <c r="C26" s="48"/>
      <c r="D26" s="8"/>
      <c r="E26" s="8"/>
      <c r="H26" s="9"/>
    </row>
    <row r="27" spans="2:8" x14ac:dyDescent="0.25">
      <c r="B27" s="7"/>
      <c r="C27" s="48"/>
      <c r="D27" s="8"/>
      <c r="E27" s="8"/>
      <c r="H27" s="9"/>
    </row>
    <row r="28" spans="2:8" x14ac:dyDescent="0.25">
      <c r="B28" s="7"/>
      <c r="C28" s="48"/>
      <c r="D28" s="8"/>
      <c r="E28" s="8"/>
      <c r="H28" s="9"/>
    </row>
    <row r="29" spans="2:8" ht="15.75" thickBot="1" x14ac:dyDescent="0.3">
      <c r="B29" s="7"/>
      <c r="C29" s="48"/>
      <c r="D29" s="8"/>
      <c r="E29" s="8"/>
      <c r="H29" s="9"/>
    </row>
    <row r="30" spans="2:8" ht="15.75" thickBot="1" x14ac:dyDescent="0.3">
      <c r="B30" s="7"/>
      <c r="C30" s="48"/>
      <c r="D30" s="8"/>
      <c r="E30" s="8"/>
      <c r="H30" s="9"/>
    </row>
    <row r="31" spans="2:8" ht="15.75" thickBot="1" x14ac:dyDescent="0.3">
      <c r="B31" s="10"/>
      <c r="C31" s="11"/>
      <c r="D31" s="11"/>
      <c r="E31" s="11"/>
      <c r="F31" s="11"/>
      <c r="G31" s="11"/>
      <c r="H31" s="12"/>
    </row>
  </sheetData>
  <sheetProtection sheet="1" objects="1" scenarios="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9"/>
  <sheetViews>
    <sheetView showGridLines="0" topLeftCell="B1"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7" max="28" width="16.85546875" bestFit="1" customWidth="1"/>
    <col min="30" max="30" width="16.85546875" bestFit="1" customWidth="1"/>
    <col min="31" max="31" width="17.85546875" bestFit="1" customWidth="1"/>
    <col min="32" max="32" width="14.85546875" customWidth="1"/>
  </cols>
  <sheetData>
    <row r="2" spans="2:32" ht="41.25" customHeight="1" x14ac:dyDescent="0.25">
      <c r="B2" s="41" t="s">
        <v>119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row>
    <row r="3" spans="2:32" x14ac:dyDescent="0.25">
      <c r="E3" s="3"/>
    </row>
    <row r="4" spans="2:32" x14ac:dyDescent="0.25">
      <c r="B4" s="38" t="s">
        <v>45</v>
      </c>
      <c r="C4" s="36" t="s">
        <v>46</v>
      </c>
      <c r="D4" s="37" t="s">
        <v>47</v>
      </c>
      <c r="E4" s="3"/>
    </row>
    <row r="5" spans="2:32" x14ac:dyDescent="0.25">
      <c r="B5" s="35"/>
      <c r="C5" s="39">
        <v>44835</v>
      </c>
      <c r="D5" s="40">
        <v>44865</v>
      </c>
      <c r="E5" s="3"/>
    </row>
    <row r="6" spans="2:32" x14ac:dyDescent="0.25">
      <c r="B6" s="33"/>
      <c r="E6" s="3"/>
    </row>
    <row r="7" spans="2:32" x14ac:dyDescent="0.25">
      <c r="B7" s="34" t="s">
        <v>1</v>
      </c>
      <c r="C7" s="3"/>
      <c r="E7" s="2"/>
    </row>
    <row r="8" spans="2:32" ht="15.75" thickBot="1" x14ac:dyDescent="0.3">
      <c r="B8" s="2" t="s">
        <v>44</v>
      </c>
      <c r="C8" s="2"/>
      <c r="D8" s="2"/>
      <c r="E8" s="2"/>
    </row>
    <row r="9" spans="2:32" ht="18.75" customHeight="1" x14ac:dyDescent="0.25">
      <c r="B9" s="23" t="s">
        <v>31</v>
      </c>
      <c r="C9" s="24"/>
      <c r="D9" s="24"/>
      <c r="E9" s="24"/>
      <c r="F9" s="29"/>
      <c r="G9" s="29"/>
      <c r="H9" s="29"/>
      <c r="I9" s="29"/>
      <c r="J9" s="30"/>
      <c r="K9" s="26" t="s">
        <v>29</v>
      </c>
      <c r="L9" s="27"/>
      <c r="M9" s="27"/>
      <c r="N9" s="27"/>
      <c r="O9" s="27"/>
      <c r="P9" s="27"/>
      <c r="Q9" s="27"/>
      <c r="R9" s="28"/>
      <c r="S9" s="28"/>
      <c r="T9" s="23" t="s">
        <v>30</v>
      </c>
      <c r="U9" s="24"/>
      <c r="V9" s="24"/>
      <c r="W9" s="24"/>
      <c r="X9" s="24"/>
      <c r="Y9" s="24"/>
      <c r="Z9" s="24"/>
      <c r="AA9" s="24"/>
      <c r="AB9" s="24"/>
      <c r="AC9" s="24"/>
      <c r="AD9" s="24"/>
      <c r="AE9" s="25"/>
      <c r="AF9" s="25"/>
    </row>
    <row r="10" spans="2:32" ht="56.25" customHeight="1" thickBot="1" x14ac:dyDescent="0.3">
      <c r="B10" s="42" t="s">
        <v>4</v>
      </c>
      <c r="C10" s="43" t="s">
        <v>5</v>
      </c>
      <c r="D10" s="43" t="s">
        <v>37</v>
      </c>
      <c r="E10" s="43" t="s">
        <v>38</v>
      </c>
      <c r="F10" s="43" t="s">
        <v>27</v>
      </c>
      <c r="G10" s="43" t="s">
        <v>28</v>
      </c>
      <c r="H10" s="43" t="s">
        <v>26</v>
      </c>
      <c r="I10" s="43" t="s">
        <v>25</v>
      </c>
      <c r="J10" s="44" t="s">
        <v>9</v>
      </c>
      <c r="K10" s="45" t="s">
        <v>6</v>
      </c>
      <c r="L10" s="46" t="s">
        <v>7</v>
      </c>
      <c r="M10" s="46" t="s">
        <v>8</v>
      </c>
      <c r="N10" s="46" t="s">
        <v>48</v>
      </c>
      <c r="O10" s="46" t="s">
        <v>10</v>
      </c>
      <c r="P10" s="46" t="s">
        <v>11</v>
      </c>
      <c r="Q10" s="46" t="s">
        <v>12</v>
      </c>
      <c r="R10" s="46" t="s">
        <v>13</v>
      </c>
      <c r="S10" s="32" t="s">
        <v>43</v>
      </c>
      <c r="T10" s="42" t="s">
        <v>14</v>
      </c>
      <c r="U10" s="43" t="s">
        <v>15</v>
      </c>
      <c r="V10" s="43" t="s">
        <v>16</v>
      </c>
      <c r="W10" s="43" t="s">
        <v>17</v>
      </c>
      <c r="X10" s="43" t="s">
        <v>18</v>
      </c>
      <c r="Y10" s="43" t="s">
        <v>19</v>
      </c>
      <c r="Z10" s="43" t="s">
        <v>20</v>
      </c>
      <c r="AA10" s="43" t="s">
        <v>49</v>
      </c>
      <c r="AB10" s="43" t="s">
        <v>21</v>
      </c>
      <c r="AC10" s="43" t="s">
        <v>22</v>
      </c>
      <c r="AD10" s="43" t="s">
        <v>23</v>
      </c>
      <c r="AE10" s="43" t="s">
        <v>24</v>
      </c>
      <c r="AF10" s="44" t="s">
        <v>36</v>
      </c>
    </row>
    <row r="11" spans="2:32" x14ac:dyDescent="0.25">
      <c r="B11">
        <v>2022</v>
      </c>
      <c r="C11">
        <v>220402</v>
      </c>
      <c r="D11" t="s">
        <v>2</v>
      </c>
      <c r="E11" t="s">
        <v>54</v>
      </c>
      <c r="F11" t="s">
        <v>41</v>
      </c>
      <c r="G11" t="s">
        <v>80</v>
      </c>
      <c r="H11" t="s">
        <v>101</v>
      </c>
      <c r="I11" t="s">
        <v>78</v>
      </c>
      <c r="J11" t="s">
        <v>102</v>
      </c>
      <c r="K11" s="14" t="s">
        <v>34</v>
      </c>
      <c r="L11" s="1">
        <v>44838</v>
      </c>
      <c r="M11" t="s">
        <v>35</v>
      </c>
      <c r="N11" t="s">
        <v>35</v>
      </c>
      <c r="O11" s="31">
        <v>280415357</v>
      </c>
      <c r="P11" s="31">
        <v>71526735</v>
      </c>
      <c r="Q11" s="31">
        <v>351942092</v>
      </c>
      <c r="R11" s="14" t="s">
        <v>52</v>
      </c>
      <c r="S11">
        <v>360</v>
      </c>
      <c r="T11" s="1">
        <v>44727</v>
      </c>
      <c r="U11" s="1">
        <v>44757</v>
      </c>
      <c r="V11" s="14">
        <v>360</v>
      </c>
      <c r="W11" s="1">
        <v>45122</v>
      </c>
      <c r="X11">
        <v>280415357</v>
      </c>
      <c r="Y11" s="14">
        <f>$D$5-Contratos[[#This Row],[Fecha de Inicio]]</f>
        <v>108</v>
      </c>
      <c r="Z11">
        <f>ROUND(Contratos[[#This Row],[dias ejecutados]]/(Contratos[[#This Row],[Fecha Finalizacion Programada]]-Contratos[[#This Row],[Fecha de Inicio]])*100,2)</f>
        <v>29.59</v>
      </c>
      <c r="AA11" s="31">
        <v>224332285.59</v>
      </c>
      <c r="AB11" s="31">
        <v>127609806.41</v>
      </c>
      <c r="AC11" s="14">
        <v>1</v>
      </c>
      <c r="AD11" s="31">
        <v>71526735</v>
      </c>
      <c r="AE11" s="31">
        <v>351942092</v>
      </c>
      <c r="AF11" s="14">
        <v>360</v>
      </c>
    </row>
    <row r="12" spans="2:32" x14ac:dyDescent="0.25">
      <c r="B12">
        <v>2022</v>
      </c>
      <c r="C12">
        <v>220112</v>
      </c>
      <c r="D12" t="s">
        <v>2</v>
      </c>
      <c r="E12" s="14" t="s">
        <v>55</v>
      </c>
      <c r="F12" t="s">
        <v>76</v>
      </c>
      <c r="G12" t="s">
        <v>81</v>
      </c>
      <c r="H12" t="s">
        <v>96</v>
      </c>
      <c r="I12" t="s">
        <v>78</v>
      </c>
      <c r="J12" t="s">
        <v>97</v>
      </c>
      <c r="K12" s="14" t="s">
        <v>120</v>
      </c>
      <c r="L12" s="1">
        <v>44853</v>
      </c>
      <c r="M12" t="s">
        <v>35</v>
      </c>
      <c r="N12" t="s">
        <v>35</v>
      </c>
      <c r="O12" s="31">
        <v>77913000</v>
      </c>
      <c r="P12" s="31">
        <v>17314000</v>
      </c>
      <c r="Q12" s="31">
        <v>95227000</v>
      </c>
      <c r="R12" s="14">
        <v>60</v>
      </c>
      <c r="S12" s="14">
        <v>330</v>
      </c>
      <c r="T12" s="1">
        <v>44575</v>
      </c>
      <c r="U12" s="1">
        <v>44580</v>
      </c>
      <c r="V12" s="14">
        <v>270</v>
      </c>
      <c r="W12" s="1">
        <v>44914</v>
      </c>
      <c r="X12" s="14">
        <v>77913000</v>
      </c>
      <c r="Y12" s="14">
        <f>$D$5-Contratos[[#This Row],[Fecha de Inicio]]</f>
        <v>285</v>
      </c>
      <c r="Z12" s="14">
        <f>ROUND(Contratos[[#This Row],[dias ejecutados]]/(Contratos[[#This Row],[Fecha Finalizacion Programada]]-Contratos[[#This Row],[Fecha de Inicio]])*100,2)</f>
        <v>85.33</v>
      </c>
      <c r="AA12" s="31">
        <v>64061800</v>
      </c>
      <c r="AB12" s="31">
        <v>13851200</v>
      </c>
      <c r="AC12" s="14">
        <v>1</v>
      </c>
      <c r="AD12" s="31">
        <v>17314000</v>
      </c>
      <c r="AE12" s="31">
        <v>95227000</v>
      </c>
      <c r="AF12" s="14">
        <v>330</v>
      </c>
    </row>
    <row r="13" spans="2:32" x14ac:dyDescent="0.25">
      <c r="B13">
        <v>2022</v>
      </c>
      <c r="C13">
        <v>220152</v>
      </c>
      <c r="D13" t="s">
        <v>2</v>
      </c>
      <c r="E13" s="14" t="s">
        <v>56</v>
      </c>
      <c r="F13" t="s">
        <v>76</v>
      </c>
      <c r="G13" t="s">
        <v>81</v>
      </c>
      <c r="H13" t="s">
        <v>96</v>
      </c>
      <c r="I13" t="s">
        <v>78</v>
      </c>
      <c r="J13" t="s">
        <v>109</v>
      </c>
      <c r="K13" s="14" t="s">
        <v>120</v>
      </c>
      <c r="L13" s="1">
        <v>44853</v>
      </c>
      <c r="M13" t="s">
        <v>35</v>
      </c>
      <c r="N13" t="s">
        <v>35</v>
      </c>
      <c r="O13" s="31">
        <v>77256000</v>
      </c>
      <c r="P13" s="31">
        <v>20315467</v>
      </c>
      <c r="Q13" s="31">
        <v>97571467</v>
      </c>
      <c r="R13" s="14">
        <v>71</v>
      </c>
      <c r="S13" s="14">
        <v>341</v>
      </c>
      <c r="T13" s="1">
        <v>44578</v>
      </c>
      <c r="U13" s="1">
        <v>44580</v>
      </c>
      <c r="V13" s="14">
        <v>270</v>
      </c>
      <c r="W13" s="1">
        <v>44925</v>
      </c>
      <c r="X13" s="14">
        <v>77256000</v>
      </c>
      <c r="Y13" s="14">
        <f>$D$5-Contratos[[#This Row],[Fecha de Inicio]]</f>
        <v>285</v>
      </c>
      <c r="Z13" s="14">
        <f>ROUND(Contratos[[#This Row],[dias ejecutados]]/(Contratos[[#This Row],[Fecha Finalizacion Programada]]-Contratos[[#This Row],[Fecha de Inicio]])*100,2)</f>
        <v>82.61</v>
      </c>
      <c r="AA13" s="31">
        <v>63235467</v>
      </c>
      <c r="AB13" s="31">
        <v>14020533</v>
      </c>
      <c r="AC13" s="14">
        <v>1</v>
      </c>
      <c r="AD13" s="31">
        <v>20315467</v>
      </c>
      <c r="AE13" s="31">
        <v>97571467</v>
      </c>
      <c r="AF13" s="14">
        <v>341</v>
      </c>
    </row>
    <row r="14" spans="2:32" x14ac:dyDescent="0.25">
      <c r="B14">
        <v>2022</v>
      </c>
      <c r="C14">
        <v>220113</v>
      </c>
      <c r="D14" t="s">
        <v>2</v>
      </c>
      <c r="E14" s="14" t="s">
        <v>55</v>
      </c>
      <c r="F14" t="s">
        <v>76</v>
      </c>
      <c r="G14" t="s">
        <v>81</v>
      </c>
      <c r="H14" t="s">
        <v>96</v>
      </c>
      <c r="I14" t="s">
        <v>78</v>
      </c>
      <c r="J14" t="s">
        <v>97</v>
      </c>
      <c r="K14" s="14" t="s">
        <v>120</v>
      </c>
      <c r="L14" s="1">
        <v>44853</v>
      </c>
      <c r="M14" t="s">
        <v>35</v>
      </c>
      <c r="N14" t="s">
        <v>35</v>
      </c>
      <c r="O14" s="31">
        <v>77913000</v>
      </c>
      <c r="P14" s="31">
        <v>17314000</v>
      </c>
      <c r="Q14" s="31">
        <v>95227000</v>
      </c>
      <c r="R14" s="14">
        <v>60</v>
      </c>
      <c r="S14" s="14">
        <v>330</v>
      </c>
      <c r="T14" s="1">
        <v>44575</v>
      </c>
      <c r="U14" s="1">
        <v>44581</v>
      </c>
      <c r="V14" s="14">
        <v>270</v>
      </c>
      <c r="W14" s="1">
        <v>44915</v>
      </c>
      <c r="X14" s="14">
        <v>77913000</v>
      </c>
      <c r="Y14" s="14">
        <f>$D$5-Contratos[[#This Row],[Fecha de Inicio]]</f>
        <v>284</v>
      </c>
      <c r="Z14" s="14">
        <f>ROUND(Contratos[[#This Row],[dias ejecutados]]/(Contratos[[#This Row],[Fecha Finalizacion Programada]]-Contratos[[#This Row],[Fecha de Inicio]])*100,2)</f>
        <v>85.03</v>
      </c>
      <c r="AA14" s="31">
        <v>63773233</v>
      </c>
      <c r="AB14" s="31">
        <v>14139767</v>
      </c>
      <c r="AC14" s="14">
        <v>1</v>
      </c>
      <c r="AD14" s="31">
        <v>17314000</v>
      </c>
      <c r="AE14" s="31">
        <v>95227000</v>
      </c>
      <c r="AF14" s="14">
        <v>330</v>
      </c>
    </row>
    <row r="15" spans="2:32" x14ac:dyDescent="0.25">
      <c r="B15">
        <v>2022</v>
      </c>
      <c r="C15">
        <v>220265</v>
      </c>
      <c r="D15" t="s">
        <v>2</v>
      </c>
      <c r="E15" s="14" t="s">
        <v>57</v>
      </c>
      <c r="F15" t="s">
        <v>76</v>
      </c>
      <c r="G15" t="s">
        <v>81</v>
      </c>
      <c r="H15" t="s">
        <v>87</v>
      </c>
      <c r="I15" t="s">
        <v>78</v>
      </c>
      <c r="J15" t="s">
        <v>110</v>
      </c>
      <c r="K15" s="14" t="s">
        <v>120</v>
      </c>
      <c r="L15" s="1">
        <v>44862</v>
      </c>
      <c r="M15" t="s">
        <v>35</v>
      </c>
      <c r="N15" t="s">
        <v>35</v>
      </c>
      <c r="O15" s="31">
        <v>49149000</v>
      </c>
      <c r="P15" s="31">
        <v>10922000</v>
      </c>
      <c r="Q15" s="31">
        <v>60071000</v>
      </c>
      <c r="R15" s="14">
        <v>60</v>
      </c>
      <c r="S15" s="14">
        <v>330</v>
      </c>
      <c r="T15" s="1">
        <v>44582</v>
      </c>
      <c r="U15" s="1">
        <v>44593</v>
      </c>
      <c r="V15" s="14">
        <v>270</v>
      </c>
      <c r="W15" s="1">
        <v>44927</v>
      </c>
      <c r="X15" s="14">
        <v>49149000</v>
      </c>
      <c r="Y15" s="14">
        <f>$D$5-Contratos[[#This Row],[Fecha de Inicio]]</f>
        <v>272</v>
      </c>
      <c r="Z15" s="14">
        <f>ROUND(Contratos[[#This Row],[dias ejecutados]]/(Contratos[[#This Row],[Fecha Finalizacion Programada]]-Contratos[[#This Row],[Fecha de Inicio]])*100,2)</f>
        <v>81.44</v>
      </c>
      <c r="AA15" s="31">
        <v>43688000</v>
      </c>
      <c r="AB15" s="31">
        <v>5461000</v>
      </c>
      <c r="AC15" s="14">
        <v>1</v>
      </c>
      <c r="AD15" s="31">
        <v>10922000</v>
      </c>
      <c r="AE15" s="31">
        <v>60071000</v>
      </c>
      <c r="AF15" s="14">
        <v>330</v>
      </c>
    </row>
    <row r="16" spans="2:32" x14ac:dyDescent="0.25">
      <c r="B16">
        <v>2021</v>
      </c>
      <c r="C16">
        <v>210515</v>
      </c>
      <c r="D16" t="s">
        <v>2</v>
      </c>
      <c r="E16" s="14" t="s">
        <v>74</v>
      </c>
      <c r="F16" s="14" t="s">
        <v>88</v>
      </c>
      <c r="G16" s="14" t="s">
        <v>80</v>
      </c>
      <c r="H16" s="14" t="s">
        <v>83</v>
      </c>
      <c r="I16" s="14" t="s">
        <v>82</v>
      </c>
      <c r="J16" s="14" t="s">
        <v>118</v>
      </c>
      <c r="K16" s="14" t="s">
        <v>120</v>
      </c>
      <c r="L16" s="1">
        <v>44860</v>
      </c>
      <c r="M16" t="s">
        <v>35</v>
      </c>
      <c r="N16" t="s">
        <v>35</v>
      </c>
      <c r="O16" s="31">
        <v>173950100</v>
      </c>
      <c r="P16" s="31">
        <v>86975050</v>
      </c>
      <c r="Q16" s="31">
        <v>260925150</v>
      </c>
      <c r="R16" s="14">
        <v>180</v>
      </c>
      <c r="S16" s="14">
        <v>540</v>
      </c>
      <c r="T16" s="1">
        <v>44508</v>
      </c>
      <c r="U16" s="1">
        <v>44525</v>
      </c>
      <c r="V16" s="14">
        <v>360</v>
      </c>
      <c r="W16" s="1">
        <v>45071</v>
      </c>
      <c r="X16" s="14">
        <v>173950100</v>
      </c>
      <c r="Y16" s="14">
        <f>$D$5-Contratos[[#This Row],[Fecha de Inicio]]</f>
        <v>340</v>
      </c>
      <c r="Z16" s="14">
        <f>ROUND(Contratos[[#This Row],[dias ejecutados]]/(Contratos[[#This Row],[Fecha Finalizacion Programada]]-Contratos[[#This Row],[Fecha de Inicio]])*100,2)</f>
        <v>62.27</v>
      </c>
      <c r="AA16" s="31">
        <v>173950100</v>
      </c>
      <c r="AB16" s="31">
        <v>86975050</v>
      </c>
      <c r="AC16" s="14">
        <v>1</v>
      </c>
      <c r="AD16" s="31">
        <v>86975050</v>
      </c>
      <c r="AE16" s="31">
        <v>260925150</v>
      </c>
      <c r="AF16" s="14">
        <v>540</v>
      </c>
    </row>
    <row r="17" spans="2:32" x14ac:dyDescent="0.25">
      <c r="B17">
        <v>2022</v>
      </c>
      <c r="C17">
        <v>220391</v>
      </c>
      <c r="D17" t="s">
        <v>53</v>
      </c>
      <c r="E17" s="14" t="s">
        <v>58</v>
      </c>
      <c r="F17" t="s">
        <v>84</v>
      </c>
      <c r="G17" t="s">
        <v>80</v>
      </c>
      <c r="H17" t="s">
        <v>83</v>
      </c>
      <c r="I17" t="s">
        <v>82</v>
      </c>
      <c r="J17" t="s">
        <v>115</v>
      </c>
      <c r="K17" s="14" t="s">
        <v>120</v>
      </c>
      <c r="L17" s="1">
        <v>44862</v>
      </c>
      <c r="M17" t="s">
        <v>35</v>
      </c>
      <c r="N17" t="s">
        <v>35</v>
      </c>
      <c r="O17" s="31">
        <v>169504743</v>
      </c>
      <c r="P17" s="31">
        <v>84746364</v>
      </c>
      <c r="Q17" s="31">
        <v>254251107</v>
      </c>
      <c r="R17" s="14">
        <v>90</v>
      </c>
      <c r="S17" s="14">
        <v>270</v>
      </c>
      <c r="T17" s="1">
        <v>44712</v>
      </c>
      <c r="U17" s="1">
        <v>44728</v>
      </c>
      <c r="V17" s="14">
        <v>180</v>
      </c>
      <c r="W17" s="1">
        <v>45001</v>
      </c>
      <c r="X17" s="14">
        <v>169504743</v>
      </c>
      <c r="Y17" s="14">
        <f>$D$5-Contratos[[#This Row],[Fecha de Inicio]]</f>
        <v>137</v>
      </c>
      <c r="Z17" s="14">
        <f>ROUND(Contratos[[#This Row],[dias ejecutados]]/(Contratos[[#This Row],[Fecha Finalizacion Programada]]-Contratos[[#This Row],[Fecha de Inicio]])*100,2)</f>
        <v>50.18</v>
      </c>
      <c r="AA17" s="31">
        <v>101362692</v>
      </c>
      <c r="AB17" s="31">
        <v>152888415</v>
      </c>
      <c r="AC17" s="14">
        <v>1</v>
      </c>
      <c r="AD17" s="31">
        <v>84746364</v>
      </c>
      <c r="AE17" s="31">
        <v>254251107</v>
      </c>
      <c r="AF17" s="14">
        <v>270</v>
      </c>
    </row>
    <row r="18" spans="2:32" x14ac:dyDescent="0.25">
      <c r="B18">
        <v>2022</v>
      </c>
      <c r="C18">
        <v>220066</v>
      </c>
      <c r="D18" t="s">
        <v>2</v>
      </c>
      <c r="E18" s="14" t="s">
        <v>59</v>
      </c>
      <c r="F18" t="s">
        <v>76</v>
      </c>
      <c r="G18" t="s">
        <v>81</v>
      </c>
      <c r="H18" t="s">
        <v>90</v>
      </c>
      <c r="I18" t="s">
        <v>78</v>
      </c>
      <c r="J18" t="s">
        <v>104</v>
      </c>
      <c r="K18" s="14" t="s">
        <v>120</v>
      </c>
      <c r="L18" s="1">
        <v>44845</v>
      </c>
      <c r="M18" t="s">
        <v>35</v>
      </c>
      <c r="N18" t="s">
        <v>35</v>
      </c>
      <c r="O18" s="31">
        <v>36288000</v>
      </c>
      <c r="P18" s="31">
        <v>10886400</v>
      </c>
      <c r="Q18" s="31">
        <v>47174400</v>
      </c>
      <c r="R18" s="14">
        <v>82</v>
      </c>
      <c r="S18" s="14">
        <v>352</v>
      </c>
      <c r="T18" s="1">
        <v>44573</v>
      </c>
      <c r="U18" s="1">
        <v>44586</v>
      </c>
      <c r="V18" s="14">
        <v>270</v>
      </c>
      <c r="W18" s="1">
        <v>44942</v>
      </c>
      <c r="X18" s="14">
        <v>36288000</v>
      </c>
      <c r="Y18" s="14">
        <f>$D$5-Contratos[[#This Row],[Fecha de Inicio]]</f>
        <v>279</v>
      </c>
      <c r="Z18" s="14">
        <f>ROUND(Contratos[[#This Row],[dias ejecutados]]/(Contratos[[#This Row],[Fecha Finalizacion Programada]]-Contratos[[#This Row],[Fecha de Inicio]])*100,2)</f>
        <v>78.37</v>
      </c>
      <c r="AA18" s="31">
        <v>29030400</v>
      </c>
      <c r="AB18" s="31">
        <v>7257600</v>
      </c>
      <c r="AC18" s="14">
        <v>1</v>
      </c>
      <c r="AD18" s="31">
        <v>10886400</v>
      </c>
      <c r="AE18" s="31">
        <v>47174400</v>
      </c>
      <c r="AF18" s="14">
        <v>352</v>
      </c>
    </row>
    <row r="19" spans="2:32" x14ac:dyDescent="0.25">
      <c r="B19">
        <v>2022</v>
      </c>
      <c r="C19">
        <v>220237</v>
      </c>
      <c r="D19" t="s">
        <v>2</v>
      </c>
      <c r="E19" s="14" t="s">
        <v>60</v>
      </c>
      <c r="F19" t="s">
        <v>76</v>
      </c>
      <c r="G19" t="s">
        <v>81</v>
      </c>
      <c r="H19" t="s">
        <v>90</v>
      </c>
      <c r="I19" t="s">
        <v>78</v>
      </c>
      <c r="J19" t="s">
        <v>108</v>
      </c>
      <c r="K19" s="14" t="s">
        <v>120</v>
      </c>
      <c r="L19" s="1">
        <v>44845</v>
      </c>
      <c r="M19" t="s">
        <v>35</v>
      </c>
      <c r="N19" t="s">
        <v>35</v>
      </c>
      <c r="O19" s="31">
        <v>56958000</v>
      </c>
      <c r="P19" s="31">
        <v>3797200</v>
      </c>
      <c r="Q19" s="31">
        <v>60755200</v>
      </c>
      <c r="R19" s="14">
        <v>23</v>
      </c>
      <c r="S19" s="14">
        <v>353</v>
      </c>
      <c r="T19" s="1">
        <v>44581</v>
      </c>
      <c r="U19" s="1">
        <v>44585</v>
      </c>
      <c r="V19" s="14">
        <v>330</v>
      </c>
      <c r="W19" s="1">
        <v>44942</v>
      </c>
      <c r="X19" s="14">
        <v>56958000</v>
      </c>
      <c r="Y19" s="14">
        <f>$D$5-Contratos[[#This Row],[Fecha de Inicio]]</f>
        <v>280</v>
      </c>
      <c r="Z19" s="14">
        <f>ROUND(Contratos[[#This Row],[dias ejecutados]]/(Contratos[[#This Row],[Fecha Finalizacion Programada]]-Contratos[[#This Row],[Fecha de Inicio]])*100,2)</f>
        <v>78.430000000000007</v>
      </c>
      <c r="AA19" s="31">
        <v>37454200</v>
      </c>
      <c r="AB19" s="31">
        <v>19503800</v>
      </c>
      <c r="AC19" s="14">
        <v>1</v>
      </c>
      <c r="AD19" s="31">
        <v>3797200</v>
      </c>
      <c r="AE19" s="31">
        <v>60755200</v>
      </c>
      <c r="AF19" s="14">
        <v>353</v>
      </c>
    </row>
    <row r="20" spans="2:32" x14ac:dyDescent="0.25">
      <c r="B20">
        <v>2022</v>
      </c>
      <c r="C20">
        <v>220096</v>
      </c>
      <c r="D20" t="s">
        <v>2</v>
      </c>
      <c r="E20" s="14" t="s">
        <v>59</v>
      </c>
      <c r="F20" t="s">
        <v>76</v>
      </c>
      <c r="G20" t="s">
        <v>81</v>
      </c>
      <c r="H20" t="s">
        <v>90</v>
      </c>
      <c r="I20" t="s">
        <v>78</v>
      </c>
      <c r="J20" t="s">
        <v>104</v>
      </c>
      <c r="K20" s="14" t="s">
        <v>120</v>
      </c>
      <c r="L20" s="1">
        <v>44846</v>
      </c>
      <c r="M20" t="s">
        <v>35</v>
      </c>
      <c r="N20" t="s">
        <v>35</v>
      </c>
      <c r="O20" s="31">
        <v>36288000</v>
      </c>
      <c r="P20" s="31">
        <v>10886400</v>
      </c>
      <c r="Q20" s="31">
        <v>47174400</v>
      </c>
      <c r="R20" s="14">
        <v>82</v>
      </c>
      <c r="S20" s="14">
        <v>352</v>
      </c>
      <c r="T20" s="1">
        <v>44574</v>
      </c>
      <c r="U20" s="1">
        <v>44586</v>
      </c>
      <c r="V20" s="14">
        <v>270</v>
      </c>
      <c r="W20" s="1">
        <v>44942</v>
      </c>
      <c r="X20" s="14">
        <v>36288000</v>
      </c>
      <c r="Y20" s="14">
        <f>$D$5-Contratos[[#This Row],[Fecha de Inicio]]</f>
        <v>279</v>
      </c>
      <c r="Z20" s="14">
        <f>ROUND(Contratos[[#This Row],[dias ejecutados]]/(Contratos[[#This Row],[Fecha Finalizacion Programada]]-Contratos[[#This Row],[Fecha de Inicio]])*100,2)</f>
        <v>78.37</v>
      </c>
      <c r="AA20" s="31">
        <v>29030400</v>
      </c>
      <c r="AB20" s="31">
        <v>7257600</v>
      </c>
      <c r="AC20" s="14">
        <v>1</v>
      </c>
      <c r="AD20" s="31">
        <v>10886400</v>
      </c>
      <c r="AE20" s="31">
        <v>47174400</v>
      </c>
      <c r="AF20" s="14">
        <v>352</v>
      </c>
    </row>
    <row r="21" spans="2:32" x14ac:dyDescent="0.25">
      <c r="B21">
        <v>2022</v>
      </c>
      <c r="C21">
        <v>220004</v>
      </c>
      <c r="D21" t="s">
        <v>2</v>
      </c>
      <c r="E21" s="14" t="s">
        <v>61</v>
      </c>
      <c r="F21" t="s">
        <v>76</v>
      </c>
      <c r="G21" t="s">
        <v>77</v>
      </c>
      <c r="H21" t="s">
        <v>90</v>
      </c>
      <c r="I21" t="s">
        <v>78</v>
      </c>
      <c r="J21" t="s">
        <v>89</v>
      </c>
      <c r="K21" s="14" t="s">
        <v>120</v>
      </c>
      <c r="L21" s="1">
        <v>44844</v>
      </c>
      <c r="M21" t="s">
        <v>35</v>
      </c>
      <c r="N21" t="s">
        <v>35</v>
      </c>
      <c r="O21" s="31">
        <v>16597098</v>
      </c>
      <c r="P21" s="31">
        <v>5716778</v>
      </c>
      <c r="Q21" s="31">
        <v>22313876</v>
      </c>
      <c r="R21" s="14">
        <v>93</v>
      </c>
      <c r="S21" s="14">
        <v>363</v>
      </c>
      <c r="T21" s="1">
        <v>44572</v>
      </c>
      <c r="U21" s="1">
        <v>44574</v>
      </c>
      <c r="V21" s="14">
        <v>270</v>
      </c>
      <c r="W21" s="1">
        <v>44942</v>
      </c>
      <c r="X21" s="14">
        <v>16597098</v>
      </c>
      <c r="Y21" s="14">
        <f>$D$5-Contratos[[#This Row],[Fecha de Inicio]]</f>
        <v>291</v>
      </c>
      <c r="Z21" s="14">
        <f>ROUND(Contratos[[#This Row],[dias ejecutados]]/(Contratos[[#This Row],[Fecha Finalizacion Programada]]-Contratos[[#This Row],[Fecha de Inicio]])*100,2)</f>
        <v>79.08</v>
      </c>
      <c r="AA21" s="31">
        <v>14015327</v>
      </c>
      <c r="AB21" s="31">
        <v>2581771</v>
      </c>
      <c r="AC21" s="14">
        <v>1</v>
      </c>
      <c r="AD21" s="31">
        <v>5716778</v>
      </c>
      <c r="AE21" s="31">
        <v>22313876</v>
      </c>
      <c r="AF21" s="14">
        <v>363</v>
      </c>
    </row>
    <row r="22" spans="2:32" x14ac:dyDescent="0.25">
      <c r="B22">
        <v>2022</v>
      </c>
      <c r="C22">
        <v>220067</v>
      </c>
      <c r="D22" t="s">
        <v>2</v>
      </c>
      <c r="E22" s="14" t="s">
        <v>59</v>
      </c>
      <c r="F22" t="s">
        <v>76</v>
      </c>
      <c r="G22" t="s">
        <v>81</v>
      </c>
      <c r="H22" t="s">
        <v>90</v>
      </c>
      <c r="I22" t="s">
        <v>78</v>
      </c>
      <c r="J22" t="s">
        <v>104</v>
      </c>
      <c r="K22" s="14" t="s">
        <v>120</v>
      </c>
      <c r="L22" s="1">
        <v>44845</v>
      </c>
      <c r="M22" t="s">
        <v>35</v>
      </c>
      <c r="N22" t="s">
        <v>35</v>
      </c>
      <c r="O22" s="31">
        <v>36288000</v>
      </c>
      <c r="P22" s="31">
        <v>11558400</v>
      </c>
      <c r="Q22" s="31">
        <v>47846400</v>
      </c>
      <c r="R22" s="14">
        <v>87</v>
      </c>
      <c r="S22" s="14">
        <v>357</v>
      </c>
      <c r="T22" s="1">
        <v>44573</v>
      </c>
      <c r="U22" s="1">
        <v>44581</v>
      </c>
      <c r="V22" s="14">
        <v>270</v>
      </c>
      <c r="W22" s="1">
        <v>44942</v>
      </c>
      <c r="X22" s="14">
        <v>36288000</v>
      </c>
      <c r="Y22" s="14">
        <f>$D$5-Contratos[[#This Row],[Fecha de Inicio]]</f>
        <v>284</v>
      </c>
      <c r="Z22" s="14">
        <f>ROUND(Contratos[[#This Row],[dias ejecutados]]/(Contratos[[#This Row],[Fecha Finalizacion Programada]]-Contratos[[#This Row],[Fecha de Inicio]])*100,2)</f>
        <v>78.67</v>
      </c>
      <c r="AA22" s="31">
        <v>29702400</v>
      </c>
      <c r="AB22" s="31">
        <v>6585600</v>
      </c>
      <c r="AC22" s="14">
        <v>1</v>
      </c>
      <c r="AD22" s="31">
        <v>11558400</v>
      </c>
      <c r="AE22" s="31">
        <v>47846400</v>
      </c>
      <c r="AF22" s="14">
        <v>357</v>
      </c>
    </row>
    <row r="23" spans="2:32" x14ac:dyDescent="0.25">
      <c r="B23">
        <v>2022</v>
      </c>
      <c r="C23">
        <v>220005</v>
      </c>
      <c r="D23" t="s">
        <v>2</v>
      </c>
      <c r="E23" s="14" t="s">
        <v>61</v>
      </c>
      <c r="F23" t="s">
        <v>76</v>
      </c>
      <c r="G23" t="s">
        <v>77</v>
      </c>
      <c r="H23" t="s">
        <v>90</v>
      </c>
      <c r="I23" t="s">
        <v>78</v>
      </c>
      <c r="J23" t="s">
        <v>89</v>
      </c>
      <c r="K23" s="14" t="s">
        <v>120</v>
      </c>
      <c r="L23" s="1">
        <v>44844</v>
      </c>
      <c r="M23" t="s">
        <v>35</v>
      </c>
      <c r="N23" t="s">
        <v>35</v>
      </c>
      <c r="O23" s="31">
        <v>16597098</v>
      </c>
      <c r="P23" s="31">
        <v>5716778</v>
      </c>
      <c r="Q23" s="31">
        <v>22313876</v>
      </c>
      <c r="R23" s="14">
        <v>93</v>
      </c>
      <c r="S23" s="14">
        <v>363</v>
      </c>
      <c r="T23" s="1">
        <v>44572</v>
      </c>
      <c r="U23" s="1">
        <v>44574</v>
      </c>
      <c r="V23" s="14">
        <v>270</v>
      </c>
      <c r="W23" s="1">
        <v>44942</v>
      </c>
      <c r="X23" s="14">
        <v>16597098</v>
      </c>
      <c r="Y23" s="14">
        <f>$D$5-Contratos[[#This Row],[Fecha de Inicio]]</f>
        <v>291</v>
      </c>
      <c r="Z23" s="14">
        <f>ROUND(Contratos[[#This Row],[dias ejecutados]]/(Contratos[[#This Row],[Fecha Finalizacion Programada]]-Contratos[[#This Row],[Fecha de Inicio]])*100,2)</f>
        <v>79.08</v>
      </c>
      <c r="AA23" s="31">
        <v>14015327</v>
      </c>
      <c r="AB23" s="31">
        <v>2581771</v>
      </c>
      <c r="AC23" s="14">
        <v>1</v>
      </c>
      <c r="AD23" s="31">
        <v>5716778</v>
      </c>
      <c r="AE23" s="31">
        <v>22313876</v>
      </c>
      <c r="AF23" s="14">
        <v>363</v>
      </c>
    </row>
    <row r="24" spans="2:32" x14ac:dyDescent="0.25">
      <c r="B24">
        <v>2022</v>
      </c>
      <c r="C24">
        <v>220003</v>
      </c>
      <c r="D24" t="s">
        <v>2</v>
      </c>
      <c r="E24" s="14" t="s">
        <v>61</v>
      </c>
      <c r="F24" t="s">
        <v>76</v>
      </c>
      <c r="G24" t="s">
        <v>77</v>
      </c>
      <c r="H24" t="s">
        <v>90</v>
      </c>
      <c r="I24" t="s">
        <v>78</v>
      </c>
      <c r="J24" t="s">
        <v>89</v>
      </c>
      <c r="K24" s="14" t="s">
        <v>120</v>
      </c>
      <c r="L24" s="1">
        <v>44844</v>
      </c>
      <c r="M24" t="s">
        <v>35</v>
      </c>
      <c r="N24" t="s">
        <v>35</v>
      </c>
      <c r="O24" s="31">
        <v>16597098</v>
      </c>
      <c r="P24" s="31">
        <v>5778249</v>
      </c>
      <c r="Q24" s="31">
        <v>22375347</v>
      </c>
      <c r="R24" s="14">
        <v>94</v>
      </c>
      <c r="S24" s="14">
        <v>364</v>
      </c>
      <c r="T24" s="1">
        <v>44572</v>
      </c>
      <c r="U24" s="1">
        <v>44573</v>
      </c>
      <c r="V24" s="14">
        <v>270</v>
      </c>
      <c r="W24" s="1">
        <v>44942</v>
      </c>
      <c r="X24" s="14">
        <v>16597098</v>
      </c>
      <c r="Y24" s="14">
        <f>$D$5-Contratos[[#This Row],[Fecha de Inicio]]</f>
        <v>292</v>
      </c>
      <c r="Z24" s="14">
        <f>ROUND(Contratos[[#This Row],[dias ejecutados]]/(Contratos[[#This Row],[Fecha Finalizacion Programada]]-Contratos[[#This Row],[Fecha de Inicio]])*100,2)</f>
        <v>79.13</v>
      </c>
      <c r="AA24" s="31">
        <v>14076797</v>
      </c>
      <c r="AB24" s="31">
        <v>2520301</v>
      </c>
      <c r="AC24" s="14">
        <v>1</v>
      </c>
      <c r="AD24" s="31">
        <v>5778249</v>
      </c>
      <c r="AE24" s="31">
        <v>22375347</v>
      </c>
      <c r="AF24" s="14">
        <v>364</v>
      </c>
    </row>
    <row r="25" spans="2:32" x14ac:dyDescent="0.25">
      <c r="B25">
        <v>2022</v>
      </c>
      <c r="C25">
        <v>220002</v>
      </c>
      <c r="D25" t="s">
        <v>2</v>
      </c>
      <c r="E25" s="14" t="s">
        <v>61</v>
      </c>
      <c r="F25" t="s">
        <v>76</v>
      </c>
      <c r="G25" t="s">
        <v>77</v>
      </c>
      <c r="H25" t="s">
        <v>90</v>
      </c>
      <c r="I25" t="s">
        <v>78</v>
      </c>
      <c r="J25" t="s">
        <v>89</v>
      </c>
      <c r="K25" s="14" t="s">
        <v>120</v>
      </c>
      <c r="L25" s="1">
        <v>44845</v>
      </c>
      <c r="M25" t="s">
        <v>35</v>
      </c>
      <c r="N25" t="s">
        <v>35</v>
      </c>
      <c r="O25" s="31">
        <v>16597098</v>
      </c>
      <c r="P25" s="31">
        <v>5225012</v>
      </c>
      <c r="Q25" s="31">
        <v>21822110</v>
      </c>
      <c r="R25" s="14">
        <v>86</v>
      </c>
      <c r="S25" s="14">
        <v>356</v>
      </c>
      <c r="T25" s="1">
        <v>44572</v>
      </c>
      <c r="U25" s="1">
        <v>44582</v>
      </c>
      <c r="V25" s="14">
        <v>270</v>
      </c>
      <c r="W25" s="1">
        <v>44942</v>
      </c>
      <c r="X25" s="14">
        <v>16597098</v>
      </c>
      <c r="Y25" s="14">
        <f>$D$5-Contratos[[#This Row],[Fecha de Inicio]]</f>
        <v>283</v>
      </c>
      <c r="Z25" s="14">
        <f>ROUND(Contratos[[#This Row],[dias ejecutados]]/(Contratos[[#This Row],[Fecha Finalizacion Programada]]-Contratos[[#This Row],[Fecha de Inicio]])*100,2)</f>
        <v>78.61</v>
      </c>
      <c r="AA25" s="31">
        <v>13523561</v>
      </c>
      <c r="AB25" s="31">
        <v>3073537</v>
      </c>
      <c r="AC25" s="14">
        <v>1</v>
      </c>
      <c r="AD25" s="31">
        <v>5225012</v>
      </c>
      <c r="AE25" s="31">
        <v>21822110</v>
      </c>
      <c r="AF25" s="14">
        <v>356</v>
      </c>
    </row>
    <row r="26" spans="2:32" x14ac:dyDescent="0.25">
      <c r="B26">
        <v>2022</v>
      </c>
      <c r="C26">
        <v>220147</v>
      </c>
      <c r="D26" t="s">
        <v>2</v>
      </c>
      <c r="E26" s="14" t="s">
        <v>59</v>
      </c>
      <c r="F26" t="s">
        <v>76</v>
      </c>
      <c r="G26" t="s">
        <v>81</v>
      </c>
      <c r="H26" t="s">
        <v>90</v>
      </c>
      <c r="I26" t="s">
        <v>78</v>
      </c>
      <c r="J26" t="s">
        <v>104</v>
      </c>
      <c r="K26" s="14" t="s">
        <v>120</v>
      </c>
      <c r="L26" s="1">
        <v>44844</v>
      </c>
      <c r="M26" t="s">
        <v>35</v>
      </c>
      <c r="N26" t="s">
        <v>35</v>
      </c>
      <c r="O26" s="31">
        <v>36288000</v>
      </c>
      <c r="P26" s="31">
        <v>11827200</v>
      </c>
      <c r="Q26" s="31">
        <v>48115200</v>
      </c>
      <c r="R26" s="14">
        <v>89</v>
      </c>
      <c r="S26" s="14">
        <v>359</v>
      </c>
      <c r="T26" s="1">
        <v>44575</v>
      </c>
      <c r="U26" s="1">
        <v>44579</v>
      </c>
      <c r="V26" s="14">
        <v>270</v>
      </c>
      <c r="W26" s="1">
        <v>44942</v>
      </c>
      <c r="X26" s="14">
        <v>36288000</v>
      </c>
      <c r="Y26" s="14">
        <f>$D$5-Contratos[[#This Row],[Fecha de Inicio]]</f>
        <v>286</v>
      </c>
      <c r="Z26" s="14">
        <f>ROUND(Contratos[[#This Row],[dias ejecutados]]/(Contratos[[#This Row],[Fecha Finalizacion Programada]]-Contratos[[#This Row],[Fecha de Inicio]])*100,2)</f>
        <v>78.790000000000006</v>
      </c>
      <c r="AA26" s="31">
        <v>29971200</v>
      </c>
      <c r="AB26" s="31">
        <v>6316800</v>
      </c>
      <c r="AC26" s="14">
        <v>1</v>
      </c>
      <c r="AD26" s="31">
        <v>11827200</v>
      </c>
      <c r="AE26" s="31">
        <v>48115200</v>
      </c>
      <c r="AF26" s="14">
        <v>359</v>
      </c>
    </row>
    <row r="27" spans="2:32" x14ac:dyDescent="0.25">
      <c r="B27">
        <v>2022</v>
      </c>
      <c r="C27">
        <v>220126</v>
      </c>
      <c r="D27" t="s">
        <v>2</v>
      </c>
      <c r="E27" s="14" t="s">
        <v>59</v>
      </c>
      <c r="F27" t="s">
        <v>76</v>
      </c>
      <c r="G27" t="s">
        <v>81</v>
      </c>
      <c r="H27" t="s">
        <v>90</v>
      </c>
      <c r="I27" t="s">
        <v>78</v>
      </c>
      <c r="J27" t="s">
        <v>104</v>
      </c>
      <c r="K27" s="14" t="s">
        <v>120</v>
      </c>
      <c r="L27" s="1">
        <v>44844</v>
      </c>
      <c r="M27" t="s">
        <v>35</v>
      </c>
      <c r="N27" t="s">
        <v>35</v>
      </c>
      <c r="O27" s="31">
        <v>36288000</v>
      </c>
      <c r="P27" s="31">
        <v>11827200</v>
      </c>
      <c r="Q27" s="31">
        <v>48115200</v>
      </c>
      <c r="R27" s="14">
        <v>89</v>
      </c>
      <c r="S27" s="14">
        <v>359</v>
      </c>
      <c r="T27" s="1">
        <v>44574</v>
      </c>
      <c r="U27" s="1">
        <v>44579</v>
      </c>
      <c r="V27" s="14">
        <v>270</v>
      </c>
      <c r="W27" s="1">
        <v>44942</v>
      </c>
      <c r="X27" s="14">
        <v>36288000</v>
      </c>
      <c r="Y27" s="14">
        <f>$D$5-Contratos[[#This Row],[Fecha de Inicio]]</f>
        <v>286</v>
      </c>
      <c r="Z27" s="14">
        <f>ROUND(Contratos[[#This Row],[dias ejecutados]]/(Contratos[[#This Row],[Fecha Finalizacion Programada]]-Contratos[[#This Row],[Fecha de Inicio]])*100,2)</f>
        <v>78.790000000000006</v>
      </c>
      <c r="AA27" s="31">
        <v>29971200</v>
      </c>
      <c r="AB27" s="31">
        <v>6316800</v>
      </c>
      <c r="AC27" s="14">
        <v>1</v>
      </c>
      <c r="AD27" s="31">
        <v>11827200</v>
      </c>
      <c r="AE27" s="31">
        <v>48115200</v>
      </c>
      <c r="AF27" s="14">
        <v>359</v>
      </c>
    </row>
    <row r="28" spans="2:32" x14ac:dyDescent="0.25">
      <c r="B28">
        <v>2022</v>
      </c>
      <c r="C28">
        <v>220121</v>
      </c>
      <c r="D28" t="s">
        <v>2</v>
      </c>
      <c r="E28" s="14" t="s">
        <v>59</v>
      </c>
      <c r="F28" t="s">
        <v>76</v>
      </c>
      <c r="G28" t="s">
        <v>81</v>
      </c>
      <c r="H28" t="s">
        <v>90</v>
      </c>
      <c r="I28" t="s">
        <v>78</v>
      </c>
      <c r="J28" t="s">
        <v>104</v>
      </c>
      <c r="K28" s="14" t="s">
        <v>120</v>
      </c>
      <c r="L28" s="1">
        <v>44844</v>
      </c>
      <c r="M28" t="s">
        <v>35</v>
      </c>
      <c r="N28" t="s">
        <v>35</v>
      </c>
      <c r="O28" s="31">
        <v>36288000</v>
      </c>
      <c r="P28" s="31">
        <v>11827200</v>
      </c>
      <c r="Q28" s="31">
        <v>48115200</v>
      </c>
      <c r="R28" s="14">
        <v>89</v>
      </c>
      <c r="S28" s="14">
        <v>359</v>
      </c>
      <c r="T28" s="1">
        <v>44575</v>
      </c>
      <c r="U28" s="1">
        <v>44579</v>
      </c>
      <c r="V28" s="14">
        <v>270</v>
      </c>
      <c r="W28" s="1">
        <v>44942</v>
      </c>
      <c r="X28" s="14">
        <v>36288000</v>
      </c>
      <c r="Y28" s="14">
        <f>$D$5-Contratos[[#This Row],[Fecha de Inicio]]</f>
        <v>286</v>
      </c>
      <c r="Z28" s="14">
        <f>ROUND(Contratos[[#This Row],[dias ejecutados]]/(Contratos[[#This Row],[Fecha Finalizacion Programada]]-Contratos[[#This Row],[Fecha de Inicio]])*100,2)</f>
        <v>78.790000000000006</v>
      </c>
      <c r="AA28" s="31">
        <v>29971200</v>
      </c>
      <c r="AB28" s="31">
        <v>6316800</v>
      </c>
      <c r="AC28" s="14">
        <v>1</v>
      </c>
      <c r="AD28" s="31">
        <v>11827200</v>
      </c>
      <c r="AE28" s="31">
        <v>48115200</v>
      </c>
      <c r="AF28" s="14">
        <v>359</v>
      </c>
    </row>
    <row r="29" spans="2:32" x14ac:dyDescent="0.25">
      <c r="B29">
        <v>2022</v>
      </c>
      <c r="C29">
        <v>220065</v>
      </c>
      <c r="D29" t="s">
        <v>2</v>
      </c>
      <c r="E29" s="14" t="s">
        <v>59</v>
      </c>
      <c r="F29" t="s">
        <v>76</v>
      </c>
      <c r="G29" t="s">
        <v>81</v>
      </c>
      <c r="H29" t="s">
        <v>90</v>
      </c>
      <c r="I29" t="s">
        <v>78</v>
      </c>
      <c r="J29" t="s">
        <v>104</v>
      </c>
      <c r="K29" s="14" t="s">
        <v>120</v>
      </c>
      <c r="L29" s="1">
        <v>44844</v>
      </c>
      <c r="M29" t="s">
        <v>35</v>
      </c>
      <c r="N29" t="s">
        <v>35</v>
      </c>
      <c r="O29" s="31">
        <v>36288000</v>
      </c>
      <c r="P29" s="31">
        <v>11827200</v>
      </c>
      <c r="Q29" s="31">
        <v>48115200</v>
      </c>
      <c r="R29" s="14">
        <v>89</v>
      </c>
      <c r="S29" s="14">
        <v>359</v>
      </c>
      <c r="T29" s="1">
        <v>44573</v>
      </c>
      <c r="U29" s="1">
        <v>44579</v>
      </c>
      <c r="V29" s="14">
        <v>270</v>
      </c>
      <c r="W29" s="1">
        <v>44942</v>
      </c>
      <c r="X29" s="14">
        <v>36288000</v>
      </c>
      <c r="Y29" s="14">
        <f>$D$5-Contratos[[#This Row],[Fecha de Inicio]]</f>
        <v>286</v>
      </c>
      <c r="Z29" s="14">
        <f>ROUND(Contratos[[#This Row],[dias ejecutados]]/(Contratos[[#This Row],[Fecha Finalizacion Programada]]-Contratos[[#This Row],[Fecha de Inicio]])*100,2)</f>
        <v>78.790000000000006</v>
      </c>
      <c r="AA29" s="31">
        <v>29971200</v>
      </c>
      <c r="AB29" s="31">
        <v>6316800</v>
      </c>
      <c r="AC29" s="14">
        <v>1</v>
      </c>
      <c r="AD29" s="31">
        <v>11827200</v>
      </c>
      <c r="AE29" s="31">
        <v>48115200</v>
      </c>
      <c r="AF29" s="14">
        <v>359</v>
      </c>
    </row>
    <row r="30" spans="2:32" x14ac:dyDescent="0.25">
      <c r="B30">
        <v>2022</v>
      </c>
      <c r="C30">
        <v>220122</v>
      </c>
      <c r="D30" t="s">
        <v>2</v>
      </c>
      <c r="E30" s="14" t="s">
        <v>59</v>
      </c>
      <c r="F30" t="s">
        <v>76</v>
      </c>
      <c r="G30" t="s">
        <v>81</v>
      </c>
      <c r="H30" t="s">
        <v>90</v>
      </c>
      <c r="I30" t="s">
        <v>78</v>
      </c>
      <c r="J30" t="s">
        <v>104</v>
      </c>
      <c r="K30" s="14" t="s">
        <v>120</v>
      </c>
      <c r="L30" s="1">
        <v>44844</v>
      </c>
      <c r="M30" t="s">
        <v>35</v>
      </c>
      <c r="N30" t="s">
        <v>35</v>
      </c>
      <c r="O30" s="31">
        <v>36288000</v>
      </c>
      <c r="P30" s="31">
        <v>11827200</v>
      </c>
      <c r="Q30" s="31">
        <v>48115200</v>
      </c>
      <c r="R30" s="14">
        <v>89</v>
      </c>
      <c r="S30" s="14">
        <v>359</v>
      </c>
      <c r="T30" s="1">
        <v>44575</v>
      </c>
      <c r="U30" s="1">
        <v>44579</v>
      </c>
      <c r="V30" s="14">
        <v>270</v>
      </c>
      <c r="W30" s="1">
        <v>44942</v>
      </c>
      <c r="X30" s="14">
        <v>36288000</v>
      </c>
      <c r="Y30" s="14">
        <f>$D$5-Contratos[[#This Row],[Fecha de Inicio]]</f>
        <v>286</v>
      </c>
      <c r="Z30" s="14">
        <f>ROUND(Contratos[[#This Row],[dias ejecutados]]/(Contratos[[#This Row],[Fecha Finalizacion Programada]]-Contratos[[#This Row],[Fecha de Inicio]])*100,2)</f>
        <v>78.790000000000006</v>
      </c>
      <c r="AA30" s="31">
        <v>29971200</v>
      </c>
      <c r="AB30" s="31">
        <v>6316800</v>
      </c>
      <c r="AC30" s="14">
        <v>1</v>
      </c>
      <c r="AD30" s="31">
        <v>11827200</v>
      </c>
      <c r="AE30" s="31">
        <v>48115200</v>
      </c>
      <c r="AF30" s="14">
        <v>359</v>
      </c>
    </row>
    <row r="31" spans="2:32" x14ac:dyDescent="0.25">
      <c r="B31">
        <v>2022</v>
      </c>
      <c r="C31">
        <v>220120</v>
      </c>
      <c r="D31" t="s">
        <v>2</v>
      </c>
      <c r="E31" s="14" t="s">
        <v>59</v>
      </c>
      <c r="F31" t="s">
        <v>76</v>
      </c>
      <c r="G31" t="s">
        <v>81</v>
      </c>
      <c r="H31" t="s">
        <v>90</v>
      </c>
      <c r="I31" t="s">
        <v>78</v>
      </c>
      <c r="J31" t="s">
        <v>104</v>
      </c>
      <c r="K31" s="14" t="s">
        <v>120</v>
      </c>
      <c r="L31" s="1">
        <v>44845</v>
      </c>
      <c r="M31" t="s">
        <v>35</v>
      </c>
      <c r="N31" t="s">
        <v>35</v>
      </c>
      <c r="O31" s="31">
        <v>36288000</v>
      </c>
      <c r="P31" s="31">
        <v>11827200</v>
      </c>
      <c r="Q31" s="31">
        <v>48115200</v>
      </c>
      <c r="R31" s="14">
        <v>89</v>
      </c>
      <c r="S31" s="14">
        <v>359</v>
      </c>
      <c r="T31" s="1">
        <v>44575</v>
      </c>
      <c r="U31" s="1">
        <v>44579</v>
      </c>
      <c r="V31" s="14">
        <v>270</v>
      </c>
      <c r="W31" s="1">
        <v>44942</v>
      </c>
      <c r="X31" s="14">
        <v>36288000</v>
      </c>
      <c r="Y31" s="14">
        <f>$D$5-Contratos[[#This Row],[Fecha de Inicio]]</f>
        <v>286</v>
      </c>
      <c r="Z31" s="14">
        <f>ROUND(Contratos[[#This Row],[dias ejecutados]]/(Contratos[[#This Row],[Fecha Finalizacion Programada]]-Contratos[[#This Row],[Fecha de Inicio]])*100,2)</f>
        <v>78.790000000000006</v>
      </c>
      <c r="AA31" s="31">
        <v>29971200</v>
      </c>
      <c r="AB31" s="31">
        <v>6316800</v>
      </c>
      <c r="AC31" s="14">
        <v>1</v>
      </c>
      <c r="AD31" s="31">
        <v>11827200</v>
      </c>
      <c r="AE31" s="31">
        <v>48115200</v>
      </c>
      <c r="AF31" s="14">
        <v>359</v>
      </c>
    </row>
    <row r="32" spans="2:32" x14ac:dyDescent="0.25">
      <c r="B32">
        <v>2022</v>
      </c>
      <c r="C32">
        <v>220149</v>
      </c>
      <c r="D32" t="s">
        <v>2</v>
      </c>
      <c r="E32" s="14" t="s">
        <v>59</v>
      </c>
      <c r="F32" t="s">
        <v>76</v>
      </c>
      <c r="G32" t="s">
        <v>81</v>
      </c>
      <c r="H32" t="s">
        <v>90</v>
      </c>
      <c r="I32" t="s">
        <v>78</v>
      </c>
      <c r="J32" t="s">
        <v>104</v>
      </c>
      <c r="K32" s="14" t="s">
        <v>120</v>
      </c>
      <c r="L32" s="1">
        <v>44845</v>
      </c>
      <c r="M32" t="s">
        <v>35</v>
      </c>
      <c r="N32" t="s">
        <v>35</v>
      </c>
      <c r="O32" s="31">
        <v>36288000</v>
      </c>
      <c r="P32" s="31">
        <v>11692800</v>
      </c>
      <c r="Q32" s="31">
        <v>47980800</v>
      </c>
      <c r="R32" s="14">
        <v>88</v>
      </c>
      <c r="S32" s="14">
        <v>358</v>
      </c>
      <c r="T32" s="1">
        <v>44575</v>
      </c>
      <c r="U32" s="1">
        <v>44580</v>
      </c>
      <c r="V32" s="14">
        <v>270</v>
      </c>
      <c r="W32" s="1">
        <v>44942</v>
      </c>
      <c r="X32" s="14">
        <v>36288000</v>
      </c>
      <c r="Y32" s="14">
        <f>$D$5-Contratos[[#This Row],[Fecha de Inicio]]</f>
        <v>285</v>
      </c>
      <c r="Z32" s="14">
        <f>ROUND(Contratos[[#This Row],[dias ejecutados]]/(Contratos[[#This Row],[Fecha Finalizacion Programada]]-Contratos[[#This Row],[Fecha de Inicio]])*100,2)</f>
        <v>78.73</v>
      </c>
      <c r="AA32" s="31">
        <v>29836800</v>
      </c>
      <c r="AB32" s="31">
        <v>6451200</v>
      </c>
      <c r="AC32" s="14">
        <v>1</v>
      </c>
      <c r="AD32" s="31">
        <v>11692800</v>
      </c>
      <c r="AE32" s="31">
        <v>47980800</v>
      </c>
      <c r="AF32" s="14">
        <v>358</v>
      </c>
    </row>
    <row r="33" spans="2:32" x14ac:dyDescent="0.25">
      <c r="B33">
        <v>2022</v>
      </c>
      <c r="C33">
        <v>220124</v>
      </c>
      <c r="D33" t="s">
        <v>2</v>
      </c>
      <c r="E33" s="14" t="s">
        <v>59</v>
      </c>
      <c r="F33" t="s">
        <v>76</v>
      </c>
      <c r="G33" t="s">
        <v>81</v>
      </c>
      <c r="H33" t="s">
        <v>90</v>
      </c>
      <c r="I33" t="s">
        <v>78</v>
      </c>
      <c r="J33" t="s">
        <v>104</v>
      </c>
      <c r="K33" s="14" t="s">
        <v>120</v>
      </c>
      <c r="L33" s="1">
        <v>44845</v>
      </c>
      <c r="M33" t="s">
        <v>35</v>
      </c>
      <c r="N33" t="s">
        <v>35</v>
      </c>
      <c r="O33" s="31">
        <v>36288000</v>
      </c>
      <c r="P33" s="31">
        <v>11692800</v>
      </c>
      <c r="Q33" s="31">
        <v>47980800</v>
      </c>
      <c r="R33" s="14">
        <v>88</v>
      </c>
      <c r="S33" s="14">
        <v>358</v>
      </c>
      <c r="T33" s="1">
        <v>44575</v>
      </c>
      <c r="U33" s="1">
        <v>44580</v>
      </c>
      <c r="V33" s="14">
        <v>270</v>
      </c>
      <c r="W33" s="1">
        <v>44942</v>
      </c>
      <c r="X33" s="14">
        <v>36288000</v>
      </c>
      <c r="Y33" s="14">
        <f>$D$5-Contratos[[#This Row],[Fecha de Inicio]]</f>
        <v>285</v>
      </c>
      <c r="Z33" s="14">
        <f>ROUND(Contratos[[#This Row],[dias ejecutados]]/(Contratos[[#This Row],[Fecha Finalizacion Programada]]-Contratos[[#This Row],[Fecha de Inicio]])*100,2)</f>
        <v>78.73</v>
      </c>
      <c r="AA33" s="31">
        <v>29836800</v>
      </c>
      <c r="AB33" s="31">
        <v>6451200</v>
      </c>
      <c r="AC33" s="14">
        <v>1</v>
      </c>
      <c r="AD33" s="31">
        <v>11692800</v>
      </c>
      <c r="AE33" s="31">
        <v>47980800</v>
      </c>
      <c r="AF33" s="14">
        <v>358</v>
      </c>
    </row>
    <row r="34" spans="2:32" x14ac:dyDescent="0.25">
      <c r="B34">
        <v>2022</v>
      </c>
      <c r="C34">
        <v>220097</v>
      </c>
      <c r="D34" t="s">
        <v>2</v>
      </c>
      <c r="E34" s="14" t="s">
        <v>59</v>
      </c>
      <c r="F34" t="s">
        <v>76</v>
      </c>
      <c r="G34" t="s">
        <v>81</v>
      </c>
      <c r="H34" t="s">
        <v>90</v>
      </c>
      <c r="I34" t="s">
        <v>78</v>
      </c>
      <c r="J34" t="s">
        <v>104</v>
      </c>
      <c r="K34" s="14" t="s">
        <v>120</v>
      </c>
      <c r="L34" s="1">
        <v>44845</v>
      </c>
      <c r="M34" t="s">
        <v>35</v>
      </c>
      <c r="N34" t="s">
        <v>35</v>
      </c>
      <c r="O34" s="31">
        <v>36288000</v>
      </c>
      <c r="P34" s="31">
        <v>11558400</v>
      </c>
      <c r="Q34" s="31">
        <v>47846400</v>
      </c>
      <c r="R34" s="14">
        <v>87</v>
      </c>
      <c r="S34" s="14">
        <v>357</v>
      </c>
      <c r="T34" s="1">
        <v>44574</v>
      </c>
      <c r="U34" s="1">
        <v>44581</v>
      </c>
      <c r="V34" s="14">
        <v>270</v>
      </c>
      <c r="W34" s="1">
        <v>44942</v>
      </c>
      <c r="X34" s="14">
        <v>36288000</v>
      </c>
      <c r="Y34" s="14">
        <f>$D$5-Contratos[[#This Row],[Fecha de Inicio]]</f>
        <v>284</v>
      </c>
      <c r="Z34" s="14">
        <f>ROUND(Contratos[[#This Row],[dias ejecutados]]/(Contratos[[#This Row],[Fecha Finalizacion Programada]]-Contratos[[#This Row],[Fecha de Inicio]])*100,2)</f>
        <v>78.67</v>
      </c>
      <c r="AA34" s="31">
        <v>29702400</v>
      </c>
      <c r="AB34" s="31">
        <v>6585600</v>
      </c>
      <c r="AC34" s="14">
        <v>1</v>
      </c>
      <c r="AD34" s="31">
        <v>11558400</v>
      </c>
      <c r="AE34" s="31">
        <v>47846400</v>
      </c>
      <c r="AF34" s="14">
        <v>357</v>
      </c>
    </row>
    <row r="35" spans="2:32" x14ac:dyDescent="0.25">
      <c r="B35">
        <v>2022</v>
      </c>
      <c r="C35">
        <v>220013</v>
      </c>
      <c r="D35" t="s">
        <v>2</v>
      </c>
      <c r="E35" s="14" t="s">
        <v>62</v>
      </c>
      <c r="F35" t="s">
        <v>76</v>
      </c>
      <c r="G35" t="s">
        <v>81</v>
      </c>
      <c r="H35" t="s">
        <v>86</v>
      </c>
      <c r="I35" t="s">
        <v>78</v>
      </c>
      <c r="J35" t="s">
        <v>85</v>
      </c>
      <c r="K35" s="14" t="s">
        <v>120</v>
      </c>
      <c r="L35" s="1">
        <v>44845</v>
      </c>
      <c r="M35" t="s">
        <v>35</v>
      </c>
      <c r="N35" t="s">
        <v>35</v>
      </c>
      <c r="O35" s="31">
        <v>60705000</v>
      </c>
      <c r="P35" s="31">
        <v>21134334</v>
      </c>
      <c r="Q35" s="31">
        <v>81839334</v>
      </c>
      <c r="R35" s="14">
        <v>94</v>
      </c>
      <c r="S35" s="14">
        <v>364</v>
      </c>
      <c r="T35" s="1">
        <v>44572</v>
      </c>
      <c r="U35" s="1">
        <v>44578</v>
      </c>
      <c r="V35" s="14">
        <v>270</v>
      </c>
      <c r="W35" s="1">
        <v>44947</v>
      </c>
      <c r="X35" s="14">
        <v>60705000</v>
      </c>
      <c r="Y35" s="14">
        <f>$D$5-Contratos[[#This Row],[Fecha de Inicio]]</f>
        <v>287</v>
      </c>
      <c r="Z35" s="14">
        <f>ROUND(Contratos[[#This Row],[dias ejecutados]]/(Contratos[[#This Row],[Fecha Finalizacion Programada]]-Contratos[[#This Row],[Fecha de Inicio]])*100,2)</f>
        <v>77.78</v>
      </c>
      <c r="AA35" s="31">
        <v>57107667</v>
      </c>
      <c r="AB35" s="31">
        <v>3597333</v>
      </c>
      <c r="AC35" s="14">
        <v>1</v>
      </c>
      <c r="AD35" s="31">
        <v>21134334</v>
      </c>
      <c r="AE35" s="31">
        <v>81839334</v>
      </c>
      <c r="AF35" s="14">
        <v>364</v>
      </c>
    </row>
    <row r="36" spans="2:32" x14ac:dyDescent="0.25">
      <c r="B36">
        <v>2022</v>
      </c>
      <c r="C36">
        <v>220014</v>
      </c>
      <c r="D36" t="s">
        <v>2</v>
      </c>
      <c r="E36" s="14" t="s">
        <v>62</v>
      </c>
      <c r="F36" t="s">
        <v>76</v>
      </c>
      <c r="G36" t="s">
        <v>81</v>
      </c>
      <c r="H36" t="s">
        <v>86</v>
      </c>
      <c r="I36" t="s">
        <v>78</v>
      </c>
      <c r="J36" t="s">
        <v>85</v>
      </c>
      <c r="K36" s="14" t="s">
        <v>120</v>
      </c>
      <c r="L36" s="1">
        <v>44845</v>
      </c>
      <c r="M36" t="s">
        <v>35</v>
      </c>
      <c r="N36" t="s">
        <v>35</v>
      </c>
      <c r="O36" s="31">
        <v>60705000</v>
      </c>
      <c r="P36" s="31">
        <v>21134334</v>
      </c>
      <c r="Q36" s="31">
        <v>81839334</v>
      </c>
      <c r="R36" s="14">
        <v>94</v>
      </c>
      <c r="S36" s="14">
        <v>364</v>
      </c>
      <c r="T36" s="1">
        <v>44572</v>
      </c>
      <c r="U36" s="1">
        <v>44578</v>
      </c>
      <c r="V36" s="14">
        <v>270</v>
      </c>
      <c r="W36" s="1">
        <v>44947</v>
      </c>
      <c r="X36" s="14">
        <v>60705000</v>
      </c>
      <c r="Y36" s="14">
        <f>$D$5-Contratos[[#This Row],[Fecha de Inicio]]</f>
        <v>287</v>
      </c>
      <c r="Z36" s="14">
        <f>ROUND(Contratos[[#This Row],[dias ejecutados]]/(Contratos[[#This Row],[Fecha Finalizacion Programada]]-Contratos[[#This Row],[Fecha de Inicio]])*100,2)</f>
        <v>77.78</v>
      </c>
      <c r="AA36" s="31">
        <v>57107667</v>
      </c>
      <c r="AB36" s="31">
        <v>3597333</v>
      </c>
      <c r="AC36" s="14">
        <v>1</v>
      </c>
      <c r="AD36" s="31">
        <v>21134334</v>
      </c>
      <c r="AE36" s="31">
        <v>81839334</v>
      </c>
      <c r="AF36" s="14">
        <v>364</v>
      </c>
    </row>
    <row r="37" spans="2:32" x14ac:dyDescent="0.25">
      <c r="B37">
        <v>2022</v>
      </c>
      <c r="C37">
        <v>220012</v>
      </c>
      <c r="D37" t="s">
        <v>2</v>
      </c>
      <c r="E37" s="14" t="s">
        <v>62</v>
      </c>
      <c r="F37" t="s">
        <v>76</v>
      </c>
      <c r="G37" t="s">
        <v>81</v>
      </c>
      <c r="H37" t="s">
        <v>86</v>
      </c>
      <c r="I37" t="s">
        <v>78</v>
      </c>
      <c r="J37" t="s">
        <v>85</v>
      </c>
      <c r="K37" s="14" t="s">
        <v>120</v>
      </c>
      <c r="L37" s="1">
        <v>44845</v>
      </c>
      <c r="M37" t="s">
        <v>35</v>
      </c>
      <c r="N37" t="s">
        <v>35</v>
      </c>
      <c r="O37" s="31">
        <v>60705000</v>
      </c>
      <c r="P37" s="31">
        <v>19110833</v>
      </c>
      <c r="Q37" s="31">
        <v>79815833</v>
      </c>
      <c r="R37" s="14">
        <v>85</v>
      </c>
      <c r="S37" s="14">
        <v>355</v>
      </c>
      <c r="T37" s="1">
        <v>44572</v>
      </c>
      <c r="U37" s="1">
        <v>44579</v>
      </c>
      <c r="V37" s="14">
        <v>270</v>
      </c>
      <c r="W37" s="1">
        <v>44938</v>
      </c>
      <c r="X37" s="14">
        <v>60705000</v>
      </c>
      <c r="Y37" s="14">
        <f>$D$5-Contratos[[#This Row],[Fecha de Inicio]]</f>
        <v>286</v>
      </c>
      <c r="Z37" s="14">
        <f>ROUND(Contratos[[#This Row],[dias ejecutados]]/(Contratos[[#This Row],[Fecha Finalizacion Programada]]-Contratos[[#This Row],[Fecha de Inicio]])*100,2)</f>
        <v>79.67</v>
      </c>
      <c r="AA37" s="31">
        <v>56882833</v>
      </c>
      <c r="AB37" s="31">
        <v>3822167</v>
      </c>
      <c r="AC37" s="14">
        <v>1</v>
      </c>
      <c r="AD37" s="31">
        <v>19110833</v>
      </c>
      <c r="AE37" s="31">
        <v>79815833</v>
      </c>
      <c r="AF37" s="14">
        <v>355</v>
      </c>
    </row>
    <row r="38" spans="2:32" x14ac:dyDescent="0.25">
      <c r="B38">
        <v>2022</v>
      </c>
      <c r="C38">
        <v>220064</v>
      </c>
      <c r="D38" t="s">
        <v>2</v>
      </c>
      <c r="E38" s="14" t="s">
        <v>59</v>
      </c>
      <c r="F38" t="s">
        <v>76</v>
      </c>
      <c r="G38" t="s">
        <v>81</v>
      </c>
      <c r="H38" t="s">
        <v>90</v>
      </c>
      <c r="I38" t="s">
        <v>78</v>
      </c>
      <c r="J38" t="s">
        <v>104</v>
      </c>
      <c r="K38" s="14" t="s">
        <v>120</v>
      </c>
      <c r="L38" s="1">
        <v>44845</v>
      </c>
      <c r="M38" t="s">
        <v>35</v>
      </c>
      <c r="N38" t="s">
        <v>35</v>
      </c>
      <c r="O38" s="31">
        <v>36288000</v>
      </c>
      <c r="P38" s="31">
        <v>11961600</v>
      </c>
      <c r="Q38" s="31">
        <v>48249600</v>
      </c>
      <c r="R38" s="14">
        <v>90</v>
      </c>
      <c r="S38" s="14">
        <v>360</v>
      </c>
      <c r="T38" s="1">
        <v>44573</v>
      </c>
      <c r="U38" s="1">
        <v>44578</v>
      </c>
      <c r="V38" s="14">
        <v>270</v>
      </c>
      <c r="W38" s="1">
        <v>44942</v>
      </c>
      <c r="X38" s="14">
        <v>36288000</v>
      </c>
      <c r="Y38" s="14">
        <f>$D$5-Contratos[[#This Row],[Fecha de Inicio]]</f>
        <v>287</v>
      </c>
      <c r="Z38" s="14">
        <f>ROUND(Contratos[[#This Row],[dias ejecutados]]/(Contratos[[#This Row],[Fecha Finalizacion Programada]]-Contratos[[#This Row],[Fecha de Inicio]])*100,2)</f>
        <v>78.849999999999994</v>
      </c>
      <c r="AA38" s="31">
        <v>30105600</v>
      </c>
      <c r="AB38" s="31">
        <v>6182400</v>
      </c>
      <c r="AC38" s="14">
        <v>1</v>
      </c>
      <c r="AD38" s="31">
        <v>11961600</v>
      </c>
      <c r="AE38" s="31">
        <v>48249600</v>
      </c>
      <c r="AF38" s="14">
        <v>360</v>
      </c>
    </row>
    <row r="39" spans="2:32" x14ac:dyDescent="0.25">
      <c r="B39">
        <v>2022</v>
      </c>
      <c r="C39">
        <v>220001</v>
      </c>
      <c r="D39" t="s">
        <v>2</v>
      </c>
      <c r="E39" s="14" t="s">
        <v>61</v>
      </c>
      <c r="F39" t="s">
        <v>76</v>
      </c>
      <c r="G39" t="s">
        <v>77</v>
      </c>
      <c r="H39" t="s">
        <v>90</v>
      </c>
      <c r="I39" t="s">
        <v>78</v>
      </c>
      <c r="J39" t="s">
        <v>89</v>
      </c>
      <c r="K39" s="14" t="s">
        <v>120</v>
      </c>
      <c r="L39" s="1">
        <v>44845</v>
      </c>
      <c r="M39" t="s">
        <v>35</v>
      </c>
      <c r="N39" t="s">
        <v>35</v>
      </c>
      <c r="O39" s="31">
        <v>16597098</v>
      </c>
      <c r="P39" s="31">
        <v>5778249</v>
      </c>
      <c r="Q39" s="31">
        <v>22375347</v>
      </c>
      <c r="R39" s="14">
        <v>94</v>
      </c>
      <c r="S39" s="14">
        <v>364</v>
      </c>
      <c r="T39" s="1">
        <v>44568</v>
      </c>
      <c r="U39" s="1">
        <v>44573</v>
      </c>
      <c r="V39" s="14">
        <v>270</v>
      </c>
      <c r="W39" s="1">
        <v>44942</v>
      </c>
      <c r="X39" s="14">
        <v>16597098</v>
      </c>
      <c r="Y39" s="14">
        <f>$D$5-Contratos[[#This Row],[Fecha de Inicio]]</f>
        <v>292</v>
      </c>
      <c r="Z39" s="14">
        <f>ROUND(Contratos[[#This Row],[dias ejecutados]]/(Contratos[[#This Row],[Fecha Finalizacion Programada]]-Contratos[[#This Row],[Fecha de Inicio]])*100,2)</f>
        <v>79.13</v>
      </c>
      <c r="AA39" s="31">
        <v>14076797</v>
      </c>
      <c r="AB39" s="31">
        <v>2520301</v>
      </c>
      <c r="AC39" s="14">
        <v>1</v>
      </c>
      <c r="AD39" s="31">
        <v>5778249</v>
      </c>
      <c r="AE39" s="31">
        <v>22375347</v>
      </c>
      <c r="AF39" s="14">
        <v>364</v>
      </c>
    </row>
    <row r="40" spans="2:32" x14ac:dyDescent="0.25">
      <c r="B40">
        <v>2022</v>
      </c>
      <c r="C40">
        <v>220156</v>
      </c>
      <c r="D40" t="s">
        <v>2</v>
      </c>
      <c r="E40" s="14" t="s">
        <v>56</v>
      </c>
      <c r="F40" t="s">
        <v>76</v>
      </c>
      <c r="G40" t="s">
        <v>81</v>
      </c>
      <c r="H40" t="s">
        <v>96</v>
      </c>
      <c r="I40" t="s">
        <v>78</v>
      </c>
      <c r="J40" t="s">
        <v>109</v>
      </c>
      <c r="K40" s="14" t="s">
        <v>120</v>
      </c>
      <c r="L40" s="1">
        <v>44854</v>
      </c>
      <c r="M40" t="s">
        <v>35</v>
      </c>
      <c r="N40" t="s">
        <v>35</v>
      </c>
      <c r="O40" s="31">
        <v>77256000</v>
      </c>
      <c r="P40" s="31">
        <v>17168000</v>
      </c>
      <c r="Q40" s="31">
        <v>94424000</v>
      </c>
      <c r="R40" s="14">
        <v>60</v>
      </c>
      <c r="S40" s="14">
        <v>330</v>
      </c>
      <c r="T40" s="1">
        <v>44578</v>
      </c>
      <c r="U40" s="1">
        <v>44580</v>
      </c>
      <c r="V40" s="14">
        <v>270</v>
      </c>
      <c r="W40" s="1">
        <v>44914</v>
      </c>
      <c r="X40" s="14">
        <v>77256000</v>
      </c>
      <c r="Y40" s="14">
        <f>$D$5-Contratos[[#This Row],[Fecha de Inicio]]</f>
        <v>285</v>
      </c>
      <c r="Z40" s="14">
        <f>ROUND(Contratos[[#This Row],[dias ejecutados]]/(Contratos[[#This Row],[Fecha Finalizacion Programada]]-Contratos[[#This Row],[Fecha de Inicio]])*100,2)</f>
        <v>85.33</v>
      </c>
      <c r="AA40" s="31">
        <v>63521600</v>
      </c>
      <c r="AB40" s="31">
        <v>13734400</v>
      </c>
      <c r="AC40" s="14">
        <v>1</v>
      </c>
      <c r="AD40" s="31">
        <v>17168000</v>
      </c>
      <c r="AE40" s="31">
        <v>94424000</v>
      </c>
      <c r="AF40" s="14">
        <v>330</v>
      </c>
    </row>
    <row r="41" spans="2:32" x14ac:dyDescent="0.25">
      <c r="B41">
        <v>2022</v>
      </c>
      <c r="C41">
        <v>220155</v>
      </c>
      <c r="D41" t="s">
        <v>2</v>
      </c>
      <c r="E41" s="14" t="s">
        <v>56</v>
      </c>
      <c r="F41" t="s">
        <v>76</v>
      </c>
      <c r="G41" t="s">
        <v>81</v>
      </c>
      <c r="H41" t="s">
        <v>96</v>
      </c>
      <c r="I41" t="s">
        <v>78</v>
      </c>
      <c r="J41" t="s">
        <v>109</v>
      </c>
      <c r="K41" s="14" t="s">
        <v>120</v>
      </c>
      <c r="L41" s="1">
        <v>44852</v>
      </c>
      <c r="M41" t="s">
        <v>35</v>
      </c>
      <c r="N41" t="s">
        <v>35</v>
      </c>
      <c r="O41" s="31">
        <v>77256000</v>
      </c>
      <c r="P41" s="31">
        <v>18598667</v>
      </c>
      <c r="Q41" s="31">
        <v>95854667</v>
      </c>
      <c r="R41" s="14">
        <v>65</v>
      </c>
      <c r="S41" s="14">
        <v>335</v>
      </c>
      <c r="T41" s="1">
        <v>44578</v>
      </c>
      <c r="U41" s="1">
        <v>44586</v>
      </c>
      <c r="V41" s="14">
        <v>270</v>
      </c>
      <c r="W41" s="1">
        <v>44925</v>
      </c>
      <c r="X41" s="14">
        <v>77256000</v>
      </c>
      <c r="Y41" s="14">
        <f>$D$5-Contratos[[#This Row],[Fecha de Inicio]]</f>
        <v>279</v>
      </c>
      <c r="Z41" s="14">
        <f>ROUND(Contratos[[#This Row],[dias ejecutados]]/(Contratos[[#This Row],[Fecha Finalizacion Programada]]-Contratos[[#This Row],[Fecha de Inicio]])*100,2)</f>
        <v>82.3</v>
      </c>
      <c r="AA41" s="31">
        <v>61804800</v>
      </c>
      <c r="AB41" s="31">
        <v>34049867</v>
      </c>
      <c r="AC41" s="14">
        <v>1</v>
      </c>
      <c r="AD41" s="31">
        <v>18598667</v>
      </c>
      <c r="AE41" s="31">
        <v>95854667</v>
      </c>
      <c r="AF41" s="14">
        <v>335</v>
      </c>
    </row>
    <row r="42" spans="2:32" x14ac:dyDescent="0.25">
      <c r="B42">
        <v>2022</v>
      </c>
      <c r="C42">
        <v>220154</v>
      </c>
      <c r="D42" t="s">
        <v>2</v>
      </c>
      <c r="E42" s="14" t="s">
        <v>56</v>
      </c>
      <c r="F42" t="s">
        <v>76</v>
      </c>
      <c r="G42" t="s">
        <v>81</v>
      </c>
      <c r="H42" t="s">
        <v>96</v>
      </c>
      <c r="I42" t="s">
        <v>78</v>
      </c>
      <c r="J42" t="s">
        <v>109</v>
      </c>
      <c r="K42" s="14" t="s">
        <v>120</v>
      </c>
      <c r="L42" s="1">
        <v>44854</v>
      </c>
      <c r="M42" t="s">
        <v>35</v>
      </c>
      <c r="N42" t="s">
        <v>35</v>
      </c>
      <c r="O42" s="31">
        <v>77256000</v>
      </c>
      <c r="P42" s="31">
        <v>19743200</v>
      </c>
      <c r="Q42" s="31">
        <v>96999200</v>
      </c>
      <c r="R42" s="14">
        <v>69</v>
      </c>
      <c r="S42" s="14">
        <v>339</v>
      </c>
      <c r="T42" s="1">
        <v>44578</v>
      </c>
      <c r="U42" s="1">
        <v>44582</v>
      </c>
      <c r="V42" s="14">
        <v>270</v>
      </c>
      <c r="W42" s="1">
        <v>44925</v>
      </c>
      <c r="X42" s="14">
        <v>77256000</v>
      </c>
      <c r="Y42" s="14">
        <f>$D$5-Contratos[[#This Row],[Fecha de Inicio]]</f>
        <v>283</v>
      </c>
      <c r="Z42" s="14">
        <f>ROUND(Contratos[[#This Row],[dias ejecutados]]/(Contratos[[#This Row],[Fecha Finalizacion Programada]]-Contratos[[#This Row],[Fecha de Inicio]])*100,2)</f>
        <v>82.51</v>
      </c>
      <c r="AA42" s="31">
        <v>62949333</v>
      </c>
      <c r="AB42" s="31">
        <v>14306667</v>
      </c>
      <c r="AC42" s="14">
        <v>1</v>
      </c>
      <c r="AD42" s="31">
        <v>19743200</v>
      </c>
      <c r="AE42" s="31">
        <v>96999200</v>
      </c>
      <c r="AF42" s="14">
        <v>339</v>
      </c>
    </row>
    <row r="43" spans="2:32" x14ac:dyDescent="0.25">
      <c r="B43">
        <v>2022</v>
      </c>
      <c r="C43">
        <v>220201</v>
      </c>
      <c r="D43" t="s">
        <v>2</v>
      </c>
      <c r="E43" s="14" t="s">
        <v>56</v>
      </c>
      <c r="F43" t="s">
        <v>76</v>
      </c>
      <c r="G43" t="s">
        <v>81</v>
      </c>
      <c r="H43" t="s">
        <v>96</v>
      </c>
      <c r="I43" t="s">
        <v>78</v>
      </c>
      <c r="J43" t="s">
        <v>109</v>
      </c>
      <c r="K43" s="14" t="s">
        <v>120</v>
      </c>
      <c r="L43" s="1">
        <v>44854</v>
      </c>
      <c r="M43" t="s">
        <v>35</v>
      </c>
      <c r="N43" t="s">
        <v>35</v>
      </c>
      <c r="O43" s="31">
        <v>77256000</v>
      </c>
      <c r="P43" s="31">
        <v>17168000</v>
      </c>
      <c r="Q43" s="31">
        <v>94424000</v>
      </c>
      <c r="R43" s="14">
        <v>60</v>
      </c>
      <c r="S43" s="14">
        <v>330</v>
      </c>
      <c r="T43" s="1">
        <v>44580</v>
      </c>
      <c r="U43" s="1">
        <v>44581</v>
      </c>
      <c r="V43" s="14">
        <v>270</v>
      </c>
      <c r="W43" s="1">
        <v>44915</v>
      </c>
      <c r="X43" s="14">
        <v>77256000</v>
      </c>
      <c r="Y43" s="14">
        <f>$D$5-Contratos[[#This Row],[Fecha de Inicio]]</f>
        <v>284</v>
      </c>
      <c r="Z43" s="14">
        <f>ROUND(Contratos[[#This Row],[dias ejecutados]]/(Contratos[[#This Row],[Fecha Finalizacion Programada]]-Contratos[[#This Row],[Fecha de Inicio]])*100,2)</f>
        <v>85.03</v>
      </c>
      <c r="AA43" s="31">
        <v>63235467</v>
      </c>
      <c r="AB43" s="31">
        <v>14020533</v>
      </c>
      <c r="AC43" s="14">
        <v>1</v>
      </c>
      <c r="AD43" s="31">
        <v>17168000</v>
      </c>
      <c r="AE43" s="31">
        <v>94424000</v>
      </c>
      <c r="AF43" s="14">
        <v>330</v>
      </c>
    </row>
    <row r="44" spans="2:32" x14ac:dyDescent="0.25">
      <c r="B44">
        <v>2022</v>
      </c>
      <c r="C44">
        <v>220153</v>
      </c>
      <c r="D44" t="s">
        <v>2</v>
      </c>
      <c r="E44" s="14" t="s">
        <v>56</v>
      </c>
      <c r="F44" t="s">
        <v>76</v>
      </c>
      <c r="G44" t="s">
        <v>81</v>
      </c>
      <c r="H44" t="s">
        <v>96</v>
      </c>
      <c r="I44" t="s">
        <v>78</v>
      </c>
      <c r="J44" t="s">
        <v>109</v>
      </c>
      <c r="K44" s="14" t="s">
        <v>120</v>
      </c>
      <c r="L44" s="1">
        <v>44854</v>
      </c>
      <c r="M44" t="s">
        <v>35</v>
      </c>
      <c r="N44" t="s">
        <v>35</v>
      </c>
      <c r="O44" s="31">
        <v>77256000</v>
      </c>
      <c r="P44" s="31">
        <v>17168000</v>
      </c>
      <c r="Q44" s="31">
        <v>94424000</v>
      </c>
      <c r="R44" s="14">
        <v>60</v>
      </c>
      <c r="S44" s="14">
        <v>330</v>
      </c>
      <c r="T44" s="1">
        <v>44578</v>
      </c>
      <c r="U44" s="1">
        <v>44580</v>
      </c>
      <c r="V44" s="14">
        <v>270</v>
      </c>
      <c r="W44" s="1">
        <v>44914</v>
      </c>
      <c r="X44" s="14">
        <v>77256000</v>
      </c>
      <c r="Y44" s="14">
        <f>$D$5-Contratos[[#This Row],[Fecha de Inicio]]</f>
        <v>285</v>
      </c>
      <c r="Z44" s="14">
        <f>ROUND(Contratos[[#This Row],[dias ejecutados]]/(Contratos[[#This Row],[Fecha Finalizacion Programada]]-Contratos[[#This Row],[Fecha de Inicio]])*100,2)</f>
        <v>85.33</v>
      </c>
      <c r="AA44" s="31">
        <v>63521600</v>
      </c>
      <c r="AB44" s="31">
        <v>13734400</v>
      </c>
      <c r="AC44" s="14">
        <v>1</v>
      </c>
      <c r="AD44" s="31">
        <v>17168000</v>
      </c>
      <c r="AE44" s="31">
        <v>94424000</v>
      </c>
      <c r="AF44" s="14">
        <v>330</v>
      </c>
    </row>
    <row r="45" spans="2:32" x14ac:dyDescent="0.25">
      <c r="B45">
        <v>2022</v>
      </c>
      <c r="C45">
        <v>220257</v>
      </c>
      <c r="D45" t="s">
        <v>2</v>
      </c>
      <c r="E45" s="14" t="s">
        <v>59</v>
      </c>
      <c r="F45" t="s">
        <v>76</v>
      </c>
      <c r="G45" t="s">
        <v>81</v>
      </c>
      <c r="H45" t="s">
        <v>90</v>
      </c>
      <c r="I45" t="s">
        <v>78</v>
      </c>
      <c r="J45" t="s">
        <v>104</v>
      </c>
      <c r="K45" s="14" t="s">
        <v>120</v>
      </c>
      <c r="L45" s="1">
        <v>44854</v>
      </c>
      <c r="M45" t="s">
        <v>35</v>
      </c>
      <c r="N45" t="s">
        <v>35</v>
      </c>
      <c r="O45" s="31">
        <v>36288000</v>
      </c>
      <c r="P45" s="31">
        <v>10886400</v>
      </c>
      <c r="Q45" s="31">
        <v>47174400</v>
      </c>
      <c r="R45" s="14">
        <v>82</v>
      </c>
      <c r="S45" s="14">
        <v>352</v>
      </c>
      <c r="T45" s="1">
        <v>44582</v>
      </c>
      <c r="U45" s="1">
        <v>44586</v>
      </c>
      <c r="V45" s="14">
        <v>270</v>
      </c>
      <c r="W45" s="1">
        <v>44942</v>
      </c>
      <c r="X45" s="14">
        <v>36288000</v>
      </c>
      <c r="Y45" s="14">
        <f>$D$5-Contratos[[#This Row],[Fecha de Inicio]]</f>
        <v>279</v>
      </c>
      <c r="Z45" s="14">
        <f>ROUND(Contratos[[#This Row],[dias ejecutados]]/(Contratos[[#This Row],[Fecha Finalizacion Programada]]-Contratos[[#This Row],[Fecha de Inicio]])*100,2)</f>
        <v>78.37</v>
      </c>
      <c r="AA45" s="31">
        <v>28224000</v>
      </c>
      <c r="AB45" s="31">
        <v>8064000</v>
      </c>
      <c r="AC45" s="14">
        <v>1</v>
      </c>
      <c r="AD45" s="31">
        <v>10886400</v>
      </c>
      <c r="AE45" s="31">
        <v>47174400</v>
      </c>
      <c r="AF45" s="14">
        <v>352</v>
      </c>
    </row>
    <row r="46" spans="2:32" x14ac:dyDescent="0.25">
      <c r="B46">
        <v>2022</v>
      </c>
      <c r="C46">
        <v>220027</v>
      </c>
      <c r="D46" t="s">
        <v>2</v>
      </c>
      <c r="E46" s="14" t="s">
        <v>63</v>
      </c>
      <c r="F46" t="s">
        <v>76</v>
      </c>
      <c r="G46" t="s">
        <v>81</v>
      </c>
      <c r="H46" t="s">
        <v>96</v>
      </c>
      <c r="I46" t="s">
        <v>78</v>
      </c>
      <c r="J46" t="s">
        <v>98</v>
      </c>
      <c r="K46" s="14" t="s">
        <v>120</v>
      </c>
      <c r="L46" s="1">
        <v>44854</v>
      </c>
      <c r="M46" t="s">
        <v>35</v>
      </c>
      <c r="N46" t="s">
        <v>35</v>
      </c>
      <c r="O46" s="31">
        <v>100890000</v>
      </c>
      <c r="P46" s="31">
        <v>21240000</v>
      </c>
      <c r="Q46" s="31">
        <v>122130000</v>
      </c>
      <c r="R46" s="14">
        <v>60</v>
      </c>
      <c r="S46" s="14">
        <v>345</v>
      </c>
      <c r="T46" s="1">
        <v>44573</v>
      </c>
      <c r="U46" s="1">
        <v>44579</v>
      </c>
      <c r="V46" s="14">
        <v>285</v>
      </c>
      <c r="W46" s="1">
        <v>44928</v>
      </c>
      <c r="X46" s="14">
        <v>100890000</v>
      </c>
      <c r="Y46" s="14">
        <f>$D$5-Contratos[[#This Row],[Fecha de Inicio]]</f>
        <v>286</v>
      </c>
      <c r="Z46" s="14">
        <f>ROUND(Contratos[[#This Row],[dias ejecutados]]/(Contratos[[#This Row],[Fecha Finalizacion Programada]]-Contratos[[#This Row],[Fecha de Inicio]])*100,2)</f>
        <v>81.95</v>
      </c>
      <c r="AA46" s="31">
        <v>47082000</v>
      </c>
      <c r="AB46" s="31">
        <v>75048000</v>
      </c>
      <c r="AC46" s="14">
        <v>1</v>
      </c>
      <c r="AD46" s="31">
        <v>21240000</v>
      </c>
      <c r="AE46" s="31">
        <v>122130000</v>
      </c>
      <c r="AF46" s="14">
        <v>345</v>
      </c>
    </row>
    <row r="47" spans="2:32" x14ac:dyDescent="0.25">
      <c r="B47">
        <v>2022</v>
      </c>
      <c r="C47">
        <v>220242</v>
      </c>
      <c r="D47" t="s">
        <v>2</v>
      </c>
      <c r="E47" s="14" t="s">
        <v>64</v>
      </c>
      <c r="F47" t="s">
        <v>76</v>
      </c>
      <c r="G47" t="s">
        <v>81</v>
      </c>
      <c r="H47" t="s">
        <v>107</v>
      </c>
      <c r="I47" t="s">
        <v>78</v>
      </c>
      <c r="J47" t="s">
        <v>106</v>
      </c>
      <c r="K47" s="14" t="s">
        <v>120</v>
      </c>
      <c r="L47" s="1">
        <v>44858</v>
      </c>
      <c r="M47" t="s">
        <v>35</v>
      </c>
      <c r="N47" t="s">
        <v>35</v>
      </c>
      <c r="O47" s="31">
        <v>74840000</v>
      </c>
      <c r="P47" s="31">
        <v>7484000</v>
      </c>
      <c r="Q47" s="31">
        <v>82324000</v>
      </c>
      <c r="R47" s="14">
        <v>30</v>
      </c>
      <c r="S47" s="14">
        <v>330</v>
      </c>
      <c r="T47" s="1">
        <v>44582</v>
      </c>
      <c r="U47" s="1">
        <v>44587</v>
      </c>
      <c r="V47" s="14">
        <v>300</v>
      </c>
      <c r="W47" s="1">
        <v>44921</v>
      </c>
      <c r="X47" s="14">
        <v>74840000</v>
      </c>
      <c r="Y47" s="14">
        <f>$D$5-Contratos[[#This Row],[Fecha de Inicio]]</f>
        <v>278</v>
      </c>
      <c r="Z47" s="14">
        <f>ROUND(Contratos[[#This Row],[dias ejecutados]]/(Contratos[[#This Row],[Fecha Finalizacion Programada]]-Contratos[[#This Row],[Fecha de Inicio]])*100,2)</f>
        <v>83.23</v>
      </c>
      <c r="AA47" s="31">
        <v>68603333</v>
      </c>
      <c r="AB47" s="31">
        <v>13720667</v>
      </c>
      <c r="AC47" s="14">
        <v>1</v>
      </c>
      <c r="AD47" s="31">
        <v>7484000</v>
      </c>
      <c r="AE47" s="31">
        <v>82324000</v>
      </c>
      <c r="AF47" s="14">
        <v>330</v>
      </c>
    </row>
    <row r="48" spans="2:32" x14ac:dyDescent="0.25">
      <c r="B48">
        <v>2022</v>
      </c>
      <c r="C48">
        <v>220115</v>
      </c>
      <c r="D48" t="s">
        <v>2</v>
      </c>
      <c r="E48" s="14" t="s">
        <v>65</v>
      </c>
      <c r="F48" t="s">
        <v>76</v>
      </c>
      <c r="G48" t="s">
        <v>81</v>
      </c>
      <c r="H48" t="s">
        <v>100</v>
      </c>
      <c r="I48" t="s">
        <v>78</v>
      </c>
      <c r="J48" t="s">
        <v>112</v>
      </c>
      <c r="K48" s="14" t="s">
        <v>120</v>
      </c>
      <c r="L48" s="1">
        <v>44855</v>
      </c>
      <c r="M48" t="s">
        <v>35</v>
      </c>
      <c r="N48" t="s">
        <v>35</v>
      </c>
      <c r="O48" s="31">
        <v>30290103</v>
      </c>
      <c r="P48" s="31">
        <v>9771000</v>
      </c>
      <c r="Q48" s="31">
        <v>40061103</v>
      </c>
      <c r="R48" s="14">
        <v>90</v>
      </c>
      <c r="S48" s="14">
        <v>369</v>
      </c>
      <c r="T48" s="1">
        <v>44574</v>
      </c>
      <c r="U48" s="1">
        <v>44575</v>
      </c>
      <c r="V48" s="14">
        <v>279</v>
      </c>
      <c r="W48" s="1">
        <v>44949</v>
      </c>
      <c r="X48" s="14">
        <v>30290103</v>
      </c>
      <c r="Y48" s="14">
        <f>$D$5-Contratos[[#This Row],[Fecha de Inicio]]</f>
        <v>290</v>
      </c>
      <c r="Z48" s="14">
        <f>ROUND(Contratos[[#This Row],[dias ejecutados]]/(Contratos[[#This Row],[Fecha Finalizacion Programada]]-Contratos[[#This Row],[Fecha de Inicio]])*100,2)</f>
        <v>77.540000000000006</v>
      </c>
      <c r="AA48" s="31">
        <v>14873633</v>
      </c>
      <c r="AB48" s="31">
        <v>25187470</v>
      </c>
      <c r="AC48" s="14">
        <v>1</v>
      </c>
      <c r="AD48" s="31">
        <v>9771000</v>
      </c>
      <c r="AE48" s="31">
        <v>40061103</v>
      </c>
      <c r="AF48" s="14">
        <v>369</v>
      </c>
    </row>
    <row r="49" spans="2:32" x14ac:dyDescent="0.25">
      <c r="B49">
        <v>2022</v>
      </c>
      <c r="C49">
        <v>220022</v>
      </c>
      <c r="D49" t="s">
        <v>2</v>
      </c>
      <c r="E49" s="14" t="s">
        <v>66</v>
      </c>
      <c r="F49" t="s">
        <v>76</v>
      </c>
      <c r="G49" t="s">
        <v>81</v>
      </c>
      <c r="H49" t="s">
        <v>92</v>
      </c>
      <c r="I49" t="s">
        <v>78</v>
      </c>
      <c r="J49" t="s">
        <v>103</v>
      </c>
      <c r="K49" s="14" t="s">
        <v>120</v>
      </c>
      <c r="L49" s="1">
        <v>44848</v>
      </c>
      <c r="M49" t="s">
        <v>35</v>
      </c>
      <c r="N49" t="s">
        <v>35</v>
      </c>
      <c r="O49" s="31">
        <v>83736000</v>
      </c>
      <c r="P49" s="31">
        <v>23880267</v>
      </c>
      <c r="Q49" s="31">
        <v>107616267</v>
      </c>
      <c r="R49" s="14">
        <v>77</v>
      </c>
      <c r="S49" s="14">
        <v>347</v>
      </c>
      <c r="T49" s="1">
        <v>44572</v>
      </c>
      <c r="U49" s="1">
        <v>44574</v>
      </c>
      <c r="V49" s="14">
        <v>270</v>
      </c>
      <c r="W49" s="1">
        <v>44895</v>
      </c>
      <c r="X49" s="14">
        <v>83736000</v>
      </c>
      <c r="Y49" s="14">
        <f>$D$5-Contratos[[#This Row],[Fecha de Inicio]]</f>
        <v>291</v>
      </c>
      <c r="Z49" s="14">
        <f>ROUND(Contratos[[#This Row],[dias ejecutados]]/(Contratos[[#This Row],[Fecha Finalizacion Programada]]-Contratos[[#This Row],[Fecha de Inicio]])*100,2)</f>
        <v>90.65</v>
      </c>
      <c r="AA49" s="31">
        <v>80014400</v>
      </c>
      <c r="AB49" s="31">
        <v>3721600</v>
      </c>
      <c r="AC49" s="14">
        <v>1</v>
      </c>
      <c r="AD49" s="31">
        <v>23880267</v>
      </c>
      <c r="AE49" s="31">
        <v>107616267</v>
      </c>
      <c r="AF49" s="14">
        <v>347</v>
      </c>
    </row>
    <row r="50" spans="2:32" x14ac:dyDescent="0.25">
      <c r="B50">
        <v>2022</v>
      </c>
      <c r="C50">
        <v>220019</v>
      </c>
      <c r="D50" t="s">
        <v>2</v>
      </c>
      <c r="E50" s="14" t="s">
        <v>67</v>
      </c>
      <c r="F50" t="s">
        <v>76</v>
      </c>
      <c r="G50" t="s">
        <v>81</v>
      </c>
      <c r="H50" t="s">
        <v>92</v>
      </c>
      <c r="I50" t="s">
        <v>78</v>
      </c>
      <c r="J50" t="s">
        <v>93</v>
      </c>
      <c r="K50" s="14" t="s">
        <v>120</v>
      </c>
      <c r="L50" s="1">
        <v>44848</v>
      </c>
      <c r="M50" t="s">
        <v>35</v>
      </c>
      <c r="N50" t="s">
        <v>35</v>
      </c>
      <c r="O50" s="31">
        <v>68076000</v>
      </c>
      <c r="P50" s="31">
        <v>19162133</v>
      </c>
      <c r="Q50" s="31">
        <v>87238133</v>
      </c>
      <c r="R50" s="14">
        <v>76</v>
      </c>
      <c r="S50" s="14">
        <v>346</v>
      </c>
      <c r="T50" s="1">
        <v>44572</v>
      </c>
      <c r="U50" s="1">
        <v>44575</v>
      </c>
      <c r="V50" s="14">
        <v>270</v>
      </c>
      <c r="W50" s="1">
        <v>44925</v>
      </c>
      <c r="X50" s="14">
        <v>68076000</v>
      </c>
      <c r="Y50" s="14">
        <f>$D$5-Contratos[[#This Row],[Fecha de Inicio]]</f>
        <v>290</v>
      </c>
      <c r="Z50" s="14">
        <f>ROUND(Contratos[[#This Row],[dias ejecutados]]/(Contratos[[#This Row],[Fecha Finalizacion Programada]]-Contratos[[#This Row],[Fecha de Inicio]])*100,2)</f>
        <v>82.86</v>
      </c>
      <c r="AA50" s="31">
        <v>64798266</v>
      </c>
      <c r="AB50" s="31">
        <v>3277734</v>
      </c>
      <c r="AC50" s="14">
        <v>1</v>
      </c>
      <c r="AD50" s="31">
        <v>19162133</v>
      </c>
      <c r="AE50" s="31">
        <v>87238133</v>
      </c>
      <c r="AF50" s="14">
        <v>346</v>
      </c>
    </row>
    <row r="51" spans="2:32" x14ac:dyDescent="0.25">
      <c r="B51">
        <v>2022</v>
      </c>
      <c r="C51">
        <v>220024</v>
      </c>
      <c r="D51" t="s">
        <v>2</v>
      </c>
      <c r="E51" s="14" t="s">
        <v>68</v>
      </c>
      <c r="F51" t="s">
        <v>76</v>
      </c>
      <c r="G51" t="s">
        <v>81</v>
      </c>
      <c r="H51" t="s">
        <v>92</v>
      </c>
      <c r="I51" t="s">
        <v>78</v>
      </c>
      <c r="J51" t="s">
        <v>91</v>
      </c>
      <c r="K51" s="14" t="s">
        <v>120</v>
      </c>
      <c r="L51" s="1">
        <v>44848</v>
      </c>
      <c r="M51" t="s">
        <v>35</v>
      </c>
      <c r="N51" t="s">
        <v>35</v>
      </c>
      <c r="O51" s="31">
        <v>75357000</v>
      </c>
      <c r="P51" s="31">
        <v>21490700</v>
      </c>
      <c r="Q51" s="31">
        <v>96847700</v>
      </c>
      <c r="R51" s="14">
        <v>77</v>
      </c>
      <c r="S51" s="14">
        <v>347</v>
      </c>
      <c r="T51" s="1">
        <v>44572</v>
      </c>
      <c r="U51" s="1">
        <v>44574</v>
      </c>
      <c r="V51" s="14">
        <v>270</v>
      </c>
      <c r="W51" s="1">
        <v>44925</v>
      </c>
      <c r="X51" s="14">
        <v>75357000</v>
      </c>
      <c r="Y51" s="14">
        <f>$D$5-Contratos[[#This Row],[Fecha de Inicio]]</f>
        <v>291</v>
      </c>
      <c r="Z51" s="14">
        <f>ROUND(Contratos[[#This Row],[dias ejecutados]]/(Contratos[[#This Row],[Fecha Finalizacion Programada]]-Contratos[[#This Row],[Fecha de Inicio]])*100,2)</f>
        <v>82.91</v>
      </c>
      <c r="AA51" s="31">
        <v>72007800</v>
      </c>
      <c r="AB51" s="31">
        <v>3349200</v>
      </c>
      <c r="AC51" s="14">
        <v>1</v>
      </c>
      <c r="AD51" s="31">
        <v>21490700</v>
      </c>
      <c r="AE51" s="31">
        <v>96847700</v>
      </c>
      <c r="AF51" s="14">
        <v>347</v>
      </c>
    </row>
    <row r="52" spans="2:32" x14ac:dyDescent="0.25">
      <c r="B52">
        <v>2022</v>
      </c>
      <c r="C52">
        <v>220026</v>
      </c>
      <c r="D52" t="s">
        <v>2</v>
      </c>
      <c r="E52" s="14" t="s">
        <v>69</v>
      </c>
      <c r="F52" t="s">
        <v>76</v>
      </c>
      <c r="G52" t="s">
        <v>81</v>
      </c>
      <c r="H52" t="s">
        <v>92</v>
      </c>
      <c r="I52" t="s">
        <v>78</v>
      </c>
      <c r="J52" t="s">
        <v>95</v>
      </c>
      <c r="K52" s="14" t="s">
        <v>120</v>
      </c>
      <c r="L52" s="1">
        <v>44848</v>
      </c>
      <c r="M52" t="s">
        <v>35</v>
      </c>
      <c r="N52" t="s">
        <v>35</v>
      </c>
      <c r="O52" s="31">
        <v>83736000</v>
      </c>
      <c r="P52" s="31">
        <v>23570133</v>
      </c>
      <c r="Q52" s="31">
        <v>107306133</v>
      </c>
      <c r="R52" s="14">
        <v>76</v>
      </c>
      <c r="S52" s="14">
        <v>346</v>
      </c>
      <c r="T52" s="1">
        <v>44572</v>
      </c>
      <c r="U52" s="1">
        <v>44575</v>
      </c>
      <c r="V52" s="14">
        <v>270</v>
      </c>
      <c r="W52" s="1">
        <v>44925</v>
      </c>
      <c r="X52" s="14">
        <v>83736000</v>
      </c>
      <c r="Y52" s="14">
        <f>$D$5-Contratos[[#This Row],[Fecha de Inicio]]</f>
        <v>290</v>
      </c>
      <c r="Z52" s="14">
        <f>ROUND(Contratos[[#This Row],[dias ejecutados]]/(Contratos[[#This Row],[Fecha Finalizacion Programada]]-Contratos[[#This Row],[Fecha de Inicio]])*100,2)</f>
        <v>82.86</v>
      </c>
      <c r="AA52" s="31">
        <v>79704267</v>
      </c>
      <c r="AB52" s="31">
        <v>4031733</v>
      </c>
      <c r="AC52" s="14">
        <v>1</v>
      </c>
      <c r="AD52" s="31">
        <v>23570133</v>
      </c>
      <c r="AE52" s="31">
        <v>107306133</v>
      </c>
      <c r="AF52" s="14">
        <v>346</v>
      </c>
    </row>
    <row r="53" spans="2:32" x14ac:dyDescent="0.25">
      <c r="B53">
        <v>2022</v>
      </c>
      <c r="C53">
        <v>220085</v>
      </c>
      <c r="D53" t="s">
        <v>2</v>
      </c>
      <c r="E53" s="14" t="s">
        <v>70</v>
      </c>
      <c r="F53" t="s">
        <v>76</v>
      </c>
      <c r="G53" t="s">
        <v>81</v>
      </c>
      <c r="H53" t="s">
        <v>92</v>
      </c>
      <c r="I53" t="s">
        <v>78</v>
      </c>
      <c r="J53" t="s">
        <v>94</v>
      </c>
      <c r="K53" s="14" t="s">
        <v>120</v>
      </c>
      <c r="L53" s="1">
        <v>44848</v>
      </c>
      <c r="M53" t="s">
        <v>35</v>
      </c>
      <c r="N53" t="s">
        <v>35</v>
      </c>
      <c r="O53" s="31">
        <v>83736000</v>
      </c>
      <c r="P53" s="31">
        <v>23570133</v>
      </c>
      <c r="Q53" s="31">
        <v>107306133</v>
      </c>
      <c r="R53" s="14">
        <v>76</v>
      </c>
      <c r="S53" s="14">
        <v>346</v>
      </c>
      <c r="T53" s="1">
        <v>44573</v>
      </c>
      <c r="U53" s="1">
        <v>44575</v>
      </c>
      <c r="V53" s="14">
        <v>270</v>
      </c>
      <c r="W53" s="1">
        <v>44925</v>
      </c>
      <c r="X53" s="14">
        <v>83736000</v>
      </c>
      <c r="Y53" s="14">
        <f>$D$5-Contratos[[#This Row],[Fecha de Inicio]]</f>
        <v>290</v>
      </c>
      <c r="Z53" s="14">
        <f>ROUND(Contratos[[#This Row],[dias ejecutados]]/(Contratos[[#This Row],[Fecha Finalizacion Programada]]-Contratos[[#This Row],[Fecha de Inicio]])*100,2)</f>
        <v>82.86</v>
      </c>
      <c r="AA53" s="31">
        <v>79704266</v>
      </c>
      <c r="AB53" s="31">
        <v>4031734</v>
      </c>
      <c r="AC53" s="14">
        <v>1</v>
      </c>
      <c r="AD53" s="31">
        <v>23570133</v>
      </c>
      <c r="AE53" s="31">
        <v>107306133</v>
      </c>
      <c r="AF53" s="14">
        <v>346</v>
      </c>
    </row>
    <row r="54" spans="2:32" x14ac:dyDescent="0.25">
      <c r="B54">
        <v>2022</v>
      </c>
      <c r="C54">
        <v>220331</v>
      </c>
      <c r="D54" t="s">
        <v>2</v>
      </c>
      <c r="E54" s="14" t="s">
        <v>40</v>
      </c>
      <c r="F54" t="s">
        <v>76</v>
      </c>
      <c r="G54" t="s">
        <v>81</v>
      </c>
      <c r="H54" t="s">
        <v>83</v>
      </c>
      <c r="I54" t="s">
        <v>82</v>
      </c>
      <c r="J54" t="s">
        <v>113</v>
      </c>
      <c r="K54" s="14" t="s">
        <v>120</v>
      </c>
      <c r="L54" s="1">
        <v>44838</v>
      </c>
      <c r="M54" t="s">
        <v>35</v>
      </c>
      <c r="N54" t="s">
        <v>35</v>
      </c>
      <c r="O54" s="31">
        <v>49624000</v>
      </c>
      <c r="P54" s="31">
        <v>24812000</v>
      </c>
      <c r="Q54" s="31">
        <v>74436000</v>
      </c>
      <c r="R54" s="14">
        <v>120</v>
      </c>
      <c r="S54" s="14">
        <v>360</v>
      </c>
      <c r="T54" s="1">
        <v>44589</v>
      </c>
      <c r="U54" s="1">
        <v>44595</v>
      </c>
      <c r="V54" s="14">
        <v>240</v>
      </c>
      <c r="W54" s="1">
        <v>44960</v>
      </c>
      <c r="X54" s="14">
        <v>49624000</v>
      </c>
      <c r="Y54" s="14">
        <f>$D$5-Contratos[[#This Row],[Fecha de Inicio]]</f>
        <v>270</v>
      </c>
      <c r="Z54" s="14">
        <f>ROUND(Contratos[[#This Row],[dias ejecutados]]/(Contratos[[#This Row],[Fecha Finalizacion Programada]]-Contratos[[#This Row],[Fecha de Inicio]])*100,2)</f>
        <v>73.97</v>
      </c>
      <c r="AA54" s="31">
        <v>43007467</v>
      </c>
      <c r="AB54" s="31">
        <v>31428533</v>
      </c>
      <c r="AC54" s="14">
        <v>1</v>
      </c>
      <c r="AD54" s="31">
        <v>24812000</v>
      </c>
      <c r="AE54" s="31">
        <v>74436000</v>
      </c>
      <c r="AF54" s="14">
        <v>360</v>
      </c>
    </row>
    <row r="55" spans="2:32" x14ac:dyDescent="0.25">
      <c r="B55">
        <v>2022</v>
      </c>
      <c r="C55">
        <v>220344</v>
      </c>
      <c r="D55" t="s">
        <v>2</v>
      </c>
      <c r="E55" s="14" t="s">
        <v>71</v>
      </c>
      <c r="F55" t="s">
        <v>76</v>
      </c>
      <c r="G55" t="s">
        <v>81</v>
      </c>
      <c r="H55" t="s">
        <v>83</v>
      </c>
      <c r="I55" t="s">
        <v>82</v>
      </c>
      <c r="J55" t="s">
        <v>114</v>
      </c>
      <c r="K55" s="14" t="s">
        <v>120</v>
      </c>
      <c r="L55" s="1">
        <v>44841</v>
      </c>
      <c r="M55" t="s">
        <v>35</v>
      </c>
      <c r="N55" t="s">
        <v>35</v>
      </c>
      <c r="O55" s="31">
        <v>33080000</v>
      </c>
      <c r="P55" s="31">
        <v>16540000</v>
      </c>
      <c r="Q55" s="31">
        <v>49620000</v>
      </c>
      <c r="R55" s="14">
        <v>120</v>
      </c>
      <c r="S55" s="14">
        <v>360</v>
      </c>
      <c r="T55" s="1">
        <v>44589</v>
      </c>
      <c r="U55" s="1">
        <v>44599</v>
      </c>
      <c r="V55" s="14">
        <v>240</v>
      </c>
      <c r="W55" s="1">
        <v>44964</v>
      </c>
      <c r="X55" s="14">
        <v>33080000</v>
      </c>
      <c r="Y55" s="14">
        <f>$D$5-Contratos[[#This Row],[Fecha de Inicio]]</f>
        <v>266</v>
      </c>
      <c r="Z55" s="14">
        <f>ROUND(Contratos[[#This Row],[dias ejecutados]]/(Contratos[[#This Row],[Fecha Finalizacion Programada]]-Contratos[[#This Row],[Fecha de Inicio]])*100,2)</f>
        <v>72.88</v>
      </c>
      <c r="AA55" s="31">
        <v>15713000</v>
      </c>
      <c r="AB55" s="31">
        <v>33907000</v>
      </c>
      <c r="AC55" s="14">
        <v>1</v>
      </c>
      <c r="AD55" s="31">
        <v>16540000</v>
      </c>
      <c r="AE55" s="31">
        <v>49620000</v>
      </c>
      <c r="AF55" s="14">
        <v>360</v>
      </c>
    </row>
    <row r="56" spans="2:32" x14ac:dyDescent="0.25">
      <c r="B56">
        <v>2022</v>
      </c>
      <c r="C56">
        <v>220362</v>
      </c>
      <c r="D56" t="s">
        <v>2</v>
      </c>
      <c r="E56" s="14" t="s">
        <v>39</v>
      </c>
      <c r="F56" t="s">
        <v>76</v>
      </c>
      <c r="G56" t="s">
        <v>81</v>
      </c>
      <c r="H56" t="s">
        <v>83</v>
      </c>
      <c r="I56" t="s">
        <v>82</v>
      </c>
      <c r="J56" t="s">
        <v>116</v>
      </c>
      <c r="K56" s="14" t="s">
        <v>120</v>
      </c>
      <c r="L56" s="1">
        <v>44838</v>
      </c>
      <c r="M56" t="s">
        <v>35</v>
      </c>
      <c r="N56" t="s">
        <v>35</v>
      </c>
      <c r="O56" s="31">
        <v>41424000</v>
      </c>
      <c r="P56" s="31">
        <v>20712000</v>
      </c>
      <c r="Q56" s="31">
        <v>62136000</v>
      </c>
      <c r="R56" s="14">
        <v>120</v>
      </c>
      <c r="S56" s="14">
        <v>360</v>
      </c>
      <c r="T56" s="1">
        <v>44589</v>
      </c>
      <c r="U56" s="1">
        <v>44596</v>
      </c>
      <c r="V56" s="14">
        <v>240</v>
      </c>
      <c r="W56" s="1">
        <v>44961</v>
      </c>
      <c r="X56" s="14">
        <v>41424000</v>
      </c>
      <c r="Y56" s="14">
        <f>$D$5-Contratos[[#This Row],[Fecha de Inicio]]</f>
        <v>269</v>
      </c>
      <c r="Z56" s="14">
        <f>ROUND(Contratos[[#This Row],[dias ejecutados]]/(Contratos[[#This Row],[Fecha Finalizacion Programada]]-Contratos[[#This Row],[Fecha de Inicio]])*100,2)</f>
        <v>73.7</v>
      </c>
      <c r="AA56" s="31">
        <v>30550200</v>
      </c>
      <c r="AB56" s="31">
        <v>31585800</v>
      </c>
      <c r="AC56" s="14">
        <v>1</v>
      </c>
      <c r="AD56" s="31">
        <v>20712000</v>
      </c>
      <c r="AE56" s="31">
        <v>62136000</v>
      </c>
      <c r="AF56" s="14">
        <v>360</v>
      </c>
    </row>
    <row r="57" spans="2:32" x14ac:dyDescent="0.25">
      <c r="B57">
        <v>2021</v>
      </c>
      <c r="C57">
        <v>210575</v>
      </c>
      <c r="D57" t="s">
        <v>2</v>
      </c>
      <c r="E57" s="14" t="s">
        <v>75</v>
      </c>
      <c r="F57" s="14" t="s">
        <v>42</v>
      </c>
      <c r="G57" s="14" t="s">
        <v>80</v>
      </c>
      <c r="H57" s="14" t="s">
        <v>79</v>
      </c>
      <c r="I57" s="14" t="s">
        <v>78</v>
      </c>
      <c r="J57" s="14" t="s">
        <v>117</v>
      </c>
      <c r="K57" s="14" t="s">
        <v>33</v>
      </c>
      <c r="L57" s="1">
        <v>44860</v>
      </c>
      <c r="M57" t="s">
        <v>35</v>
      </c>
      <c r="N57" t="s">
        <v>35</v>
      </c>
      <c r="O57" s="31">
        <v>3000000000</v>
      </c>
      <c r="P57" s="31"/>
      <c r="Q57" s="31">
        <v>3000000000</v>
      </c>
      <c r="R57" s="14">
        <v>42</v>
      </c>
      <c r="S57" s="14">
        <v>342</v>
      </c>
      <c r="T57" s="1">
        <v>44559</v>
      </c>
      <c r="U57" s="1">
        <v>44564</v>
      </c>
      <c r="V57" s="14">
        <v>210</v>
      </c>
      <c r="W57" s="1">
        <v>44910</v>
      </c>
      <c r="X57" s="14">
        <v>3000000000</v>
      </c>
      <c r="Y57" s="14">
        <f>$D$5-Contratos[[#This Row],[Fecha de Inicio]]</f>
        <v>301</v>
      </c>
      <c r="Z57" s="14">
        <f>ROUND(Contratos[[#This Row],[dias ejecutados]]/(Contratos[[#This Row],[Fecha Finalizacion Programada]]-Contratos[[#This Row],[Fecha de Inicio]])*100,2)</f>
        <v>86.99</v>
      </c>
      <c r="AA57" s="31">
        <v>1115510606</v>
      </c>
      <c r="AB57" s="31">
        <v>1884489394</v>
      </c>
      <c r="AC57" s="14">
        <v>2</v>
      </c>
      <c r="AD57" s="31">
        <v>0</v>
      </c>
      <c r="AE57" s="31">
        <v>3000000000</v>
      </c>
      <c r="AF57" s="14">
        <v>342</v>
      </c>
    </row>
    <row r="58" spans="2:32" x14ac:dyDescent="0.25">
      <c r="B58">
        <v>2022</v>
      </c>
      <c r="C58">
        <v>220174</v>
      </c>
      <c r="D58" t="s">
        <v>2</v>
      </c>
      <c r="E58" s="14" t="s">
        <v>72</v>
      </c>
      <c r="F58" t="s">
        <v>76</v>
      </c>
      <c r="G58" t="s">
        <v>81</v>
      </c>
      <c r="H58" t="s">
        <v>99</v>
      </c>
      <c r="I58" t="s">
        <v>78</v>
      </c>
      <c r="J58" t="s">
        <v>105</v>
      </c>
      <c r="K58" s="14" t="s">
        <v>32</v>
      </c>
      <c r="L58" s="1">
        <v>44862</v>
      </c>
      <c r="M58">
        <v>1020773390</v>
      </c>
      <c r="N58" t="s">
        <v>121</v>
      </c>
      <c r="O58" s="31">
        <v>78490000</v>
      </c>
      <c r="P58" s="31"/>
      <c r="Q58" s="31">
        <v>78490000</v>
      </c>
      <c r="R58" s="14"/>
      <c r="S58" s="14">
        <v>300</v>
      </c>
      <c r="T58" s="1">
        <v>44578</v>
      </c>
      <c r="U58" s="1">
        <v>44581</v>
      </c>
      <c r="V58" s="14">
        <v>300</v>
      </c>
      <c r="W58" s="1">
        <v>44932</v>
      </c>
      <c r="X58" s="14">
        <v>78490000</v>
      </c>
      <c r="Y58" s="14">
        <f>$D$5-Contratos[[#This Row],[Fecha de Inicio]]</f>
        <v>284</v>
      </c>
      <c r="Z58" s="14">
        <f>ROUND(Contratos[[#This Row],[dias ejecutados]]/(Contratos[[#This Row],[Fecha Finalizacion Programada]]-Contratos[[#This Row],[Fecha de Inicio]])*100,2)</f>
        <v>80.91</v>
      </c>
      <c r="AA58" s="31">
        <v>65669966</v>
      </c>
      <c r="AB58" s="31">
        <v>12820034</v>
      </c>
      <c r="AC58" s="14">
        <v>1</v>
      </c>
      <c r="AD58" s="31">
        <v>12296767</v>
      </c>
      <c r="AE58" s="31">
        <v>78490000</v>
      </c>
      <c r="AF58" s="14">
        <v>300</v>
      </c>
    </row>
    <row r="59" spans="2:32" x14ac:dyDescent="0.25">
      <c r="B59">
        <v>2022</v>
      </c>
      <c r="C59">
        <v>220592</v>
      </c>
      <c r="D59" t="s">
        <v>2</v>
      </c>
      <c r="E59" s="14" t="s">
        <v>73</v>
      </c>
      <c r="F59" t="s">
        <v>76</v>
      </c>
      <c r="G59" t="s">
        <v>81</v>
      </c>
      <c r="H59" t="s">
        <v>79</v>
      </c>
      <c r="I59" t="s">
        <v>78</v>
      </c>
      <c r="J59" t="s">
        <v>111</v>
      </c>
      <c r="K59" s="14" t="s">
        <v>32</v>
      </c>
      <c r="L59" s="1">
        <v>44838</v>
      </c>
      <c r="M59">
        <v>52198591</v>
      </c>
      <c r="N59" t="s">
        <v>122</v>
      </c>
      <c r="O59" s="31">
        <v>13193067</v>
      </c>
      <c r="P59" s="31"/>
      <c r="Q59" s="31">
        <v>13193067</v>
      </c>
      <c r="R59" s="14"/>
      <c r="S59" s="14">
        <v>116</v>
      </c>
      <c r="T59" s="1">
        <v>44823</v>
      </c>
      <c r="U59" s="1">
        <v>44824</v>
      </c>
      <c r="V59" s="14">
        <v>116</v>
      </c>
      <c r="W59" s="1">
        <v>44941</v>
      </c>
      <c r="X59" s="14">
        <v>13193067</v>
      </c>
      <c r="Y59" s="14">
        <f>$D$5-Contratos[[#This Row],[Fecha de Inicio]]</f>
        <v>41</v>
      </c>
      <c r="Z59" s="14">
        <f>ROUND(Contratos[[#This Row],[dias ejecutados]]/(Contratos[[#This Row],[Fecha Finalizacion Programada]]-Contratos[[#This Row],[Fecha de Inicio]])*100,2)</f>
        <v>35.04</v>
      </c>
      <c r="AA59" s="31">
        <v>1251067</v>
      </c>
      <c r="AB59" s="31">
        <v>11942000</v>
      </c>
      <c r="AC59" s="14">
        <v>0</v>
      </c>
      <c r="AD59" s="31">
        <v>0</v>
      </c>
      <c r="AE59" s="31">
        <v>13193067</v>
      </c>
      <c r="AF59" s="14">
        <v>116</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Gonzalez Castellanos, Hector Fabio</cp:lastModifiedBy>
  <cp:lastPrinted>2022-12-01T01:47:00Z</cp:lastPrinted>
  <dcterms:created xsi:type="dcterms:W3CDTF">2022-10-06T16:30:05Z</dcterms:created>
  <dcterms:modified xsi:type="dcterms:W3CDTF">2022-12-01T02:21:46Z</dcterms:modified>
</cp:coreProperties>
</file>