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D16FB07A-812A-4838-8EE4-EEEDDB15CAD4}"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Detalle!$B$10:$L$59</definedName>
  </definedNames>
  <calcPr calcId="191029"/>
  <pivotCaches>
    <pivotCache cacheId="1"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 i="2" l="1"/>
  <c r="Z12" i="2" s="1"/>
  <c r="Y13" i="2"/>
  <c r="Z13" i="2" s="1"/>
  <c r="Y14" i="2"/>
  <c r="Z14" i="2" s="1"/>
  <c r="Y15" i="2"/>
  <c r="Z15" i="2" s="1"/>
  <c r="Y16" i="2"/>
  <c r="Y17" i="2"/>
  <c r="Z17" i="2" s="1"/>
  <c r="Y18" i="2"/>
  <c r="Z18" i="2" s="1"/>
  <c r="Y19" i="2"/>
  <c r="Z19" i="2" s="1"/>
  <c r="Y20" i="2"/>
  <c r="Z20" i="2" s="1"/>
  <c r="Y21" i="2"/>
  <c r="Z21" i="2" s="1"/>
  <c r="Y22" i="2"/>
  <c r="Z22" i="2" s="1"/>
  <c r="Y23" i="2"/>
  <c r="Z23" i="2" s="1"/>
  <c r="Y24" i="2"/>
  <c r="Z24" i="2" s="1"/>
  <c r="Y25" i="2"/>
  <c r="Z25" i="2" s="1"/>
  <c r="Y26" i="2"/>
  <c r="Z26" i="2" s="1"/>
  <c r="Y27" i="2"/>
  <c r="Z27" i="2" s="1"/>
  <c r="Y28" i="2"/>
  <c r="Z28" i="2" s="1"/>
  <c r="Y29" i="2"/>
  <c r="Z29" i="2" s="1"/>
  <c r="Y30" i="2"/>
  <c r="Z30" i="2" s="1"/>
  <c r="Y31" i="2"/>
  <c r="Z31" i="2" s="1"/>
  <c r="Y32" i="2"/>
  <c r="Z32" i="2" s="1"/>
  <c r="Y33" i="2"/>
  <c r="Z33" i="2" s="1"/>
  <c r="Y34" i="2"/>
  <c r="Z34" i="2" s="1"/>
  <c r="Y35" i="2"/>
  <c r="Z35" i="2" s="1"/>
  <c r="Y36" i="2"/>
  <c r="Z36" i="2" s="1"/>
  <c r="Y37" i="2"/>
  <c r="Z37" i="2" s="1"/>
  <c r="Y38" i="2"/>
  <c r="Z38" i="2" s="1"/>
  <c r="Y39" i="2"/>
  <c r="Z39" i="2" s="1"/>
  <c r="Y40" i="2"/>
  <c r="Z40" i="2" s="1"/>
  <c r="Y41" i="2"/>
  <c r="Z41" i="2" s="1"/>
  <c r="Y42" i="2"/>
  <c r="Z42" i="2" s="1"/>
  <c r="Y43" i="2"/>
  <c r="Z43" i="2" s="1"/>
  <c r="Y44" i="2"/>
  <c r="Z44" i="2" s="1"/>
  <c r="Y45" i="2"/>
  <c r="Z45" i="2" s="1"/>
  <c r="Y46" i="2"/>
  <c r="Z46" i="2" s="1"/>
  <c r="Y47" i="2"/>
  <c r="Z47" i="2" s="1"/>
  <c r="Y48" i="2"/>
  <c r="Z48" i="2" s="1"/>
  <c r="Y49" i="2"/>
  <c r="Z49" i="2" s="1"/>
  <c r="Y51" i="2"/>
  <c r="Z51" i="2" s="1"/>
  <c r="Y53" i="2"/>
  <c r="Z53" i="2" s="1"/>
  <c r="Y54" i="2"/>
  <c r="Z54" i="2" s="1"/>
  <c r="Y55" i="2"/>
  <c r="Z55" i="2" s="1"/>
  <c r="Y56" i="2"/>
  <c r="Z56" i="2" s="1"/>
  <c r="Y57" i="2"/>
  <c r="Z57" i="2" s="1"/>
  <c r="Y58" i="2"/>
  <c r="Z58" i="2" s="1"/>
  <c r="Y59" i="2"/>
  <c r="Z59" i="2" s="1"/>
  <c r="Z16" i="2"/>
  <c r="Y11" i="2" l="1"/>
  <c r="Z11" i="2" s="1"/>
</calcChain>
</file>

<file path=xl/sharedStrings.xml><?xml version="1.0" encoding="utf-8"?>
<sst xmlns="http://schemas.openxmlformats.org/spreadsheetml/2006/main" count="560" uniqueCount="170">
  <si>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</si>
  <si>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</si>
  <si>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</si>
  <si>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</si>
  <si>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</si>
  <si>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</si>
  <si>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</si>
  <si>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</si>
  <si>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</si>
  <si>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</si>
  <si>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</si>
  <si>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</si>
  <si>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</si>
  <si>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</si>
  <si>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</si>
  <si>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</si>
  <si>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</si>
  <si>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</si>
  <si>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</si>
  <si>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</si>
  <si>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</si>
  <si>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</si>
  <si>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</si>
  <si>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</si>
  <si>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</si>
  <si>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</si>
  <si>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</si>
  <si>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</si>
  <si>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DATOS DE LA MODIFICAION SUSCRITA EN EL PERIODO</t>
  </si>
  <si>
    <t>INFORMACIÓN CONSOLIDADA DEL CONTRATO A LA FECHA CON TODAS LAS NOVEDADES/CAMBIOS Y/O MODIFICACIONES</t>
  </si>
  <si>
    <t>INFORMACIÓN GENERAL DEL CONTRATO MODIFICADO</t>
  </si>
  <si>
    <t>Cesión</t>
  </si>
  <si>
    <t>Prorroga</t>
  </si>
  <si>
    <t>Adición</t>
  </si>
  <si>
    <t>Plazo total prorrogas (días)</t>
  </si>
  <si>
    <t>PORTAL CONTRATACION</t>
  </si>
  <si>
    <t>URL SECOP</t>
  </si>
  <si>
    <t>Selección Abreviada - Subasta Inversa</t>
  </si>
  <si>
    <t>Licitación Pública</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</si>
  <si>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</si>
  <si>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</si>
  <si>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</si>
  <si>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</si>
  <si>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</si>
  <si>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</si>
  <si>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</si>
  <si>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</si>
  <si>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</si>
  <si>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
  </si>
  <si>
    <t>Directa Prestacion Servicios Profesionales y Apoyo a la Gestión</t>
  </si>
  <si>
    <t>Prestación Servicio Apoyo a la Gestión</t>
  </si>
  <si>
    <t>Prestación de Servicios</t>
  </si>
  <si>
    <t>Prestación Servicios Profesionales</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</si>
  <si>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</si>
  <si>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Adición / Prórroga</t>
  </si>
  <si>
    <t>Secretaría Distrital de Hacienda
Gestión Contractual Noviembre 2022 - Modificaciones</t>
  </si>
  <si>
    <t>200108-0-2020</t>
  </si>
  <si>
    <t>200109-0-2020</t>
  </si>
  <si>
    <t>180450-0-2018</t>
  </si>
  <si>
    <t>No aplica</t>
  </si>
  <si>
    <t>Mínima Cuantía</t>
  </si>
  <si>
    <t>Prestar servicios profesionales para el apoyo en temas administrativos,tributarios, radicaciones virtuales, respuesta a PQRS, realización deinformes teniendo en cuenta el marco jurídico aplicable y loslineamientos de competencia de la Dirección Distrital de Impuestos deBogotá.</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</si>
  <si>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t>
  </si>
  <si>
    <t>Prestar servicios profesionales para realizar procesos de gestion ydepuracion de información de los terceros en el módulo BP de Bogdata yapoyar la gestion del proceso contable en el módulo FI  a cargo de laDirección Distrital de Contabilidad cuando se requiera.</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</si>
  <si>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</si>
  <si>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Directa Otras Causales</t>
  </si>
  <si>
    <t>Seguros</t>
  </si>
  <si>
    <t>Concurso de Méritos Abierto</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</si>
  <si>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</si>
  <si>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Prestar servicios de apoyo operativo en la formalización empresarialrelacionadas con las diligencias de registro en territorio de laSecretaria Distrital de Hacienda, con ocasión a  la actualización yvirtualizacion en el distrito capital.</t>
  </si>
  <si>
    <t>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t>
  </si>
  <si>
    <t>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t>
  </si>
  <si>
    <t>Suministro</t>
  </si>
  <si>
    <t>Prestar servicios de apoyo a la gestión al despacho del Secretariodistrital de Hacienda en lo correspondiente a la operatividad de losdiferentes sistemas de información en los procesos de contratación ymanejo de agenda.</t>
  </si>
  <si>
    <t>SUMINISTRO DE COMBUSTIBLE PARA LA SECRETARIA DISTRITAL DE HACIENDA</t>
  </si>
  <si>
    <t>Consultoría</t>
  </si>
  <si>
    <t>Realizar la Interventoría técnica, administrativa, ambiental,financiera, legal y contable para el Proyecto de Inversión cuyo objetocorresponde a: "Implementar mejoras eléctricas y cambios de componentesde las subestaciones que no estén cumpliendo las normas RETIE y NFPApara subestaciones, incluye cambio de protecciones, celdas ytransformadores".</t>
  </si>
  <si>
    <t>Proveer el servicio de soporte y mantenimiento del software Eyes &lt;(&gt;&amp;&lt;)&gt;Hands for FORMS de propiedad de la Secretaría Distrital de Hacienda</t>
  </si>
  <si>
    <t>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t>
  </si>
  <si>
    <t>Convenio Interadministrativo</t>
  </si>
  <si>
    <t>Aunar esfuerzos entre la Secretaría Distrital de Planeación - SDP y laSecretaría Distrital de Hacienda – SHD para desarrollar accionesdirigidas a la actualización de información que permita identificarhogares pobres y vulnerables en desarrollo de la estrategia para mejorarla calidad del gasto público</t>
  </si>
  <si>
    <t>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t>
  </si>
  <si>
    <t>Suministro de certificados para servidor y sitio seguro, firma digitalde personas, así como el servicio de estampado cronológico y correoelectrónico certificado, para garantizar el firmado electrónico dedocumentos generados por la Secretaria Distrital de Hacienda</t>
  </si>
  <si>
    <t>Selección Abreviada - Menor Cuantía</t>
  </si>
  <si>
    <t>Desarrollar las jornadas de capacitación previstas en el PlanInstitucional de Capacitación - PIC dirigidas a los funcionarios de laSecretaría Distrital de Hacienda.</t>
  </si>
  <si>
    <t>Prestar los servicios profesionales para apoyar la documentación delsistema de gestión de calidad de la SDH y la implementación de lapolítica de fortalecimiento organizacional y simplificación de procesosen el marco del MIPG.</t>
  </si>
  <si>
    <t>Prestar servicios profesionales de soporte jurídico a los procesos acargo de la Subdirección del Talento Humano.</t>
  </si>
  <si>
    <t>Prestar servicios de alquiler de escenarios como salones, auditorios yespacios abiertos, apoyo logístico y servicio de catering para eldesarrollo de eventos que requiera la Secretaria Distrital de Hacienda</t>
  </si>
  <si>
    <t>Prestar los servicios profesionales para apoyar la implementación delnuevo mapa de procesos y la sostenibilidad del Sistema de Gestión, conla transición tecnológica de la Entidad.</t>
  </si>
  <si>
    <t>Proveer el soporte logístico, técnico y tecnológico para robustecer laslabores que conllevan a formar, informar e incentivar a la ciudadanía entorno a la realidad tributaria y sus principios, en el marco de laestrategia de educación tributaria y de servicio</t>
  </si>
  <si>
    <t>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t>
  </si>
  <si>
    <t>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t>
  </si>
  <si>
    <t>Prestar servicios profesionales para brindar acompañamiento en larevisión de las actas sucintas de las sesiones de la Comisión y laatención de solicitudes de ciudadanos, organizaciones, autoridadesadministrativas y judiciales que correspondan a la respectiva comisión</t>
  </si>
  <si>
    <t>SECOP_II</t>
  </si>
  <si>
    <t>https://community.secop.gov.co/Public/Tendering/OpportunityDetail/Index?noticeUID=CO1.NTC.2342201&amp;isFromPublicArea=True&amp;isModal=true&amp;asPopupView=true</t>
  </si>
  <si>
    <t>OF. OPERACION SISTEMA GESTION DOCUMENTAL</t>
  </si>
  <si>
    <t>0111-01</t>
  </si>
  <si>
    <t>https://community.secop.gov.co/Public/Tendering/OpportunityDetail/Index?noticeUID=CO1.NTC.2310590&amp;isFromPublicArea=True&amp;isModal=true&amp;asPopupView=true</t>
  </si>
  <si>
    <t>SUBD. INFRAESTRUCTURA TIC</t>
  </si>
  <si>
    <t>https://community.secop.gov.co/Public/Tendering/OpportunityDetail/Index?noticeUID=CO1.NTC.2315831&amp;isFromPublicArea=True&amp;isModal=true&amp;asPopupView=true</t>
  </si>
  <si>
    <t>SUBD. EDUCACION TRIBUTARIA Y SERVICIO</t>
  </si>
  <si>
    <t>https://community.secop.gov.co/Public/Tendering/OpportunityDetail/Index?noticeUID=CO1.NTC.2502368&amp;isFromPublicArea=True&amp;isModal=true&amp;asPopupView=true</t>
  </si>
  <si>
    <t>DESPACHO SECRETARIO DISTRITAL DE HDA.</t>
  </si>
  <si>
    <t>https://community.secop.gov.co/Public/Tendering/OpportunityDetail/Index?noticeUID=CO1.NTC.2524549&amp;isFromPublicArea=True&amp;isModal=true&amp;asPopupView=true</t>
  </si>
  <si>
    <t>SUBD. CONSOLIDACION, GESTION E INVEST.</t>
  </si>
  <si>
    <t>https://community.secop.gov.co/Public/Tendering/OpportunityDetail/Index?noticeUID=CO1.NTC.2522949&amp;isFromPublicArea=True&amp;isModal=true&amp;asPopupView=true</t>
  </si>
  <si>
    <t>https://community.secop.gov.co/Public/Tendering/OpportunityDetail/Index?noticeUID=CO1.NTC.2521313&amp;isFromPublicArea=True&amp;isModal=true&amp;asPopupView=true</t>
  </si>
  <si>
    <t>SUBD. TALENTO HUMANO</t>
  </si>
  <si>
    <t>https://community.secop.gov.co/Public/Tendering/OpportunityDetail/Index?noticeUID=CO1.NTC.2528577&amp;isFromPublicArea=True&amp;isModal=true&amp;asPopupView=true</t>
  </si>
  <si>
    <t>SUBD. ADMINISTRATIVA Y FINANCIERA</t>
  </si>
  <si>
    <t>https://community.secop.gov.co/Public/Tendering/OpportunityDetail/Index?noticeUID=CO1.NTC.2538929&amp;isFromPublicArea=True&amp;isModal=true&amp;asPopupView=true</t>
  </si>
  <si>
    <t>OF. ASESORA DE PLANEACION</t>
  </si>
  <si>
    <t>https://community.secop.gov.co/Public/Tendering/OpportunityDetail/Index?noticeUID=CO1.NTC.2541630&amp;isFromPublicArea=True&amp;isModal=true&amp;asPopupView=true</t>
  </si>
  <si>
    <t>SUBD. ANALISIS Y SOSTENIBILIDAD PPTAL.</t>
  </si>
  <si>
    <t>https://community.secop.gov.co/Public/Tendering/OpportunityDetail/Index?noticeUID=CO1.NTC.2685186&amp;isFromPublicArea=True&amp;isModal=true&amp;asPopupView=true</t>
  </si>
  <si>
    <t>SUBD. GESTION CONTABLE HACIENDA</t>
  </si>
  <si>
    <t>https://community.secop.gov.co/Public/Tendering/OpportunityDetail/Index?noticeUID=CO1.NTC.2707274&amp;isFromPublicArea=True&amp;isModal=true&amp;asPopupView=true</t>
  </si>
  <si>
    <t>https://community.secop.gov.co/Public/Tendering/OpportunityDetail/Index?noticeUID=CO1.NTC.2731982&amp;isFromPublicArea=True&amp;isModal=true&amp;asPopupView=true</t>
  </si>
  <si>
    <t>SUBD. FINANZAS DISTRITALES</t>
  </si>
  <si>
    <t>https://community.secop.gov.co/Public/Tendering/OpportunityDetail/Index?noticeUID=CO1.NTC.2755039&amp;isFromPublicArea=True&amp;isModal=true&amp;asPopupView=true</t>
  </si>
  <si>
    <t>SUBD. GESTION INFORMACION PPTAL.</t>
  </si>
  <si>
    <t>https://community.secop.gov.co/Public/Tendering/OpportunityDetail/Index?noticeUID=CO1.NTC.2863309&amp;isFromPublicArea=True&amp;isModal=true&amp;asPopupView=true</t>
  </si>
  <si>
    <t>https://community.secop.gov.co/Public/Tendering/OpportunityDetail/Index?noticeUID=CO1.NTC.2976541&amp;isFromPublicArea=True&amp;isModal=true&amp;asPopupView=true</t>
  </si>
  <si>
    <t>https://community.secop.gov.co/Public/Tendering/OpportunityDetail/Index?noticeUID=CO1.NTC.2961017&amp;isFromPublicArea=True&amp;isModal=true&amp;asPopupView=true</t>
  </si>
  <si>
    <t>https://community.secop.gov.co/Public/Tendering/OpportunityDetail/Index?noticeUID=CO1.NTC.2596001&amp;isFromPublicArea=True&amp;isModal=true&amp;asPopupView=true</t>
  </si>
  <si>
    <t>https://community.secop.gov.co/Public/Tendering/OpportunityDetail/Index?noticeUID=CO1.NTC.2541314&amp;isFromPublicArea=True&amp;isModal=true&amp;asPopupView=true</t>
  </si>
  <si>
    <t>https://community.secop.gov.co/Public/Tendering/OpportunityDetail/Index?noticeUID=CO1.NTC.2143740&amp;isFromPublicArea=True&amp;isModal=true&amp;asPopupView=true</t>
  </si>
  <si>
    <t>https://community.secop.gov.co/Public/Tendering/OpportunityDetail/Index?noticeUID=CO1.NTC.2336817&amp;isFromPublicArea=True&amp;isModal=true&amp;asPopupView=true</t>
  </si>
  <si>
    <t>https://community.secop.gov.co/Public/Tendering/OpportunityDetail/Index?noticeUID=CO1.NTC.2396437&amp;isFromPublicArea=True&amp;isModal=true&amp;asPopupView=true</t>
  </si>
  <si>
    <t>SECOP_I</t>
  </si>
  <si>
    <t>https://www.contratos.gov.co/consultas/detalleProceso.do?numConstancia=21-15-12434173</t>
  </si>
  <si>
    <t>https://community.secop.gov.co/Public/Tendering/OpportunityDetail/Index?noticeUID=CO1.NTC.3217579&amp;isFromPublicArea=True&amp;isModal=true&amp;asPopupView=true</t>
  </si>
  <si>
    <t>https://community.secop.gov.co/Public/Tendering/OpportunityDetail/Index?noticeUID=CO1.NTC.3393541&amp;isFromPublicArea=True&amp;isModal=true&amp;asPopupView=true</t>
  </si>
  <si>
    <t>https://community.secop.gov.co/Public/Tendering/OpportunityDetail/Index?noticeUID=CO1.NTC.3325443&amp;isFromPublicArea=True&amp;isModal=true&amp;asPopupView=true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</si>
  <si>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</si>
  <si>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https://community.secop.gov.co/Public/Tendering/OpportunityDetail/Index?noticeUID=CO1.NTC.2529586&amp;isFromPublicArea=True&amp;isModal=true&amp;asPopupView=true</t>
  </si>
  <si>
    <t>https://community.secop.gov.co/Public/Tendering/OpportunityDetail/Index?noticeUID=CO1.NTC.2644384&amp;isFromPublicArea=True&amp;isModal=true&amp;asPopupView=true</t>
  </si>
  <si>
    <t>https://community.secop.gov.co/Public/Tendering/OpportunityDetail/Index?noticeUID=CO1.NTC.2814044&amp;isFromPublicArea=True&amp;isModal=true&amp;asPopupView=true</t>
  </si>
  <si>
    <t>https://community.secop.gov.co/Public/Tendering/OpportunityDetail/Index?noticeUID=CO1.NTC.2889458&amp;isFromPublicArea=True&amp;isModal=true&amp;asPopupView=true</t>
  </si>
  <si>
    <t>https://community.secop.gov.co/Public/Tendering/OpportunityDetail/Index?noticeUID=CO1.NTC.2926202&amp;isFromPublicArea=True&amp;isModal=true&amp;asPopupView=true</t>
  </si>
  <si>
    <t>https://community.secop.gov.co/Public/Tendering/OpportunityDetail/Index?noticeUID=CO1.NTC.2939124&amp;isFromPublicArea=True&amp;isModal=true&amp;asPopupView=true</t>
  </si>
  <si>
    <t>https://community.secop.gov.co/Public/Tendering/OpportunityDetail/Index?noticeUID=CO1.NTC.3104866&amp;isFromPublicArea=True&amp;isModal=true&amp;asPopupView=true</t>
  </si>
  <si>
    <t>https://community.secop.gov.co/Public/Tendering/OpportunityDetail/Index?noticeUID=CO1.NTC.3146722&amp;isFromPublicArea=True&amp;isModal=true&amp;asPopupView=true</t>
  </si>
  <si>
    <t>https://community.secop.gov.co/Public/Tendering/OpportunityDetail/Index?noticeUID=CO1.NTC.1073440&amp;isFromPublicArea=True&amp;isModal=true&amp;asPopupView=true</t>
  </si>
  <si>
    <t>https://community.secop.gov.co/Public/Tendering/OpportunityDetail/Index?noticeUID=CO1.NTC.637272&amp;isFromPublicArea=True&amp;isModal=true&amp;asPopupView=true</t>
  </si>
  <si>
    <t>https://community.secop.gov.co/Public/Tendering/OpportunityDetail/Index?noticeUID=CO1.NTC.2438361&amp;isFromPublicArea=True&amp;isModal=true&amp;asPopupView=true</t>
  </si>
  <si>
    <t>https://community.secop.gov.co/Public/Tendering/OpportunityDetail/Index?noticeUID=CO1.NTC.3213169&amp;isFromPublicArea=True&amp;isModal=true&amp;asPopupView=true</t>
  </si>
  <si>
    <t>https://community.secop.gov.co/Public/Tendering/OpportunityDetail/Index?noticeUID=CO1.NTC.3122274&amp;isFromPublicArea=True&amp;isModal=true&amp;asPopupView=true</t>
  </si>
  <si>
    <t>https://community.secop.gov.co/Public/Tendering/OpportunityDetail/Index?noticeUID=CO1.NTC.3359642&amp;isFromPublicArea=True&amp;isModal=true&amp;asPopupView=true</t>
  </si>
  <si>
    <t>FONDO CUENTA CONCEJO DE BOGOTA, D.C.</t>
  </si>
  <si>
    <t>0111-04</t>
  </si>
  <si>
    <t>Aunar esfuerzos para formular, estructurar y ejecutar proyectos deinfraestructura física y usos complementarios que requiera LA SECRETARIADISTRITAL DE HACIENDA para el CONCEJO DE BOGOTÁ D.C.</t>
  </si>
  <si>
    <t>Contratar los seguros que amparen los intereses patrimoniales actuales yfuturos, así como los bienes de propiedad del Concejo de Bogotá, D.C,que estén bajo su responsabilidad, custodia y aquellos que seanadquiridos para desarrollar las funciones inherentes a su actividad, ycualquier otra póliza de seguros que requiera el Concejo en eldesarrollo de su actividad siempre y cuando la aseguradora adjudicatariacuente con la autorización por parte de la Superintendencia Financierade Colombia, de conformidad con lo establecido en el pliego decondiciones de la Licitación Pública  No. SDH-LP-01-2020 y la propuestapresentada por el contratista. Los seguros objeto del presente contratocorresponden al Grupo II.</t>
  </si>
  <si>
    <t>Contratar la expedición de una póliza colectiva de seguro de vida paralos Concejales de Bogotá, D.C. (Grupo V), de conformidad con loestablecido en el pliego de condiciones de la Licitación Pública  No.SDH-LP-01-2020 y la propuesta presentada por el contratista.</t>
  </si>
  <si>
    <t>Prestar los servicios profesionales a la Dirección de GestiónCorporativa para apoyar la gestión precontractual, de pagos y pos contractual frente al sistema SAP BOGDATA.</t>
  </si>
  <si>
    <t>Prestar los servicios de actualización, mantenimiento y soporte con elsuministro de repuestos para la infraestructura de telecomunicaciones,cableado estructurado (voz y datos), fibra óptica, energía normal yregulada de la Secretaría Distrital de Hacienda.</t>
  </si>
  <si>
    <t>Obra</t>
  </si>
  <si>
    <t>Realizar el mantenimiento integral, las adecuaciones locativas y lasobras de mejora que se requieran, con el suministro de personal, equipo,materiales y repuestos, en las instalaciones físicas del Concejo deBogotá, D.C.</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</si>
  <si>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</si>
  <si>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DESPACHO DIR. GESTION CORPORATIVA</t>
  </si>
  <si>
    <t>DESPACHO DIR. DISTRITAL PRESUPUESTO</t>
  </si>
  <si>
    <t>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t>
  </si>
  <si>
    <t>Prestar los servicios profesionales para la coordinación del proceso deimplementación y seguimiento del laboratorio de innovación del Concejode Bogotá D.C.</t>
  </si>
  <si>
    <t>Mantenimiento preventivo y correctivo de vehículos pertenecientes alparque automotor del Concejo de Bogotá.</t>
  </si>
  <si>
    <t>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t>
  </si>
  <si>
    <t>OF. COBRO PREJURIDICO</t>
  </si>
  <si>
    <t>Prestar los servicios profesionales para el desarrollo de actividades deevaluación de programas, realización de estudios, proyección de actosadministrativos, proyección de oficios de respuesta a derechos depetición presentados por los contribuyentes, elaboración de resolucionesde facilidad de pago, autos de devolución de títulos de depósitojudicial, tramitación de solicitudes de desembargo, seguimiento a lacartera asignada, mejoramiento de procesos y la ejecución de laboresrelacionadas con las actuaciones administrativas propias de la Oficinade Cobro Prejurídico.</t>
  </si>
  <si>
    <t>Prestar servicios profesionales especializados para realizar laestructuración, instrumentalización y seguimiento de los planes y actividades que se deban formular y ejecutar con ocasión de la gestión del Laboratorio de Innovación y Gestión del Conocimiento delConcejo de Bogotá, en el marco de las líneas de participación ciudadana,innovación y gestión del conocimiento.</t>
  </si>
  <si>
    <t>Proveer de elementos ergonómicos para los puestos de trabajo de losservidores públicos de la Secretaría Distrital de Hacienda</t>
  </si>
  <si>
    <t>Prestar servicios profesionales para la actualización del micrositio dela Comisión en la página Web, administración del botón de Participacióny el perfil del aplicativo SDQS de la Comisión.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</si>
</sst>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5">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0" applyNumberFormat="1" applyBorder="1" applyAlignment="1">
      <alignment horizontal="left"/>
    </xf>
    <xf numFmtId="43" fontId="0" fillId="0" borderId="0" xfId="1" applyFont="1"/>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00">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a:solidFill>
                    <a:schemeClr val="bg1"/>
                  </a:solidFill>
                </a:rPr>
                <a:t>49</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01/11/2022 - 30/11/2022</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4925.866506018516" createdVersion="6" refreshedVersion="6" minRefreshableVersion="3" recordCount="49" xr:uid="{00000000-000A-0000-FFFF-FFFF1B000000}">
  <cacheSource type="worksheet">
    <worksheetSource name="Contratos"/>
  </cacheSource>
  <cacheFields count="31">
    <cacheField name="VIGENCIA" numFmtId="0">
      <sharedItems containsSemiMixedTypes="0" containsString="0" containsNumber="1" containsInteger="1" minValue="2018" maxValue="2022"/>
    </cacheField>
    <cacheField name="NÚMERO CONTRATO" numFmtId="0">
      <sharedItems containsMixedTypes="1" containsNumber="1" containsInteger="1" minValue="210402" maxValue="220697"/>
    </cacheField>
    <cacheField name="PORTAL CONTRATACION" numFmtId="0">
      <sharedItems count="3">
        <s v="SECOP_II"/>
        <s v="SECOP_I"/>
        <s v="TVEC" u="1"/>
      </sharedItems>
    </cacheField>
    <cacheField name="URL SECOP" numFmtId="0">
      <sharedItems/>
    </cacheField>
    <cacheField name="PROCESO SELECCIÓN" numFmtId="0">
      <sharedItems count="9">
        <s v="Licitación Pública"/>
        <s v="Mínima Cuantía"/>
        <s v="Selección Abreviada - Subasta Inversa"/>
        <s v="Directa Prestacion Servicios Profesionales y Apoyo a la Gestión"/>
        <s v="Directa Otras Causales"/>
        <s v="Selección Abreviada - Menor Cuantía"/>
        <s v="Concurso de Méritos Abierto"/>
        <s v="Subasta Inversa" u="1"/>
        <s v="Selección Abreviada - Acuerdo Marco" u="1"/>
      </sharedItems>
    </cacheField>
    <cacheField name="CLASE CONTRATO" numFmtId="0">
      <sharedItems count="8">
        <s v="Seguros"/>
        <s v="Prestación de Servicios"/>
        <s v="Prestación Servicio Apoyo a la Gestión"/>
        <s v="Prestación Servicios Profesionales"/>
        <s v="Suministro"/>
        <s v="Convenio Interadministrativo"/>
        <s v="Consultoría"/>
        <s v="Obra"/>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7">
        <s v="Adición / Prórroga"/>
        <s v="Adición"/>
        <s v="Prorroga"/>
        <s v="Cesión"/>
        <s v="Suspensión" u="1"/>
        <s v="Adición/Prorroga" u="1"/>
        <s v="Adición/Prorroga/Otro sí" u="1"/>
      </sharedItems>
    </cacheField>
    <cacheField name="FECHA SUSCRIPCIÓN DE LA MODIFICACIÓN" numFmtId="14">
      <sharedItems containsSemiMixedTypes="0" containsNonDate="0" containsDate="1" containsString="0" minDate="2022-10-31T00:00:00" maxDate="2022-11-30T00:00:00"/>
    </cacheField>
    <cacheField name="IDENTIFICACIÓN CONTRATISTA" numFmtId="0">
      <sharedItems containsMixedTypes="1" containsNumber="1" containsInteger="1" minValue="22518462" maxValue="1070958136"/>
    </cacheField>
    <cacheField name="RAZÓN SOCIAL_x000a_CESIONARIO" numFmtId="0">
      <sharedItems containsMixedTypes="1" containsNumber="1" containsInteger="1" minValue="0" maxValue="8"/>
    </cacheField>
    <cacheField name="VALOR CONTRATO PRINCIPAL" numFmtId="164">
      <sharedItems containsSemiMixedTypes="0" containsString="0" containsNumber="1" containsInteger="1" minValue="6979100" maxValue="5949456938"/>
    </cacheField>
    <cacheField name="VALOR ADICIÓN" numFmtId="164">
      <sharedItems containsString="0" containsBlank="1" containsNumber="1" containsInteger="1" minValue="2024566" maxValue="1289379657"/>
    </cacheField>
    <cacheField name="VALOR TOTAL" numFmtId="164">
      <sharedItems containsSemiMixedTypes="0" containsString="0" containsNumber="1" containsInteger="1" minValue="6979100" maxValue="27596862664"/>
    </cacheField>
    <cacheField name="PLAZO MODIFICACIÓN (Días)" numFmtId="0">
      <sharedItems containsBlank="1" containsMixedTypes="1" containsNumber="1" containsInteger="1" minValue="12" maxValue="180"/>
    </cacheField>
    <cacheField name="PLAZO TOTAL_x000a_(DÍAS)*" numFmtId="0">
      <sharedItems containsSemiMixedTypes="0" containsString="0" containsNumber="1" containsInteger="1" minValue="76" maxValue="1620"/>
    </cacheField>
    <cacheField name="Fecha de suscripción" numFmtId="14">
      <sharedItems containsSemiMixedTypes="0" containsNonDate="0" containsDate="1" containsString="0" minDate="2018-12-27T00:00:00" maxDate="2022-10-13T00:00:00"/>
    </cacheField>
    <cacheField name="Fecha de Inicio" numFmtId="14">
      <sharedItems containsSemiMixedTypes="0" containsNonDate="0" containsDate="1" containsString="0" minDate="2018-12-28T00:00:00" maxDate="2022-10-21T00:00:00"/>
    </cacheField>
    <cacheField name="Plazo Inicial (dias)" numFmtId="0">
      <sharedItems containsSemiMixedTypes="0" containsString="0" containsNumber="1" containsInteger="1" minValue="60" maxValue="1080"/>
    </cacheField>
    <cacheField name="Fecha Finalizacion Programada" numFmtId="14">
      <sharedItems containsSemiMixedTypes="0" containsNonDate="0" containsDate="1" containsString="0" minDate="2022-11-23T00:00:00" maxDate="2024-01-01T00:00:00"/>
    </cacheField>
    <cacheField name="Valor del Contrato_x000a_inical" numFmtId="43">
      <sharedItems containsSemiMixedTypes="0" containsString="0" containsNumber="1" containsInteger="1" minValue="6979100" maxValue="5181214000"/>
    </cacheField>
    <cacheField name="dias ejecutados" numFmtId="0">
      <sharedItems containsSemiMixedTypes="0" containsString="0" containsNumber="1" containsInteger="1" minValue="41" maxValue="1433"/>
    </cacheField>
    <cacheField name="% Ejecución" numFmtId="0">
      <sharedItems containsSemiMixedTypes="0" containsString="0" containsNumber="1" minValue="36.42" maxValue="100"/>
    </cacheField>
    <cacheField name="Recursos totales Ejecutados o pagados" numFmtId="0">
      <sharedItems containsSemiMixedTypes="0" containsString="0" containsNumber="1" containsInteger="1" minValue="0" maxValue="27596862664"/>
    </cacheField>
    <cacheField name="Recursos pendientes de ejecutar." numFmtId="0">
      <sharedItems containsSemiMixedTypes="0" containsString="0" containsNumber="1" containsInteger="1" minValue="0" maxValue="3951799705"/>
    </cacheField>
    <cacheField name="Cantidad de Adiciones/_x000a_prórrogas" numFmtId="0">
      <sharedItems containsSemiMixedTypes="0" containsString="0" containsNumber="1" containsInteger="1" minValue="0" maxValue="3"/>
    </cacheField>
    <cacheField name="Vr. Adiciones" numFmtId="0">
      <sharedItems containsSemiMixedTypes="0" containsString="0" containsNumber="1" containsInteger="1" minValue="0" maxValue="26361862664"/>
    </cacheField>
    <cacheField name="Vr. Total con Adiciones" numFmtId="0">
      <sharedItems containsSemiMixedTypes="0" containsString="0" containsNumber="1" containsInteger="1" minValue="6979100" maxValue="27596862664"/>
    </cacheField>
    <cacheField name="Plazo total prorrogas (días)" numFmtId="0">
      <sharedItems containsSemiMixedTypes="0" containsString="0" containsNumber="1" containsInteger="1" minValue="76" maxValue="16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n v="2021"/>
    <n v="210506"/>
    <x v="0"/>
    <s v="https://community.secop.gov.co/Public/Tendering/OpportunityDetail/Index?noticeUID=CO1.NTC.2253790&amp;isFromPublicArea=True&amp;isModal=true&amp;asPopupView=true"/>
    <x v="0"/>
    <x v="0"/>
    <s v="SUBD. ADMINISTRATIVA Y FINANCIERA"/>
    <s v="0111-04"/>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x v="0"/>
    <d v="2022-11-15T00:00:00"/>
    <s v="No aplica"/>
    <s v="No aplica"/>
    <n v="255639082"/>
    <n v="92315281"/>
    <n v="299644491"/>
    <n v="60"/>
    <n v="442"/>
    <d v="2021-10-27T00:00:00"/>
    <d v="2021-11-01T00:00:00"/>
    <n v="382"/>
    <d v="2023-01-16T00:00:00"/>
    <n v="255639082"/>
    <n v="394"/>
    <n v="89.34"/>
    <n v="207329210"/>
    <n v="92315281"/>
    <n v="3"/>
    <n v="103505409"/>
    <n v="359144491"/>
    <n v="504"/>
  </r>
  <r>
    <n v="2021"/>
    <n v="210525"/>
    <x v="0"/>
    <s v="https://community.secop.gov.co/Public/Tendering/OpportunityDetail/Index?noticeUID=CO1.NTC.2342201&amp;isFromPublicArea=True&amp;isModal=true&amp;asPopupView=true"/>
    <x v="1"/>
    <x v="1"/>
    <s v="OF. OPERACION SISTEMA GESTION DOCUMENTAL"/>
    <s v="0111-01"/>
    <s v="Proveer el servicio de soporte y mantenimiento del software Eyes &lt;(&gt;&amp;&lt;)&gt;Hands for FORMS de propiedad de la Secretaría Distrital de Hacienda"/>
    <x v="0"/>
    <d v="2022-11-25T00:00:00"/>
    <s v="No aplica"/>
    <s v="No aplica"/>
    <n v="51993820"/>
    <n v="12998455"/>
    <n v="64992275"/>
    <n v="90"/>
    <n v="450"/>
    <d v="2021-11-22T00:00:00"/>
    <d v="2021-11-30T00:00:00"/>
    <n v="360"/>
    <d v="2023-02-28T00:00:00"/>
    <n v="51993820"/>
    <n v="365"/>
    <n v="80.22"/>
    <n v="47661001"/>
    <n v="4332819"/>
    <n v="1"/>
    <n v="12998455"/>
    <n v="64992275"/>
    <n v="450"/>
  </r>
  <r>
    <n v="2021"/>
    <n v="210530"/>
    <x v="0"/>
    <s v="https://community.secop.gov.co/Public/Tendering/OpportunityDetail/Index?noticeUID=CO1.NTC.2310590&amp;isFromPublicArea=True&amp;isModal=true&amp;asPopupView=true"/>
    <x v="2"/>
    <x v="1"/>
    <s v="SUBD. INFRAESTRUCTURA TIC"/>
    <s v="0111-01"/>
    <s v="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
    <x v="0"/>
    <d v="2022-11-15T00:00:00"/>
    <s v="No aplica"/>
    <s v="No aplica"/>
    <n v="291900000"/>
    <n v="142950000"/>
    <n v="434850000"/>
    <n v="180"/>
    <n v="540"/>
    <d v="2021-11-22T00:00:00"/>
    <d v="2021-11-26T00:00:00"/>
    <n v="360"/>
    <d v="2023-05-26T00:00:00"/>
    <n v="291900000"/>
    <n v="369"/>
    <n v="67.58"/>
    <n v="291900000"/>
    <n v="0"/>
    <n v="1"/>
    <n v="142950000"/>
    <n v="434850000"/>
    <n v="540"/>
  </r>
  <r>
    <n v="2021"/>
    <n v="210543"/>
    <x v="0"/>
    <s v="https://community.secop.gov.co/Public/Tendering/OpportunityDetail/Index?noticeUID=CO1.NTC.2315831&amp;isFromPublicArea=True&amp;isModal=true&amp;asPopupView=true"/>
    <x v="2"/>
    <x v="1"/>
    <s v="SUBD. EDUCACION TRIBUTARIA Y SERVICIO"/>
    <s v="0111-01"/>
    <s v="Proveer el soporte logístico, técnico y tecnológico para robustecer laslabores que conllevan a formar, informar e incentivar a la ciudadanía entorno a la realidad tributaria y sus principios, en el marco de laestrategia de educación tributaria y de servicio"/>
    <x v="1"/>
    <d v="2022-10-31T00:00:00"/>
    <s v="No aplica"/>
    <s v="No aplica"/>
    <n v="5949456938"/>
    <n v="1289379657"/>
    <n v="7238836595"/>
    <m/>
    <n v="900"/>
    <d v="2021-11-29T00:00:00"/>
    <d v="2021-12-09T00:00:00"/>
    <n v="900"/>
    <d v="2023-12-31T00:00:00"/>
    <n v="5181214000"/>
    <n v="356"/>
    <n v="47.34"/>
    <n v="3287036890"/>
    <n v="3951799705"/>
    <n v="2"/>
    <n v="2057622595"/>
    <n v="7238836595"/>
    <n v="900"/>
  </r>
  <r>
    <n v="2022"/>
    <n v="220007"/>
    <x v="0"/>
    <s v="https://community.secop.gov.co/Public/Tendering/OpportunityDetail/Index?noticeUID=CO1.NTC.2502368&amp;isFromPublicArea=True&amp;isModal=true&amp;asPopupView=true"/>
    <x v="3"/>
    <x v="2"/>
    <s v="DESPACHO SECRETARIO DISTRITAL DE HDA."/>
    <s v="0111-01"/>
    <s v="Prestar servicios de apoyo a la gestión al despacho del Secretariodistrital de Hacienda en lo correspondiente a la operatividad de losdiferentes sistemas de información en los procesos de contratación ymanejo de agenda."/>
    <x v="0"/>
    <d v="2022-11-25T00:00:00"/>
    <s v="No aplica"/>
    <s v="No aplica"/>
    <n v="36984000"/>
    <n v="3430400"/>
    <n v="40414400"/>
    <n v="32"/>
    <n v="377"/>
    <d v="2022-01-07T00:00:00"/>
    <d v="2022-01-13T00:00:00"/>
    <n v="345"/>
    <d v="2023-01-29T00:00:00"/>
    <n v="36984000"/>
    <n v="321"/>
    <n v="84.25"/>
    <n v="30873600"/>
    <n v="6110400"/>
    <n v="1"/>
    <n v="3430400"/>
    <n v="40414400"/>
    <n v="377"/>
  </r>
  <r>
    <n v="2022"/>
    <n v="220010"/>
    <x v="0"/>
    <s v="https://community.secop.gov.co/Public/Tendering/OpportunityDetail/Index?noticeUID=CO1.NTC.2524549&amp;isFromPublicArea=True&amp;isModal=true&amp;asPopupView=true"/>
    <x v="3"/>
    <x v="3"/>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x v="0"/>
    <d v="2022-11-17T00:00:00"/>
    <s v="No aplica"/>
    <s v="No aplica"/>
    <n v="82414500"/>
    <n v="8633900"/>
    <n v="91048400"/>
    <n v="33"/>
    <n v="348"/>
    <d v="2022-01-12T00:00:00"/>
    <d v="2022-01-19T00:00:00"/>
    <n v="315"/>
    <d v="2023-01-06T00:00:00"/>
    <n v="82414500"/>
    <n v="315"/>
    <n v="89.49"/>
    <n v="73780600"/>
    <n v="8633900"/>
    <n v="1"/>
    <n v="8633900"/>
    <n v="91048400"/>
    <n v="348"/>
  </r>
  <r>
    <n v="2022"/>
    <n v="220016"/>
    <x v="0"/>
    <s v="https://community.secop.gov.co/Public/Tendering/OpportunityDetail/Index?noticeUID=CO1.NTC.2522949&amp;isFromPublicArea=True&amp;isModal=true&amp;asPopupView=true"/>
    <x v="3"/>
    <x v="3"/>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x v="0"/>
    <d v="2022-11-16T00:00:00"/>
    <s v="No aplica"/>
    <s v="No aplica"/>
    <n v="78490000"/>
    <n v="12558400"/>
    <n v="91048400"/>
    <n v="48"/>
    <n v="348"/>
    <d v="2022-01-13T00:00:00"/>
    <d v="2022-01-19T00:00:00"/>
    <n v="300"/>
    <d v="2023-01-06T00:00:00"/>
    <n v="78490000"/>
    <n v="315"/>
    <n v="89.49"/>
    <n v="72995700"/>
    <n v="5494300"/>
    <n v="1"/>
    <n v="12558400"/>
    <n v="91048400"/>
    <n v="348"/>
  </r>
  <r>
    <n v="2022"/>
    <n v="220052"/>
    <x v="0"/>
    <s v="https://community.secop.gov.co/Public/Tendering/OpportunityDetail/Index?noticeUID=CO1.NTC.2521313&amp;isFromPublicArea=True&amp;isModal=true&amp;asPopupView=true"/>
    <x v="3"/>
    <x v="3"/>
    <s v="SUBD. TALENTO HUMANO"/>
    <s v="0111-01"/>
    <s v="Prestar servicios profesionales de soporte jurídico a los procesos acargo de la Subdirección del Talento Humano."/>
    <x v="0"/>
    <d v="2022-11-24T00:00:00"/>
    <s v="No aplica"/>
    <s v="No aplica"/>
    <n v="86768000"/>
    <n v="10780266"/>
    <n v="97548266"/>
    <n v="41"/>
    <n v="371"/>
    <d v="2022-01-13T00:00:00"/>
    <d v="2022-01-19T00:00:00"/>
    <n v="330"/>
    <d v="2023-01-29T00:00:00"/>
    <n v="86768000"/>
    <n v="315"/>
    <n v="84"/>
    <n v="74147200"/>
    <n v="12620800"/>
    <n v="1"/>
    <n v="10780266"/>
    <n v="97548266"/>
    <n v="371"/>
  </r>
  <r>
    <n v="2022"/>
    <n v="220062"/>
    <x v="0"/>
    <s v="https://community.secop.gov.co/Public/Tendering/OpportunityDetail/Index?noticeUID=CO1.NTC.2529586&amp;isFromPublicArea=True&amp;isModal=true&amp;asPopupView=true"/>
    <x v="3"/>
    <x v="3"/>
    <s v="DESPACHO DIR. GESTION CORPORATIVA"/>
    <s v="0111-01"/>
    <s v="Prestar los servicios profesionales a la Dirección de GestiónCorporativa para apoyar la gestión precontractual, de pagos y pos contractual frente al sistema SAP BOGDATA."/>
    <x v="0"/>
    <d v="2022-11-10T00:00:00"/>
    <s v="No aplica"/>
    <s v="No aplica"/>
    <n v="60480000"/>
    <n v="6048000"/>
    <n v="66528000"/>
    <n v="30"/>
    <n v="330"/>
    <d v="2022-01-12T00:00:00"/>
    <d v="2022-02-01T00:00:00"/>
    <n v="300"/>
    <d v="2023-01-01T00:00:00"/>
    <n v="60480000"/>
    <n v="302"/>
    <n v="90.42"/>
    <n v="40521600"/>
    <n v="19958400"/>
    <n v="1"/>
    <n v="6048000"/>
    <n v="66528000"/>
    <n v="330"/>
  </r>
  <r>
    <n v="2022"/>
    <n v="220063"/>
    <x v="0"/>
    <s v="https://community.secop.gov.co/Public/Tendering/OpportunityDetail/Index?noticeUID=CO1.NTC.2529586&amp;isFromPublicArea=True&amp;isModal=true&amp;asPopupView=true"/>
    <x v="3"/>
    <x v="3"/>
    <s v="DESPACHO DIR. GESTION CORPORATIVA"/>
    <s v="0111-01"/>
    <s v="Prestar los servicios profesionales a la Dirección de GestiónCorporativa para apoyar la gestión precontractual, de pagos y pos contractual frente al sistema SAP BOGDATA."/>
    <x v="0"/>
    <d v="2022-11-10T00:00:00"/>
    <s v="No aplica"/>
    <s v="No aplica"/>
    <n v="60480000"/>
    <n v="6048000"/>
    <n v="66528000"/>
    <n v="30"/>
    <n v="330"/>
    <d v="2022-01-12T00:00:00"/>
    <d v="2022-01-24T00:00:00"/>
    <n v="300"/>
    <d v="2022-12-24T00:00:00"/>
    <n v="60480000"/>
    <n v="310"/>
    <n v="92.81"/>
    <n v="49593600"/>
    <n v="10886400"/>
    <n v="1"/>
    <n v="6048000"/>
    <n v="66528000"/>
    <n v="330"/>
  </r>
  <r>
    <n v="2022"/>
    <n v="220079"/>
    <x v="0"/>
    <s v="https://community.secop.gov.co/Public/Tendering/OpportunityDetail/Index?noticeUID=CO1.NTC.2528577&amp;isFromPublicArea=True&amp;isModal=true&amp;asPopupView=true"/>
    <x v="3"/>
    <x v="3"/>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
    <x v="0"/>
    <d v="2022-11-21T00:00:00"/>
    <s v="No aplica"/>
    <s v="No aplica"/>
    <n v="82764000"/>
    <n v="10784400"/>
    <n v="93548400"/>
    <n v="43"/>
    <n v="373"/>
    <d v="2022-01-13T00:00:00"/>
    <d v="2022-01-17T00:00:00"/>
    <n v="330"/>
    <d v="2023-01-29T00:00:00"/>
    <n v="82764000"/>
    <n v="317"/>
    <n v="84.08"/>
    <n v="71227200"/>
    <n v="11536800"/>
    <n v="1"/>
    <n v="10784400"/>
    <n v="93548400"/>
    <n v="373"/>
  </r>
  <r>
    <n v="2022"/>
    <n v="220105"/>
    <x v="0"/>
    <s v="https://community.secop.gov.co/Public/Tendering/OpportunityDetail/Index?noticeUID=CO1.NTC.2538929&amp;isFromPublicArea=True&amp;isModal=true&amp;asPopupView=true"/>
    <x v="3"/>
    <x v="3"/>
    <s v="OF. ASESORA DE PLANEACION"/>
    <s v="0111-01"/>
    <s v="Prestar los servicios profesionales para apoyar la documentación delsistema de gestión de calidad de la SDH y la implementación de lapolítica de fortalecimiento organizacional y simplificación de procesosen el marco del MIPG."/>
    <x v="0"/>
    <d v="2022-11-23T00:00:00"/>
    <s v="No aplica"/>
    <s v="No aplica"/>
    <n v="92983000"/>
    <n v="12115967"/>
    <n v="105098967"/>
    <n v="43"/>
    <n v="373"/>
    <d v="2022-01-13T00:00:00"/>
    <d v="2022-01-18T00:00:00"/>
    <n v="330"/>
    <d v="2023-01-31T00:00:00"/>
    <n v="92983000"/>
    <n v="316"/>
    <n v="83.6"/>
    <n v="79739967"/>
    <n v="13243033"/>
    <n v="1"/>
    <n v="12115967"/>
    <n v="105098967"/>
    <n v="373"/>
  </r>
  <r>
    <n v="2022"/>
    <n v="220123"/>
    <x v="0"/>
    <s v="https://community.secop.gov.co/Public/Tendering/OpportunityDetail/Index?noticeUID=CO1.NTC.2541630&amp;isFromPublicArea=True&amp;isModal=true&amp;asPopupView=true"/>
    <x v="3"/>
    <x v="3"/>
    <s v="SUBD. ANALISIS Y SOSTENIBILIDAD PPTAL."/>
    <s v="0111-01"/>
    <s v="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
    <x v="0"/>
    <d v="2022-11-22T00:00:00"/>
    <s v="No aplica"/>
    <s v="No aplica"/>
    <n v="92230000"/>
    <n v="18446000"/>
    <n v="110676000"/>
    <n v="60"/>
    <n v="360"/>
    <d v="2022-01-14T00:00:00"/>
    <d v="2022-02-01T00:00:00"/>
    <n v="300"/>
    <d v="2023-01-30T00:00:00"/>
    <n v="92230000"/>
    <n v="302"/>
    <n v="83.2"/>
    <n v="83007000"/>
    <n v="9223000"/>
    <n v="1"/>
    <n v="18446000"/>
    <n v="110676000"/>
    <n v="360"/>
  </r>
  <r>
    <n v="2022"/>
    <n v="220173"/>
    <x v="0"/>
    <s v="https://community.secop.gov.co/Public/Tendering/OpportunityDetail/Index?noticeUID=CO1.NTC.2522949&amp;isFromPublicArea=True&amp;isModal=true&amp;asPopupView=true"/>
    <x v="3"/>
    <x v="3"/>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x v="0"/>
    <d v="2022-11-16T00:00:00"/>
    <s v="No aplica"/>
    <s v="No aplica"/>
    <n v="78490000"/>
    <n v="12296767"/>
    <n v="90786767"/>
    <n v="47"/>
    <n v="347"/>
    <d v="2022-01-17T00:00:00"/>
    <d v="2022-01-20T00:00:00"/>
    <n v="300"/>
    <d v="2023-01-06T00:00:00"/>
    <n v="78490000"/>
    <n v="314"/>
    <n v="89.46"/>
    <n v="73518967"/>
    <n v="4971033"/>
    <n v="1"/>
    <n v="12296767"/>
    <n v="90786767"/>
    <n v="347"/>
  </r>
  <r>
    <n v="2022"/>
    <n v="220174"/>
    <x v="0"/>
    <s v="https://community.secop.gov.co/Public/Tendering/OpportunityDetail/Index?noticeUID=CO1.NTC.2522949&amp;isFromPublicArea=True&amp;isModal=true&amp;asPopupView=true"/>
    <x v="3"/>
    <x v="3"/>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x v="0"/>
    <d v="2022-11-18T00:00:00"/>
    <s v="No aplica"/>
    <s v="No aplica"/>
    <n v="78490000"/>
    <n v="12296767"/>
    <n v="90786767"/>
    <n v="47"/>
    <n v="347"/>
    <d v="2022-01-17T00:00:00"/>
    <d v="2022-01-20T00:00:00"/>
    <n v="300"/>
    <d v="2023-01-06T00:00:00"/>
    <n v="78490000"/>
    <n v="314"/>
    <n v="89.46"/>
    <n v="72734066"/>
    <n v="5755934"/>
    <n v="1"/>
    <n v="12296767"/>
    <n v="90786767"/>
    <n v="347"/>
  </r>
  <r>
    <n v="2022"/>
    <n v="220253"/>
    <x v="0"/>
    <s v="https://community.secop.gov.co/Public/Tendering/OpportunityDetail/Index?noticeUID=CO1.NTC.2644384&amp;isFromPublicArea=True&amp;isModal=true&amp;asPopupView=true"/>
    <x v="3"/>
    <x v="3"/>
    <s v="DESPACHO DIR. DISTRITAL PRESUPUESTO"/>
    <s v="0111-01"/>
    <s v="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
    <x v="0"/>
    <d v="2022-11-25T00:00:00"/>
    <s v="No aplica"/>
    <s v="No aplica"/>
    <n v="45490000"/>
    <n v="9098000"/>
    <n v="54588000"/>
    <n v="60"/>
    <n v="420"/>
    <d v="2022-01-21T00:00:00"/>
    <d v="2022-02-01T00:00:00"/>
    <n v="300"/>
    <d v="2023-02-01T00:00:00"/>
    <n v="45490000"/>
    <n v="302"/>
    <n v="82.74"/>
    <n v="45490000"/>
    <n v="9098000"/>
    <n v="1"/>
    <n v="9098000"/>
    <n v="54588000"/>
    <n v="420"/>
  </r>
  <r>
    <n v="2022"/>
    <n v="220277"/>
    <x v="0"/>
    <s v="https://community.secop.gov.co/Public/Tendering/OpportunityDetail/Index?noticeUID=CO1.NTC.2685186&amp;isFromPublicArea=True&amp;isModal=true&amp;asPopupView=true"/>
    <x v="3"/>
    <x v="3"/>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x v="0"/>
    <d v="2022-11-10T00:00:00"/>
    <s v="No aplica"/>
    <s v="No aplica"/>
    <n v="35827000"/>
    <n v="3257000"/>
    <n v="39084000"/>
    <n v="30"/>
    <n v="360"/>
    <d v="2022-01-24T00:00:00"/>
    <d v="2022-01-26T00:00:00"/>
    <n v="330"/>
    <d v="2023-01-26T00:00:00"/>
    <n v="35827000"/>
    <n v="308"/>
    <n v="84.38"/>
    <n v="29855833"/>
    <n v="5971167"/>
    <n v="1"/>
    <n v="3257000"/>
    <n v="39084000"/>
    <n v="360"/>
  </r>
  <r>
    <n v="2022"/>
    <n v="220287"/>
    <x v="0"/>
    <s v="https://community.secop.gov.co/Public/Tendering/OpportunityDetail/Index?noticeUID=CO1.NTC.2707274&amp;isFromPublicArea=True&amp;isModal=true&amp;asPopupView=true"/>
    <x v="3"/>
    <x v="2"/>
    <s v="OF. ASESORA DE PLANEACION"/>
    <s v="0111-01"/>
    <s v="Prestar los servicios profesionales para apoyar la implementación delnuevo mapa de procesos y la sostenibilidad del Sistema de Gestión, conla transición tecnológica de la Entidad."/>
    <x v="0"/>
    <d v="2022-11-25T00:00:00"/>
    <s v="No aplica"/>
    <s v="No aplica"/>
    <n v="92983000"/>
    <n v="9580067"/>
    <n v="102563067"/>
    <n v="34"/>
    <n v="364"/>
    <d v="2022-01-26T00:00:00"/>
    <d v="2022-01-27T00:00:00"/>
    <n v="330"/>
    <d v="2023-01-31T00:00:00"/>
    <n v="92983000"/>
    <n v="307"/>
    <n v="83.2"/>
    <n v="77204067"/>
    <n v="15778933"/>
    <n v="1"/>
    <n v="9580067"/>
    <n v="102563067"/>
    <n v="364"/>
  </r>
  <r>
    <n v="2022"/>
    <n v="220301"/>
    <x v="0"/>
    <s v="https://community.secop.gov.co/Public/Tendering/OpportunityDetail/Index?noticeUID=CO1.NTC.2731982&amp;isFromPublicArea=True&amp;isModal=true&amp;asPopupView=true"/>
    <x v="3"/>
    <x v="3"/>
    <s v="SUBD. FINANZAS DISTRITALES"/>
    <s v="0111-01"/>
    <s v="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
    <x v="0"/>
    <d v="2022-11-22T00:00:00"/>
    <s v="No aplica"/>
    <s v="No aplica"/>
    <n v="82120000"/>
    <n v="16424000"/>
    <n v="98544000"/>
    <n v="60"/>
    <n v="360"/>
    <d v="2022-01-27T00:00:00"/>
    <d v="2022-02-01T00:00:00"/>
    <n v="300"/>
    <d v="2023-01-30T00:00:00"/>
    <n v="82120000"/>
    <n v="302"/>
    <n v="83.2"/>
    <n v="0"/>
    <n v="82120000"/>
    <n v="1"/>
    <n v="16424000"/>
    <n v="98544000"/>
    <n v="360"/>
  </r>
  <r>
    <n v="2022"/>
    <n v="220308"/>
    <x v="0"/>
    <s v="https://community.secop.gov.co/Public/Tendering/OpportunityDetail/Index?noticeUID=CO1.NTC.2755039&amp;isFromPublicArea=True&amp;isModal=true&amp;asPopupView=true"/>
    <x v="3"/>
    <x v="3"/>
    <s v="SUBD. GESTION INFORMACION PPTAL."/>
    <s v="0111-01"/>
    <s v="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
    <x v="0"/>
    <d v="2022-11-23T00:00:00"/>
    <s v="No aplica"/>
    <s v="No aplica"/>
    <n v="83730000"/>
    <n v="16746000"/>
    <n v="100476000"/>
    <n v="60"/>
    <n v="360"/>
    <d v="2022-01-28T00:00:00"/>
    <d v="2022-02-01T00:00:00"/>
    <n v="300"/>
    <d v="2023-01-30T00:00:00"/>
    <n v="83730000"/>
    <n v="302"/>
    <n v="83.2"/>
    <n v="74798800"/>
    <n v="25677200"/>
    <n v="1"/>
    <n v="16746000"/>
    <n v="100476000"/>
    <n v="360"/>
  </r>
  <r>
    <n v="2022"/>
    <n v="220309"/>
    <x v="0"/>
    <s v="https://community.secop.gov.co/Public/Tendering/OpportunityDetail/Index?noticeUID=CO1.NTC.2755039&amp;isFromPublicArea=True&amp;isModal=true&amp;asPopupView=true"/>
    <x v="3"/>
    <x v="3"/>
    <s v="SUBD. GESTION INFORMACION PPTAL."/>
    <s v="0111-01"/>
    <s v="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
    <x v="0"/>
    <d v="2022-11-23T00:00:00"/>
    <s v="No aplica"/>
    <s v="No aplica"/>
    <n v="83730000"/>
    <n v="16746000"/>
    <n v="100476000"/>
    <n v="60"/>
    <n v="360"/>
    <d v="2022-01-28T00:00:00"/>
    <d v="2022-02-01T00:00:00"/>
    <n v="300"/>
    <d v="2023-01-30T00:00:00"/>
    <n v="83730000"/>
    <n v="302"/>
    <n v="83.2"/>
    <n v="75357000"/>
    <n v="25119000"/>
    <n v="1"/>
    <n v="16746000"/>
    <n v="100476000"/>
    <n v="360"/>
  </r>
  <r>
    <n v="2022"/>
    <n v="220310"/>
    <x v="0"/>
    <s v="https://community.secop.gov.co/Public/Tendering/OpportunityDetail/Index?noticeUID=CO1.NTC.2755039&amp;isFromPublicArea=True&amp;isModal=true&amp;asPopupView=true"/>
    <x v="3"/>
    <x v="3"/>
    <s v="SUBD. GESTION INFORMACION PPTAL."/>
    <s v="0111-01"/>
    <s v="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
    <x v="0"/>
    <d v="2022-11-24T00:00:00"/>
    <s v="No aplica"/>
    <s v="No aplica"/>
    <n v="83730000"/>
    <n v="16746000"/>
    <n v="100476000"/>
    <n v="60"/>
    <n v="360"/>
    <d v="2022-01-28T00:00:00"/>
    <d v="2022-02-02T00:00:00"/>
    <n v="300"/>
    <d v="2023-02-01T00:00:00"/>
    <n v="83730000"/>
    <n v="301"/>
    <n v="82.69"/>
    <n v="75077900"/>
    <n v="25398100"/>
    <n v="1"/>
    <n v="16746000"/>
    <n v="100476000"/>
    <n v="360"/>
  </r>
  <r>
    <n v="2022"/>
    <n v="220311"/>
    <x v="0"/>
    <s v="https://community.secop.gov.co/Public/Tendering/OpportunityDetail/Index?noticeUID=CO1.NTC.2755039&amp;isFromPublicArea=True&amp;isModal=true&amp;asPopupView=true"/>
    <x v="3"/>
    <x v="3"/>
    <s v="SUBD. GESTION INFORMACION PPTAL."/>
    <s v="0111-01"/>
    <s v="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
    <x v="0"/>
    <d v="2022-11-24T00:00:00"/>
    <s v="No aplica"/>
    <s v="No aplica"/>
    <n v="83730000"/>
    <n v="16746000"/>
    <n v="100476000"/>
    <n v="60"/>
    <n v="360"/>
    <d v="2022-01-28T00:00:00"/>
    <d v="2022-02-01T00:00:00"/>
    <n v="300"/>
    <d v="2023-01-30T00:00:00"/>
    <n v="83730000"/>
    <n v="302"/>
    <n v="83.2"/>
    <n v="75357000"/>
    <n v="25119000"/>
    <n v="1"/>
    <n v="16746000"/>
    <n v="100476000"/>
    <n v="360"/>
  </r>
  <r>
    <n v="2022"/>
    <n v="220361"/>
    <x v="0"/>
    <s v="https://community.secop.gov.co/Public/Tendering/OpportunityDetail/Index?noticeUID=CO1.NTC.2814044&amp;isFromPublicArea=True&amp;isModal=true&amp;asPopupView=true"/>
    <x v="3"/>
    <x v="3"/>
    <s v="FONDO CUENTA CONCEJO DE BOGOTA, D.C."/>
    <s v="0111-04"/>
    <s v="Prestar los servicios profesionales para la coordinación del proceso deimplementación y seguimiento del laboratorio de innovación del Concejode Bogotá D.C."/>
    <x v="0"/>
    <d v="2022-11-11T00:00:00"/>
    <s v="No aplica"/>
    <s v="No aplica"/>
    <n v="53960000"/>
    <n v="20235000"/>
    <n v="74195000"/>
    <n v="90"/>
    <n v="330"/>
    <d v="2022-01-28T00:00:00"/>
    <d v="2022-03-01T00:00:00"/>
    <n v="240"/>
    <d v="2023-02-11T00:00:00"/>
    <n v="53960000"/>
    <n v="274"/>
    <n v="78.959999999999994"/>
    <n v="53960000"/>
    <n v="20235000"/>
    <n v="1"/>
    <n v="20235000"/>
    <n v="74195000"/>
    <n v="330"/>
  </r>
  <r>
    <n v="2022"/>
    <n v="220369"/>
    <x v="0"/>
    <s v="https://community.secop.gov.co/Public/Tendering/OpportunityDetail/Index?noticeUID=CO1.NTC.2863309&amp;isFromPublicArea=True&amp;isModal=true&amp;asPopupView=true"/>
    <x v="1"/>
    <x v="4"/>
    <s v="SUBD. ADMINISTRATIVA Y FINANCIERA"/>
    <s v="0111-01"/>
    <s v="SUMINISTRO DE COMBUSTIBLE PARA LA SECRETARIA DISTRITAL DE HACIENDA"/>
    <x v="1"/>
    <d v="2022-11-28T00:00:00"/>
    <s v="No aplica"/>
    <s v="No aplica"/>
    <n v="49676632"/>
    <n v="18325479"/>
    <n v="68002111"/>
    <s v=""/>
    <n v="300"/>
    <d v="2022-03-25T00:00:00"/>
    <d v="2022-04-01T00:00:00"/>
    <n v="300"/>
    <d v="2023-01-31T00:00:00"/>
    <n v="49676632"/>
    <n v="243"/>
    <n v="79.67"/>
    <n v="45817685"/>
    <n v="3858947"/>
    <n v="1"/>
    <n v="18325479"/>
    <n v="68002111"/>
    <n v="300"/>
  </r>
  <r>
    <n v="2022"/>
    <n v="220381"/>
    <x v="0"/>
    <s v="https://community.secop.gov.co/Public/Tendering/OpportunityDetail/Index?noticeUID=CO1.NTC.2889458&amp;isFromPublicArea=True&amp;isModal=true&amp;asPopupView=true"/>
    <x v="0"/>
    <x v="1"/>
    <s v="FONDO CUENTA CONCEJO DE BOGOTA, D.C."/>
    <s v="0111-04"/>
    <s v="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
    <x v="0"/>
    <d v="2022-11-16T00:00:00"/>
    <s v="No aplica"/>
    <s v="No aplica"/>
    <n v="1161160680"/>
    <n v="464000000"/>
    <n v="1625160680"/>
    <n v="102"/>
    <n v="282"/>
    <d v="2022-05-06T00:00:00"/>
    <d v="2022-05-16T00:00:00"/>
    <n v="180"/>
    <d v="2023-02-28T00:00:00"/>
    <n v="1161160680"/>
    <n v="198"/>
    <n v="68.75"/>
    <n v="540204028"/>
    <n v="620956652"/>
    <n v="1"/>
    <n v="464000000"/>
    <n v="1625160680"/>
    <n v="282"/>
  </r>
  <r>
    <n v="2022"/>
    <n v="220385"/>
    <x v="0"/>
    <s v="https://community.secop.gov.co/Public/Tendering/OpportunityDetail/Index?noticeUID=CO1.NTC.2926202&amp;isFromPublicArea=True&amp;isModal=true&amp;asPopupView=true"/>
    <x v="1"/>
    <x v="1"/>
    <s v="SUBD. INFRAESTRUCTURA TIC"/>
    <s v="0111-01"/>
    <s v="Prestar los servicios de actualización, mantenimiento y soporte con elsuministro de repuestos para la infraestructura de telecomunicaciones,cableado estructurado (voz y datos), fibra óptica, energía normal yregulada de la Secretaría Distrital de Hacienda."/>
    <x v="1"/>
    <d v="2022-11-01T00:00:00"/>
    <s v="No aplica"/>
    <s v="No aplica"/>
    <n v="72000000"/>
    <n v="36000000"/>
    <n v="108000000"/>
    <s v=""/>
    <n v="270"/>
    <d v="2022-05-25T00:00:00"/>
    <d v="2022-06-09T00:00:00"/>
    <n v="270"/>
    <d v="2023-03-09T00:00:00"/>
    <n v="72000000"/>
    <n v="174"/>
    <n v="63.74"/>
    <n v="6653087"/>
    <n v="101346913"/>
    <n v="1"/>
    <n v="36000000"/>
    <n v="108000000"/>
    <n v="270"/>
  </r>
  <r>
    <n v="2022"/>
    <n v="220394"/>
    <x v="0"/>
    <s v="https://community.secop.gov.co/Public/Tendering/OpportunityDetail/Index?noticeUID=CO1.NTC.2939124&amp;isFromPublicArea=True&amp;isModal=true&amp;asPopupView=true"/>
    <x v="1"/>
    <x v="1"/>
    <s v="FONDO CUENTA CONCEJO DE BOGOTA, D.C."/>
    <s v="0111-04"/>
    <s v="Mantenimiento preventivo y correctivo de vehículos pertenecientes alparque automotor del Concejo de Bogotá."/>
    <x v="1"/>
    <d v="2022-11-28T00:00:00"/>
    <s v="No aplica"/>
    <s v="No aplica"/>
    <n v="45000000"/>
    <n v="22500000"/>
    <n v="67500000"/>
    <s v=""/>
    <n v="360"/>
    <d v="2022-06-07T00:00:00"/>
    <d v="2022-06-21T00:00:00"/>
    <n v="360"/>
    <d v="2023-06-21T00:00:00"/>
    <n v="45000000"/>
    <n v="162"/>
    <n v="44.38"/>
    <n v="45000000"/>
    <n v="22500000"/>
    <n v="1"/>
    <n v="22500000"/>
    <n v="67500000"/>
    <n v="360"/>
  </r>
  <r>
    <n v="2022"/>
    <n v="220417"/>
    <x v="0"/>
    <s v="https://community.secop.gov.co/Public/Tendering/OpportunityDetail/Index?noticeUID=CO1.NTC.2976541&amp;isFromPublicArea=True&amp;isModal=true&amp;asPopupView=true"/>
    <x v="1"/>
    <x v="1"/>
    <s v="SUBD. TALENTO HUMANO"/>
    <s v="0111-01"/>
    <s v="Prestar servicios de alquiler de escenarios como salones, auditorios yespacios abiertos, apoyo logístico y servicio de catering para eldesarrollo de eventos que requiera la Secretaria Distrital de Hacienda"/>
    <x v="1"/>
    <d v="2022-11-23T00:00:00"/>
    <s v="No aplica"/>
    <s v="No aplica"/>
    <n v="94717000"/>
    <n v="20000000"/>
    <n v="114717000"/>
    <s v=""/>
    <n v="300"/>
    <d v="2022-07-06T00:00:00"/>
    <d v="2022-07-14T00:00:00"/>
    <n v="300"/>
    <d v="2023-05-14T00:00:00"/>
    <n v="94717000"/>
    <n v="139"/>
    <n v="45.72"/>
    <n v="26072115"/>
    <n v="68644885"/>
    <n v="1"/>
    <n v="20000000"/>
    <n v="114717000"/>
    <n v="300"/>
  </r>
  <r>
    <n v="2022"/>
    <n v="220422"/>
    <x v="0"/>
    <s v="https://community.secop.gov.co/Public/Tendering/OpportunityDetail/Index?noticeUID=CO1.NTC.2961017&amp;isFromPublicArea=True&amp;isModal=true&amp;asPopupView=true"/>
    <x v="2"/>
    <x v="4"/>
    <s v="SUBD. EDUCACION TRIBUTARIA Y SERVICIO"/>
    <s v="0111-01"/>
    <s v="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
    <x v="1"/>
    <d v="2022-11-01T00:00:00"/>
    <s v="No aplica"/>
    <s v="No aplica"/>
    <n v="626000000"/>
    <n v="300000000"/>
    <n v="926000000"/>
    <s v=""/>
    <n v="270"/>
    <d v="2022-07-08T00:00:00"/>
    <d v="2022-07-12T00:00:00"/>
    <n v="270"/>
    <d v="2023-04-12T00:00:00"/>
    <n v="626000000"/>
    <n v="141"/>
    <n v="51.46"/>
    <n v="203208160"/>
    <n v="722791840"/>
    <n v="1"/>
    <n v="300000000"/>
    <n v="926000000"/>
    <n v="270"/>
  </r>
  <r>
    <n v="2022"/>
    <n v="220454"/>
    <x v="0"/>
    <s v="https://community.secop.gov.co/Public/Tendering/OpportunityDetail/Index?noticeUID=CO1.NTC.3104866&amp;isFromPublicArea=True&amp;isModal=true&amp;asPopupView=true"/>
    <x v="3"/>
    <x v="3"/>
    <s v="FONDO CUENTA CONCEJO DE BOGOTA, D.C."/>
    <s v="0111-04"/>
    <s v="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
    <x v="0"/>
    <d v="2022-11-11T00:00:00"/>
    <s v="No aplica"/>
    <s v="No aplica"/>
    <n v="25080000"/>
    <n v="7524000"/>
    <n v="32604000"/>
    <n v="45"/>
    <n v="195"/>
    <d v="2022-08-04T00:00:00"/>
    <d v="2022-08-05T00:00:00"/>
    <n v="150"/>
    <d v="2023-02-20T00:00:00"/>
    <n v="25080000"/>
    <n v="117"/>
    <n v="58.79"/>
    <n v="25080000"/>
    <n v="7524000"/>
    <n v="1"/>
    <n v="7524000"/>
    <n v="32604000"/>
    <n v="195"/>
  </r>
  <r>
    <n v="2022"/>
    <n v="220462"/>
    <x v="0"/>
    <s v="https://community.secop.gov.co/Public/Tendering/OpportunityDetail/Index?noticeUID=CO1.NTC.3146722&amp;isFromPublicArea=True&amp;isModal=true&amp;asPopupView=true"/>
    <x v="3"/>
    <x v="3"/>
    <s v="OF. COBRO PREJURIDICO"/>
    <s v="0111-01"/>
    <s v="Prestar los servicios profesionales para el desarrollo de actividades deevaluación de programas, realización de estudios, proyección de actosadministrativos, proyección de oficios de respuesta a derechos depetición presentados por los contribuyentes, elaboración de resolucionesde facilidad de pago, autos de devolución de títulos de depósitojudicial, tramitación de solicitudes de desembargo, seguimiento a lacartera asignada, mejoramiento de procesos y la ejecución de laboresrelacionadas con las actuaciones administrativas propias de la Oficinade Cobro Prejurídico."/>
    <x v="0"/>
    <d v="2022-11-17T00:00:00"/>
    <s v="No aplica"/>
    <s v="No aplica"/>
    <n v="12096000"/>
    <n v="6048000"/>
    <n v="18144000"/>
    <n v="45"/>
    <n v="135"/>
    <d v="2022-08-12T00:00:00"/>
    <d v="2022-08-18T00:00:00"/>
    <n v="90"/>
    <d v="2023-01-02T00:00:00"/>
    <n v="12096000"/>
    <n v="104"/>
    <n v="75.91"/>
    <n v="12096000"/>
    <n v="6048000"/>
    <n v="1"/>
    <n v="6048000"/>
    <n v="18144000"/>
    <n v="135"/>
  </r>
  <r>
    <n v="2020"/>
    <s v="200108-0-2020"/>
    <x v="0"/>
    <s v="https://community.secop.gov.co/Public/Tendering/OpportunityDetail/Index?noticeUID=CO1.NTC.1073440&amp;isFromPublicArea=True&amp;isModal=true&amp;asPopupView=true"/>
    <x v="0"/>
    <x v="0"/>
    <s v="FONDO CUENTA CONCEJO DE BOGOTA, D.C."/>
    <s v="0111-04"/>
    <s v="Contratar la expedición de una póliza colectiva de seguro de vida paralos Concejales de Bogotá, D.C. (Grupo V), de conformidad con loestablecido en el pliego de condiciones de la Licitación Pública  No.SDH-LP-01-2020 y la propuesta presentada por el contratista."/>
    <x v="0"/>
    <d v="2022-11-15T00:00:00"/>
    <s v="No aplica"/>
    <s v="No aplica"/>
    <n v="126468327"/>
    <n v="9187397"/>
    <n v="135655724"/>
    <n v="60"/>
    <n v="992"/>
    <d v="2020-03-17T00:00:00"/>
    <d v="2020-05-01T00:00:00"/>
    <n v="854"/>
    <d v="2023-01-16T00:00:00"/>
    <n v="114787917"/>
    <n v="943"/>
    <n v="95.25"/>
    <n v="126468327"/>
    <n v="9187397"/>
    <n v="2"/>
    <n v="20867807"/>
    <n v="135655724"/>
    <n v="992"/>
  </r>
  <r>
    <n v="2020"/>
    <s v="200109-0-2020"/>
    <x v="0"/>
    <s v="https://community.secop.gov.co/Public/Tendering/OpportunityDetail/Index?noticeUID=CO1.NTC.1073440&amp;isFromPublicArea=True&amp;isModal=true&amp;asPopupView=true"/>
    <x v="0"/>
    <x v="0"/>
    <s v="FONDO CUENTA CONCEJO DE BOGOTA, D.C."/>
    <s v="0111-04"/>
    <s v="Contratar los seguros que amparen los intereses patrimoniales actuales yfuturos, así como los bienes de propiedad del Concejo de Bogotá, D.C,que estén bajo su responsabilidad, custodia y aquellos que seanadquiridos para desarrollar las funciones inherentes a su actividad, ycualquier otra póliza de seguros que requiera el Concejo en eldesarrollo de su actividad siempre y cuando la aseguradora adjudicatariacuente con la autorización por parte de la Superintendencia Financierade Colombia, de conformidad con lo establecido en el pliego decondiciones de la Licitación Pública  No. SDH-LP-01-2020 y la propuestapresentada por el contratista. Los seguros objeto del presente contratocorresponden al Grupo II."/>
    <x v="0"/>
    <d v="2022-11-15T00:00:00"/>
    <s v="No aplica"/>
    <s v="No aplica"/>
    <n v="33765812"/>
    <n v="2024566"/>
    <n v="46493959"/>
    <n v="60"/>
    <n v="992"/>
    <d v="2020-03-18T00:00:00"/>
    <d v="2020-05-01T00:00:00"/>
    <n v="736"/>
    <d v="2023-01-16T00:00:00"/>
    <n v="33765812"/>
    <n v="943"/>
    <n v="95.25"/>
    <n v="44469393"/>
    <n v="2024566"/>
    <n v="3"/>
    <n v="12728147"/>
    <n v="46493959"/>
    <n v="992"/>
  </r>
  <r>
    <n v="2018"/>
    <s v="180450-0-2018"/>
    <x v="0"/>
    <s v="https://community.secop.gov.co/Public/Tendering/OpportunityDetail/Index?noticeUID=CO1.NTC.637272&amp;isFromPublicArea=True&amp;isModal=true&amp;asPopupView=true"/>
    <x v="4"/>
    <x v="5"/>
    <s v="FONDO CUENTA CONCEJO DE BOGOTA, D.C."/>
    <s v="0111-04"/>
    <s v="Aunar esfuerzos para formular, estructurar y ejecutar proyectos deinfraestructura física y usos complementarios que requiera LA SECRETARIADISTRITAL DE HACIENDA para el CONCEJO DE BOGOTÁ D.C."/>
    <x v="2"/>
    <d v="2022-11-17T00:00:00"/>
    <s v="No aplica"/>
    <s v="No aplica"/>
    <n v="1235000000"/>
    <m/>
    <n v="27596862664"/>
    <n v="180"/>
    <n v="1620"/>
    <d v="2018-12-27T00:00:00"/>
    <d v="2018-12-28T00:00:00"/>
    <n v="1080"/>
    <d v="2023-06-27T00:00:00"/>
    <n v="1235000000"/>
    <n v="1433"/>
    <n v="87.27"/>
    <n v="27596862664"/>
    <n v="0"/>
    <n v="3"/>
    <n v="26361862664"/>
    <n v="27596862664"/>
    <n v="1620"/>
  </r>
  <r>
    <n v="2022"/>
    <n v="220244"/>
    <x v="0"/>
    <s v="https://community.secop.gov.co/Public/Tendering/OpportunityDetail/Index?noticeUID=CO1.NTC.2596001&amp;isFromPublicArea=True&amp;isModal=true&amp;asPopupView=true"/>
    <x v="3"/>
    <x v="2"/>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x v="3"/>
    <d v="2022-11-01T00:00:00"/>
    <n v="1023019458"/>
    <n v="8"/>
    <n v="27291000"/>
    <m/>
    <n v="27291000"/>
    <s v=""/>
    <n v="330"/>
    <d v="2022-01-24T00:00:00"/>
    <d v="2022-01-27T00:00:00"/>
    <n v="330"/>
    <d v="2022-12-27T00:00:00"/>
    <n v="27291000"/>
    <n v="307"/>
    <n v="91.92"/>
    <n v="22659800"/>
    <n v="4631200"/>
    <n v="0"/>
    <n v="0"/>
    <n v="27291000"/>
    <n v="330"/>
  </r>
  <r>
    <n v="2022"/>
    <n v="220226"/>
    <x v="0"/>
    <s v="https://community.secop.gov.co/Public/Tendering/OpportunityDetail/Index?noticeUID=CO1.NTC.2596001&amp;isFromPublicArea=True&amp;isModal=true&amp;asPopupView=true"/>
    <x v="3"/>
    <x v="2"/>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x v="3"/>
    <d v="2022-11-01T00:00:00"/>
    <n v="1026576192"/>
    <n v="3"/>
    <n v="27291000"/>
    <m/>
    <n v="27291000"/>
    <s v=""/>
    <n v="330"/>
    <d v="2022-01-21T00:00:00"/>
    <d v="2022-01-27T00:00:00"/>
    <n v="330"/>
    <d v="2022-12-27T00:00:00"/>
    <n v="27291000"/>
    <n v="307"/>
    <n v="91.92"/>
    <n v="22659800"/>
    <n v="4631200"/>
    <n v="0"/>
    <n v="0"/>
    <n v="27291000"/>
    <n v="330"/>
  </r>
  <r>
    <n v="2022"/>
    <n v="220252"/>
    <x v="0"/>
    <s v="https://community.secop.gov.co/Public/Tendering/OpportunityDetail/Index?noticeUID=CO1.NTC.2541314&amp;isFromPublicArea=True&amp;isModal=true&amp;asPopupView=true"/>
    <x v="3"/>
    <x v="3"/>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x v="3"/>
    <d v="2022-11-01T00:00:00"/>
    <n v="1070958136"/>
    <n v="0"/>
    <n v="55821000"/>
    <m/>
    <n v="55821000"/>
    <s v=""/>
    <n v="345"/>
    <d v="2022-01-21T00:00:00"/>
    <d v="2022-01-27T00:00:00"/>
    <n v="345"/>
    <d v="2022-12-31T00:00:00"/>
    <n v="55821000"/>
    <n v="307"/>
    <n v="90.83"/>
    <n v="4854000"/>
    <n v="50967000"/>
    <n v="0"/>
    <n v="0"/>
    <n v="55821000"/>
    <n v="345"/>
  </r>
  <r>
    <n v="2021"/>
    <n v="210402"/>
    <x v="0"/>
    <s v="https://community.secop.gov.co/Public/Tendering/OpportunityDetail/Index?noticeUID=CO1.NTC.2143740&amp;isFromPublicArea=True&amp;isModal=true&amp;asPopupView=true"/>
    <x v="2"/>
    <x v="1"/>
    <s v="SUBD. INFRAESTRUCTURA TIC"/>
    <s v="0111-01"/>
    <s v="Suministro de certificados para servidor y sitio seguro, firma digitalde personas, así como el servicio de estampado cronológico y correoelectrónico certificado, para garantizar el firmado electrónico dedocumentos generados por la Secretaria Distrital de Hacienda"/>
    <x v="2"/>
    <d v="2022-11-04T00:00:00"/>
    <s v="No aplica"/>
    <s v="No aplica"/>
    <n v="194853153"/>
    <m/>
    <n v="194853153"/>
    <n v="37"/>
    <n v="457"/>
    <d v="2021-09-01T00:00:00"/>
    <d v="2021-09-07T00:00:00"/>
    <n v="360"/>
    <d v="2022-12-14T00:00:00"/>
    <n v="194853153"/>
    <n v="449"/>
    <n v="96.98"/>
    <n v="0"/>
    <n v="194853153"/>
    <n v="1"/>
    <n v="0"/>
    <n v="194853153"/>
    <n v="457"/>
  </r>
  <r>
    <n v="2021"/>
    <n v="210529"/>
    <x v="0"/>
    <s v="https://community.secop.gov.co/Public/Tendering/OpportunityDetail/Index?noticeUID=CO1.NTC.2336817&amp;isFromPublicArea=True&amp;isModal=true&amp;asPopupView=true"/>
    <x v="5"/>
    <x v="1"/>
    <s v="SUBD. TALENTO HUMANO"/>
    <s v="0111-01"/>
    <s v="Desarrollar las jornadas de capacitación previstas en el PlanInstitucional de Capacitación - PIC dirigidas a los funcionarios de laSecretaría Distrital de Hacienda."/>
    <x v="2"/>
    <d v="2022-11-11T00:00:00"/>
    <s v="No aplica"/>
    <s v="No aplica"/>
    <n v="215783180"/>
    <m/>
    <n v="215783180"/>
    <n v="12"/>
    <n v="358"/>
    <d v="2021-11-19T00:00:00"/>
    <d v="2021-11-26T00:00:00"/>
    <n v="150"/>
    <d v="2022-11-23T00:00:00"/>
    <n v="215783180"/>
    <n v="358"/>
    <n v="100"/>
    <n v="202103720"/>
    <n v="13679460"/>
    <n v="1"/>
    <n v="0"/>
    <n v="215783180"/>
    <n v="358"/>
  </r>
  <r>
    <n v="2021"/>
    <n v="210523"/>
    <x v="0"/>
    <s v="https://community.secop.gov.co/Public/Tendering/OpportunityDetail/Index?noticeUID=CO1.NTC.2396437&amp;isFromPublicArea=True&amp;isModal=true&amp;asPopupView=true"/>
    <x v="4"/>
    <x v="5"/>
    <s v="DESPACHO SECRETARIO DISTRITAL DE HDA."/>
    <s v="0111-01"/>
    <s v="Aunar esfuerzos entre la Secretaría Distrital de Planeación - SDP y laSecretaría Distrital de Hacienda – SHD para desarrollar accionesdirigidas a la actualización de información que permita identificarhogares pobres y vulnerables en desarrollo de la estrategia para mejorarla calidad del gasto público"/>
    <x v="2"/>
    <d v="2022-11-21T00:00:00"/>
    <s v="No aplica"/>
    <s v="No aplica"/>
    <n v="2334785843"/>
    <m/>
    <n v="2334785843"/>
    <n v="39"/>
    <n v="399"/>
    <d v="2021-11-12T00:00:00"/>
    <d v="2021-11-22T00:00:00"/>
    <n v="360"/>
    <d v="2022-12-31T00:00:00"/>
    <n v="2334785843"/>
    <n v="373"/>
    <n v="92.33"/>
    <n v="2300000000"/>
    <n v="34785843"/>
    <n v="1"/>
    <n v="0"/>
    <n v="2334785843"/>
    <n v="399"/>
  </r>
  <r>
    <n v="2021"/>
    <n v="210562"/>
    <x v="1"/>
    <s v="https://www.contratos.gov.co/consultas/detalleProceso.do?numConstancia=21-15-12434173"/>
    <x v="6"/>
    <x v="6"/>
    <s v="SUBD. ADMINISTRATIVA Y FINANCIERA"/>
    <s v="0111-01"/>
    <s v="Realizar la Interventoría técnica, administrativa, ambiental,financiera, legal y contable para el Proyecto de Inversión cuyo objetocorresponde a: &quot;Implementar mejoras eléctricas y cambios de componentesde las subestaciones que no estén cumpliendo las normas RETIE y NFPApara subestaciones, incluye cambio de protecciones, celdas ytransformadores&quot;."/>
    <x v="2"/>
    <d v="2022-11-03T00:00:00"/>
    <s v="No aplica"/>
    <s v="No aplica"/>
    <n v="338182152"/>
    <m/>
    <n v="338182152"/>
    <n v="22"/>
    <n v="307"/>
    <d v="2021-12-20T00:00:00"/>
    <d v="2022-01-19T00:00:00"/>
    <n v="270"/>
    <d v="2022-11-25T00:00:00"/>
    <n v="338182152"/>
    <n v="307"/>
    <n v="100"/>
    <n v="0"/>
    <n v="338182152"/>
    <n v="1"/>
    <n v="0"/>
    <n v="338182152"/>
    <n v="307"/>
  </r>
  <r>
    <n v="2021"/>
    <n v="210570"/>
    <x v="0"/>
    <s v="https://community.secop.gov.co/Public/Tendering/OpportunityDetail/Index?noticeUID=CO1.NTC.2438361&amp;isFromPublicArea=True&amp;isModal=true&amp;asPopupView=true"/>
    <x v="5"/>
    <x v="7"/>
    <s v="FONDO CUENTA CONCEJO DE BOGOTA, D.C."/>
    <s v="0111-04"/>
    <s v="Realizar el mantenimiento integral, las adecuaciones locativas y lasobras de mejora que se requieran, con el suministro de personal, equipo,materiales y repuestos, en las instalaciones físicas del Concejo deBogotá, D.C."/>
    <x v="2"/>
    <d v="2022-11-24T00:00:00"/>
    <s v="No aplica"/>
    <s v="No aplica"/>
    <n v="359751902"/>
    <m/>
    <n v="359751902"/>
    <n v="30"/>
    <n v="330"/>
    <d v="2021-12-24T00:00:00"/>
    <d v="2022-01-24T00:00:00"/>
    <n v="210"/>
    <d v="2022-12-24T00:00:00"/>
    <n v="239851902"/>
    <n v="310"/>
    <n v="92.81"/>
    <n v="242844032"/>
    <n v="116907870"/>
    <n v="1"/>
    <n v="119900000"/>
    <n v="359751902"/>
    <n v="330"/>
  </r>
  <r>
    <n v="2022"/>
    <n v="220554"/>
    <x v="0"/>
    <s v="https://community.secop.gov.co/Public/Tendering/OpportunityDetail/Index?noticeUID=CO1.NTC.3217579&amp;isFromPublicArea=True&amp;isModal=true&amp;asPopupView=true"/>
    <x v="3"/>
    <x v="3"/>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x v="3"/>
    <d v="2022-11-03T00:00:00"/>
    <n v="1019029437"/>
    <n v="1"/>
    <n v="18610000"/>
    <m/>
    <n v="18610000"/>
    <s v=""/>
    <n v="150"/>
    <d v="2022-09-01T00:00:00"/>
    <d v="2022-09-06T00:00:00"/>
    <n v="150"/>
    <d v="2023-02-06T00:00:00"/>
    <n v="18610000"/>
    <n v="85"/>
    <n v="55.56"/>
    <n v="6823667"/>
    <n v="11786333"/>
    <n v="0"/>
    <n v="0"/>
    <n v="18610000"/>
    <n v="150"/>
  </r>
  <r>
    <n v="2022"/>
    <n v="220535"/>
    <x v="0"/>
    <s v="https://community.secop.gov.co/Public/Tendering/OpportunityDetail/Index?noticeUID=CO1.NTC.3213169&amp;isFromPublicArea=True&amp;isModal=true&amp;asPopupView=true"/>
    <x v="3"/>
    <x v="3"/>
    <s v="FONDO CUENTA CONCEJO DE BOGOTA, D.C."/>
    <s v="0111-04"/>
    <s v="Prestar servicios profesionales especializados para realizar laestructuración, instrumentalización y seguimiento de los planes y actividades que se deban formular y ejecutar con ocasión de la gestión del Laboratorio de Innovación y Gestión del Conocimiento delConcejo de Bogotá, en el marco de las líneas de participación ciudadana,innovación y gestión del conocimiento."/>
    <x v="3"/>
    <d v="2022-11-23T00:00:00"/>
    <n v="52222670"/>
    <n v="7"/>
    <n v="51172000"/>
    <m/>
    <n v="51172000"/>
    <s v=""/>
    <n v="165"/>
    <d v="2022-08-31T00:00:00"/>
    <d v="2022-09-05T00:00:00"/>
    <n v="165"/>
    <d v="2023-02-20T00:00:00"/>
    <n v="51172000"/>
    <n v="86"/>
    <n v="51.19"/>
    <n v="8063466"/>
    <n v="43108534"/>
    <n v="0"/>
    <n v="0"/>
    <n v="51172000"/>
    <n v="165"/>
  </r>
  <r>
    <n v="2022"/>
    <n v="220601"/>
    <x v="0"/>
    <s v="https://community.secop.gov.co/Public/Tendering/OpportunityDetail/Index?noticeUID=CO1.NTC.3122274&amp;isFromPublicArea=True&amp;isModal=true&amp;asPopupView=true"/>
    <x v="1"/>
    <x v="4"/>
    <s v="SUBD. TALENTO HUMANO"/>
    <s v="0111-01"/>
    <s v="Proveer de elementos ergonómicos para los puestos de trabajo de losservidores públicos de la Secretaría Distrital de Hacienda"/>
    <x v="2"/>
    <d v="2022-11-23T00:00:00"/>
    <s v="No aplica"/>
    <s v="No aplica"/>
    <n v="45467520"/>
    <m/>
    <n v="45467520"/>
    <n v="16"/>
    <n v="76"/>
    <d v="2022-09-18T00:00:00"/>
    <d v="2022-09-23T00:00:00"/>
    <n v="60"/>
    <d v="2022-12-09T00:00:00"/>
    <n v="45467520"/>
    <n v="68"/>
    <n v="88.31"/>
    <n v="0"/>
    <n v="45467520"/>
    <n v="1"/>
    <n v="0"/>
    <n v="45467520"/>
    <n v="76"/>
  </r>
  <r>
    <n v="2022"/>
    <n v="220694"/>
    <x v="0"/>
    <s v="https://community.secop.gov.co/Public/Tendering/OpportunityDetail/Index?noticeUID=CO1.NTC.3393541&amp;isFromPublicArea=True&amp;isModal=true&amp;asPopupView=true"/>
    <x v="3"/>
    <x v="2"/>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x v="3"/>
    <d v="2022-11-29T00:00:00"/>
    <n v="1019094296"/>
    <n v="6"/>
    <n v="6979100"/>
    <m/>
    <n v="6979100"/>
    <s v=""/>
    <n v="101"/>
    <d v="2022-10-12T00:00:00"/>
    <d v="2022-10-20T00:00:00"/>
    <n v="101"/>
    <d v="2023-01-31T00:00:00"/>
    <n v="6979100"/>
    <n v="41"/>
    <n v="39.81"/>
    <n v="760100"/>
    <n v="6219000"/>
    <n v="0"/>
    <n v="0"/>
    <n v="6979100"/>
    <n v="101"/>
  </r>
  <r>
    <n v="2022"/>
    <n v="220652"/>
    <x v="0"/>
    <s v="https://community.secop.gov.co/Public/Tendering/OpportunityDetail/Index?noticeUID=CO1.NTC.3325443&amp;isFromPublicArea=True&amp;isModal=true&amp;asPopupView=true"/>
    <x v="3"/>
    <x v="3"/>
    <s v="FONDO CUENTA CONCEJO DE BOGOTA, D.C."/>
    <s v="0111-04"/>
    <s v="Prestar servicios profesionales para la actualización del micrositio dela Comisión en la página Web, administración del botón de Participacióny el perfil del aplicativo SDQS de la Comisión."/>
    <x v="3"/>
    <d v="2022-11-23T00:00:00"/>
    <n v="52507304"/>
    <n v="0"/>
    <n v="20160000"/>
    <m/>
    <n v="20160000"/>
    <s v=""/>
    <n v="150"/>
    <d v="2022-09-29T00:00:00"/>
    <d v="2022-10-04T00:00:00"/>
    <n v="150"/>
    <d v="2023-03-04T00:00:00"/>
    <n v="20160000"/>
    <n v="57"/>
    <n v="37.75"/>
    <n v="6584800"/>
    <n v="13575200"/>
    <n v="0"/>
    <n v="0"/>
    <n v="20160000"/>
    <n v="150"/>
  </r>
  <r>
    <n v="2022"/>
    <n v="220697"/>
    <x v="0"/>
    <s v="https://community.secop.gov.co/Public/Tendering/OpportunityDetail/Index?noticeUID=CO1.NTC.3359642&amp;isFromPublicArea=True&amp;isModal=true&amp;asPopupView=true"/>
    <x v="3"/>
    <x v="3"/>
    <s v="FONDO CUENTA CONCEJO DE BOGOTA, D.C."/>
    <s v="0111-04"/>
    <s v="Prestar servicios profesionales para brindar acompañamiento en larevisión de las actas sucintas de las sesiones de la Comisión y laatención de solicitudes de ciudadanos, organizaciones, autoridadesadministrativas y judiciales que correspondan a la respectiva comisión"/>
    <x v="3"/>
    <d v="2022-11-18T00:00:00"/>
    <n v="22518462"/>
    <n v="4"/>
    <n v="27105000"/>
    <m/>
    <n v="27105000"/>
    <s v=""/>
    <n v="150"/>
    <d v="2022-10-05T00:00:00"/>
    <d v="2022-10-06T00:00:00"/>
    <n v="150"/>
    <d v="2023-03-06T00:00:00"/>
    <n v="27105000"/>
    <n v="55"/>
    <n v="36.42"/>
    <n v="7589400"/>
    <n v="19515600"/>
    <n v="0"/>
    <n v="0"/>
    <n v="27105000"/>
    <n v="1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3"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9">
        <item x="6"/>
        <item x="4"/>
        <item x="3"/>
        <item x="0"/>
        <item x="1"/>
        <item x="5"/>
        <item x="2"/>
        <item m="1" x="7"/>
        <item m="1" x="8"/>
      </items>
    </pivotField>
    <pivotField axis="axisRow" showAll="0" defaultSubtotal="0">
      <items count="8">
        <item x="6"/>
        <item x="7"/>
        <item x="1"/>
        <item x="0"/>
        <item x="4"/>
        <item x="3"/>
        <item x="2"/>
        <item x="5"/>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20">
    <i>
      <x/>
    </i>
    <i r="1">
      <x/>
    </i>
    <i>
      <x v="1"/>
    </i>
    <i r="1">
      <x v="7"/>
    </i>
    <i>
      <x v="2"/>
    </i>
    <i r="1">
      <x v="5"/>
    </i>
    <i r="1">
      <x v="6"/>
    </i>
    <i>
      <x v="3"/>
    </i>
    <i r="1">
      <x v="2"/>
    </i>
    <i r="1">
      <x v="3"/>
    </i>
    <i>
      <x v="4"/>
    </i>
    <i r="1">
      <x v="2"/>
    </i>
    <i r="1">
      <x v="4"/>
    </i>
    <i>
      <x v="5"/>
    </i>
    <i r="1">
      <x v="1"/>
    </i>
    <i r="1">
      <x v="2"/>
    </i>
    <i>
      <x v="6"/>
    </i>
    <i r="1">
      <x v="2"/>
    </i>
    <i r="1">
      <x v="4"/>
    </i>
    <i t="grand">
      <x/>
    </i>
  </rowItems>
  <colItems count="1">
    <i/>
  </colItems>
  <dataFields count="1">
    <dataField name="No. Contratos/Conv" fld="0" subtotal="count" baseField="0" baseItem="0"/>
  </dataFields>
  <formats count="49">
    <format dxfId="76">
      <pivotArea type="all" dataOnly="0" outline="0" fieldPosition="0"/>
    </format>
    <format dxfId="75">
      <pivotArea outline="0" collapsedLevelsAreSubtotals="1" fieldPosition="0"/>
    </format>
    <format dxfId="74">
      <pivotArea dataOnly="0" labelOnly="1" outline="0" axis="axisValues" fieldPosition="0"/>
    </format>
    <format dxfId="73">
      <pivotArea dataOnly="0" labelOnly="1" grandRow="1" outline="0" fieldPosition="0"/>
    </format>
    <format dxfId="72">
      <pivotArea dataOnly="0" labelOnly="1" outline="0" axis="axisValues" fieldPosition="0"/>
    </format>
    <format dxfId="71">
      <pivotArea dataOnly="0" labelOnly="1" grandRow="1" outline="0" fieldPosition="0"/>
    </format>
    <format dxfId="70">
      <pivotArea type="all" dataOnly="0" outline="0" fieldPosition="0"/>
    </format>
    <format dxfId="69">
      <pivotArea outline="0" collapsedLevelsAreSubtotals="1" fieldPosition="0"/>
    </format>
    <format dxfId="68">
      <pivotArea dataOnly="0" labelOnly="1" outline="0" axis="axisValues" fieldPosition="0"/>
    </format>
    <format dxfId="67">
      <pivotArea dataOnly="0" labelOnly="1" grandRow="1" outline="0" fieldPosition="0"/>
    </format>
    <format dxfId="66">
      <pivotArea dataOnly="0" labelOnly="1" outline="0" axis="axisValues" fieldPosition="0"/>
    </format>
    <format dxfId="65">
      <pivotArea dataOnly="0" labelOnly="1" outline="0" axis="axisValues" fieldPosition="0"/>
    </format>
    <format dxfId="64">
      <pivotArea dataOnly="0" labelOnly="1" outline="0" axis="axisValues" fieldPosition="0"/>
    </format>
    <format dxfId="63">
      <pivotArea type="all" dataOnly="0" outline="0" fieldPosition="0"/>
    </format>
    <format dxfId="62">
      <pivotArea dataOnly="0" labelOnly="1" grandRow="1" outline="0" fieldPosition="0"/>
    </format>
    <format dxfId="61">
      <pivotArea type="all" dataOnly="0" outline="0" fieldPosition="0"/>
    </format>
    <format dxfId="60">
      <pivotArea dataOnly="0" labelOnly="1" grandRow="1" outline="0" fieldPosition="0"/>
    </format>
    <format dxfId="59">
      <pivotArea dataOnly="0" labelOnly="1" fieldPosition="0">
        <references count="1">
          <reference field="5" count="0"/>
        </references>
      </pivotArea>
    </format>
    <format dxfId="58">
      <pivotArea dataOnly="0" labelOnly="1" fieldPosition="0">
        <references count="1">
          <reference field="4" count="0"/>
        </references>
      </pivotArea>
    </format>
    <format dxfId="57">
      <pivotArea dataOnly="0" labelOnly="1" grandRow="1" outline="0" fieldPosition="0"/>
    </format>
    <format dxfId="56">
      <pivotArea dataOnly="0" labelOnly="1" fieldPosition="0">
        <references count="2">
          <reference field="4" count="1" selected="0">
            <x v="0"/>
          </reference>
          <reference field="5" count="1">
            <x v="0"/>
          </reference>
        </references>
      </pivotArea>
    </format>
    <format dxfId="55">
      <pivotArea dataOnly="0" labelOnly="1" fieldPosition="0">
        <references count="2">
          <reference field="4" count="1" selected="0">
            <x v="1"/>
          </reference>
          <reference field="5" count="1">
            <x v="2"/>
          </reference>
        </references>
      </pivotArea>
    </format>
    <format dxfId="54">
      <pivotArea dataOnly="0" labelOnly="1" fieldPosition="0">
        <references count="2">
          <reference field="4" count="1" selected="0">
            <x v="2"/>
          </reference>
          <reference field="5" count="1">
            <x v="2"/>
          </reference>
        </references>
      </pivotArea>
    </format>
    <format dxfId="53">
      <pivotArea dataOnly="0" labelOnly="1" fieldPosition="0">
        <references count="2">
          <reference field="4" count="1" selected="0">
            <x v="3"/>
          </reference>
          <reference field="5" count="3">
            <x v="1"/>
            <x v="3"/>
            <x v="4"/>
          </reference>
        </references>
      </pivotArea>
    </format>
    <format dxfId="52">
      <pivotArea dataOnly="0" labelOnly="1" fieldPosition="0">
        <references count="2">
          <reference field="4" count="1" selected="0">
            <x v="4"/>
          </reference>
          <reference field="5" count="1">
            <x v="2"/>
          </reference>
        </references>
      </pivotArea>
    </format>
    <format dxfId="51">
      <pivotArea dataOnly="0" labelOnly="1" fieldPosition="0">
        <references count="2">
          <reference field="4" count="1" selected="0">
            <x v="5"/>
          </reference>
          <reference field="5" count="1">
            <x v="2"/>
          </reference>
        </references>
      </pivotArea>
    </format>
    <format dxfId="50">
      <pivotArea dataOnly="0" labelOnly="1" fieldPosition="0">
        <references count="2">
          <reference field="4" count="1" selected="0">
            <x v="6"/>
          </reference>
          <reference field="5" count="1">
            <x v="2"/>
          </reference>
        </references>
      </pivotArea>
    </format>
    <format dxfId="49">
      <pivotArea dataOnly="0" labelOnly="1" fieldPosition="0">
        <references count="1">
          <reference field="4" count="0"/>
        </references>
      </pivotArea>
    </format>
    <format dxfId="48">
      <pivotArea dataOnly="0" labelOnly="1" grandRow="1" outline="0" fieldPosition="0"/>
    </format>
    <format dxfId="47">
      <pivotArea dataOnly="0" labelOnly="1" fieldPosition="0">
        <references count="2">
          <reference field="4" count="1" selected="0">
            <x v="0"/>
          </reference>
          <reference field="5" count="1">
            <x v="0"/>
          </reference>
        </references>
      </pivotArea>
    </format>
    <format dxfId="46">
      <pivotArea dataOnly="0" labelOnly="1" fieldPosition="0">
        <references count="2">
          <reference field="4" count="1" selected="0">
            <x v="1"/>
          </reference>
          <reference field="5" count="1">
            <x v="2"/>
          </reference>
        </references>
      </pivotArea>
    </format>
    <format dxfId="45">
      <pivotArea dataOnly="0" labelOnly="1" fieldPosition="0">
        <references count="2">
          <reference field="4" count="1" selected="0">
            <x v="2"/>
          </reference>
          <reference field="5" count="1">
            <x v="2"/>
          </reference>
        </references>
      </pivotArea>
    </format>
    <format dxfId="44">
      <pivotArea dataOnly="0" labelOnly="1" fieldPosition="0">
        <references count="2">
          <reference field="4" count="1" selected="0">
            <x v="3"/>
          </reference>
          <reference field="5" count="3">
            <x v="1"/>
            <x v="3"/>
            <x v="4"/>
          </reference>
        </references>
      </pivotArea>
    </format>
    <format dxfId="43">
      <pivotArea dataOnly="0" labelOnly="1" fieldPosition="0">
        <references count="2">
          <reference field="4" count="1" selected="0">
            <x v="4"/>
          </reference>
          <reference field="5" count="1">
            <x v="2"/>
          </reference>
        </references>
      </pivotArea>
    </format>
    <format dxfId="42">
      <pivotArea dataOnly="0" labelOnly="1" fieldPosition="0">
        <references count="2">
          <reference field="4" count="1" selected="0">
            <x v="5"/>
          </reference>
          <reference field="5" count="1">
            <x v="2"/>
          </reference>
        </references>
      </pivotArea>
    </format>
    <format dxfId="41">
      <pivotArea dataOnly="0" labelOnly="1" fieldPosition="0">
        <references count="2">
          <reference field="4" count="1" selected="0">
            <x v="6"/>
          </reference>
          <reference field="5" count="1">
            <x v="2"/>
          </reference>
        </references>
      </pivotArea>
    </format>
    <format dxfId="40">
      <pivotArea type="all" dataOnly="0" outline="0" fieldPosition="0"/>
    </format>
    <format dxfId="39">
      <pivotArea outline="0" collapsedLevelsAreSubtotals="1" fieldPosition="0"/>
    </format>
    <format dxfId="38">
      <pivotArea field="4" type="button" dataOnly="0" labelOnly="1" outline="0" axis="axisRow" fieldPosition="0"/>
    </format>
    <format dxfId="37">
      <pivotArea dataOnly="0" labelOnly="1" fieldPosition="0">
        <references count="1">
          <reference field="4" count="0"/>
        </references>
      </pivotArea>
    </format>
    <format dxfId="36">
      <pivotArea dataOnly="0" labelOnly="1" grandRow="1" outline="0" fieldPosition="0"/>
    </format>
    <format dxfId="35">
      <pivotArea dataOnly="0" labelOnly="1" fieldPosition="0">
        <references count="2">
          <reference field="4" count="1" selected="0">
            <x v="0"/>
          </reference>
          <reference field="5" count="1">
            <x v="0"/>
          </reference>
        </references>
      </pivotArea>
    </format>
    <format dxfId="34">
      <pivotArea dataOnly="0" labelOnly="1" fieldPosition="0">
        <references count="2">
          <reference field="4" count="1" selected="0">
            <x v="1"/>
          </reference>
          <reference field="5" count="1">
            <x v="7"/>
          </reference>
        </references>
      </pivotArea>
    </format>
    <format dxfId="33">
      <pivotArea dataOnly="0" labelOnly="1" fieldPosition="0">
        <references count="2">
          <reference field="4" count="1" selected="0">
            <x v="2"/>
          </reference>
          <reference field="5" count="2">
            <x v="5"/>
            <x v="6"/>
          </reference>
        </references>
      </pivotArea>
    </format>
    <format dxfId="32">
      <pivotArea dataOnly="0" labelOnly="1" fieldPosition="0">
        <references count="2">
          <reference field="4" count="1" selected="0">
            <x v="3"/>
          </reference>
          <reference field="5" count="2">
            <x v="2"/>
            <x v="3"/>
          </reference>
        </references>
      </pivotArea>
    </format>
    <format dxfId="31">
      <pivotArea dataOnly="0" labelOnly="1" fieldPosition="0">
        <references count="2">
          <reference field="4" count="1" selected="0">
            <x v="4"/>
          </reference>
          <reference field="5" count="2">
            <x v="2"/>
            <x v="4"/>
          </reference>
        </references>
      </pivotArea>
    </format>
    <format dxfId="30">
      <pivotArea dataOnly="0" labelOnly="1" fieldPosition="0">
        <references count="2">
          <reference field="4" count="1" selected="0">
            <x v="5"/>
          </reference>
          <reference field="5" count="2">
            <x v="1"/>
            <x v="2"/>
          </reference>
        </references>
      </pivotArea>
    </format>
    <format dxfId="29">
      <pivotArea dataOnly="0" labelOnly="1" fieldPosition="0">
        <references count="2">
          <reference field="4" count="1" selected="0">
            <x v="6"/>
          </reference>
          <reference field="5" count="2">
            <x v="2"/>
            <x v="4"/>
          </reference>
        </references>
      </pivotArea>
    </format>
    <format dxfId="28">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8" firstHeaderRow="1" firstDataRow="1" firstDataCol="1"/>
  <pivotFields count="31">
    <pivotField dataField="1" showAll="0" defaultSubtotal="0"/>
    <pivotField showAll="0" defaultSubtotal="0"/>
    <pivotField showAll="0" defaultSubtotal="0">
      <items count="3">
        <item x="0"/>
        <item m="1" x="2"/>
        <item x="1"/>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7">
        <item x="1"/>
        <item m="1" x="5"/>
        <item m="1" x="6"/>
        <item x="3"/>
        <item x="2"/>
        <item m="1" x="4"/>
        <item x="0"/>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5">
    <i>
      <x/>
    </i>
    <i>
      <x v="3"/>
    </i>
    <i>
      <x v="4"/>
    </i>
    <i>
      <x v="6"/>
    </i>
    <i t="grand">
      <x/>
    </i>
  </rowItems>
  <colItems count="1">
    <i/>
  </colItems>
  <dataFields count="1">
    <dataField name="No. Contratos/Conv" fld="0" subtotal="count" baseField="0" baseItem="0"/>
  </dataFields>
  <formats count="23">
    <format dxfId="99">
      <pivotArea type="all" dataOnly="0" outline="0" fieldPosition="0"/>
    </format>
    <format dxfId="98">
      <pivotArea outline="0" collapsedLevelsAreSubtotals="1" fieldPosition="0"/>
    </format>
    <format dxfId="97">
      <pivotArea dataOnly="0" labelOnly="1" outline="0" axis="axisValues" fieldPosition="0"/>
    </format>
    <format dxfId="96">
      <pivotArea dataOnly="0" labelOnly="1" grandRow="1" outline="0" fieldPosition="0"/>
    </format>
    <format dxfId="95">
      <pivotArea dataOnly="0" labelOnly="1" outline="0" axis="axisValues" fieldPosition="0"/>
    </format>
    <format dxfId="94">
      <pivotArea dataOnly="0" labelOnly="1" grandRow="1" outline="0" fieldPosition="0"/>
    </format>
    <format dxfId="93">
      <pivotArea type="all" dataOnly="0" outline="0" fieldPosition="0"/>
    </format>
    <format dxfId="92">
      <pivotArea outline="0" collapsedLevelsAreSubtotals="1" fieldPosition="0"/>
    </format>
    <format dxfId="91">
      <pivotArea dataOnly="0" labelOnly="1" outline="0" axis="axisValues" fieldPosition="0"/>
    </format>
    <format dxfId="90">
      <pivotArea dataOnly="0" labelOnly="1" grandRow="1" outline="0" fieldPosition="0"/>
    </format>
    <format dxfId="89">
      <pivotArea dataOnly="0" labelOnly="1" outline="0" axis="axisValues" fieldPosition="0"/>
    </format>
    <format dxfId="88">
      <pivotArea type="all" dataOnly="0" outline="0" fieldPosition="0"/>
    </format>
    <format dxfId="87">
      <pivotArea type="all" dataOnly="0" outline="0" fieldPosition="0"/>
    </format>
    <format dxfId="86">
      <pivotArea field="2" type="button" dataOnly="0" labelOnly="1" outline="0"/>
    </format>
    <format dxfId="85">
      <pivotArea type="all" dataOnly="0" outline="0" fieldPosition="0"/>
    </format>
    <format dxfId="84">
      <pivotArea field="2" type="button" dataOnly="0" labelOnly="1" outline="0"/>
    </format>
    <format dxfId="83">
      <pivotArea dataOnly="0" labelOnly="1" fieldPosition="0">
        <references count="1">
          <reference field="9" count="0"/>
        </references>
      </pivotArea>
    </format>
    <format dxfId="82">
      <pivotArea type="all" dataOnly="0" outline="0" fieldPosition="0"/>
    </format>
    <format dxfId="81">
      <pivotArea outline="0" collapsedLevelsAreSubtotals="1" fieldPosition="0"/>
    </format>
    <format dxfId="80">
      <pivotArea field="9" type="button" dataOnly="0" labelOnly="1" outline="0" axis="axisRow" fieldPosition="0"/>
    </format>
    <format dxfId="79">
      <pivotArea dataOnly="0" labelOnly="1" fieldPosition="0">
        <references count="1">
          <reference field="9" count="0"/>
        </references>
      </pivotArea>
    </format>
    <format dxfId="78">
      <pivotArea dataOnly="0" labelOnly="1" grandRow="1" outline="0" fieldPosition="0"/>
    </format>
    <format dxfId="77">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F59" totalsRowShown="0" headerRowDxfId="27" headerRowBorderDxfId="26">
  <autoFilter ref="B10:AF59" xr:uid="{A970346D-8E34-474A-93B6-8C16F91DEB1D}"/>
  <sortState ref="B8:AF11">
    <sortCondition ref="L7:L11"/>
  </sortState>
  <tableColumns count="31">
    <tableColumn id="1" xr3:uid="{00000000-0010-0000-0000-000001000000}" name="VIGENCIA"/>
    <tableColumn id="13" xr3:uid="{00000000-0010-0000-0000-00000D000000}" name="NÚMERO CONTRATO"/>
    <tableColumn id="26" xr3:uid="{00000000-0010-0000-0000-00001A000000}" name="PORTAL CONTRATACION" dataDxfId="25"/>
    <tableColumn id="6" xr3:uid="{00000000-0010-0000-0000-000006000000}" name="URL SECOP" dataDxfId="24"/>
    <tableColumn id="33" xr3:uid="{00000000-0010-0000-0000-000021000000}" name="PROCESO SELECCIÓN" dataDxfId="23"/>
    <tableColumn id="32" xr3:uid="{00000000-0010-0000-0000-000020000000}" name="CLASE CONTRATO" dataDxfId="22"/>
    <tableColumn id="35" xr3:uid="{00000000-0010-0000-0000-000023000000}" name="DEPENDENCIA DESTINO" dataDxfId="21"/>
    <tableColumn id="31" xr3:uid="{00000000-0010-0000-0000-00001F000000}" name="NOMBRE UNIDAD EJECUTORA" dataDxfId="20"/>
    <tableColumn id="34" xr3:uid="{00000000-0010-0000-0000-000022000000}" name="OBJETO" dataDxfId="19"/>
    <tableColumn id="2" xr3:uid="{00000000-0010-0000-0000-000002000000}" name="CLASE MODIFICACIÓN" dataDxfId="18"/>
    <tableColumn id="3" xr3:uid="{00000000-0010-0000-0000-000003000000}" name="FECHA SUSCRIPCIÓN DE LA MODIFICACIÓN" dataDxfId="17"/>
    <tableColumn id="5" xr3:uid="{00000000-0010-0000-0000-000005000000}" name="IDENTIFICACIÓN CONTRATISTA"/>
    <tableColumn id="4" xr3:uid="{00000000-0010-0000-0000-000004000000}" name="RAZÓN SOCIAL_x000a_CESIONARIO"/>
    <tableColumn id="14" xr3:uid="{00000000-0010-0000-0000-00000E000000}" name="VALOR CONTRATO PRINCIPAL" dataDxfId="16" dataCellStyle="Millares"/>
    <tableColumn id="15" xr3:uid="{00000000-0010-0000-0000-00000F000000}" name="VALOR ADICIÓN" dataDxfId="15" dataCellStyle="Millares"/>
    <tableColumn id="16" xr3:uid="{00000000-0010-0000-0000-000010000000}" name="VALOR TOTAL" dataDxfId="14" dataCellStyle="Millares"/>
    <tableColumn id="17" xr3:uid="{00000000-0010-0000-0000-000011000000}" name="PLAZO MODIFICACIÓN (Días)" dataDxfId="13"/>
    <tableColumn id="7" xr3:uid="{00000000-0010-0000-0000-000007000000}" name="PLAZO TOTAL_x000a_(DÍAS)*" dataDxfId="12"/>
    <tableColumn id="8" xr3:uid="{00000000-0010-0000-0000-000008000000}" name="Fecha de suscripción" dataDxfId="11"/>
    <tableColumn id="18" xr3:uid="{00000000-0010-0000-0000-000012000000}" name="Fecha de Inicio" dataDxfId="10"/>
    <tableColumn id="19" xr3:uid="{00000000-0010-0000-0000-000013000000}" name="Plazo Inicial (dias)" dataDxfId="9"/>
    <tableColumn id="9" xr3:uid="{00000000-0010-0000-0000-000009000000}" name="Fecha Finalizacion Programada" dataDxfId="8"/>
    <tableColumn id="10" xr3:uid="{00000000-0010-0000-0000-00000A000000}" name="Valor del Contrato_x000a_inical" dataCellStyle="Millares"/>
    <tableColumn id="25" xr3:uid="{00000000-0010-0000-0000-000019000000}" name="dias ejecutados" dataDxfId="7">
      <calculatedColumnFormula>$D$5-Contratos[[#This Row],[Fecha de Inicio]]</calculatedColumnFormula>
    </tableColumn>
    <tableColumn id="11" xr3:uid="{00000000-0010-0000-0000-00000B000000}" name="% Ejecución" dataDxfId="6">
      <calculatedColumnFormula>ROUND(Contratos[[#This Row],[dias ejecutados]]/(Contratos[[#This Row],[Fecha Finalizacion Programada]]-Contratos[[#This Row],[Fecha de Inicio]])*100,2)</calculatedColumnFormula>
    </tableColumn>
    <tableColumn id="12" xr3:uid="{00000000-0010-0000-0000-00000C000000}" name="Recursos totales Ejecutados o pagados" dataDxfId="5" dataCellStyle="Millares"/>
    <tableColumn id="21" xr3:uid="{00000000-0010-0000-0000-000015000000}" name="Recursos pendientes de ejecutar." dataDxfId="4" dataCellStyle="Millares"/>
    <tableColumn id="22" xr3:uid="{00000000-0010-0000-0000-000016000000}" name="Cantidad de Adiciones/_x000a_prórrogas" dataDxfId="3"/>
    <tableColumn id="23" xr3:uid="{00000000-0010-0000-0000-000017000000}" name="Vr. Adiciones" dataDxfId="2" dataCellStyle="Millares"/>
    <tableColumn id="24" xr3:uid="{00000000-0010-0000-0000-000018000000}" name="Vr. Total con Adiciones" dataDxfId="1" dataCellStyle="Millares"/>
    <tableColumn id="20" xr3:uid="{00000000-0010-0000-0000-000014000000}" name="Plazo total prorrogas (días)"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4"/>
  <sheetViews>
    <sheetView showGridLines="0" tabSelected="1" workbookViewId="0">
      <selection activeCell="C16" sqref="C16"/>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2" t="s">
        <v>55</v>
      </c>
      <c r="E3" s="53"/>
      <c r="F3" s="53"/>
      <c r="G3" s="54"/>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7" t="s">
        <v>46</v>
      </c>
      <c r="D13" s="18" t="s">
        <v>2</v>
      </c>
      <c r="E13" s="8"/>
      <c r="F13" s="47" t="s">
        <v>47</v>
      </c>
      <c r="G13" s="20" t="s">
        <v>2</v>
      </c>
      <c r="H13" s="9"/>
    </row>
    <row r="14" spans="2:8" ht="15.75" thickBot="1" x14ac:dyDescent="0.3">
      <c r="B14" s="7"/>
      <c r="C14" s="51" t="s">
        <v>33</v>
      </c>
      <c r="D14" s="15">
        <v>6</v>
      </c>
      <c r="E14" s="8"/>
      <c r="F14" s="48" t="s">
        <v>67</v>
      </c>
      <c r="G14" s="15"/>
      <c r="H14" s="9"/>
    </row>
    <row r="15" spans="2:8" ht="15.75" thickBot="1" x14ac:dyDescent="0.3">
      <c r="B15" s="7"/>
      <c r="C15" s="51" t="s">
        <v>31</v>
      </c>
      <c r="D15" s="16">
        <v>8</v>
      </c>
      <c r="E15" s="8"/>
      <c r="F15" s="49" t="s">
        <v>75</v>
      </c>
      <c r="G15" s="16">
        <v>1</v>
      </c>
      <c r="H15" s="9"/>
    </row>
    <row r="16" spans="2:8" ht="15.75" thickBot="1" x14ac:dyDescent="0.3">
      <c r="B16" s="7"/>
      <c r="C16" s="51" t="s">
        <v>32</v>
      </c>
      <c r="D16" s="16">
        <v>7</v>
      </c>
      <c r="E16" s="8"/>
      <c r="F16" s="48" t="s">
        <v>65</v>
      </c>
      <c r="G16" s="16"/>
      <c r="H16" s="9"/>
    </row>
    <row r="17" spans="2:8" ht="15.75" thickBot="1" x14ac:dyDescent="0.3">
      <c r="B17" s="7"/>
      <c r="C17" s="48" t="s">
        <v>54</v>
      </c>
      <c r="D17" s="16">
        <v>28</v>
      </c>
      <c r="E17" s="8"/>
      <c r="F17" s="49" t="s">
        <v>79</v>
      </c>
      <c r="G17" s="16">
        <v>2</v>
      </c>
      <c r="H17" s="9"/>
    </row>
    <row r="18" spans="2:8" ht="15.75" thickBot="1" x14ac:dyDescent="0.3">
      <c r="B18" s="7"/>
      <c r="C18" s="19" t="s">
        <v>0</v>
      </c>
      <c r="D18" s="17">
        <v>49</v>
      </c>
      <c r="E18" s="8"/>
      <c r="F18" s="48" t="s">
        <v>49</v>
      </c>
      <c r="G18" s="16"/>
      <c r="H18" s="9"/>
    </row>
    <row r="19" spans="2:8" x14ac:dyDescent="0.25">
      <c r="B19" s="7"/>
      <c r="C19" s="8"/>
      <c r="D19" s="8"/>
      <c r="E19" s="8"/>
      <c r="F19" s="50" t="s">
        <v>52</v>
      </c>
      <c r="G19" s="16">
        <v>25</v>
      </c>
      <c r="H19" s="9"/>
    </row>
    <row r="20" spans="2:8" ht="15.75" thickBot="1" x14ac:dyDescent="0.3">
      <c r="B20" s="7"/>
      <c r="C20" s="8"/>
      <c r="D20" s="8"/>
      <c r="E20" s="8"/>
      <c r="F20" s="49" t="s">
        <v>50</v>
      </c>
      <c r="G20" s="16">
        <v>5</v>
      </c>
      <c r="H20" s="9"/>
    </row>
    <row r="21" spans="2:8" ht="15.75" thickBot="1" x14ac:dyDescent="0.3">
      <c r="B21" s="7"/>
      <c r="C21" s="8"/>
      <c r="D21" s="8"/>
      <c r="E21" s="8"/>
      <c r="F21" s="48" t="s">
        <v>38</v>
      </c>
      <c r="G21" s="16"/>
      <c r="H21" s="9"/>
    </row>
    <row r="22" spans="2:8" x14ac:dyDescent="0.25">
      <c r="B22" s="7"/>
      <c r="C22" s="8"/>
      <c r="D22" s="8"/>
      <c r="E22" s="8"/>
      <c r="F22" s="50" t="s">
        <v>51</v>
      </c>
      <c r="G22" s="16">
        <v>1</v>
      </c>
      <c r="H22" s="9"/>
    </row>
    <row r="23" spans="2:8" ht="15.75" thickBot="1" x14ac:dyDescent="0.3">
      <c r="B23" s="7"/>
      <c r="C23" s="8"/>
      <c r="D23" s="8"/>
      <c r="E23" s="8"/>
      <c r="F23" s="49" t="s">
        <v>66</v>
      </c>
      <c r="G23" s="16">
        <v>3</v>
      </c>
      <c r="H23" s="9"/>
    </row>
    <row r="24" spans="2:8" ht="15.75" thickBot="1" x14ac:dyDescent="0.3">
      <c r="B24" s="7"/>
      <c r="C24" s="8"/>
      <c r="D24" s="8"/>
      <c r="E24" s="8"/>
      <c r="F24" s="48" t="s">
        <v>60</v>
      </c>
      <c r="G24" s="16"/>
      <c r="H24" s="9"/>
    </row>
    <row r="25" spans="2:8" x14ac:dyDescent="0.25">
      <c r="B25" s="7"/>
      <c r="C25" s="8"/>
      <c r="D25" s="8"/>
      <c r="E25" s="8"/>
      <c r="F25" s="50" t="s">
        <v>51</v>
      </c>
      <c r="G25" s="16">
        <v>4</v>
      </c>
      <c r="H25" s="9"/>
    </row>
    <row r="26" spans="2:8" ht="15.75" thickBot="1" x14ac:dyDescent="0.3">
      <c r="B26" s="7"/>
      <c r="C26" s="45"/>
      <c r="D26" s="8"/>
      <c r="E26" s="8"/>
      <c r="F26" s="49" t="s">
        <v>72</v>
      </c>
      <c r="G26" s="16">
        <v>2</v>
      </c>
      <c r="H26" s="9"/>
    </row>
    <row r="27" spans="2:8" ht="15.75" thickBot="1" x14ac:dyDescent="0.3">
      <c r="B27" s="7"/>
      <c r="C27" s="8"/>
      <c r="D27" s="8"/>
      <c r="E27" s="8"/>
      <c r="F27" s="48" t="s">
        <v>83</v>
      </c>
      <c r="G27" s="16"/>
      <c r="H27" s="9"/>
    </row>
    <row r="28" spans="2:8" x14ac:dyDescent="0.25">
      <c r="B28" s="7"/>
      <c r="C28" s="8"/>
      <c r="D28" s="8"/>
      <c r="E28" s="8"/>
      <c r="F28" s="50" t="s">
        <v>156</v>
      </c>
      <c r="G28" s="16">
        <v>1</v>
      </c>
      <c r="H28" s="9"/>
    </row>
    <row r="29" spans="2:8" ht="15.75" thickBot="1" x14ac:dyDescent="0.3">
      <c r="B29" s="7"/>
      <c r="C29" s="8"/>
      <c r="D29" s="8"/>
      <c r="E29" s="8"/>
      <c r="F29" s="49" t="s">
        <v>51</v>
      </c>
      <c r="G29" s="16">
        <v>1</v>
      </c>
      <c r="H29" s="9"/>
    </row>
    <row r="30" spans="2:8" ht="15.75" thickBot="1" x14ac:dyDescent="0.3">
      <c r="B30" s="7"/>
      <c r="C30" s="8"/>
      <c r="D30" s="8"/>
      <c r="E30" s="8"/>
      <c r="F30" s="48" t="s">
        <v>37</v>
      </c>
      <c r="G30" s="16"/>
      <c r="H30" s="9"/>
    </row>
    <row r="31" spans="2:8" x14ac:dyDescent="0.25">
      <c r="B31" s="7"/>
      <c r="C31" s="8"/>
      <c r="D31" s="8"/>
      <c r="E31" s="8"/>
      <c r="F31" s="50" t="s">
        <v>51</v>
      </c>
      <c r="G31" s="16">
        <v>3</v>
      </c>
      <c r="H31" s="9"/>
    </row>
    <row r="32" spans="2:8" ht="15.75" thickBot="1" x14ac:dyDescent="0.3">
      <c r="B32" s="7"/>
      <c r="C32" s="8"/>
      <c r="D32" s="8"/>
      <c r="E32" s="8"/>
      <c r="F32" s="49" t="s">
        <v>72</v>
      </c>
      <c r="G32" s="16">
        <v>1</v>
      </c>
      <c r="H32" s="9"/>
    </row>
    <row r="33" spans="2:8" ht="15.75" thickBot="1" x14ac:dyDescent="0.3">
      <c r="B33" s="7"/>
      <c r="C33" s="8"/>
      <c r="D33" s="8"/>
      <c r="E33" s="8"/>
      <c r="F33" s="19" t="s">
        <v>0</v>
      </c>
      <c r="G33" s="17">
        <v>49</v>
      </c>
      <c r="H33" s="9"/>
    </row>
    <row r="34" spans="2:8" ht="15.75" thickBot="1" x14ac:dyDescent="0.3">
      <c r="B34" s="10"/>
      <c r="C34" s="11"/>
      <c r="D34" s="11"/>
      <c r="E34" s="11"/>
      <c r="F34" s="11"/>
      <c r="G34" s="11"/>
      <c r="H34" s="12"/>
    </row>
  </sheetData>
  <sheetProtection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59"/>
  <sheetViews>
    <sheetView showGridLines="0" topLeftCell="B1" zoomScale="85" zoomScaleNormal="85" workbookViewId="0">
      <pane ySplit="10" topLeftCell="A48" activePane="bottomLeft" state="frozen"/>
      <selection pane="bottomLeft" activeCell="B2" sqref="B2"/>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6.85546875" bestFit="1" customWidth="1"/>
    <col min="31" max="31" width="17.85546875" bestFit="1" customWidth="1"/>
    <col min="32" max="32" width="14.85546875" customWidth="1"/>
  </cols>
  <sheetData>
    <row r="2" spans="2:32" ht="41.25" customHeight="1" x14ac:dyDescent="0.25">
      <c r="B2" s="39" t="s">
        <v>55</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row>
    <row r="3" spans="2:32" x14ac:dyDescent="0.25">
      <c r="E3" s="3"/>
    </row>
    <row r="4" spans="2:32" x14ac:dyDescent="0.25">
      <c r="B4" s="36" t="s">
        <v>41</v>
      </c>
      <c r="C4" s="34" t="s">
        <v>42</v>
      </c>
      <c r="D4" s="35" t="s">
        <v>43</v>
      </c>
      <c r="E4" s="3"/>
    </row>
    <row r="5" spans="2:32" x14ac:dyDescent="0.25">
      <c r="B5" s="33"/>
      <c r="C5" s="37">
        <v>44866</v>
      </c>
      <c r="D5" s="38">
        <v>44895</v>
      </c>
      <c r="E5" s="3"/>
    </row>
    <row r="6" spans="2:32" x14ac:dyDescent="0.25">
      <c r="B6" s="31"/>
      <c r="E6" s="3"/>
    </row>
    <row r="7" spans="2:32" x14ac:dyDescent="0.25">
      <c r="B7" s="32" t="s">
        <v>1</v>
      </c>
      <c r="C7" s="3"/>
      <c r="E7" s="2"/>
    </row>
    <row r="8" spans="2:32" ht="15.75" thickBot="1" x14ac:dyDescent="0.3">
      <c r="B8" s="2" t="s">
        <v>40</v>
      </c>
      <c r="C8" s="2"/>
      <c r="D8" s="2"/>
      <c r="E8" s="2"/>
    </row>
    <row r="9" spans="2:32" ht="18.75" customHeight="1" x14ac:dyDescent="0.25">
      <c r="B9" s="21" t="s">
        <v>30</v>
      </c>
      <c r="C9" s="22"/>
      <c r="D9" s="22"/>
      <c r="E9" s="22"/>
      <c r="F9" s="27"/>
      <c r="G9" s="27"/>
      <c r="H9" s="27"/>
      <c r="I9" s="27"/>
      <c r="J9" s="28"/>
      <c r="K9" s="24" t="s">
        <v>28</v>
      </c>
      <c r="L9" s="25"/>
      <c r="M9" s="25"/>
      <c r="N9" s="25"/>
      <c r="O9" s="25"/>
      <c r="P9" s="25"/>
      <c r="Q9" s="25"/>
      <c r="R9" s="26"/>
      <c r="S9" s="26"/>
      <c r="T9" s="21" t="s">
        <v>29</v>
      </c>
      <c r="U9" s="22"/>
      <c r="V9" s="22"/>
      <c r="W9" s="22"/>
      <c r="X9" s="22"/>
      <c r="Y9" s="22"/>
      <c r="Z9" s="22"/>
      <c r="AA9" s="22"/>
      <c r="AB9" s="22"/>
      <c r="AC9" s="22"/>
      <c r="AD9" s="22"/>
      <c r="AE9" s="23"/>
      <c r="AF9" s="23"/>
    </row>
    <row r="10" spans="2:32" ht="56.25" customHeight="1" thickBot="1" x14ac:dyDescent="0.3">
      <c r="B10" s="40" t="s">
        <v>3</v>
      </c>
      <c r="C10" s="41" t="s">
        <v>4</v>
      </c>
      <c r="D10" s="41" t="s">
        <v>35</v>
      </c>
      <c r="E10" s="41" t="s">
        <v>36</v>
      </c>
      <c r="F10" s="41" t="s">
        <v>26</v>
      </c>
      <c r="G10" s="41" t="s">
        <v>27</v>
      </c>
      <c r="H10" s="41" t="s">
        <v>25</v>
      </c>
      <c r="I10" s="41" t="s">
        <v>24</v>
      </c>
      <c r="J10" s="42" t="s">
        <v>8</v>
      </c>
      <c r="K10" s="43" t="s">
        <v>5</v>
      </c>
      <c r="L10" s="44" t="s">
        <v>6</v>
      </c>
      <c r="M10" s="44" t="s">
        <v>7</v>
      </c>
      <c r="N10" s="44" t="s">
        <v>44</v>
      </c>
      <c r="O10" s="44" t="s">
        <v>9</v>
      </c>
      <c r="P10" s="44" t="s">
        <v>10</v>
      </c>
      <c r="Q10" s="44" t="s">
        <v>11</v>
      </c>
      <c r="R10" s="44" t="s">
        <v>12</v>
      </c>
      <c r="S10" s="30" t="s">
        <v>39</v>
      </c>
      <c r="T10" s="40" t="s">
        <v>13</v>
      </c>
      <c r="U10" s="41" t="s">
        <v>14</v>
      </c>
      <c r="V10" s="41" t="s">
        <v>15</v>
      </c>
      <c r="W10" s="41" t="s">
        <v>16</v>
      </c>
      <c r="X10" s="41" t="s">
        <v>17</v>
      </c>
      <c r="Y10" s="41" t="s">
        <v>18</v>
      </c>
      <c r="Z10" s="41" t="s">
        <v>19</v>
      </c>
      <c r="AA10" s="41" t="s">
        <v>45</v>
      </c>
      <c r="AB10" s="41" t="s">
        <v>20</v>
      </c>
      <c r="AC10" s="41" t="s">
        <v>21</v>
      </c>
      <c r="AD10" s="41" t="s">
        <v>22</v>
      </c>
      <c r="AE10" s="41" t="s">
        <v>23</v>
      </c>
      <c r="AF10" s="42" t="s">
        <v>34</v>
      </c>
    </row>
    <row r="11" spans="2:32" x14ac:dyDescent="0.25">
      <c r="B11">
        <v>2021</v>
      </c>
      <c r="C11">
        <v>210506</v>
      </c>
      <c r="D11" t="s">
        <v>93</v>
      </c>
      <c r="E11" t="s">
        <v>134</v>
      </c>
      <c r="F11" t="s">
        <v>38</v>
      </c>
      <c r="G11" t="s">
        <v>66</v>
      </c>
      <c r="H11" t="s">
        <v>109</v>
      </c>
      <c r="I11" t="s">
        <v>150</v>
      </c>
      <c r="J11" t="s">
        <v>68</v>
      </c>
      <c r="K11" s="14" t="s">
        <v>54</v>
      </c>
      <c r="L11" s="1">
        <v>44880</v>
      </c>
      <c r="M11" t="s">
        <v>59</v>
      </c>
      <c r="N11" t="s">
        <v>59</v>
      </c>
      <c r="O11" s="29">
        <v>255639082</v>
      </c>
      <c r="P11" s="29">
        <v>92315281</v>
      </c>
      <c r="Q11" s="29">
        <v>299644491</v>
      </c>
      <c r="R11" s="14">
        <v>60</v>
      </c>
      <c r="S11">
        <v>442</v>
      </c>
      <c r="T11" s="1">
        <v>44496</v>
      </c>
      <c r="U11" s="1">
        <v>44501</v>
      </c>
      <c r="V11">
        <v>382</v>
      </c>
      <c r="W11" s="1">
        <v>44942</v>
      </c>
      <c r="X11" s="46">
        <v>255639082</v>
      </c>
      <c r="Y11" s="14">
        <f>$D$5-Contratos[[#This Row],[Fecha de Inicio]]</f>
        <v>394</v>
      </c>
      <c r="Z11">
        <f>ROUND(Contratos[[#This Row],[dias ejecutados]]/(Contratos[[#This Row],[Fecha Finalizacion Programada]]-Contratos[[#This Row],[Fecha de Inicio]])*100,2)</f>
        <v>89.34</v>
      </c>
      <c r="AA11" s="46">
        <v>207329210</v>
      </c>
      <c r="AB11" s="46">
        <v>92315281</v>
      </c>
      <c r="AC11">
        <v>3</v>
      </c>
      <c r="AD11" s="46">
        <v>103505409</v>
      </c>
      <c r="AE11" s="46">
        <v>359144491</v>
      </c>
      <c r="AF11">
        <v>504</v>
      </c>
    </row>
    <row r="12" spans="2:32" x14ac:dyDescent="0.25">
      <c r="B12">
        <v>2021</v>
      </c>
      <c r="C12">
        <v>210525</v>
      </c>
      <c r="D12" s="14" t="s">
        <v>93</v>
      </c>
      <c r="E12" s="14" t="s">
        <v>94</v>
      </c>
      <c r="F12" s="14" t="s">
        <v>60</v>
      </c>
      <c r="G12" s="14" t="s">
        <v>51</v>
      </c>
      <c r="H12" s="14" t="s">
        <v>95</v>
      </c>
      <c r="I12" s="14" t="s">
        <v>96</v>
      </c>
      <c r="J12" s="14" t="s">
        <v>77</v>
      </c>
      <c r="K12" s="14" t="s">
        <v>54</v>
      </c>
      <c r="L12" s="1">
        <v>44890</v>
      </c>
      <c r="M12" t="s">
        <v>59</v>
      </c>
      <c r="N12" t="s">
        <v>59</v>
      </c>
      <c r="O12" s="29">
        <v>51993820</v>
      </c>
      <c r="P12" s="29">
        <v>12998455</v>
      </c>
      <c r="Q12" s="29">
        <v>64992275</v>
      </c>
      <c r="R12" s="14">
        <v>90</v>
      </c>
      <c r="S12" s="14">
        <v>450</v>
      </c>
      <c r="T12" s="1">
        <v>44522</v>
      </c>
      <c r="U12" s="1">
        <v>44530</v>
      </c>
      <c r="V12" s="14">
        <v>360</v>
      </c>
      <c r="W12" s="1">
        <v>44985</v>
      </c>
      <c r="X12" s="46">
        <v>51993820</v>
      </c>
      <c r="Y12" s="14">
        <f>$D$5-Contratos[[#This Row],[Fecha de Inicio]]</f>
        <v>365</v>
      </c>
      <c r="Z12" s="14">
        <f>ROUND(Contratos[[#This Row],[dias ejecutados]]/(Contratos[[#This Row],[Fecha Finalizacion Programada]]-Contratos[[#This Row],[Fecha de Inicio]])*100,2)</f>
        <v>80.22</v>
      </c>
      <c r="AA12" s="29">
        <v>47661001</v>
      </c>
      <c r="AB12" s="29">
        <v>4332819</v>
      </c>
      <c r="AC12" s="14">
        <v>1</v>
      </c>
      <c r="AD12" s="29">
        <v>12998455</v>
      </c>
      <c r="AE12" s="29">
        <v>64992275</v>
      </c>
      <c r="AF12" s="14">
        <v>450</v>
      </c>
    </row>
    <row r="13" spans="2:32" x14ac:dyDescent="0.25">
      <c r="B13">
        <v>2021</v>
      </c>
      <c r="C13">
        <v>210530</v>
      </c>
      <c r="D13" s="14" t="s">
        <v>93</v>
      </c>
      <c r="E13" s="14" t="s">
        <v>97</v>
      </c>
      <c r="F13" s="14" t="s">
        <v>37</v>
      </c>
      <c r="G13" s="14" t="s">
        <v>51</v>
      </c>
      <c r="H13" s="14" t="s">
        <v>98</v>
      </c>
      <c r="I13" s="14" t="s">
        <v>96</v>
      </c>
      <c r="J13" s="14" t="s">
        <v>70</v>
      </c>
      <c r="K13" s="14" t="s">
        <v>54</v>
      </c>
      <c r="L13" s="1">
        <v>44880</v>
      </c>
      <c r="M13" t="s">
        <v>59</v>
      </c>
      <c r="N13" t="s">
        <v>59</v>
      </c>
      <c r="O13" s="29">
        <v>291900000</v>
      </c>
      <c r="P13" s="29">
        <v>142950000</v>
      </c>
      <c r="Q13" s="29">
        <v>434850000</v>
      </c>
      <c r="R13" s="14">
        <v>180</v>
      </c>
      <c r="S13" s="14">
        <v>540</v>
      </c>
      <c r="T13" s="1">
        <v>44522</v>
      </c>
      <c r="U13" s="1">
        <v>44526</v>
      </c>
      <c r="V13" s="14">
        <v>360</v>
      </c>
      <c r="W13" s="1">
        <v>45072</v>
      </c>
      <c r="X13" s="46">
        <v>291900000</v>
      </c>
      <c r="Y13" s="14">
        <f>$D$5-Contratos[[#This Row],[Fecha de Inicio]]</f>
        <v>369</v>
      </c>
      <c r="Z13" s="14">
        <f>ROUND(Contratos[[#This Row],[dias ejecutados]]/(Contratos[[#This Row],[Fecha Finalizacion Programada]]-Contratos[[#This Row],[Fecha de Inicio]])*100,2)</f>
        <v>67.58</v>
      </c>
      <c r="AA13" s="29">
        <v>291900000</v>
      </c>
      <c r="AB13" s="29">
        <v>0</v>
      </c>
      <c r="AC13" s="14">
        <v>1</v>
      </c>
      <c r="AD13" s="29">
        <v>142950000</v>
      </c>
      <c r="AE13" s="29">
        <v>434850000</v>
      </c>
      <c r="AF13" s="14">
        <v>540</v>
      </c>
    </row>
    <row r="14" spans="2:32" x14ac:dyDescent="0.25">
      <c r="B14">
        <v>2021</v>
      </c>
      <c r="C14">
        <v>210543</v>
      </c>
      <c r="D14" s="14" t="s">
        <v>93</v>
      </c>
      <c r="E14" s="14" t="s">
        <v>99</v>
      </c>
      <c r="F14" s="14" t="s">
        <v>37</v>
      </c>
      <c r="G14" s="14" t="s">
        <v>51</v>
      </c>
      <c r="H14" s="14" t="s">
        <v>100</v>
      </c>
      <c r="I14" s="14" t="s">
        <v>96</v>
      </c>
      <c r="J14" s="14" t="s">
        <v>89</v>
      </c>
      <c r="K14" s="14" t="s">
        <v>33</v>
      </c>
      <c r="L14" s="1">
        <v>44865</v>
      </c>
      <c r="M14" t="s">
        <v>59</v>
      </c>
      <c r="N14" t="s">
        <v>59</v>
      </c>
      <c r="O14" s="29">
        <v>5949456938</v>
      </c>
      <c r="P14" s="29">
        <v>1289379657</v>
      </c>
      <c r="Q14" s="29">
        <v>7238836595</v>
      </c>
      <c r="R14" s="14"/>
      <c r="S14" s="14">
        <v>900</v>
      </c>
      <c r="T14" s="1">
        <v>44529</v>
      </c>
      <c r="U14" s="1">
        <v>44539</v>
      </c>
      <c r="V14" s="14">
        <v>900</v>
      </c>
      <c r="W14" s="1">
        <v>45291</v>
      </c>
      <c r="X14" s="46">
        <v>5181214000</v>
      </c>
      <c r="Y14" s="14">
        <f>$D$5-Contratos[[#This Row],[Fecha de Inicio]]</f>
        <v>356</v>
      </c>
      <c r="Z14" s="14">
        <f>ROUND(Contratos[[#This Row],[dias ejecutados]]/(Contratos[[#This Row],[Fecha Finalizacion Programada]]-Contratos[[#This Row],[Fecha de Inicio]])*100,2)</f>
        <v>47.34</v>
      </c>
      <c r="AA14" s="29">
        <v>3287036890</v>
      </c>
      <c r="AB14" s="29">
        <v>3951799705</v>
      </c>
      <c r="AC14" s="14">
        <v>2</v>
      </c>
      <c r="AD14" s="29">
        <v>2057622595</v>
      </c>
      <c r="AE14" s="29">
        <v>7238836595</v>
      </c>
      <c r="AF14" s="14">
        <v>900</v>
      </c>
    </row>
    <row r="15" spans="2:32" x14ac:dyDescent="0.25">
      <c r="B15">
        <v>2022</v>
      </c>
      <c r="C15">
        <v>220007</v>
      </c>
      <c r="D15" s="14" t="s">
        <v>93</v>
      </c>
      <c r="E15" s="14" t="s">
        <v>101</v>
      </c>
      <c r="F15" s="14" t="s">
        <v>49</v>
      </c>
      <c r="G15" s="14" t="s">
        <v>50</v>
      </c>
      <c r="H15" s="14" t="s">
        <v>102</v>
      </c>
      <c r="I15" s="14" t="s">
        <v>96</v>
      </c>
      <c r="J15" s="14" t="s">
        <v>73</v>
      </c>
      <c r="K15" s="14" t="s">
        <v>54</v>
      </c>
      <c r="L15" s="1">
        <v>44890</v>
      </c>
      <c r="M15" t="s">
        <v>59</v>
      </c>
      <c r="N15" t="s">
        <v>59</v>
      </c>
      <c r="O15" s="29">
        <v>36984000</v>
      </c>
      <c r="P15" s="29">
        <v>3430400</v>
      </c>
      <c r="Q15" s="29">
        <v>40414400</v>
      </c>
      <c r="R15" s="14">
        <v>32</v>
      </c>
      <c r="S15" s="14">
        <v>377</v>
      </c>
      <c r="T15" s="1">
        <v>44568</v>
      </c>
      <c r="U15" s="1">
        <v>44574</v>
      </c>
      <c r="V15" s="14">
        <v>345</v>
      </c>
      <c r="W15" s="1">
        <v>44955</v>
      </c>
      <c r="X15" s="46">
        <v>36984000</v>
      </c>
      <c r="Y15" s="14">
        <f>$D$5-Contratos[[#This Row],[Fecha de Inicio]]</f>
        <v>321</v>
      </c>
      <c r="Z15" s="14">
        <f>ROUND(Contratos[[#This Row],[dias ejecutados]]/(Contratos[[#This Row],[Fecha Finalizacion Programada]]-Contratos[[#This Row],[Fecha de Inicio]])*100,2)</f>
        <v>84.25</v>
      </c>
      <c r="AA15" s="29">
        <v>30873600</v>
      </c>
      <c r="AB15" s="29">
        <v>6110400</v>
      </c>
      <c r="AC15" s="14">
        <v>1</v>
      </c>
      <c r="AD15" s="29">
        <v>3430400</v>
      </c>
      <c r="AE15" s="29">
        <v>40414400</v>
      </c>
      <c r="AF15" s="14">
        <v>377</v>
      </c>
    </row>
    <row r="16" spans="2:32" x14ac:dyDescent="0.25">
      <c r="B16">
        <v>2022</v>
      </c>
      <c r="C16">
        <v>220010</v>
      </c>
      <c r="D16" s="14" t="s">
        <v>93</v>
      </c>
      <c r="E16" s="14" t="s">
        <v>103</v>
      </c>
      <c r="F16" s="14" t="s">
        <v>49</v>
      </c>
      <c r="G16" s="14" t="s">
        <v>52</v>
      </c>
      <c r="H16" s="14" t="s">
        <v>104</v>
      </c>
      <c r="I16" s="14" t="s">
        <v>96</v>
      </c>
      <c r="J16" s="14" t="s">
        <v>53</v>
      </c>
      <c r="K16" s="14" t="s">
        <v>54</v>
      </c>
      <c r="L16" s="1">
        <v>44882</v>
      </c>
      <c r="M16" t="s">
        <v>59</v>
      </c>
      <c r="N16" t="s">
        <v>59</v>
      </c>
      <c r="O16" s="29">
        <v>82414500</v>
      </c>
      <c r="P16" s="29">
        <v>8633900</v>
      </c>
      <c r="Q16" s="29">
        <v>91048400</v>
      </c>
      <c r="R16" s="14">
        <v>33</v>
      </c>
      <c r="S16" s="14">
        <v>348</v>
      </c>
      <c r="T16" s="1">
        <v>44573</v>
      </c>
      <c r="U16" s="1">
        <v>44580</v>
      </c>
      <c r="V16" s="14">
        <v>315</v>
      </c>
      <c r="W16" s="1">
        <v>44932</v>
      </c>
      <c r="X16" s="46">
        <v>82414500</v>
      </c>
      <c r="Y16" s="14">
        <f>$D$5-Contratos[[#This Row],[Fecha de Inicio]]</f>
        <v>315</v>
      </c>
      <c r="Z16" s="14">
        <f>ROUND(Contratos[[#This Row],[dias ejecutados]]/(Contratos[[#This Row],[Fecha Finalizacion Programada]]-Contratos[[#This Row],[Fecha de Inicio]])*100,2)</f>
        <v>89.49</v>
      </c>
      <c r="AA16" s="29">
        <v>73780600</v>
      </c>
      <c r="AB16" s="29">
        <v>8633900</v>
      </c>
      <c r="AC16" s="14">
        <v>1</v>
      </c>
      <c r="AD16" s="29">
        <v>8633900</v>
      </c>
      <c r="AE16" s="29">
        <v>91048400</v>
      </c>
      <c r="AF16" s="14">
        <v>348</v>
      </c>
    </row>
    <row r="17" spans="2:32" x14ac:dyDescent="0.25">
      <c r="B17">
        <v>2022</v>
      </c>
      <c r="C17">
        <v>220016</v>
      </c>
      <c r="D17" s="14" t="s">
        <v>93</v>
      </c>
      <c r="E17" s="14" t="s">
        <v>105</v>
      </c>
      <c r="F17" s="14" t="s">
        <v>49</v>
      </c>
      <c r="G17" s="14" t="s">
        <v>52</v>
      </c>
      <c r="H17" s="14" t="s">
        <v>104</v>
      </c>
      <c r="I17" s="14" t="s">
        <v>96</v>
      </c>
      <c r="J17" s="14" t="s">
        <v>53</v>
      </c>
      <c r="K17" s="14" t="s">
        <v>54</v>
      </c>
      <c r="L17" s="1">
        <v>44881</v>
      </c>
      <c r="M17" t="s">
        <v>59</v>
      </c>
      <c r="N17" t="s">
        <v>59</v>
      </c>
      <c r="O17" s="29">
        <v>78490000</v>
      </c>
      <c r="P17" s="29">
        <v>12558400</v>
      </c>
      <c r="Q17" s="29">
        <v>91048400</v>
      </c>
      <c r="R17" s="14">
        <v>48</v>
      </c>
      <c r="S17" s="14">
        <v>348</v>
      </c>
      <c r="T17" s="1">
        <v>44574</v>
      </c>
      <c r="U17" s="1">
        <v>44580</v>
      </c>
      <c r="V17" s="14">
        <v>300</v>
      </c>
      <c r="W17" s="1">
        <v>44932</v>
      </c>
      <c r="X17" s="46">
        <v>78490000</v>
      </c>
      <c r="Y17" s="14">
        <f>$D$5-Contratos[[#This Row],[Fecha de Inicio]]</f>
        <v>315</v>
      </c>
      <c r="Z17" s="14">
        <f>ROUND(Contratos[[#This Row],[dias ejecutados]]/(Contratos[[#This Row],[Fecha Finalizacion Programada]]-Contratos[[#This Row],[Fecha de Inicio]])*100,2)</f>
        <v>89.49</v>
      </c>
      <c r="AA17" s="29">
        <v>72995700</v>
      </c>
      <c r="AB17" s="29">
        <v>5494300</v>
      </c>
      <c r="AC17" s="14">
        <v>1</v>
      </c>
      <c r="AD17" s="29">
        <v>12558400</v>
      </c>
      <c r="AE17" s="29">
        <v>91048400</v>
      </c>
      <c r="AF17" s="14">
        <v>348</v>
      </c>
    </row>
    <row r="18" spans="2:32" x14ac:dyDescent="0.25">
      <c r="B18">
        <v>2022</v>
      </c>
      <c r="C18">
        <v>220052</v>
      </c>
      <c r="D18" s="14" t="s">
        <v>93</v>
      </c>
      <c r="E18" s="14" t="s">
        <v>106</v>
      </c>
      <c r="F18" s="14" t="s">
        <v>49</v>
      </c>
      <c r="G18" s="14" t="s">
        <v>52</v>
      </c>
      <c r="H18" s="14" t="s">
        <v>107</v>
      </c>
      <c r="I18" s="14" t="s">
        <v>96</v>
      </c>
      <c r="J18" s="14" t="s">
        <v>86</v>
      </c>
      <c r="K18" s="14" t="s">
        <v>54</v>
      </c>
      <c r="L18" s="1">
        <v>44889</v>
      </c>
      <c r="M18" t="s">
        <v>59</v>
      </c>
      <c r="N18" t="s">
        <v>59</v>
      </c>
      <c r="O18" s="29">
        <v>86768000</v>
      </c>
      <c r="P18" s="29">
        <v>10780266</v>
      </c>
      <c r="Q18" s="29">
        <v>97548266</v>
      </c>
      <c r="R18" s="14">
        <v>41</v>
      </c>
      <c r="S18" s="14">
        <v>371</v>
      </c>
      <c r="T18" s="1">
        <v>44574</v>
      </c>
      <c r="U18" s="1">
        <v>44580</v>
      </c>
      <c r="V18" s="14">
        <v>330</v>
      </c>
      <c r="W18" s="1">
        <v>44955</v>
      </c>
      <c r="X18" s="46">
        <v>86768000</v>
      </c>
      <c r="Y18" s="14">
        <f>$D$5-Contratos[[#This Row],[Fecha de Inicio]]</f>
        <v>315</v>
      </c>
      <c r="Z18" s="14">
        <f>ROUND(Contratos[[#This Row],[dias ejecutados]]/(Contratos[[#This Row],[Fecha Finalizacion Programada]]-Contratos[[#This Row],[Fecha de Inicio]])*100,2)</f>
        <v>84</v>
      </c>
      <c r="AA18" s="29">
        <v>74147200</v>
      </c>
      <c r="AB18" s="29">
        <v>12620800</v>
      </c>
      <c r="AC18" s="14">
        <v>1</v>
      </c>
      <c r="AD18" s="29">
        <v>10780266</v>
      </c>
      <c r="AE18" s="29">
        <v>97548266</v>
      </c>
      <c r="AF18" s="14">
        <v>371</v>
      </c>
    </row>
    <row r="19" spans="2:32" x14ac:dyDescent="0.25">
      <c r="B19">
        <v>2022</v>
      </c>
      <c r="C19">
        <v>220062</v>
      </c>
      <c r="D19" s="14" t="s">
        <v>93</v>
      </c>
      <c r="E19" t="s">
        <v>135</v>
      </c>
      <c r="F19" s="14" t="s">
        <v>49</v>
      </c>
      <c r="G19" s="14" t="s">
        <v>52</v>
      </c>
      <c r="H19" s="14" t="s">
        <v>159</v>
      </c>
      <c r="I19" s="14" t="s">
        <v>96</v>
      </c>
      <c r="J19" s="14" t="s">
        <v>154</v>
      </c>
      <c r="K19" s="14" t="s">
        <v>54</v>
      </c>
      <c r="L19" s="1">
        <v>44875</v>
      </c>
      <c r="M19" t="s">
        <v>59</v>
      </c>
      <c r="N19" t="s">
        <v>59</v>
      </c>
      <c r="O19" s="29">
        <v>60480000</v>
      </c>
      <c r="P19" s="29">
        <v>6048000</v>
      </c>
      <c r="Q19" s="29">
        <v>66528000</v>
      </c>
      <c r="R19" s="14">
        <v>30</v>
      </c>
      <c r="S19" s="14">
        <v>330</v>
      </c>
      <c r="T19" s="1">
        <v>44573</v>
      </c>
      <c r="U19" s="1">
        <v>44593</v>
      </c>
      <c r="V19" s="14">
        <v>300</v>
      </c>
      <c r="W19" s="1">
        <v>44927</v>
      </c>
      <c r="X19" s="46">
        <v>60480000</v>
      </c>
      <c r="Y19" s="14">
        <f>$D$5-Contratos[[#This Row],[Fecha de Inicio]]</f>
        <v>302</v>
      </c>
      <c r="Z19" s="14">
        <f>ROUND(Contratos[[#This Row],[dias ejecutados]]/(Contratos[[#This Row],[Fecha Finalizacion Programada]]-Contratos[[#This Row],[Fecha de Inicio]])*100,2)</f>
        <v>90.42</v>
      </c>
      <c r="AA19" s="29">
        <v>40521600</v>
      </c>
      <c r="AB19" s="29">
        <v>19958400</v>
      </c>
      <c r="AC19" s="14">
        <v>1</v>
      </c>
      <c r="AD19" s="46">
        <v>6048000</v>
      </c>
      <c r="AE19" s="46">
        <v>66528000</v>
      </c>
      <c r="AF19" s="14">
        <v>330</v>
      </c>
    </row>
    <row r="20" spans="2:32" x14ac:dyDescent="0.25">
      <c r="B20">
        <v>2022</v>
      </c>
      <c r="C20">
        <v>220063</v>
      </c>
      <c r="D20" s="14" t="s">
        <v>93</v>
      </c>
      <c r="E20" t="s">
        <v>135</v>
      </c>
      <c r="F20" s="14" t="s">
        <v>49</v>
      </c>
      <c r="G20" s="14" t="s">
        <v>52</v>
      </c>
      <c r="H20" s="14" t="s">
        <v>159</v>
      </c>
      <c r="I20" s="14" t="s">
        <v>96</v>
      </c>
      <c r="J20" s="14" t="s">
        <v>154</v>
      </c>
      <c r="K20" s="14" t="s">
        <v>54</v>
      </c>
      <c r="L20" s="1">
        <v>44875</v>
      </c>
      <c r="M20" t="s">
        <v>59</v>
      </c>
      <c r="N20" t="s">
        <v>59</v>
      </c>
      <c r="O20" s="29">
        <v>60480000</v>
      </c>
      <c r="P20" s="29">
        <v>6048000</v>
      </c>
      <c r="Q20" s="29">
        <v>66528000</v>
      </c>
      <c r="R20" s="14">
        <v>30</v>
      </c>
      <c r="S20" s="14">
        <v>330</v>
      </c>
      <c r="T20" s="1">
        <v>44573</v>
      </c>
      <c r="U20" s="1">
        <v>44585</v>
      </c>
      <c r="V20" s="14">
        <v>300</v>
      </c>
      <c r="W20" s="1">
        <v>44919</v>
      </c>
      <c r="X20" s="46">
        <v>60480000</v>
      </c>
      <c r="Y20" s="14">
        <f>$D$5-Contratos[[#This Row],[Fecha de Inicio]]</f>
        <v>310</v>
      </c>
      <c r="Z20" s="14">
        <f>ROUND(Contratos[[#This Row],[dias ejecutados]]/(Contratos[[#This Row],[Fecha Finalizacion Programada]]-Contratos[[#This Row],[Fecha de Inicio]])*100,2)</f>
        <v>92.81</v>
      </c>
      <c r="AA20" s="29">
        <v>49593600</v>
      </c>
      <c r="AB20" s="29">
        <v>10886400</v>
      </c>
      <c r="AC20" s="14">
        <v>1</v>
      </c>
      <c r="AD20" s="46">
        <v>6048000</v>
      </c>
      <c r="AE20" s="46">
        <v>66528000</v>
      </c>
      <c r="AF20" s="14">
        <v>330</v>
      </c>
    </row>
    <row r="21" spans="2:32" x14ac:dyDescent="0.25">
      <c r="B21">
        <v>2022</v>
      </c>
      <c r="C21">
        <v>220079</v>
      </c>
      <c r="D21" s="14" t="s">
        <v>93</v>
      </c>
      <c r="E21" s="14" t="s">
        <v>108</v>
      </c>
      <c r="F21" s="14" t="s">
        <v>49</v>
      </c>
      <c r="G21" s="14" t="s">
        <v>52</v>
      </c>
      <c r="H21" s="14" t="s">
        <v>109</v>
      </c>
      <c r="I21" s="14" t="s">
        <v>96</v>
      </c>
      <c r="J21" s="14" t="s">
        <v>64</v>
      </c>
      <c r="K21" s="14" t="s">
        <v>54</v>
      </c>
      <c r="L21" s="1">
        <v>44886</v>
      </c>
      <c r="M21" t="s">
        <v>59</v>
      </c>
      <c r="N21" t="s">
        <v>59</v>
      </c>
      <c r="O21" s="29">
        <v>82764000</v>
      </c>
      <c r="P21" s="29">
        <v>10784400</v>
      </c>
      <c r="Q21" s="29">
        <v>93548400</v>
      </c>
      <c r="R21" s="14">
        <v>43</v>
      </c>
      <c r="S21" s="14">
        <v>373</v>
      </c>
      <c r="T21" s="1">
        <v>44574</v>
      </c>
      <c r="U21" s="1">
        <v>44578</v>
      </c>
      <c r="V21" s="14">
        <v>330</v>
      </c>
      <c r="W21" s="1">
        <v>44955</v>
      </c>
      <c r="X21" s="46">
        <v>82764000</v>
      </c>
      <c r="Y21" s="14">
        <f>$D$5-Contratos[[#This Row],[Fecha de Inicio]]</f>
        <v>317</v>
      </c>
      <c r="Z21" s="14">
        <f>ROUND(Contratos[[#This Row],[dias ejecutados]]/(Contratos[[#This Row],[Fecha Finalizacion Programada]]-Contratos[[#This Row],[Fecha de Inicio]])*100,2)</f>
        <v>84.08</v>
      </c>
      <c r="AA21" s="29">
        <v>71227200</v>
      </c>
      <c r="AB21" s="29">
        <v>11536800</v>
      </c>
      <c r="AC21" s="14">
        <v>1</v>
      </c>
      <c r="AD21" s="29">
        <v>10784400</v>
      </c>
      <c r="AE21" s="29">
        <v>93548400</v>
      </c>
      <c r="AF21" s="14">
        <v>373</v>
      </c>
    </row>
    <row r="22" spans="2:32" x14ac:dyDescent="0.25">
      <c r="B22">
        <v>2022</v>
      </c>
      <c r="C22">
        <v>220105</v>
      </c>
      <c r="D22" s="14" t="s">
        <v>93</v>
      </c>
      <c r="E22" s="14" t="s">
        <v>110</v>
      </c>
      <c r="F22" s="14" t="s">
        <v>49</v>
      </c>
      <c r="G22" s="14" t="s">
        <v>52</v>
      </c>
      <c r="H22" s="14" t="s">
        <v>111</v>
      </c>
      <c r="I22" s="14" t="s">
        <v>96</v>
      </c>
      <c r="J22" s="14" t="s">
        <v>85</v>
      </c>
      <c r="K22" s="14" t="s">
        <v>54</v>
      </c>
      <c r="L22" s="1">
        <v>44888</v>
      </c>
      <c r="M22" t="s">
        <v>59</v>
      </c>
      <c r="N22" t="s">
        <v>59</v>
      </c>
      <c r="O22" s="29">
        <v>92983000</v>
      </c>
      <c r="P22" s="29">
        <v>12115967</v>
      </c>
      <c r="Q22" s="29">
        <v>105098967</v>
      </c>
      <c r="R22" s="14">
        <v>43</v>
      </c>
      <c r="S22" s="14">
        <v>373</v>
      </c>
      <c r="T22" s="1">
        <v>44574</v>
      </c>
      <c r="U22" s="1">
        <v>44579</v>
      </c>
      <c r="V22" s="14">
        <v>330</v>
      </c>
      <c r="W22" s="1">
        <v>44957</v>
      </c>
      <c r="X22" s="46">
        <v>92983000</v>
      </c>
      <c r="Y22" s="14">
        <f>$D$5-Contratos[[#This Row],[Fecha de Inicio]]</f>
        <v>316</v>
      </c>
      <c r="Z22" s="14">
        <f>ROUND(Contratos[[#This Row],[dias ejecutados]]/(Contratos[[#This Row],[Fecha Finalizacion Programada]]-Contratos[[#This Row],[Fecha de Inicio]])*100,2)</f>
        <v>83.6</v>
      </c>
      <c r="AA22" s="29">
        <v>79739967</v>
      </c>
      <c r="AB22" s="29">
        <v>13243033</v>
      </c>
      <c r="AC22" s="14">
        <v>1</v>
      </c>
      <c r="AD22" s="29">
        <v>12115967</v>
      </c>
      <c r="AE22" s="29">
        <v>105098967</v>
      </c>
      <c r="AF22" s="14">
        <v>373</v>
      </c>
    </row>
    <row r="23" spans="2:32" x14ac:dyDescent="0.25">
      <c r="B23">
        <v>2022</v>
      </c>
      <c r="C23">
        <v>220123</v>
      </c>
      <c r="D23" s="14" t="s">
        <v>93</v>
      </c>
      <c r="E23" s="14" t="s">
        <v>112</v>
      </c>
      <c r="F23" s="14" t="s">
        <v>49</v>
      </c>
      <c r="G23" s="14" t="s">
        <v>52</v>
      </c>
      <c r="H23" s="14" t="s">
        <v>113</v>
      </c>
      <c r="I23" s="14" t="s">
        <v>96</v>
      </c>
      <c r="J23" s="14" t="s">
        <v>81</v>
      </c>
      <c r="K23" s="14" t="s">
        <v>54</v>
      </c>
      <c r="L23" s="1">
        <v>44887</v>
      </c>
      <c r="M23" t="s">
        <v>59</v>
      </c>
      <c r="N23" t="s">
        <v>59</v>
      </c>
      <c r="O23" s="29">
        <v>92230000</v>
      </c>
      <c r="P23" s="29">
        <v>18446000</v>
      </c>
      <c r="Q23" s="29">
        <v>110676000</v>
      </c>
      <c r="R23" s="14">
        <v>60</v>
      </c>
      <c r="S23" s="14">
        <v>360</v>
      </c>
      <c r="T23" s="1">
        <v>44575</v>
      </c>
      <c r="U23" s="1">
        <v>44593</v>
      </c>
      <c r="V23" s="14">
        <v>300</v>
      </c>
      <c r="W23" s="1">
        <v>44956</v>
      </c>
      <c r="X23" s="46">
        <v>92230000</v>
      </c>
      <c r="Y23" s="14">
        <f>$D$5-Contratos[[#This Row],[Fecha de Inicio]]</f>
        <v>302</v>
      </c>
      <c r="Z23" s="14">
        <f>ROUND(Contratos[[#This Row],[dias ejecutados]]/(Contratos[[#This Row],[Fecha Finalizacion Programada]]-Contratos[[#This Row],[Fecha de Inicio]])*100,2)</f>
        <v>83.2</v>
      </c>
      <c r="AA23" s="29">
        <v>83007000</v>
      </c>
      <c r="AB23" s="29">
        <v>9223000</v>
      </c>
      <c r="AC23" s="14">
        <v>1</v>
      </c>
      <c r="AD23" s="29">
        <v>18446000</v>
      </c>
      <c r="AE23" s="29">
        <v>110676000</v>
      </c>
      <c r="AF23" s="14">
        <v>360</v>
      </c>
    </row>
    <row r="24" spans="2:32" x14ac:dyDescent="0.25">
      <c r="B24">
        <v>2022</v>
      </c>
      <c r="C24">
        <v>220173</v>
      </c>
      <c r="D24" s="14" t="s">
        <v>93</v>
      </c>
      <c r="E24" s="14" t="s">
        <v>105</v>
      </c>
      <c r="F24" s="14" t="s">
        <v>49</v>
      </c>
      <c r="G24" s="14" t="s">
        <v>52</v>
      </c>
      <c r="H24" s="14" t="s">
        <v>104</v>
      </c>
      <c r="I24" s="14" t="s">
        <v>96</v>
      </c>
      <c r="J24" s="14" t="s">
        <v>53</v>
      </c>
      <c r="K24" s="14" t="s">
        <v>54</v>
      </c>
      <c r="L24" s="1">
        <v>44881</v>
      </c>
      <c r="M24" t="s">
        <v>59</v>
      </c>
      <c r="N24" t="s">
        <v>59</v>
      </c>
      <c r="O24" s="29">
        <v>78490000</v>
      </c>
      <c r="P24" s="29">
        <v>12296767</v>
      </c>
      <c r="Q24" s="29">
        <v>90786767</v>
      </c>
      <c r="R24" s="14">
        <v>47</v>
      </c>
      <c r="S24" s="14">
        <v>347</v>
      </c>
      <c r="T24" s="1">
        <v>44578</v>
      </c>
      <c r="U24" s="1">
        <v>44581</v>
      </c>
      <c r="V24" s="14">
        <v>300</v>
      </c>
      <c r="W24" s="1">
        <v>44932</v>
      </c>
      <c r="X24" s="46">
        <v>78490000</v>
      </c>
      <c r="Y24" s="14">
        <f>$D$5-Contratos[[#This Row],[Fecha de Inicio]]</f>
        <v>314</v>
      </c>
      <c r="Z24" s="14">
        <f>ROUND(Contratos[[#This Row],[dias ejecutados]]/(Contratos[[#This Row],[Fecha Finalizacion Programada]]-Contratos[[#This Row],[Fecha de Inicio]])*100,2)</f>
        <v>89.46</v>
      </c>
      <c r="AA24" s="29">
        <v>73518967</v>
      </c>
      <c r="AB24" s="29">
        <v>4971033</v>
      </c>
      <c r="AC24" s="14">
        <v>1</v>
      </c>
      <c r="AD24" s="29">
        <v>12296767</v>
      </c>
      <c r="AE24" s="29">
        <v>90786767</v>
      </c>
      <c r="AF24" s="14">
        <v>347</v>
      </c>
    </row>
    <row r="25" spans="2:32" x14ac:dyDescent="0.25">
      <c r="B25">
        <v>2022</v>
      </c>
      <c r="C25">
        <v>220174</v>
      </c>
      <c r="D25" s="14" t="s">
        <v>93</v>
      </c>
      <c r="E25" s="14" t="s">
        <v>105</v>
      </c>
      <c r="F25" s="14" t="s">
        <v>49</v>
      </c>
      <c r="G25" s="14" t="s">
        <v>52</v>
      </c>
      <c r="H25" s="14" t="s">
        <v>104</v>
      </c>
      <c r="I25" s="14" t="s">
        <v>96</v>
      </c>
      <c r="J25" s="14" t="s">
        <v>53</v>
      </c>
      <c r="K25" s="14" t="s">
        <v>54</v>
      </c>
      <c r="L25" s="1">
        <v>44883</v>
      </c>
      <c r="M25" t="s">
        <v>59</v>
      </c>
      <c r="N25" t="s">
        <v>59</v>
      </c>
      <c r="O25" s="29">
        <v>78490000</v>
      </c>
      <c r="P25" s="29">
        <v>12296767</v>
      </c>
      <c r="Q25" s="29">
        <v>90786767</v>
      </c>
      <c r="R25" s="14">
        <v>47</v>
      </c>
      <c r="S25" s="14">
        <v>347</v>
      </c>
      <c r="T25" s="1">
        <v>44578</v>
      </c>
      <c r="U25" s="1">
        <v>44581</v>
      </c>
      <c r="V25" s="14">
        <v>300</v>
      </c>
      <c r="W25" s="1">
        <v>44932</v>
      </c>
      <c r="X25" s="46">
        <v>78490000</v>
      </c>
      <c r="Y25" s="14">
        <f>$D$5-Contratos[[#This Row],[Fecha de Inicio]]</f>
        <v>314</v>
      </c>
      <c r="Z25" s="14">
        <f>ROUND(Contratos[[#This Row],[dias ejecutados]]/(Contratos[[#This Row],[Fecha Finalizacion Programada]]-Contratos[[#This Row],[Fecha de Inicio]])*100,2)</f>
        <v>89.46</v>
      </c>
      <c r="AA25" s="29">
        <v>72734066</v>
      </c>
      <c r="AB25" s="29">
        <v>5755934</v>
      </c>
      <c r="AC25" s="14">
        <v>1</v>
      </c>
      <c r="AD25" s="29">
        <v>12296767</v>
      </c>
      <c r="AE25" s="29">
        <v>90786767</v>
      </c>
      <c r="AF25" s="14">
        <v>347</v>
      </c>
    </row>
    <row r="26" spans="2:32" x14ac:dyDescent="0.25">
      <c r="B26">
        <v>2022</v>
      </c>
      <c r="C26">
        <v>220253</v>
      </c>
      <c r="D26" s="14" t="s">
        <v>93</v>
      </c>
      <c r="E26" t="s">
        <v>136</v>
      </c>
      <c r="F26" s="14" t="s">
        <v>49</v>
      </c>
      <c r="G26" s="14" t="s">
        <v>52</v>
      </c>
      <c r="H26" s="14" t="s">
        <v>160</v>
      </c>
      <c r="I26" s="14" t="s">
        <v>96</v>
      </c>
      <c r="J26" s="14" t="s">
        <v>161</v>
      </c>
      <c r="K26" s="14" t="s">
        <v>54</v>
      </c>
      <c r="L26" s="1">
        <v>44890</v>
      </c>
      <c r="M26" t="s">
        <v>59</v>
      </c>
      <c r="N26" t="s">
        <v>59</v>
      </c>
      <c r="O26" s="29">
        <v>45490000</v>
      </c>
      <c r="P26" s="29">
        <v>9098000</v>
      </c>
      <c r="Q26" s="29">
        <v>54588000</v>
      </c>
      <c r="R26" s="14">
        <v>60</v>
      </c>
      <c r="S26" s="14">
        <v>420</v>
      </c>
      <c r="T26" s="1">
        <v>44582</v>
      </c>
      <c r="U26" s="1">
        <v>44593</v>
      </c>
      <c r="V26" s="14">
        <v>300</v>
      </c>
      <c r="W26" s="1">
        <v>44958</v>
      </c>
      <c r="X26" s="46">
        <v>45490000</v>
      </c>
      <c r="Y26" s="14">
        <f>$D$5-Contratos[[#This Row],[Fecha de Inicio]]</f>
        <v>302</v>
      </c>
      <c r="Z26" s="14">
        <f>ROUND(Contratos[[#This Row],[dias ejecutados]]/(Contratos[[#This Row],[Fecha Finalizacion Programada]]-Contratos[[#This Row],[Fecha de Inicio]])*100,2)</f>
        <v>82.74</v>
      </c>
      <c r="AA26" s="29">
        <v>45490000</v>
      </c>
      <c r="AB26" s="29">
        <v>9098000</v>
      </c>
      <c r="AC26" s="14">
        <v>1</v>
      </c>
      <c r="AD26" s="46">
        <v>9098000</v>
      </c>
      <c r="AE26" s="46">
        <v>54588000</v>
      </c>
      <c r="AF26" s="14">
        <v>420</v>
      </c>
    </row>
    <row r="27" spans="2:32" x14ac:dyDescent="0.25">
      <c r="B27">
        <v>2022</v>
      </c>
      <c r="C27">
        <v>220277</v>
      </c>
      <c r="D27" s="14" t="s">
        <v>93</v>
      </c>
      <c r="E27" s="14" t="s">
        <v>114</v>
      </c>
      <c r="F27" s="14" t="s">
        <v>49</v>
      </c>
      <c r="G27" s="14" t="s">
        <v>52</v>
      </c>
      <c r="H27" s="14" t="s">
        <v>115</v>
      </c>
      <c r="I27" s="14" t="s">
        <v>96</v>
      </c>
      <c r="J27" s="14" t="s">
        <v>63</v>
      </c>
      <c r="K27" s="14" t="s">
        <v>54</v>
      </c>
      <c r="L27" s="1">
        <v>44875</v>
      </c>
      <c r="M27" t="s">
        <v>59</v>
      </c>
      <c r="N27" t="s">
        <v>59</v>
      </c>
      <c r="O27" s="29">
        <v>35827000</v>
      </c>
      <c r="P27" s="29">
        <v>3257000</v>
      </c>
      <c r="Q27" s="29">
        <v>39084000</v>
      </c>
      <c r="R27" s="14">
        <v>30</v>
      </c>
      <c r="S27" s="14">
        <v>360</v>
      </c>
      <c r="T27" s="1">
        <v>44585</v>
      </c>
      <c r="U27" s="1">
        <v>44587</v>
      </c>
      <c r="V27" s="14">
        <v>330</v>
      </c>
      <c r="W27" s="1">
        <v>44952</v>
      </c>
      <c r="X27" s="46">
        <v>35827000</v>
      </c>
      <c r="Y27" s="14">
        <f>$D$5-Contratos[[#This Row],[Fecha de Inicio]]</f>
        <v>308</v>
      </c>
      <c r="Z27" s="14">
        <f>ROUND(Contratos[[#This Row],[dias ejecutados]]/(Contratos[[#This Row],[Fecha Finalizacion Programada]]-Contratos[[#This Row],[Fecha de Inicio]])*100,2)</f>
        <v>84.38</v>
      </c>
      <c r="AA27" s="29">
        <v>29855833</v>
      </c>
      <c r="AB27" s="29">
        <v>5971167</v>
      </c>
      <c r="AC27" s="14">
        <v>1</v>
      </c>
      <c r="AD27" s="29">
        <v>3257000</v>
      </c>
      <c r="AE27" s="29">
        <v>39084000</v>
      </c>
      <c r="AF27" s="14">
        <v>360</v>
      </c>
    </row>
    <row r="28" spans="2:32" x14ac:dyDescent="0.25">
      <c r="B28">
        <v>2022</v>
      </c>
      <c r="C28">
        <v>220287</v>
      </c>
      <c r="D28" s="14" t="s">
        <v>93</v>
      </c>
      <c r="E28" s="14" t="s">
        <v>116</v>
      </c>
      <c r="F28" s="14" t="s">
        <v>49</v>
      </c>
      <c r="G28" s="14" t="s">
        <v>50</v>
      </c>
      <c r="H28" s="14" t="s">
        <v>111</v>
      </c>
      <c r="I28" s="14" t="s">
        <v>96</v>
      </c>
      <c r="J28" s="14" t="s">
        <v>88</v>
      </c>
      <c r="K28" s="14" t="s">
        <v>54</v>
      </c>
      <c r="L28" s="1">
        <v>44890</v>
      </c>
      <c r="M28" t="s">
        <v>59</v>
      </c>
      <c r="N28" t="s">
        <v>59</v>
      </c>
      <c r="O28" s="29">
        <v>92983000</v>
      </c>
      <c r="P28" s="29">
        <v>9580067</v>
      </c>
      <c r="Q28" s="29">
        <v>102563067</v>
      </c>
      <c r="R28" s="14">
        <v>34</v>
      </c>
      <c r="S28" s="14">
        <v>364</v>
      </c>
      <c r="T28" s="1">
        <v>44587</v>
      </c>
      <c r="U28" s="1">
        <v>44588</v>
      </c>
      <c r="V28" s="14">
        <v>330</v>
      </c>
      <c r="W28" s="1">
        <v>44957</v>
      </c>
      <c r="X28" s="46">
        <v>92983000</v>
      </c>
      <c r="Y28" s="14">
        <f>$D$5-Contratos[[#This Row],[Fecha de Inicio]]</f>
        <v>307</v>
      </c>
      <c r="Z28" s="14">
        <f>ROUND(Contratos[[#This Row],[dias ejecutados]]/(Contratos[[#This Row],[Fecha Finalizacion Programada]]-Contratos[[#This Row],[Fecha de Inicio]])*100,2)</f>
        <v>83.2</v>
      </c>
      <c r="AA28" s="29">
        <v>77204067</v>
      </c>
      <c r="AB28" s="29">
        <v>15778933</v>
      </c>
      <c r="AC28" s="14">
        <v>1</v>
      </c>
      <c r="AD28" s="29">
        <v>9580067</v>
      </c>
      <c r="AE28" s="29">
        <v>102563067</v>
      </c>
      <c r="AF28" s="14">
        <v>364</v>
      </c>
    </row>
    <row r="29" spans="2:32" x14ac:dyDescent="0.25">
      <c r="B29">
        <v>2022</v>
      </c>
      <c r="C29">
        <v>220301</v>
      </c>
      <c r="D29" s="14" t="s">
        <v>93</v>
      </c>
      <c r="E29" s="14" t="s">
        <v>117</v>
      </c>
      <c r="F29" s="14" t="s">
        <v>49</v>
      </c>
      <c r="G29" s="14" t="s">
        <v>52</v>
      </c>
      <c r="H29" s="14" t="s">
        <v>118</v>
      </c>
      <c r="I29" s="14" t="s">
        <v>96</v>
      </c>
      <c r="J29" s="14" t="s">
        <v>78</v>
      </c>
      <c r="K29" s="14" t="s">
        <v>54</v>
      </c>
      <c r="L29" s="1">
        <v>44887</v>
      </c>
      <c r="M29" t="s">
        <v>59</v>
      </c>
      <c r="N29" t="s">
        <v>59</v>
      </c>
      <c r="O29" s="29">
        <v>82120000</v>
      </c>
      <c r="P29" s="29">
        <v>16424000</v>
      </c>
      <c r="Q29" s="29">
        <v>98544000</v>
      </c>
      <c r="R29" s="14">
        <v>60</v>
      </c>
      <c r="S29" s="14">
        <v>360</v>
      </c>
      <c r="T29" s="1">
        <v>44588</v>
      </c>
      <c r="U29" s="1">
        <v>44593</v>
      </c>
      <c r="V29" s="14">
        <v>300</v>
      </c>
      <c r="W29" s="1">
        <v>44956</v>
      </c>
      <c r="X29" s="46">
        <v>82120000</v>
      </c>
      <c r="Y29" s="14">
        <f>$D$5-Contratos[[#This Row],[Fecha de Inicio]]</f>
        <v>302</v>
      </c>
      <c r="Z29" s="14">
        <f>ROUND(Contratos[[#This Row],[dias ejecutados]]/(Contratos[[#This Row],[Fecha Finalizacion Programada]]-Contratos[[#This Row],[Fecha de Inicio]])*100,2)</f>
        <v>83.2</v>
      </c>
      <c r="AA29" s="29">
        <v>0</v>
      </c>
      <c r="AB29" s="29">
        <v>82120000</v>
      </c>
      <c r="AC29" s="14">
        <v>1</v>
      </c>
      <c r="AD29" s="29">
        <v>16424000</v>
      </c>
      <c r="AE29" s="29">
        <v>98544000</v>
      </c>
      <c r="AF29" s="14">
        <v>360</v>
      </c>
    </row>
    <row r="30" spans="2:32" x14ac:dyDescent="0.25">
      <c r="B30">
        <v>2022</v>
      </c>
      <c r="C30">
        <v>220308</v>
      </c>
      <c r="D30" s="14" t="s">
        <v>93</v>
      </c>
      <c r="E30" s="14" t="s">
        <v>119</v>
      </c>
      <c r="F30" s="14" t="s">
        <v>49</v>
      </c>
      <c r="G30" s="14" t="s">
        <v>52</v>
      </c>
      <c r="H30" s="14" t="s">
        <v>120</v>
      </c>
      <c r="I30" s="14" t="s">
        <v>96</v>
      </c>
      <c r="J30" s="14" t="s">
        <v>91</v>
      </c>
      <c r="K30" s="14" t="s">
        <v>54</v>
      </c>
      <c r="L30" s="1">
        <v>44888</v>
      </c>
      <c r="M30" t="s">
        <v>59</v>
      </c>
      <c r="N30" t="s">
        <v>59</v>
      </c>
      <c r="O30" s="29">
        <v>83730000</v>
      </c>
      <c r="P30" s="29">
        <v>16746000</v>
      </c>
      <c r="Q30" s="29">
        <v>100476000</v>
      </c>
      <c r="R30" s="14">
        <v>60</v>
      </c>
      <c r="S30" s="14">
        <v>360</v>
      </c>
      <c r="T30" s="1">
        <v>44589</v>
      </c>
      <c r="U30" s="1">
        <v>44593</v>
      </c>
      <c r="V30" s="14">
        <v>300</v>
      </c>
      <c r="W30" s="1">
        <v>44956</v>
      </c>
      <c r="X30" s="46">
        <v>83730000</v>
      </c>
      <c r="Y30" s="14">
        <f>$D$5-Contratos[[#This Row],[Fecha de Inicio]]</f>
        <v>302</v>
      </c>
      <c r="Z30" s="14">
        <f>ROUND(Contratos[[#This Row],[dias ejecutados]]/(Contratos[[#This Row],[Fecha Finalizacion Programada]]-Contratos[[#This Row],[Fecha de Inicio]])*100,2)</f>
        <v>83.2</v>
      </c>
      <c r="AA30" s="29">
        <v>74798800</v>
      </c>
      <c r="AB30" s="29">
        <v>25677200</v>
      </c>
      <c r="AC30" s="14">
        <v>1</v>
      </c>
      <c r="AD30" s="29">
        <v>16746000</v>
      </c>
      <c r="AE30" s="29">
        <v>100476000</v>
      </c>
      <c r="AF30" s="14">
        <v>360</v>
      </c>
    </row>
    <row r="31" spans="2:32" x14ac:dyDescent="0.25">
      <c r="B31">
        <v>2022</v>
      </c>
      <c r="C31">
        <v>220309</v>
      </c>
      <c r="D31" s="14" t="s">
        <v>93</v>
      </c>
      <c r="E31" s="14" t="s">
        <v>119</v>
      </c>
      <c r="F31" s="14" t="s">
        <v>49</v>
      </c>
      <c r="G31" s="14" t="s">
        <v>52</v>
      </c>
      <c r="H31" s="14" t="s">
        <v>120</v>
      </c>
      <c r="I31" s="14" t="s">
        <v>96</v>
      </c>
      <c r="J31" s="14" t="s">
        <v>91</v>
      </c>
      <c r="K31" s="14" t="s">
        <v>54</v>
      </c>
      <c r="L31" s="1">
        <v>44888</v>
      </c>
      <c r="M31" t="s">
        <v>59</v>
      </c>
      <c r="N31" t="s">
        <v>59</v>
      </c>
      <c r="O31" s="29">
        <v>83730000</v>
      </c>
      <c r="P31" s="29">
        <v>16746000</v>
      </c>
      <c r="Q31" s="29">
        <v>100476000</v>
      </c>
      <c r="R31" s="14">
        <v>60</v>
      </c>
      <c r="S31" s="14">
        <v>360</v>
      </c>
      <c r="T31" s="1">
        <v>44589</v>
      </c>
      <c r="U31" s="1">
        <v>44593</v>
      </c>
      <c r="V31" s="14">
        <v>300</v>
      </c>
      <c r="W31" s="1">
        <v>44956</v>
      </c>
      <c r="X31" s="46">
        <v>83730000</v>
      </c>
      <c r="Y31" s="14">
        <f>$D$5-Contratos[[#This Row],[Fecha de Inicio]]</f>
        <v>302</v>
      </c>
      <c r="Z31" s="14">
        <f>ROUND(Contratos[[#This Row],[dias ejecutados]]/(Contratos[[#This Row],[Fecha Finalizacion Programada]]-Contratos[[#This Row],[Fecha de Inicio]])*100,2)</f>
        <v>83.2</v>
      </c>
      <c r="AA31" s="29">
        <v>75357000</v>
      </c>
      <c r="AB31" s="29">
        <v>25119000</v>
      </c>
      <c r="AC31" s="14">
        <v>1</v>
      </c>
      <c r="AD31" s="29">
        <v>16746000</v>
      </c>
      <c r="AE31" s="29">
        <v>100476000</v>
      </c>
      <c r="AF31" s="14">
        <v>360</v>
      </c>
    </row>
    <row r="32" spans="2:32" x14ac:dyDescent="0.25">
      <c r="B32">
        <v>2022</v>
      </c>
      <c r="C32">
        <v>220310</v>
      </c>
      <c r="D32" s="14" t="s">
        <v>93</v>
      </c>
      <c r="E32" s="14" t="s">
        <v>119</v>
      </c>
      <c r="F32" s="14" t="s">
        <v>49</v>
      </c>
      <c r="G32" s="14" t="s">
        <v>52</v>
      </c>
      <c r="H32" s="14" t="s">
        <v>120</v>
      </c>
      <c r="I32" s="14" t="s">
        <v>96</v>
      </c>
      <c r="J32" s="14" t="s">
        <v>91</v>
      </c>
      <c r="K32" s="14" t="s">
        <v>54</v>
      </c>
      <c r="L32" s="1">
        <v>44889</v>
      </c>
      <c r="M32" t="s">
        <v>59</v>
      </c>
      <c r="N32" t="s">
        <v>59</v>
      </c>
      <c r="O32" s="29">
        <v>83730000</v>
      </c>
      <c r="P32" s="29">
        <v>16746000</v>
      </c>
      <c r="Q32" s="29">
        <v>100476000</v>
      </c>
      <c r="R32" s="14">
        <v>60</v>
      </c>
      <c r="S32" s="14">
        <v>360</v>
      </c>
      <c r="T32" s="1">
        <v>44589</v>
      </c>
      <c r="U32" s="1">
        <v>44594</v>
      </c>
      <c r="V32" s="14">
        <v>300</v>
      </c>
      <c r="W32" s="1">
        <v>44958</v>
      </c>
      <c r="X32" s="46">
        <v>83730000</v>
      </c>
      <c r="Y32" s="14">
        <f>$D$5-Contratos[[#This Row],[Fecha de Inicio]]</f>
        <v>301</v>
      </c>
      <c r="Z32" s="14">
        <f>ROUND(Contratos[[#This Row],[dias ejecutados]]/(Contratos[[#This Row],[Fecha Finalizacion Programada]]-Contratos[[#This Row],[Fecha de Inicio]])*100,2)</f>
        <v>82.69</v>
      </c>
      <c r="AA32" s="29">
        <v>75077900</v>
      </c>
      <c r="AB32" s="29">
        <v>25398100</v>
      </c>
      <c r="AC32" s="14">
        <v>1</v>
      </c>
      <c r="AD32" s="29">
        <v>16746000</v>
      </c>
      <c r="AE32" s="29">
        <v>100476000</v>
      </c>
      <c r="AF32" s="14">
        <v>360</v>
      </c>
    </row>
    <row r="33" spans="2:32" x14ac:dyDescent="0.25">
      <c r="B33">
        <v>2022</v>
      </c>
      <c r="C33">
        <v>220311</v>
      </c>
      <c r="D33" s="14" t="s">
        <v>93</v>
      </c>
      <c r="E33" s="14" t="s">
        <v>119</v>
      </c>
      <c r="F33" s="14" t="s">
        <v>49</v>
      </c>
      <c r="G33" s="14" t="s">
        <v>52</v>
      </c>
      <c r="H33" s="14" t="s">
        <v>120</v>
      </c>
      <c r="I33" s="14" t="s">
        <v>96</v>
      </c>
      <c r="J33" s="14" t="s">
        <v>91</v>
      </c>
      <c r="K33" s="14" t="s">
        <v>54</v>
      </c>
      <c r="L33" s="1">
        <v>44889</v>
      </c>
      <c r="M33" t="s">
        <v>59</v>
      </c>
      <c r="N33" t="s">
        <v>59</v>
      </c>
      <c r="O33" s="29">
        <v>83730000</v>
      </c>
      <c r="P33" s="29">
        <v>16746000</v>
      </c>
      <c r="Q33" s="29">
        <v>100476000</v>
      </c>
      <c r="R33" s="14">
        <v>60</v>
      </c>
      <c r="S33" s="14">
        <v>360</v>
      </c>
      <c r="T33" s="1">
        <v>44589</v>
      </c>
      <c r="U33" s="1">
        <v>44593</v>
      </c>
      <c r="V33" s="14">
        <v>300</v>
      </c>
      <c r="W33" s="1">
        <v>44956</v>
      </c>
      <c r="X33" s="46">
        <v>83730000</v>
      </c>
      <c r="Y33" s="14">
        <f>$D$5-Contratos[[#This Row],[Fecha de Inicio]]</f>
        <v>302</v>
      </c>
      <c r="Z33" s="14">
        <f>ROUND(Contratos[[#This Row],[dias ejecutados]]/(Contratos[[#This Row],[Fecha Finalizacion Programada]]-Contratos[[#This Row],[Fecha de Inicio]])*100,2)</f>
        <v>83.2</v>
      </c>
      <c r="AA33" s="29">
        <v>75357000</v>
      </c>
      <c r="AB33" s="29">
        <v>25119000</v>
      </c>
      <c r="AC33" s="14">
        <v>1</v>
      </c>
      <c r="AD33" s="29">
        <v>16746000</v>
      </c>
      <c r="AE33" s="29">
        <v>100476000</v>
      </c>
      <c r="AF33" s="14">
        <v>360</v>
      </c>
    </row>
    <row r="34" spans="2:32" x14ac:dyDescent="0.25">
      <c r="B34">
        <v>2022</v>
      </c>
      <c r="C34">
        <v>220361</v>
      </c>
      <c r="D34" s="14" t="s">
        <v>93</v>
      </c>
      <c r="E34" t="s">
        <v>137</v>
      </c>
      <c r="F34" s="14" t="s">
        <v>49</v>
      </c>
      <c r="G34" s="14" t="s">
        <v>52</v>
      </c>
      <c r="H34" s="14" t="s">
        <v>149</v>
      </c>
      <c r="I34" s="14" t="s">
        <v>150</v>
      </c>
      <c r="J34" s="14" t="s">
        <v>162</v>
      </c>
      <c r="K34" s="14" t="s">
        <v>54</v>
      </c>
      <c r="L34" s="1">
        <v>44876</v>
      </c>
      <c r="M34" t="s">
        <v>59</v>
      </c>
      <c r="N34" t="s">
        <v>59</v>
      </c>
      <c r="O34" s="29">
        <v>53960000</v>
      </c>
      <c r="P34" s="29">
        <v>20235000</v>
      </c>
      <c r="Q34" s="29">
        <v>74195000</v>
      </c>
      <c r="R34" s="14">
        <v>90</v>
      </c>
      <c r="S34" s="14">
        <v>330</v>
      </c>
      <c r="T34" s="1">
        <v>44589</v>
      </c>
      <c r="U34" s="1">
        <v>44621</v>
      </c>
      <c r="V34" s="14">
        <v>240</v>
      </c>
      <c r="W34" s="1">
        <v>44968</v>
      </c>
      <c r="X34" s="46">
        <v>53960000</v>
      </c>
      <c r="Y34" s="14">
        <f>$D$5-Contratos[[#This Row],[Fecha de Inicio]]</f>
        <v>274</v>
      </c>
      <c r="Z34" s="14">
        <f>ROUND(Contratos[[#This Row],[dias ejecutados]]/(Contratos[[#This Row],[Fecha Finalizacion Programada]]-Contratos[[#This Row],[Fecha de Inicio]])*100,2)</f>
        <v>78.959999999999994</v>
      </c>
      <c r="AA34" s="29">
        <v>53960000</v>
      </c>
      <c r="AB34" s="29">
        <v>20235000</v>
      </c>
      <c r="AC34" s="14">
        <v>1</v>
      </c>
      <c r="AD34" s="46">
        <v>20235000</v>
      </c>
      <c r="AE34" s="46">
        <v>74195000</v>
      </c>
      <c r="AF34" s="14">
        <v>330</v>
      </c>
    </row>
    <row r="35" spans="2:32" x14ac:dyDescent="0.25">
      <c r="B35">
        <v>2022</v>
      </c>
      <c r="C35">
        <v>220369</v>
      </c>
      <c r="D35" s="14" t="s">
        <v>93</v>
      </c>
      <c r="E35" s="14" t="s">
        <v>121</v>
      </c>
      <c r="F35" s="14" t="s">
        <v>60</v>
      </c>
      <c r="G35" s="14" t="s">
        <v>72</v>
      </c>
      <c r="H35" s="14" t="s">
        <v>109</v>
      </c>
      <c r="I35" s="14" t="s">
        <v>96</v>
      </c>
      <c r="J35" s="14" t="s">
        <v>74</v>
      </c>
      <c r="K35" s="14" t="s">
        <v>33</v>
      </c>
      <c r="L35" s="1">
        <v>44893</v>
      </c>
      <c r="M35" t="s">
        <v>59</v>
      </c>
      <c r="N35" t="s">
        <v>59</v>
      </c>
      <c r="O35" s="29">
        <v>49676632</v>
      </c>
      <c r="P35" s="29">
        <v>18325479</v>
      </c>
      <c r="Q35" s="29">
        <v>68002111</v>
      </c>
      <c r="R35" s="14" t="s">
        <v>48</v>
      </c>
      <c r="S35" s="14">
        <v>300</v>
      </c>
      <c r="T35" s="1">
        <v>44645</v>
      </c>
      <c r="U35" s="1">
        <v>44652</v>
      </c>
      <c r="V35" s="14">
        <v>300</v>
      </c>
      <c r="W35" s="1">
        <v>44957</v>
      </c>
      <c r="X35" s="46">
        <v>49676632</v>
      </c>
      <c r="Y35" s="14">
        <f>$D$5-Contratos[[#This Row],[Fecha de Inicio]]</f>
        <v>243</v>
      </c>
      <c r="Z35" s="14">
        <f>ROUND(Contratos[[#This Row],[dias ejecutados]]/(Contratos[[#This Row],[Fecha Finalizacion Programada]]-Contratos[[#This Row],[Fecha de Inicio]])*100,2)</f>
        <v>79.67</v>
      </c>
      <c r="AA35" s="29">
        <v>45817685</v>
      </c>
      <c r="AB35" s="29">
        <v>3858947</v>
      </c>
      <c r="AC35" s="14">
        <v>1</v>
      </c>
      <c r="AD35" s="29">
        <v>18325479</v>
      </c>
      <c r="AE35" s="29">
        <v>68002111</v>
      </c>
      <c r="AF35" s="14">
        <v>300</v>
      </c>
    </row>
    <row r="36" spans="2:32" x14ac:dyDescent="0.25">
      <c r="B36">
        <v>2022</v>
      </c>
      <c r="C36">
        <v>220381</v>
      </c>
      <c r="D36" s="14" t="s">
        <v>93</v>
      </c>
      <c r="E36" t="s">
        <v>138</v>
      </c>
      <c r="F36" s="14" t="s">
        <v>38</v>
      </c>
      <c r="G36" s="14" t="s">
        <v>51</v>
      </c>
      <c r="H36" s="14" t="s">
        <v>149</v>
      </c>
      <c r="I36" s="14" t="s">
        <v>150</v>
      </c>
      <c r="J36" s="14" t="s">
        <v>158</v>
      </c>
      <c r="K36" s="14" t="s">
        <v>54</v>
      </c>
      <c r="L36" s="1">
        <v>44881</v>
      </c>
      <c r="M36" t="s">
        <v>59</v>
      </c>
      <c r="N36" t="s">
        <v>59</v>
      </c>
      <c r="O36" s="29">
        <v>1161160680</v>
      </c>
      <c r="P36" s="29">
        <v>464000000</v>
      </c>
      <c r="Q36" s="29">
        <v>1625160680</v>
      </c>
      <c r="R36" s="14">
        <v>102</v>
      </c>
      <c r="S36" s="14">
        <v>282</v>
      </c>
      <c r="T36" s="1">
        <v>44687</v>
      </c>
      <c r="U36" s="1">
        <v>44697</v>
      </c>
      <c r="V36" s="14">
        <v>180</v>
      </c>
      <c r="W36" s="1">
        <v>44985</v>
      </c>
      <c r="X36" s="46">
        <v>1161160680</v>
      </c>
      <c r="Y36" s="14">
        <f>$D$5-Contratos[[#This Row],[Fecha de Inicio]]</f>
        <v>198</v>
      </c>
      <c r="Z36" s="14">
        <f>ROUND(Contratos[[#This Row],[dias ejecutados]]/(Contratos[[#This Row],[Fecha Finalizacion Programada]]-Contratos[[#This Row],[Fecha de Inicio]])*100,2)</f>
        <v>68.75</v>
      </c>
      <c r="AA36" s="29">
        <v>540204028</v>
      </c>
      <c r="AB36" s="29">
        <v>620956652</v>
      </c>
      <c r="AC36" s="14">
        <v>1</v>
      </c>
      <c r="AD36" s="46">
        <v>464000000</v>
      </c>
      <c r="AE36" s="46">
        <v>1625160680</v>
      </c>
      <c r="AF36" s="14">
        <v>282</v>
      </c>
    </row>
    <row r="37" spans="2:32" x14ac:dyDescent="0.25">
      <c r="B37">
        <v>2022</v>
      </c>
      <c r="C37">
        <v>220385</v>
      </c>
      <c r="D37" s="14" t="s">
        <v>93</v>
      </c>
      <c r="E37" t="s">
        <v>139</v>
      </c>
      <c r="F37" s="14" t="s">
        <v>60</v>
      </c>
      <c r="G37" s="14" t="s">
        <v>51</v>
      </c>
      <c r="H37" s="14" t="s">
        <v>98</v>
      </c>
      <c r="I37" s="14" t="s">
        <v>96</v>
      </c>
      <c r="J37" s="14" t="s">
        <v>155</v>
      </c>
      <c r="K37" s="14" t="s">
        <v>33</v>
      </c>
      <c r="L37" s="1">
        <v>44866</v>
      </c>
      <c r="M37" t="s">
        <v>59</v>
      </c>
      <c r="N37" t="s">
        <v>59</v>
      </c>
      <c r="O37" s="29">
        <v>72000000</v>
      </c>
      <c r="P37" s="29">
        <v>36000000</v>
      </c>
      <c r="Q37" s="29">
        <v>108000000</v>
      </c>
      <c r="R37" s="14" t="s">
        <v>48</v>
      </c>
      <c r="S37" s="14">
        <v>270</v>
      </c>
      <c r="T37" s="1">
        <v>44706</v>
      </c>
      <c r="U37" s="1">
        <v>44721</v>
      </c>
      <c r="V37" s="14">
        <v>270</v>
      </c>
      <c r="W37" s="1">
        <v>44994</v>
      </c>
      <c r="X37" s="46">
        <v>72000000</v>
      </c>
      <c r="Y37" s="14">
        <f>$D$5-Contratos[[#This Row],[Fecha de Inicio]]</f>
        <v>174</v>
      </c>
      <c r="Z37" s="14">
        <f>ROUND(Contratos[[#This Row],[dias ejecutados]]/(Contratos[[#This Row],[Fecha Finalizacion Programada]]-Contratos[[#This Row],[Fecha de Inicio]])*100,2)</f>
        <v>63.74</v>
      </c>
      <c r="AA37" s="29">
        <v>6653087</v>
      </c>
      <c r="AB37" s="29">
        <v>101346913</v>
      </c>
      <c r="AC37" s="14">
        <v>1</v>
      </c>
      <c r="AD37" s="46">
        <v>36000000</v>
      </c>
      <c r="AE37" s="46">
        <v>108000000</v>
      </c>
      <c r="AF37" s="14">
        <v>270</v>
      </c>
    </row>
    <row r="38" spans="2:32" x14ac:dyDescent="0.25">
      <c r="B38">
        <v>2022</v>
      </c>
      <c r="C38">
        <v>220394</v>
      </c>
      <c r="D38" s="14" t="s">
        <v>93</v>
      </c>
      <c r="E38" t="s">
        <v>140</v>
      </c>
      <c r="F38" s="14" t="s">
        <v>60</v>
      </c>
      <c r="G38" s="14" t="s">
        <v>51</v>
      </c>
      <c r="H38" s="14" t="s">
        <v>149</v>
      </c>
      <c r="I38" s="14" t="s">
        <v>150</v>
      </c>
      <c r="J38" s="14" t="s">
        <v>163</v>
      </c>
      <c r="K38" s="14" t="s">
        <v>33</v>
      </c>
      <c r="L38" s="1">
        <v>44893</v>
      </c>
      <c r="M38" t="s">
        <v>59</v>
      </c>
      <c r="N38" t="s">
        <v>59</v>
      </c>
      <c r="O38" s="29">
        <v>45000000</v>
      </c>
      <c r="P38" s="29">
        <v>22500000</v>
      </c>
      <c r="Q38" s="29">
        <v>67500000</v>
      </c>
      <c r="R38" s="14" t="s">
        <v>48</v>
      </c>
      <c r="S38" s="14">
        <v>360</v>
      </c>
      <c r="T38" s="1">
        <v>44719</v>
      </c>
      <c r="U38" s="1">
        <v>44733</v>
      </c>
      <c r="V38" s="14">
        <v>360</v>
      </c>
      <c r="W38" s="1">
        <v>45098</v>
      </c>
      <c r="X38" s="46">
        <v>45000000</v>
      </c>
      <c r="Y38" s="14">
        <f>$D$5-Contratos[[#This Row],[Fecha de Inicio]]</f>
        <v>162</v>
      </c>
      <c r="Z38" s="14">
        <f>ROUND(Contratos[[#This Row],[dias ejecutados]]/(Contratos[[#This Row],[Fecha Finalizacion Programada]]-Contratos[[#This Row],[Fecha de Inicio]])*100,2)</f>
        <v>44.38</v>
      </c>
      <c r="AA38" s="29">
        <v>45000000</v>
      </c>
      <c r="AB38" s="29">
        <v>22500000</v>
      </c>
      <c r="AC38" s="14">
        <v>1</v>
      </c>
      <c r="AD38" s="46">
        <v>22500000</v>
      </c>
      <c r="AE38" s="46">
        <v>67500000</v>
      </c>
      <c r="AF38" s="14">
        <v>360</v>
      </c>
    </row>
    <row r="39" spans="2:32" x14ac:dyDescent="0.25">
      <c r="B39">
        <v>2022</v>
      </c>
      <c r="C39">
        <v>220417</v>
      </c>
      <c r="D39" s="14" t="s">
        <v>93</v>
      </c>
      <c r="E39" s="14" t="s">
        <v>122</v>
      </c>
      <c r="F39" s="14" t="s">
        <v>60</v>
      </c>
      <c r="G39" s="14" t="s">
        <v>51</v>
      </c>
      <c r="H39" s="14" t="s">
        <v>107</v>
      </c>
      <c r="I39" s="14" t="s">
        <v>96</v>
      </c>
      <c r="J39" s="14" t="s">
        <v>87</v>
      </c>
      <c r="K39" s="14" t="s">
        <v>33</v>
      </c>
      <c r="L39" s="1">
        <v>44888</v>
      </c>
      <c r="M39" t="s">
        <v>59</v>
      </c>
      <c r="N39" t="s">
        <v>59</v>
      </c>
      <c r="O39" s="29">
        <v>94717000</v>
      </c>
      <c r="P39" s="29">
        <v>20000000</v>
      </c>
      <c r="Q39" s="29">
        <v>114717000</v>
      </c>
      <c r="R39" s="14" t="s">
        <v>48</v>
      </c>
      <c r="S39" s="14">
        <v>300</v>
      </c>
      <c r="T39" s="1">
        <v>44748</v>
      </c>
      <c r="U39" s="1">
        <v>44756</v>
      </c>
      <c r="V39" s="14">
        <v>300</v>
      </c>
      <c r="W39" s="1">
        <v>45060</v>
      </c>
      <c r="X39" s="46">
        <v>94717000</v>
      </c>
      <c r="Y39" s="14">
        <f>$D$5-Contratos[[#This Row],[Fecha de Inicio]]</f>
        <v>139</v>
      </c>
      <c r="Z39" s="14">
        <f>ROUND(Contratos[[#This Row],[dias ejecutados]]/(Contratos[[#This Row],[Fecha Finalizacion Programada]]-Contratos[[#This Row],[Fecha de Inicio]])*100,2)</f>
        <v>45.72</v>
      </c>
      <c r="AA39" s="29">
        <v>26072115</v>
      </c>
      <c r="AB39" s="29">
        <v>68644885</v>
      </c>
      <c r="AC39" s="14">
        <v>1</v>
      </c>
      <c r="AD39" s="29">
        <v>20000000</v>
      </c>
      <c r="AE39" s="29">
        <v>114717000</v>
      </c>
      <c r="AF39" s="14">
        <v>300</v>
      </c>
    </row>
    <row r="40" spans="2:32" x14ac:dyDescent="0.25">
      <c r="B40">
        <v>2022</v>
      </c>
      <c r="C40">
        <v>220422</v>
      </c>
      <c r="D40" s="14" t="s">
        <v>93</v>
      </c>
      <c r="E40" s="14" t="s">
        <v>123</v>
      </c>
      <c r="F40" s="14" t="s">
        <v>37</v>
      </c>
      <c r="G40" s="14" t="s">
        <v>72</v>
      </c>
      <c r="H40" s="14" t="s">
        <v>100</v>
      </c>
      <c r="I40" s="14" t="s">
        <v>96</v>
      </c>
      <c r="J40" s="14" t="s">
        <v>90</v>
      </c>
      <c r="K40" s="14" t="s">
        <v>33</v>
      </c>
      <c r="L40" s="1">
        <v>44866</v>
      </c>
      <c r="M40" t="s">
        <v>59</v>
      </c>
      <c r="N40" t="s">
        <v>59</v>
      </c>
      <c r="O40" s="29">
        <v>626000000</v>
      </c>
      <c r="P40" s="29">
        <v>300000000</v>
      </c>
      <c r="Q40" s="29">
        <v>926000000</v>
      </c>
      <c r="R40" s="14" t="s">
        <v>48</v>
      </c>
      <c r="S40" s="14">
        <v>270</v>
      </c>
      <c r="T40" s="1">
        <v>44750</v>
      </c>
      <c r="U40" s="1">
        <v>44754</v>
      </c>
      <c r="V40" s="14">
        <v>270</v>
      </c>
      <c r="W40" s="1">
        <v>45028</v>
      </c>
      <c r="X40" s="46">
        <v>626000000</v>
      </c>
      <c r="Y40" s="14">
        <f>$D$5-Contratos[[#This Row],[Fecha de Inicio]]</f>
        <v>141</v>
      </c>
      <c r="Z40" s="14">
        <f>ROUND(Contratos[[#This Row],[dias ejecutados]]/(Contratos[[#This Row],[Fecha Finalizacion Programada]]-Contratos[[#This Row],[Fecha de Inicio]])*100,2)</f>
        <v>51.46</v>
      </c>
      <c r="AA40" s="29">
        <v>203208160</v>
      </c>
      <c r="AB40" s="29">
        <v>722791840</v>
      </c>
      <c r="AC40" s="14">
        <v>1</v>
      </c>
      <c r="AD40" s="29">
        <v>300000000</v>
      </c>
      <c r="AE40" s="29">
        <v>926000000</v>
      </c>
      <c r="AF40" s="14">
        <v>270</v>
      </c>
    </row>
    <row r="41" spans="2:32" x14ac:dyDescent="0.25">
      <c r="B41">
        <v>2022</v>
      </c>
      <c r="C41">
        <v>220454</v>
      </c>
      <c r="D41" s="14" t="s">
        <v>93</v>
      </c>
      <c r="E41" t="s">
        <v>141</v>
      </c>
      <c r="F41" s="14" t="s">
        <v>49</v>
      </c>
      <c r="G41" s="14" t="s">
        <v>52</v>
      </c>
      <c r="H41" s="14" t="s">
        <v>149</v>
      </c>
      <c r="I41" s="14" t="s">
        <v>150</v>
      </c>
      <c r="J41" s="14" t="s">
        <v>164</v>
      </c>
      <c r="K41" s="14" t="s">
        <v>54</v>
      </c>
      <c r="L41" s="1">
        <v>44876</v>
      </c>
      <c r="M41" t="s">
        <v>59</v>
      </c>
      <c r="N41" t="s">
        <v>59</v>
      </c>
      <c r="O41" s="29">
        <v>25080000</v>
      </c>
      <c r="P41" s="29">
        <v>7524000</v>
      </c>
      <c r="Q41" s="29">
        <v>32604000</v>
      </c>
      <c r="R41" s="14">
        <v>45</v>
      </c>
      <c r="S41" s="14">
        <v>195</v>
      </c>
      <c r="T41" s="1">
        <v>44777</v>
      </c>
      <c r="U41" s="1">
        <v>44778</v>
      </c>
      <c r="V41" s="14">
        <v>150</v>
      </c>
      <c r="W41" s="1">
        <v>44977</v>
      </c>
      <c r="X41" s="46">
        <v>25080000</v>
      </c>
      <c r="Y41" s="14">
        <f>$D$5-Contratos[[#This Row],[Fecha de Inicio]]</f>
        <v>117</v>
      </c>
      <c r="Z41" s="14">
        <f>ROUND(Contratos[[#This Row],[dias ejecutados]]/(Contratos[[#This Row],[Fecha Finalizacion Programada]]-Contratos[[#This Row],[Fecha de Inicio]])*100,2)</f>
        <v>58.79</v>
      </c>
      <c r="AA41" s="29">
        <v>25080000</v>
      </c>
      <c r="AB41" s="29">
        <v>7524000</v>
      </c>
      <c r="AC41" s="14">
        <v>1</v>
      </c>
      <c r="AD41" s="46">
        <v>7524000</v>
      </c>
      <c r="AE41" s="46">
        <v>32604000</v>
      </c>
      <c r="AF41" s="14">
        <v>195</v>
      </c>
    </row>
    <row r="42" spans="2:32" x14ac:dyDescent="0.25">
      <c r="B42">
        <v>2022</v>
      </c>
      <c r="C42">
        <v>220462</v>
      </c>
      <c r="D42" s="14" t="s">
        <v>93</v>
      </c>
      <c r="E42" t="s">
        <v>142</v>
      </c>
      <c r="F42" s="14" t="s">
        <v>49</v>
      </c>
      <c r="G42" s="14" t="s">
        <v>52</v>
      </c>
      <c r="H42" s="14" t="s">
        <v>165</v>
      </c>
      <c r="I42" s="14" t="s">
        <v>96</v>
      </c>
      <c r="J42" s="14" t="s">
        <v>166</v>
      </c>
      <c r="K42" s="14" t="s">
        <v>54</v>
      </c>
      <c r="L42" s="1">
        <v>44882</v>
      </c>
      <c r="M42" t="s">
        <v>59</v>
      </c>
      <c r="N42" t="s">
        <v>59</v>
      </c>
      <c r="O42" s="29">
        <v>12096000</v>
      </c>
      <c r="P42" s="29">
        <v>6048000</v>
      </c>
      <c r="Q42" s="29">
        <v>18144000</v>
      </c>
      <c r="R42" s="14">
        <v>45</v>
      </c>
      <c r="S42" s="14">
        <v>135</v>
      </c>
      <c r="T42" s="1">
        <v>44785</v>
      </c>
      <c r="U42" s="1">
        <v>44791</v>
      </c>
      <c r="V42" s="14">
        <v>90</v>
      </c>
      <c r="W42" s="1">
        <v>44928</v>
      </c>
      <c r="X42" s="46">
        <v>12096000</v>
      </c>
      <c r="Y42" s="14">
        <f>$D$5-Contratos[[#This Row],[Fecha de Inicio]]</f>
        <v>104</v>
      </c>
      <c r="Z42" s="14">
        <f>ROUND(Contratos[[#This Row],[dias ejecutados]]/(Contratos[[#This Row],[Fecha Finalizacion Programada]]-Contratos[[#This Row],[Fecha de Inicio]])*100,2)</f>
        <v>75.91</v>
      </c>
      <c r="AA42" s="29">
        <v>12096000</v>
      </c>
      <c r="AB42" s="29">
        <v>6048000</v>
      </c>
      <c r="AC42" s="14">
        <v>1</v>
      </c>
      <c r="AD42" s="46">
        <v>6048000</v>
      </c>
      <c r="AE42" s="46">
        <v>18144000</v>
      </c>
      <c r="AF42" s="14">
        <v>135</v>
      </c>
    </row>
    <row r="43" spans="2:32" x14ac:dyDescent="0.25">
      <c r="B43">
        <v>2020</v>
      </c>
      <c r="C43" t="s">
        <v>56</v>
      </c>
      <c r="D43" s="14" t="s">
        <v>93</v>
      </c>
      <c r="E43" t="s">
        <v>143</v>
      </c>
      <c r="F43" s="14" t="s">
        <v>38</v>
      </c>
      <c r="G43" s="14" t="s">
        <v>66</v>
      </c>
      <c r="H43" s="14" t="s">
        <v>149</v>
      </c>
      <c r="I43" s="14" t="s">
        <v>150</v>
      </c>
      <c r="J43" s="14" t="s">
        <v>153</v>
      </c>
      <c r="K43" s="14" t="s">
        <v>54</v>
      </c>
      <c r="L43" s="1">
        <v>44880</v>
      </c>
      <c r="M43" t="s">
        <v>59</v>
      </c>
      <c r="N43" t="s">
        <v>59</v>
      </c>
      <c r="O43" s="29">
        <v>126468327</v>
      </c>
      <c r="P43" s="29">
        <v>9187397</v>
      </c>
      <c r="Q43" s="29">
        <v>135655724</v>
      </c>
      <c r="R43" s="14">
        <v>60</v>
      </c>
      <c r="S43" s="14">
        <v>992</v>
      </c>
      <c r="T43" s="1">
        <v>43907</v>
      </c>
      <c r="U43" s="1">
        <v>43952</v>
      </c>
      <c r="V43" s="14">
        <v>854</v>
      </c>
      <c r="W43" s="1">
        <v>44942</v>
      </c>
      <c r="X43" s="46">
        <v>114787917</v>
      </c>
      <c r="Y43" s="14">
        <f>$D$5-Contratos[[#This Row],[Fecha de Inicio]]</f>
        <v>943</v>
      </c>
      <c r="Z43" s="14">
        <f>ROUND(Contratos[[#This Row],[dias ejecutados]]/(Contratos[[#This Row],[Fecha Finalizacion Programada]]-Contratos[[#This Row],[Fecha de Inicio]])*100,2)</f>
        <v>95.25</v>
      </c>
      <c r="AA43" s="46">
        <v>126468327</v>
      </c>
      <c r="AB43" s="29">
        <v>9187397</v>
      </c>
      <c r="AC43" s="14">
        <v>2</v>
      </c>
      <c r="AD43" s="29">
        <v>20867807</v>
      </c>
      <c r="AE43" s="29">
        <v>135655724</v>
      </c>
      <c r="AF43" s="14">
        <v>992</v>
      </c>
    </row>
    <row r="44" spans="2:32" x14ac:dyDescent="0.25">
      <c r="B44">
        <v>2020</v>
      </c>
      <c r="C44" t="s">
        <v>57</v>
      </c>
      <c r="D44" s="14" t="s">
        <v>93</v>
      </c>
      <c r="E44" t="s">
        <v>143</v>
      </c>
      <c r="F44" s="14" t="s">
        <v>38</v>
      </c>
      <c r="G44" s="14" t="s">
        <v>66</v>
      </c>
      <c r="H44" s="14" t="s">
        <v>149</v>
      </c>
      <c r="I44" s="14" t="s">
        <v>150</v>
      </c>
      <c r="J44" s="14" t="s">
        <v>152</v>
      </c>
      <c r="K44" s="14" t="s">
        <v>54</v>
      </c>
      <c r="L44" s="1">
        <v>44880</v>
      </c>
      <c r="M44" t="s">
        <v>59</v>
      </c>
      <c r="N44" t="s">
        <v>59</v>
      </c>
      <c r="O44" s="29">
        <v>33765812</v>
      </c>
      <c r="P44" s="29">
        <v>2024566</v>
      </c>
      <c r="Q44" s="29">
        <v>46493959</v>
      </c>
      <c r="R44" s="14">
        <v>60</v>
      </c>
      <c r="S44" s="14">
        <v>992</v>
      </c>
      <c r="T44" s="1">
        <v>43908</v>
      </c>
      <c r="U44" s="1">
        <v>43952</v>
      </c>
      <c r="V44" s="14">
        <v>736</v>
      </c>
      <c r="W44" s="1">
        <v>44942</v>
      </c>
      <c r="X44" s="46">
        <v>33765812</v>
      </c>
      <c r="Y44" s="14">
        <f>$D$5-Contratos[[#This Row],[Fecha de Inicio]]</f>
        <v>943</v>
      </c>
      <c r="Z44" s="14">
        <f>ROUND(Contratos[[#This Row],[dias ejecutados]]/(Contratos[[#This Row],[Fecha Finalizacion Programada]]-Contratos[[#This Row],[Fecha de Inicio]])*100,2)</f>
        <v>95.25</v>
      </c>
      <c r="AA44" s="29">
        <v>44469393</v>
      </c>
      <c r="AB44" s="29">
        <v>2024566</v>
      </c>
      <c r="AC44" s="14">
        <v>3</v>
      </c>
      <c r="AD44" s="29">
        <v>12728147</v>
      </c>
      <c r="AE44" s="29">
        <v>46493959</v>
      </c>
      <c r="AF44" s="14">
        <v>992</v>
      </c>
    </row>
    <row r="45" spans="2:32" x14ac:dyDescent="0.25">
      <c r="B45">
        <v>2018</v>
      </c>
      <c r="C45" t="s">
        <v>58</v>
      </c>
      <c r="D45" s="14" t="s">
        <v>93</v>
      </c>
      <c r="E45" t="s">
        <v>144</v>
      </c>
      <c r="F45" s="14" t="s">
        <v>65</v>
      </c>
      <c r="G45" s="14" t="s">
        <v>79</v>
      </c>
      <c r="H45" s="14" t="s">
        <v>149</v>
      </c>
      <c r="I45" s="14" t="s">
        <v>150</v>
      </c>
      <c r="J45" s="14" t="s">
        <v>151</v>
      </c>
      <c r="K45" s="14" t="s">
        <v>32</v>
      </c>
      <c r="L45" s="1">
        <v>44882</v>
      </c>
      <c r="M45" t="s">
        <v>59</v>
      </c>
      <c r="N45" t="s">
        <v>59</v>
      </c>
      <c r="O45" s="29">
        <v>1235000000</v>
      </c>
      <c r="P45" s="29"/>
      <c r="Q45" s="29">
        <v>27596862664</v>
      </c>
      <c r="R45" s="14">
        <v>180</v>
      </c>
      <c r="S45" s="14">
        <v>1620</v>
      </c>
      <c r="T45" s="1">
        <v>43461</v>
      </c>
      <c r="U45" s="1">
        <v>43462</v>
      </c>
      <c r="V45" s="14">
        <v>1080</v>
      </c>
      <c r="W45" s="1">
        <v>45104</v>
      </c>
      <c r="X45" s="46">
        <v>1235000000</v>
      </c>
      <c r="Y45" s="14">
        <f>$D$5-Contratos[[#This Row],[Fecha de Inicio]]</f>
        <v>1433</v>
      </c>
      <c r="Z45" s="14">
        <f>ROUND(Contratos[[#This Row],[dias ejecutados]]/(Contratos[[#This Row],[Fecha Finalizacion Programada]]-Contratos[[#This Row],[Fecha de Inicio]])*100,2)</f>
        <v>87.27</v>
      </c>
      <c r="AA45" s="29">
        <v>27596862664</v>
      </c>
      <c r="AB45" s="29">
        <v>0</v>
      </c>
      <c r="AC45" s="14">
        <v>3</v>
      </c>
      <c r="AD45" s="29">
        <v>26361862664</v>
      </c>
      <c r="AE45" s="29">
        <v>27596862664</v>
      </c>
      <c r="AF45" s="14">
        <v>1620</v>
      </c>
    </row>
    <row r="46" spans="2:32" x14ac:dyDescent="0.25">
      <c r="B46">
        <v>2022</v>
      </c>
      <c r="C46">
        <v>220244</v>
      </c>
      <c r="D46" s="14" t="s">
        <v>93</v>
      </c>
      <c r="E46" s="14" t="s">
        <v>124</v>
      </c>
      <c r="F46" s="14" t="s">
        <v>49</v>
      </c>
      <c r="G46" s="14" t="s">
        <v>50</v>
      </c>
      <c r="H46" s="14" t="s">
        <v>100</v>
      </c>
      <c r="I46" s="14" t="s">
        <v>96</v>
      </c>
      <c r="J46" s="14" t="s">
        <v>69</v>
      </c>
      <c r="K46" s="14" t="s">
        <v>31</v>
      </c>
      <c r="L46" s="1">
        <v>44866</v>
      </c>
      <c r="M46">
        <v>1023019458</v>
      </c>
      <c r="N46">
        <v>8</v>
      </c>
      <c r="O46" s="29">
        <v>27291000</v>
      </c>
      <c r="P46" s="29"/>
      <c r="Q46" s="29">
        <v>27291000</v>
      </c>
      <c r="R46" s="14" t="s">
        <v>48</v>
      </c>
      <c r="S46" s="14">
        <v>330</v>
      </c>
      <c r="T46" s="1">
        <v>44585</v>
      </c>
      <c r="U46" s="1">
        <v>44588</v>
      </c>
      <c r="V46" s="14">
        <v>330</v>
      </c>
      <c r="W46" s="1">
        <v>44922</v>
      </c>
      <c r="X46" s="46">
        <v>27291000</v>
      </c>
      <c r="Y46" s="14">
        <f>$D$5-Contratos[[#This Row],[Fecha de Inicio]]</f>
        <v>307</v>
      </c>
      <c r="Z46" s="14">
        <f>ROUND(Contratos[[#This Row],[dias ejecutados]]/(Contratos[[#This Row],[Fecha Finalizacion Programada]]-Contratos[[#This Row],[Fecha de Inicio]])*100,2)</f>
        <v>91.92</v>
      </c>
      <c r="AA46" s="29">
        <v>22659800</v>
      </c>
      <c r="AB46" s="29">
        <v>4631200</v>
      </c>
      <c r="AC46" s="14">
        <v>0</v>
      </c>
      <c r="AD46" s="29">
        <v>0</v>
      </c>
      <c r="AE46" s="29">
        <v>27291000</v>
      </c>
      <c r="AF46" s="14">
        <v>330</v>
      </c>
    </row>
    <row r="47" spans="2:32" x14ac:dyDescent="0.25">
      <c r="B47">
        <v>2022</v>
      </c>
      <c r="C47">
        <v>220226</v>
      </c>
      <c r="D47" s="14" t="s">
        <v>93</v>
      </c>
      <c r="E47" s="14" t="s">
        <v>124</v>
      </c>
      <c r="F47" s="14" t="s">
        <v>49</v>
      </c>
      <c r="G47" s="14" t="s">
        <v>50</v>
      </c>
      <c r="H47" s="14" t="s">
        <v>100</v>
      </c>
      <c r="I47" s="14" t="s">
        <v>96</v>
      </c>
      <c r="J47" s="14" t="s">
        <v>69</v>
      </c>
      <c r="K47" s="14" t="s">
        <v>31</v>
      </c>
      <c r="L47" s="1">
        <v>44866</v>
      </c>
      <c r="M47">
        <v>1026576192</v>
      </c>
      <c r="N47">
        <v>3</v>
      </c>
      <c r="O47" s="29">
        <v>27291000</v>
      </c>
      <c r="P47" s="29"/>
      <c r="Q47" s="29">
        <v>27291000</v>
      </c>
      <c r="R47" s="14" t="s">
        <v>48</v>
      </c>
      <c r="S47" s="14">
        <v>330</v>
      </c>
      <c r="T47" s="1">
        <v>44582</v>
      </c>
      <c r="U47" s="1">
        <v>44588</v>
      </c>
      <c r="V47" s="14">
        <v>330</v>
      </c>
      <c r="W47" s="1">
        <v>44922</v>
      </c>
      <c r="X47" s="46">
        <v>27291000</v>
      </c>
      <c r="Y47" s="14">
        <f>$D$5-Contratos[[#This Row],[Fecha de Inicio]]</f>
        <v>307</v>
      </c>
      <c r="Z47" s="14">
        <f>ROUND(Contratos[[#This Row],[dias ejecutados]]/(Contratos[[#This Row],[Fecha Finalizacion Programada]]-Contratos[[#This Row],[Fecha de Inicio]])*100,2)</f>
        <v>91.92</v>
      </c>
      <c r="AA47" s="29">
        <v>22659800</v>
      </c>
      <c r="AB47" s="29">
        <v>4631200</v>
      </c>
      <c r="AC47" s="14">
        <v>0</v>
      </c>
      <c r="AD47" s="29">
        <v>0</v>
      </c>
      <c r="AE47" s="29">
        <v>27291000</v>
      </c>
      <c r="AF47" s="14">
        <v>330</v>
      </c>
    </row>
    <row r="48" spans="2:32" x14ac:dyDescent="0.25">
      <c r="B48">
        <v>2022</v>
      </c>
      <c r="C48">
        <v>220252</v>
      </c>
      <c r="D48" s="14" t="s">
        <v>93</v>
      </c>
      <c r="E48" s="14" t="s">
        <v>125</v>
      </c>
      <c r="F48" s="14" t="s">
        <v>49</v>
      </c>
      <c r="G48" s="14" t="s">
        <v>52</v>
      </c>
      <c r="H48" s="14" t="s">
        <v>102</v>
      </c>
      <c r="I48" s="14" t="s">
        <v>96</v>
      </c>
      <c r="J48" s="14" t="s">
        <v>71</v>
      </c>
      <c r="K48" s="14" t="s">
        <v>31</v>
      </c>
      <c r="L48" s="1">
        <v>44866</v>
      </c>
      <c r="M48">
        <v>1070958136</v>
      </c>
      <c r="N48">
        <v>0</v>
      </c>
      <c r="O48" s="29">
        <v>55821000</v>
      </c>
      <c r="P48" s="29"/>
      <c r="Q48" s="29">
        <v>55821000</v>
      </c>
      <c r="R48" s="14" t="s">
        <v>48</v>
      </c>
      <c r="S48" s="14">
        <v>345</v>
      </c>
      <c r="T48" s="1">
        <v>44582</v>
      </c>
      <c r="U48" s="1">
        <v>44588</v>
      </c>
      <c r="V48" s="14">
        <v>345</v>
      </c>
      <c r="W48" s="1">
        <v>44926</v>
      </c>
      <c r="X48" s="46">
        <v>55821000</v>
      </c>
      <c r="Y48" s="14">
        <f>$D$5-Contratos[[#This Row],[Fecha de Inicio]]</f>
        <v>307</v>
      </c>
      <c r="Z48" s="14">
        <f>ROUND(Contratos[[#This Row],[dias ejecutados]]/(Contratos[[#This Row],[Fecha Finalizacion Programada]]-Contratos[[#This Row],[Fecha de Inicio]])*100,2)</f>
        <v>90.83</v>
      </c>
      <c r="AA48" s="29">
        <v>4854000</v>
      </c>
      <c r="AB48" s="29">
        <v>50967000</v>
      </c>
      <c r="AC48" s="14">
        <v>0</v>
      </c>
      <c r="AD48" s="29">
        <v>0</v>
      </c>
      <c r="AE48" s="29">
        <v>55821000</v>
      </c>
      <c r="AF48" s="14">
        <v>345</v>
      </c>
    </row>
    <row r="49" spans="2:32" x14ac:dyDescent="0.25">
      <c r="B49">
        <v>2021</v>
      </c>
      <c r="C49">
        <v>210402</v>
      </c>
      <c r="D49" s="14" t="s">
        <v>93</v>
      </c>
      <c r="E49" s="14" t="s">
        <v>126</v>
      </c>
      <c r="F49" s="14" t="s">
        <v>37</v>
      </c>
      <c r="G49" s="14" t="s">
        <v>51</v>
      </c>
      <c r="H49" s="14" t="s">
        <v>98</v>
      </c>
      <c r="I49" s="14" t="s">
        <v>96</v>
      </c>
      <c r="J49" s="14" t="s">
        <v>82</v>
      </c>
      <c r="K49" s="14" t="s">
        <v>32</v>
      </c>
      <c r="L49" s="1">
        <v>44869</v>
      </c>
      <c r="M49" t="s">
        <v>59</v>
      </c>
      <c r="N49" t="s">
        <v>59</v>
      </c>
      <c r="O49" s="29">
        <v>194853153</v>
      </c>
      <c r="P49" s="29"/>
      <c r="Q49" s="29">
        <v>194853153</v>
      </c>
      <c r="R49" s="14">
        <v>37</v>
      </c>
      <c r="S49" s="14">
        <v>457</v>
      </c>
      <c r="T49" s="1">
        <v>44440</v>
      </c>
      <c r="U49" s="1">
        <v>44446</v>
      </c>
      <c r="V49" s="14">
        <v>360</v>
      </c>
      <c r="W49" s="1">
        <v>44909</v>
      </c>
      <c r="X49" s="46">
        <v>194853153</v>
      </c>
      <c r="Y49" s="14">
        <f>$D$5-Contratos[[#This Row],[Fecha de Inicio]]</f>
        <v>449</v>
      </c>
      <c r="Z49" s="14">
        <f>ROUND(Contratos[[#This Row],[dias ejecutados]]/(Contratos[[#This Row],[Fecha Finalizacion Programada]]-Contratos[[#This Row],[Fecha de Inicio]])*100,2)</f>
        <v>96.98</v>
      </c>
      <c r="AA49" s="29">
        <v>0</v>
      </c>
      <c r="AB49" s="29">
        <v>194853153</v>
      </c>
      <c r="AC49" s="14">
        <v>1</v>
      </c>
      <c r="AD49" s="29">
        <v>0</v>
      </c>
      <c r="AE49" s="29">
        <v>194853153</v>
      </c>
      <c r="AF49" s="14">
        <v>457</v>
      </c>
    </row>
    <row r="50" spans="2:32" x14ac:dyDescent="0.25">
      <c r="B50">
        <v>2021</v>
      </c>
      <c r="C50">
        <v>210529</v>
      </c>
      <c r="D50" s="14" t="s">
        <v>93</v>
      </c>
      <c r="E50" s="14" t="s">
        <v>127</v>
      </c>
      <c r="F50" s="14" t="s">
        <v>83</v>
      </c>
      <c r="G50" s="14" t="s">
        <v>51</v>
      </c>
      <c r="H50" s="14" t="s">
        <v>107</v>
      </c>
      <c r="I50" s="14" t="s">
        <v>96</v>
      </c>
      <c r="J50" s="14" t="s">
        <v>84</v>
      </c>
      <c r="K50" s="14" t="s">
        <v>32</v>
      </c>
      <c r="L50" s="1">
        <v>44876</v>
      </c>
      <c r="M50" t="s">
        <v>59</v>
      </c>
      <c r="N50" t="s">
        <v>59</v>
      </c>
      <c r="O50" s="29">
        <v>215783180</v>
      </c>
      <c r="P50" s="29"/>
      <c r="Q50" s="29">
        <v>215783180</v>
      </c>
      <c r="R50" s="14">
        <v>12</v>
      </c>
      <c r="S50" s="14">
        <v>358</v>
      </c>
      <c r="T50" s="1">
        <v>44519</v>
      </c>
      <c r="U50" s="1">
        <v>44526</v>
      </c>
      <c r="V50" s="14">
        <v>150</v>
      </c>
      <c r="W50" s="1">
        <v>44888</v>
      </c>
      <c r="X50" s="46">
        <v>215783180</v>
      </c>
      <c r="Y50" s="14">
        <v>358</v>
      </c>
      <c r="Z50" s="14">
        <v>100</v>
      </c>
      <c r="AA50" s="29">
        <v>202103720</v>
      </c>
      <c r="AB50" s="29">
        <v>13679460</v>
      </c>
      <c r="AC50" s="14">
        <v>1</v>
      </c>
      <c r="AD50" s="29">
        <v>0</v>
      </c>
      <c r="AE50" s="29">
        <v>215783180</v>
      </c>
      <c r="AF50" s="14">
        <v>358</v>
      </c>
    </row>
    <row r="51" spans="2:32" x14ac:dyDescent="0.25">
      <c r="B51">
        <v>2021</v>
      </c>
      <c r="C51">
        <v>210523</v>
      </c>
      <c r="D51" s="14" t="s">
        <v>93</v>
      </c>
      <c r="E51" s="14" t="s">
        <v>128</v>
      </c>
      <c r="F51" s="14" t="s">
        <v>65</v>
      </c>
      <c r="G51" s="14" t="s">
        <v>79</v>
      </c>
      <c r="H51" s="14" t="s">
        <v>102</v>
      </c>
      <c r="I51" s="14" t="s">
        <v>96</v>
      </c>
      <c r="J51" s="14" t="s">
        <v>80</v>
      </c>
      <c r="K51" s="14" t="s">
        <v>32</v>
      </c>
      <c r="L51" s="1">
        <v>44886</v>
      </c>
      <c r="M51" t="s">
        <v>59</v>
      </c>
      <c r="N51" t="s">
        <v>59</v>
      </c>
      <c r="O51" s="29">
        <v>2334785843</v>
      </c>
      <c r="P51" s="29"/>
      <c r="Q51" s="29">
        <v>2334785843</v>
      </c>
      <c r="R51" s="14">
        <v>39</v>
      </c>
      <c r="S51" s="14">
        <v>399</v>
      </c>
      <c r="T51" s="1">
        <v>44512</v>
      </c>
      <c r="U51" s="1">
        <v>44522</v>
      </c>
      <c r="V51" s="14">
        <v>360</v>
      </c>
      <c r="W51" s="1">
        <v>44926</v>
      </c>
      <c r="X51" s="46">
        <v>2334785843</v>
      </c>
      <c r="Y51" s="14">
        <f>$D$5-Contratos[[#This Row],[Fecha de Inicio]]</f>
        <v>373</v>
      </c>
      <c r="Z51" s="14">
        <f>ROUND(Contratos[[#This Row],[dias ejecutados]]/(Contratos[[#This Row],[Fecha Finalizacion Programada]]-Contratos[[#This Row],[Fecha de Inicio]])*100,2)</f>
        <v>92.33</v>
      </c>
      <c r="AA51" s="29">
        <v>2300000000</v>
      </c>
      <c r="AB51" s="29">
        <v>34785843</v>
      </c>
      <c r="AC51" s="14">
        <v>1</v>
      </c>
      <c r="AD51" s="29">
        <v>0</v>
      </c>
      <c r="AE51" s="29">
        <v>2334785843</v>
      </c>
      <c r="AF51" s="14">
        <v>399</v>
      </c>
    </row>
    <row r="52" spans="2:32" x14ac:dyDescent="0.25">
      <c r="B52">
        <v>2021</v>
      </c>
      <c r="C52">
        <v>210562</v>
      </c>
      <c r="D52" s="14" t="s">
        <v>129</v>
      </c>
      <c r="E52" s="14" t="s">
        <v>130</v>
      </c>
      <c r="F52" s="14" t="s">
        <v>67</v>
      </c>
      <c r="G52" s="14" t="s">
        <v>75</v>
      </c>
      <c r="H52" s="14" t="s">
        <v>109</v>
      </c>
      <c r="I52" s="14" t="s">
        <v>96</v>
      </c>
      <c r="J52" s="14" t="s">
        <v>76</v>
      </c>
      <c r="K52" s="14" t="s">
        <v>32</v>
      </c>
      <c r="L52" s="1">
        <v>44868</v>
      </c>
      <c r="M52" t="s">
        <v>59</v>
      </c>
      <c r="N52" t="s">
        <v>59</v>
      </c>
      <c r="O52" s="29">
        <v>338182152</v>
      </c>
      <c r="P52" s="29"/>
      <c r="Q52" s="29">
        <v>338182152</v>
      </c>
      <c r="R52" s="14">
        <v>22</v>
      </c>
      <c r="S52" s="14">
        <v>307</v>
      </c>
      <c r="T52" s="1">
        <v>44550</v>
      </c>
      <c r="U52" s="1">
        <v>44580</v>
      </c>
      <c r="V52" s="14">
        <v>270</v>
      </c>
      <c r="W52" s="1">
        <v>44890</v>
      </c>
      <c r="X52" s="46">
        <v>338182152</v>
      </c>
      <c r="Y52" s="14">
        <v>307</v>
      </c>
      <c r="Z52" s="14">
        <v>100</v>
      </c>
      <c r="AA52" s="29">
        <v>0</v>
      </c>
      <c r="AB52" s="29">
        <v>338182152</v>
      </c>
      <c r="AC52" s="14">
        <v>1</v>
      </c>
      <c r="AD52" s="29">
        <v>0</v>
      </c>
      <c r="AE52" s="29">
        <v>338182152</v>
      </c>
      <c r="AF52" s="14">
        <v>307</v>
      </c>
    </row>
    <row r="53" spans="2:32" x14ac:dyDescent="0.25">
      <c r="B53">
        <v>2021</v>
      </c>
      <c r="C53">
        <v>210570</v>
      </c>
      <c r="D53" s="14" t="s">
        <v>93</v>
      </c>
      <c r="E53" t="s">
        <v>145</v>
      </c>
      <c r="F53" t="s">
        <v>83</v>
      </c>
      <c r="G53" t="s">
        <v>156</v>
      </c>
      <c r="H53" t="s">
        <v>149</v>
      </c>
      <c r="I53" t="s">
        <v>150</v>
      </c>
      <c r="J53" t="s">
        <v>157</v>
      </c>
      <c r="K53" s="14" t="s">
        <v>32</v>
      </c>
      <c r="L53" s="1">
        <v>44889</v>
      </c>
      <c r="M53" t="s">
        <v>59</v>
      </c>
      <c r="N53" t="s">
        <v>59</v>
      </c>
      <c r="O53" s="29">
        <v>359751902</v>
      </c>
      <c r="P53" s="29"/>
      <c r="Q53" s="29">
        <v>359751902</v>
      </c>
      <c r="R53" s="14">
        <v>30</v>
      </c>
      <c r="S53" s="14">
        <v>330</v>
      </c>
      <c r="T53" s="1">
        <v>44554</v>
      </c>
      <c r="U53" s="1">
        <v>44585</v>
      </c>
      <c r="V53">
        <v>210</v>
      </c>
      <c r="W53" s="1">
        <v>44919</v>
      </c>
      <c r="X53" s="46">
        <v>239851902</v>
      </c>
      <c r="Y53" s="14">
        <f>$D$5-Contratos[[#This Row],[Fecha de Inicio]]</f>
        <v>310</v>
      </c>
      <c r="Z53" s="14">
        <f>ROUND(Contratos[[#This Row],[dias ejecutados]]/(Contratos[[#This Row],[Fecha Finalizacion Programada]]-Contratos[[#This Row],[Fecha de Inicio]])*100,2)</f>
        <v>92.81</v>
      </c>
      <c r="AA53" s="29">
        <v>242844032</v>
      </c>
      <c r="AB53" s="29">
        <v>116907870</v>
      </c>
      <c r="AC53">
        <v>1</v>
      </c>
      <c r="AD53" s="46">
        <v>119900000</v>
      </c>
      <c r="AE53" s="46">
        <v>359751902</v>
      </c>
      <c r="AF53">
        <v>330</v>
      </c>
    </row>
    <row r="54" spans="2:32" x14ac:dyDescent="0.25">
      <c r="B54">
        <v>2022</v>
      </c>
      <c r="C54">
        <v>220554</v>
      </c>
      <c r="D54" s="14" t="s">
        <v>93</v>
      </c>
      <c r="E54" s="14" t="s">
        <v>131</v>
      </c>
      <c r="F54" s="14" t="s">
        <v>49</v>
      </c>
      <c r="G54" s="14" t="s">
        <v>52</v>
      </c>
      <c r="H54" s="14" t="s">
        <v>100</v>
      </c>
      <c r="I54" s="14" t="s">
        <v>96</v>
      </c>
      <c r="J54" s="14" t="s">
        <v>61</v>
      </c>
      <c r="K54" s="14" t="s">
        <v>31</v>
      </c>
      <c r="L54" s="1">
        <v>44868</v>
      </c>
      <c r="M54">
        <v>1019029437</v>
      </c>
      <c r="N54">
        <v>1</v>
      </c>
      <c r="O54" s="29">
        <v>18610000</v>
      </c>
      <c r="P54" s="29"/>
      <c r="Q54" s="29">
        <v>18610000</v>
      </c>
      <c r="R54" s="14" t="s">
        <v>48</v>
      </c>
      <c r="S54" s="14">
        <v>150</v>
      </c>
      <c r="T54" s="1">
        <v>44805</v>
      </c>
      <c r="U54" s="1">
        <v>44810</v>
      </c>
      <c r="V54" s="14">
        <v>150</v>
      </c>
      <c r="W54" s="1">
        <v>44963</v>
      </c>
      <c r="X54" s="46">
        <v>18610000</v>
      </c>
      <c r="Y54" s="14">
        <f>$D$5-Contratos[[#This Row],[Fecha de Inicio]]</f>
        <v>85</v>
      </c>
      <c r="Z54" s="14">
        <f>ROUND(Contratos[[#This Row],[dias ejecutados]]/(Contratos[[#This Row],[Fecha Finalizacion Programada]]-Contratos[[#This Row],[Fecha de Inicio]])*100,2)</f>
        <v>55.56</v>
      </c>
      <c r="AA54" s="29">
        <v>6823667</v>
      </c>
      <c r="AB54" s="29">
        <v>11786333</v>
      </c>
      <c r="AC54" s="14">
        <v>0</v>
      </c>
      <c r="AD54" s="29">
        <v>0</v>
      </c>
      <c r="AE54" s="29">
        <v>18610000</v>
      </c>
      <c r="AF54" s="14">
        <v>150</v>
      </c>
    </row>
    <row r="55" spans="2:32" x14ac:dyDescent="0.25">
      <c r="B55">
        <v>2022</v>
      </c>
      <c r="C55">
        <v>220535</v>
      </c>
      <c r="D55" s="14" t="s">
        <v>93</v>
      </c>
      <c r="E55" t="s">
        <v>146</v>
      </c>
      <c r="F55" s="14" t="s">
        <v>49</v>
      </c>
      <c r="G55" s="14" t="s">
        <v>52</v>
      </c>
      <c r="H55" s="14" t="s">
        <v>149</v>
      </c>
      <c r="I55" s="14" t="s">
        <v>150</v>
      </c>
      <c r="J55" s="14" t="s">
        <v>167</v>
      </c>
      <c r="K55" s="14" t="s">
        <v>31</v>
      </c>
      <c r="L55" s="1">
        <v>44888</v>
      </c>
      <c r="M55">
        <v>52222670</v>
      </c>
      <c r="N55">
        <v>7</v>
      </c>
      <c r="O55" s="29">
        <v>51172000</v>
      </c>
      <c r="P55" s="29"/>
      <c r="Q55" s="29">
        <v>51172000</v>
      </c>
      <c r="R55" s="14" t="s">
        <v>48</v>
      </c>
      <c r="S55" s="14">
        <v>165</v>
      </c>
      <c r="T55" s="1">
        <v>44804</v>
      </c>
      <c r="U55" s="1">
        <v>44809</v>
      </c>
      <c r="V55" s="14">
        <v>165</v>
      </c>
      <c r="W55" s="1">
        <v>44977</v>
      </c>
      <c r="X55" s="46">
        <v>51172000</v>
      </c>
      <c r="Y55" s="14">
        <f>$D$5-Contratos[[#This Row],[Fecha de Inicio]]</f>
        <v>86</v>
      </c>
      <c r="Z55" s="14">
        <f>ROUND(Contratos[[#This Row],[dias ejecutados]]/(Contratos[[#This Row],[Fecha Finalizacion Programada]]-Contratos[[#This Row],[Fecha de Inicio]])*100,2)</f>
        <v>51.19</v>
      </c>
      <c r="AA55" s="29">
        <v>8063466</v>
      </c>
      <c r="AB55" s="29">
        <v>43108534</v>
      </c>
      <c r="AC55" s="14">
        <v>0</v>
      </c>
      <c r="AD55" s="46">
        <v>0</v>
      </c>
      <c r="AE55" s="46">
        <v>51172000</v>
      </c>
      <c r="AF55" s="14">
        <v>165</v>
      </c>
    </row>
    <row r="56" spans="2:32" x14ac:dyDescent="0.25">
      <c r="B56">
        <v>2022</v>
      </c>
      <c r="C56">
        <v>220601</v>
      </c>
      <c r="D56" s="14" t="s">
        <v>93</v>
      </c>
      <c r="E56" t="s">
        <v>147</v>
      </c>
      <c r="F56" s="14" t="s">
        <v>60</v>
      </c>
      <c r="G56" s="14" t="s">
        <v>72</v>
      </c>
      <c r="H56" s="14" t="s">
        <v>107</v>
      </c>
      <c r="I56" s="14" t="s">
        <v>96</v>
      </c>
      <c r="J56" s="14" t="s">
        <v>168</v>
      </c>
      <c r="K56" s="14" t="s">
        <v>32</v>
      </c>
      <c r="L56" s="1">
        <v>44888</v>
      </c>
      <c r="M56" t="s">
        <v>59</v>
      </c>
      <c r="N56" t="s">
        <v>59</v>
      </c>
      <c r="O56" s="29">
        <v>45467520</v>
      </c>
      <c r="P56" s="29"/>
      <c r="Q56" s="29">
        <v>45467520</v>
      </c>
      <c r="R56" s="14">
        <v>16</v>
      </c>
      <c r="S56" s="14">
        <v>76</v>
      </c>
      <c r="T56" s="1">
        <v>44822</v>
      </c>
      <c r="U56" s="1">
        <v>44827</v>
      </c>
      <c r="V56" s="14">
        <v>60</v>
      </c>
      <c r="W56" s="1">
        <v>44904</v>
      </c>
      <c r="X56" s="46">
        <v>45467520</v>
      </c>
      <c r="Y56" s="14">
        <f>$D$5-Contratos[[#This Row],[Fecha de Inicio]]</f>
        <v>68</v>
      </c>
      <c r="Z56" s="14">
        <f>ROUND(Contratos[[#This Row],[dias ejecutados]]/(Contratos[[#This Row],[Fecha Finalizacion Programada]]-Contratos[[#This Row],[Fecha de Inicio]])*100,2)</f>
        <v>88.31</v>
      </c>
      <c r="AA56" s="29">
        <v>0</v>
      </c>
      <c r="AB56" s="29">
        <v>45467520</v>
      </c>
      <c r="AC56" s="14">
        <v>1</v>
      </c>
      <c r="AD56" s="46">
        <v>0</v>
      </c>
      <c r="AE56" s="46">
        <v>45467520</v>
      </c>
      <c r="AF56" s="14">
        <v>76</v>
      </c>
    </row>
    <row r="57" spans="2:32" x14ac:dyDescent="0.25">
      <c r="B57">
        <v>2022</v>
      </c>
      <c r="C57">
        <v>220694</v>
      </c>
      <c r="D57" s="14" t="s">
        <v>93</v>
      </c>
      <c r="E57" s="14" t="s">
        <v>132</v>
      </c>
      <c r="F57" s="14" t="s">
        <v>49</v>
      </c>
      <c r="G57" s="14" t="s">
        <v>50</v>
      </c>
      <c r="H57" s="14" t="s">
        <v>100</v>
      </c>
      <c r="I57" s="14" t="s">
        <v>96</v>
      </c>
      <c r="J57" s="14" t="s">
        <v>62</v>
      </c>
      <c r="K57" s="14" t="s">
        <v>31</v>
      </c>
      <c r="L57" s="1">
        <v>44894</v>
      </c>
      <c r="M57">
        <v>1019094296</v>
      </c>
      <c r="N57">
        <v>6</v>
      </c>
      <c r="O57" s="29">
        <v>6979100</v>
      </c>
      <c r="P57" s="29"/>
      <c r="Q57" s="29">
        <v>6979100</v>
      </c>
      <c r="R57" s="14" t="s">
        <v>48</v>
      </c>
      <c r="S57" s="14">
        <v>101</v>
      </c>
      <c r="T57" s="1">
        <v>44846</v>
      </c>
      <c r="U57" s="1">
        <v>44854</v>
      </c>
      <c r="V57" s="14">
        <v>101</v>
      </c>
      <c r="W57" s="1">
        <v>44957</v>
      </c>
      <c r="X57" s="46">
        <v>6979100</v>
      </c>
      <c r="Y57" s="14">
        <f>$D$5-Contratos[[#This Row],[Fecha de Inicio]]</f>
        <v>41</v>
      </c>
      <c r="Z57" s="14">
        <f>ROUND(Contratos[[#This Row],[dias ejecutados]]/(Contratos[[#This Row],[Fecha Finalizacion Programada]]-Contratos[[#This Row],[Fecha de Inicio]])*100,2)</f>
        <v>39.81</v>
      </c>
      <c r="AA57" s="29">
        <v>760100</v>
      </c>
      <c r="AB57" s="29">
        <v>6219000</v>
      </c>
      <c r="AC57" s="14">
        <v>0</v>
      </c>
      <c r="AD57" s="29">
        <v>0</v>
      </c>
      <c r="AE57" s="29">
        <v>6979100</v>
      </c>
      <c r="AF57" s="14">
        <v>101</v>
      </c>
    </row>
    <row r="58" spans="2:32" x14ac:dyDescent="0.25">
      <c r="B58">
        <v>2022</v>
      </c>
      <c r="C58">
        <v>220652</v>
      </c>
      <c r="D58" s="14" t="s">
        <v>93</v>
      </c>
      <c r="E58" t="s">
        <v>133</v>
      </c>
      <c r="F58" s="14" t="s">
        <v>49</v>
      </c>
      <c r="G58" s="14" t="s">
        <v>52</v>
      </c>
      <c r="H58" s="14" t="s">
        <v>149</v>
      </c>
      <c r="I58" s="14" t="s">
        <v>150</v>
      </c>
      <c r="J58" s="14" t="s">
        <v>169</v>
      </c>
      <c r="K58" s="14" t="s">
        <v>31</v>
      </c>
      <c r="L58" s="1">
        <v>44888</v>
      </c>
      <c r="M58">
        <v>52507304</v>
      </c>
      <c r="N58">
        <v>0</v>
      </c>
      <c r="O58" s="29">
        <v>20160000</v>
      </c>
      <c r="P58" s="29"/>
      <c r="Q58" s="29">
        <v>20160000</v>
      </c>
      <c r="R58" s="14" t="s">
        <v>48</v>
      </c>
      <c r="S58" s="14">
        <v>150</v>
      </c>
      <c r="T58" s="1">
        <v>44833</v>
      </c>
      <c r="U58" s="1">
        <v>44838</v>
      </c>
      <c r="V58" s="14">
        <v>150</v>
      </c>
      <c r="W58" s="1">
        <v>44989</v>
      </c>
      <c r="X58" s="46">
        <v>20160000</v>
      </c>
      <c r="Y58" s="14">
        <f>$D$5-Contratos[[#This Row],[Fecha de Inicio]]</f>
        <v>57</v>
      </c>
      <c r="Z58" s="14">
        <f>ROUND(Contratos[[#This Row],[dias ejecutados]]/(Contratos[[#This Row],[Fecha Finalizacion Programada]]-Contratos[[#This Row],[Fecha de Inicio]])*100,2)</f>
        <v>37.75</v>
      </c>
      <c r="AA58" s="29">
        <v>6584800</v>
      </c>
      <c r="AB58" s="29">
        <v>13575200</v>
      </c>
      <c r="AC58" s="14">
        <v>0</v>
      </c>
      <c r="AD58" s="46">
        <v>0</v>
      </c>
      <c r="AE58" s="46">
        <v>20160000</v>
      </c>
      <c r="AF58" s="14">
        <v>150</v>
      </c>
    </row>
    <row r="59" spans="2:32" x14ac:dyDescent="0.25">
      <c r="B59">
        <v>2022</v>
      </c>
      <c r="C59">
        <v>220697</v>
      </c>
      <c r="D59" s="14" t="s">
        <v>93</v>
      </c>
      <c r="E59" t="s">
        <v>148</v>
      </c>
      <c r="F59" s="14" t="s">
        <v>49</v>
      </c>
      <c r="G59" s="14" t="s">
        <v>52</v>
      </c>
      <c r="H59" s="14" t="s">
        <v>149</v>
      </c>
      <c r="I59" s="14" t="s">
        <v>150</v>
      </c>
      <c r="J59" s="14" t="s">
        <v>92</v>
      </c>
      <c r="K59" s="14" t="s">
        <v>31</v>
      </c>
      <c r="L59" s="1">
        <v>44883</v>
      </c>
      <c r="M59">
        <v>22518462</v>
      </c>
      <c r="N59">
        <v>4</v>
      </c>
      <c r="O59" s="29">
        <v>27105000</v>
      </c>
      <c r="P59" s="29"/>
      <c r="Q59" s="29">
        <v>27105000</v>
      </c>
      <c r="R59" s="14" t="s">
        <v>48</v>
      </c>
      <c r="S59" s="14">
        <v>150</v>
      </c>
      <c r="T59" s="1">
        <v>44839</v>
      </c>
      <c r="U59" s="1">
        <v>44840</v>
      </c>
      <c r="V59" s="14">
        <v>150</v>
      </c>
      <c r="W59" s="1">
        <v>44991</v>
      </c>
      <c r="X59" s="46">
        <v>27105000</v>
      </c>
      <c r="Y59" s="14">
        <f>$D$5-Contratos[[#This Row],[Fecha de Inicio]]</f>
        <v>55</v>
      </c>
      <c r="Z59" s="14">
        <f>ROUND(Contratos[[#This Row],[dias ejecutados]]/(Contratos[[#This Row],[Fecha Finalizacion Programada]]-Contratos[[#This Row],[Fecha de Inicio]])*100,2)</f>
        <v>36.42</v>
      </c>
      <c r="AA59" s="29">
        <v>7589400</v>
      </c>
      <c r="AB59" s="29">
        <v>19515600</v>
      </c>
      <c r="AC59" s="14">
        <v>0</v>
      </c>
      <c r="AD59" s="46">
        <v>0</v>
      </c>
      <c r="AE59" s="46">
        <v>27105000</v>
      </c>
      <c r="AF59" s="14">
        <v>150</v>
      </c>
    </row>
  </sheetData>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cp:lastPrinted>2022-12-01T01:47:00Z</cp:lastPrinted>
  <dcterms:created xsi:type="dcterms:W3CDTF">2022-10-06T16:30:05Z</dcterms:created>
  <dcterms:modified xsi:type="dcterms:W3CDTF">2022-12-31T01:50:58Z</dcterms:modified>
</cp:coreProperties>
</file>