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LENOVO\Documents\10 Sec Hacienda\01 Informes LTJ\09_WEB SDH Mes\"/>
    </mc:Choice>
  </mc:AlternateContent>
  <xr:revisionPtr revIDLastSave="0" documentId="8_{0B87CAE3-2F24-489F-AC46-3F14EB2D5F68}" xr6:coauthVersionLast="47" xr6:coauthVersionMax="47" xr10:uidLastSave="{00000000-0000-0000-0000-000000000000}"/>
  <bookViews>
    <workbookView xWindow="-120" yWindow="-120" windowWidth="29040" windowHeight="15990" xr2:uid="{AF658D27-6BF3-4CB7-8E37-126686C6AD7B}"/>
  </bookViews>
  <sheets>
    <sheet name="Datos_modificaciones" sheetId="1" r:id="rId1"/>
  </sheets>
  <definedNames>
    <definedName name="_xlnm._FilterDatabase" localSheetId="0" hidden="1">Datos_modificaciones!$B$7:$AE$59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Y59" i="1" l="1"/>
  <c r="V59" i="1"/>
  <c r="T59" i="1"/>
  <c r="S59" i="1"/>
  <c r="M59" i="1"/>
  <c r="Z59" i="1" s="1"/>
  <c r="K59" i="1"/>
  <c r="Z58" i="1"/>
  <c r="Y58" i="1"/>
  <c r="V58" i="1"/>
  <c r="S58" i="1"/>
  <c r="T58" i="1" s="1"/>
  <c r="M58" i="1"/>
  <c r="K58" i="1"/>
  <c r="Y57" i="1"/>
  <c r="V57" i="1" s="1"/>
  <c r="S57" i="1"/>
  <c r="T57" i="1" s="1"/>
  <c r="M57" i="1"/>
  <c r="Z57" i="1" s="1"/>
  <c r="K57" i="1"/>
  <c r="Y56" i="1"/>
  <c r="V56" i="1"/>
  <c r="S56" i="1"/>
  <c r="T56" i="1" s="1"/>
  <c r="M56" i="1"/>
  <c r="Z56" i="1" s="1"/>
  <c r="K56" i="1"/>
  <c r="Y55" i="1"/>
  <c r="V55" i="1"/>
  <c r="T55" i="1"/>
  <c r="S55" i="1"/>
  <c r="M55" i="1"/>
  <c r="Z55" i="1" s="1"/>
  <c r="K55" i="1"/>
  <c r="Z54" i="1"/>
  <c r="Y54" i="1"/>
  <c r="V54" i="1"/>
  <c r="S54" i="1"/>
  <c r="T54" i="1" s="1"/>
  <c r="M54" i="1"/>
  <c r="K54" i="1"/>
  <c r="Y53" i="1"/>
  <c r="V53" i="1" s="1"/>
  <c r="S53" i="1"/>
  <c r="T53" i="1" s="1"/>
  <c r="M53" i="1"/>
  <c r="Z53" i="1" s="1"/>
  <c r="K53" i="1"/>
  <c r="Y52" i="1"/>
  <c r="V52" i="1"/>
  <c r="S52" i="1"/>
  <c r="T52" i="1" s="1"/>
  <c r="M52" i="1"/>
  <c r="Z52" i="1" s="1"/>
  <c r="K52" i="1"/>
  <c r="Y51" i="1"/>
  <c r="V51" i="1"/>
  <c r="T51" i="1"/>
  <c r="S51" i="1"/>
  <c r="M51" i="1"/>
  <c r="Z51" i="1" s="1"/>
  <c r="K51" i="1"/>
  <c r="Z50" i="1"/>
  <c r="Y50" i="1"/>
  <c r="V50" i="1"/>
  <c r="S50" i="1"/>
  <c r="T50" i="1" s="1"/>
  <c r="M50" i="1"/>
  <c r="K50" i="1"/>
  <c r="Y49" i="1"/>
  <c r="V49" i="1" s="1"/>
  <c r="S49" i="1"/>
  <c r="T49" i="1" s="1"/>
  <c r="M49" i="1"/>
  <c r="Z49" i="1" s="1"/>
  <c r="K49" i="1"/>
  <c r="Y48" i="1"/>
  <c r="V48" i="1"/>
  <c r="S48" i="1"/>
  <c r="T48" i="1" s="1"/>
  <c r="M48" i="1"/>
  <c r="Z48" i="1" s="1"/>
  <c r="K48" i="1"/>
  <c r="Y47" i="1"/>
  <c r="V47" i="1"/>
  <c r="T47" i="1"/>
  <c r="S47" i="1"/>
  <c r="M47" i="1"/>
  <c r="Z47" i="1" s="1"/>
  <c r="K47" i="1"/>
  <c r="Z46" i="1"/>
  <c r="Y46" i="1"/>
  <c r="V46" i="1"/>
  <c r="S46" i="1"/>
  <c r="T46" i="1" s="1"/>
  <c r="M46" i="1"/>
  <c r="K46" i="1"/>
  <c r="Y45" i="1"/>
  <c r="V45" i="1" s="1"/>
  <c r="S45" i="1"/>
  <c r="T45" i="1" s="1"/>
  <c r="M45" i="1"/>
  <c r="Z45" i="1" s="1"/>
  <c r="K45" i="1"/>
  <c r="Y44" i="1"/>
  <c r="V44" i="1"/>
  <c r="S44" i="1"/>
  <c r="T44" i="1" s="1"/>
  <c r="M44" i="1"/>
  <c r="Z44" i="1" s="1"/>
  <c r="K44" i="1"/>
  <c r="Y43" i="1"/>
  <c r="V43" i="1"/>
  <c r="T43" i="1"/>
  <c r="S43" i="1"/>
  <c r="M43" i="1"/>
  <c r="Z43" i="1" s="1"/>
  <c r="K43" i="1"/>
  <c r="Z42" i="1"/>
  <c r="Y42" i="1"/>
  <c r="V42" i="1" s="1"/>
  <c r="S42" i="1"/>
  <c r="T42" i="1" s="1"/>
  <c r="M42" i="1"/>
  <c r="K42" i="1"/>
  <c r="Y41" i="1"/>
  <c r="V41" i="1" s="1"/>
  <c r="S41" i="1"/>
  <c r="T41" i="1" s="1"/>
  <c r="M41" i="1"/>
  <c r="Z41" i="1" s="1"/>
  <c r="K41" i="1"/>
  <c r="Y40" i="1"/>
  <c r="V40" i="1"/>
  <c r="S40" i="1"/>
  <c r="M40" i="1"/>
  <c r="T40" i="1" s="1"/>
  <c r="K40" i="1"/>
  <c r="Y39" i="1"/>
  <c r="V39" i="1"/>
  <c r="T39" i="1"/>
  <c r="S39" i="1"/>
  <c r="M39" i="1"/>
  <c r="Z39" i="1" s="1"/>
  <c r="K39" i="1"/>
  <c r="Z38" i="1"/>
  <c r="Y38" i="1"/>
  <c r="V38" i="1" s="1"/>
  <c r="S38" i="1"/>
  <c r="T38" i="1" s="1"/>
  <c r="M38" i="1"/>
  <c r="K38" i="1"/>
  <c r="Y37" i="1"/>
  <c r="V37" i="1" s="1"/>
  <c r="S37" i="1"/>
  <c r="T37" i="1" s="1"/>
  <c r="M37" i="1"/>
  <c r="Z37" i="1" s="1"/>
  <c r="K37" i="1"/>
  <c r="Y36" i="1"/>
  <c r="V36" i="1"/>
  <c r="S36" i="1"/>
  <c r="M36" i="1"/>
  <c r="T36" i="1" s="1"/>
  <c r="K36" i="1"/>
  <c r="Y35" i="1"/>
  <c r="V35" i="1"/>
  <c r="T35" i="1"/>
  <c r="S35" i="1"/>
  <c r="M35" i="1"/>
  <c r="Z35" i="1" s="1"/>
  <c r="K35" i="1"/>
  <c r="Z34" i="1"/>
  <c r="Y34" i="1"/>
  <c r="V34" i="1" s="1"/>
  <c r="S34" i="1"/>
  <c r="T34" i="1" s="1"/>
  <c r="M34" i="1"/>
  <c r="K34" i="1"/>
  <c r="Y33" i="1"/>
  <c r="V33" i="1" s="1"/>
  <c r="S33" i="1"/>
  <c r="T33" i="1" s="1"/>
  <c r="M33" i="1"/>
  <c r="Z33" i="1" s="1"/>
  <c r="K33" i="1"/>
  <c r="Y32" i="1"/>
  <c r="V32" i="1"/>
  <c r="S32" i="1"/>
  <c r="M32" i="1"/>
  <c r="T32" i="1" s="1"/>
  <c r="K32" i="1"/>
  <c r="Y31" i="1"/>
  <c r="V31" i="1"/>
  <c r="T31" i="1"/>
  <c r="S31" i="1"/>
  <c r="M31" i="1"/>
  <c r="Z31" i="1" s="1"/>
  <c r="K31" i="1"/>
  <c r="Z30" i="1"/>
  <c r="Y30" i="1"/>
  <c r="V30" i="1" s="1"/>
  <c r="S30" i="1"/>
  <c r="T30" i="1" s="1"/>
  <c r="M30" i="1"/>
  <c r="K30" i="1"/>
  <c r="Y29" i="1"/>
  <c r="V29" i="1" s="1"/>
  <c r="S29" i="1"/>
  <c r="T29" i="1" s="1"/>
  <c r="M29" i="1"/>
  <c r="Z29" i="1" s="1"/>
  <c r="K29" i="1"/>
  <c r="Y28" i="1"/>
  <c r="V28" i="1"/>
  <c r="T28" i="1"/>
  <c r="S28" i="1"/>
  <c r="M28" i="1"/>
  <c r="K28" i="1"/>
  <c r="Z27" i="1"/>
  <c r="Y27" i="1"/>
  <c r="V27" i="1" s="1"/>
  <c r="S27" i="1"/>
  <c r="T27" i="1" s="1"/>
  <c r="M27" i="1"/>
  <c r="K27" i="1"/>
  <c r="Y26" i="1"/>
  <c r="V26" i="1" s="1"/>
  <c r="S26" i="1"/>
  <c r="T26" i="1" s="1"/>
  <c r="M26" i="1"/>
  <c r="Z26" i="1" s="1"/>
  <c r="K26" i="1"/>
  <c r="Y25" i="1"/>
  <c r="V25" i="1"/>
  <c r="S25" i="1"/>
  <c r="M25" i="1"/>
  <c r="T25" i="1" s="1"/>
  <c r="K25" i="1"/>
  <c r="Y24" i="1"/>
  <c r="V24" i="1" s="1"/>
  <c r="S24" i="1"/>
  <c r="T24" i="1" s="1"/>
  <c r="M24" i="1"/>
  <c r="K24" i="1"/>
  <c r="Y23" i="1"/>
  <c r="V23" i="1" s="1"/>
  <c r="S23" i="1"/>
  <c r="T23" i="1" s="1"/>
  <c r="M23" i="1"/>
  <c r="Z23" i="1" s="1"/>
  <c r="K23" i="1"/>
  <c r="Y22" i="1"/>
  <c r="V22" i="1"/>
  <c r="S22" i="1"/>
  <c r="M22" i="1"/>
  <c r="T22" i="1" s="1"/>
  <c r="K22" i="1"/>
  <c r="Z21" i="1"/>
  <c r="Y21" i="1"/>
  <c r="V21" i="1"/>
  <c r="T21" i="1"/>
  <c r="S21" i="1"/>
  <c r="M21" i="1"/>
  <c r="K21" i="1"/>
  <c r="Z20" i="1"/>
  <c r="Y20" i="1"/>
  <c r="V20" i="1" s="1"/>
  <c r="S20" i="1"/>
  <c r="T20" i="1" s="1"/>
  <c r="M20" i="1"/>
  <c r="K20" i="1"/>
  <c r="Y19" i="1"/>
  <c r="V19" i="1"/>
  <c r="S19" i="1"/>
  <c r="M19" i="1"/>
  <c r="T19" i="1" s="1"/>
  <c r="K19" i="1"/>
  <c r="Z18" i="1"/>
  <c r="Y18" i="1"/>
  <c r="V18" i="1"/>
  <c r="T18" i="1"/>
  <c r="S18" i="1"/>
  <c r="M18" i="1"/>
  <c r="K18" i="1"/>
  <c r="Z17" i="1"/>
  <c r="Y17" i="1"/>
  <c r="V17" i="1" s="1"/>
  <c r="S17" i="1"/>
  <c r="T17" i="1" s="1"/>
  <c r="M17" i="1"/>
  <c r="K17" i="1"/>
  <c r="Y16" i="1"/>
  <c r="V16" i="1" s="1"/>
  <c r="S16" i="1"/>
  <c r="T16" i="1" s="1"/>
  <c r="M16" i="1"/>
  <c r="Z16" i="1" s="1"/>
  <c r="K16" i="1"/>
  <c r="Y15" i="1"/>
  <c r="V15" i="1"/>
  <c r="S15" i="1"/>
  <c r="M15" i="1"/>
  <c r="T15" i="1" s="1"/>
  <c r="K15" i="1"/>
  <c r="Z14" i="1"/>
  <c r="Y14" i="1"/>
  <c r="V14" i="1"/>
  <c r="T14" i="1"/>
  <c r="S14" i="1"/>
  <c r="M14" i="1"/>
  <c r="K14" i="1"/>
  <c r="Z13" i="1"/>
  <c r="Y13" i="1"/>
  <c r="V13" i="1" s="1"/>
  <c r="S13" i="1"/>
  <c r="T13" i="1" s="1"/>
  <c r="M13" i="1"/>
  <c r="K13" i="1"/>
  <c r="Y12" i="1"/>
  <c r="V12" i="1" s="1"/>
  <c r="S12" i="1"/>
  <c r="T12" i="1" s="1"/>
  <c r="M12" i="1"/>
  <c r="Z12" i="1" s="1"/>
  <c r="K12" i="1"/>
  <c r="Y11" i="1"/>
  <c r="V11" i="1"/>
  <c r="S11" i="1"/>
  <c r="M11" i="1"/>
  <c r="T11" i="1" s="1"/>
  <c r="K11" i="1"/>
  <c r="Y10" i="1"/>
  <c r="V10" i="1"/>
  <c r="T10" i="1"/>
  <c r="S10" i="1"/>
  <c r="M10" i="1"/>
  <c r="Z10" i="1" s="1"/>
  <c r="K10" i="1"/>
  <c r="Z9" i="1"/>
  <c r="Y9" i="1"/>
  <c r="V9" i="1" s="1"/>
  <c r="S9" i="1"/>
  <c r="T9" i="1" s="1"/>
  <c r="M9" i="1"/>
  <c r="K9" i="1"/>
  <c r="Y8" i="1"/>
  <c r="V8" i="1" s="1"/>
  <c r="S8" i="1"/>
  <c r="T8" i="1" s="1"/>
  <c r="M8" i="1"/>
  <c r="Z8" i="1" s="1"/>
  <c r="K8" i="1"/>
  <c r="Z11" i="1" l="1"/>
  <c r="Z15" i="1"/>
  <c r="Z22" i="1"/>
  <c r="Z25" i="1"/>
  <c r="Z32" i="1"/>
  <c r="Z36" i="1"/>
  <c r="Z40" i="1"/>
</calcChain>
</file>

<file path=xl/sharedStrings.xml><?xml version="1.0" encoding="utf-8"?>
<sst xmlns="http://schemas.openxmlformats.org/spreadsheetml/2006/main" count="411" uniqueCount="190">
  <si>
    <t>fecha corte</t>
  </si>
  <si>
    <t>Modificaciones Agosto - 2022</t>
  </si>
  <si>
    <t>Secretaría Distrital de Hacienda</t>
  </si>
  <si>
    <t>Vigencia 2022</t>
  </si>
  <si>
    <t>Fuente: SAC - BogData</t>
  </si>
  <si>
    <t>DATOS DE LA MODIFICAION SUSCRITA EN EL PERIODO</t>
  </si>
  <si>
    <t>INFORMACIÓN CONSOLIDADA DEL CONTRATO A LA FECHA CON TODAS LAS NOVEDADES/CAMBIOS Y/O MODIFICACIONES</t>
  </si>
  <si>
    <t>OTROS DATOS DEL CONTRATO</t>
  </si>
  <si>
    <t>VIGENCIA</t>
  </si>
  <si>
    <t>NÚMERO CONTRATO</t>
  </si>
  <si>
    <t>CLASE MODIFICACIÓN</t>
  </si>
  <si>
    <t>FECHA SUSCRIPCIÓN DE LA MODIFICACIÓN</t>
  </si>
  <si>
    <t>IDENTIFICACIÓN CONTRATISTA</t>
  </si>
  <si>
    <t>RAZÓN SOCIAL</t>
  </si>
  <si>
    <t>OBJETO</t>
  </si>
  <si>
    <t>VALOR CONTRATO PRINCIPAL</t>
  </si>
  <si>
    <t>VALOR ADICIÓN</t>
  </si>
  <si>
    <t>VALOR TOTAL</t>
  </si>
  <si>
    <t>PLAZO MODIFICACIÓN (Días)</t>
  </si>
  <si>
    <t>PLAZO TOTAL
(DÍAS)</t>
  </si>
  <si>
    <t>Fecha de suscripción</t>
  </si>
  <si>
    <t>Fecha de Inicio</t>
  </si>
  <si>
    <t>Plazo Inicial (dias)</t>
  </si>
  <si>
    <t>Fecha Finalizacion Programada</t>
  </si>
  <si>
    <t>Valor del Contrato
inical</t>
  </si>
  <si>
    <t>dias ejecutados</t>
  </si>
  <si>
    <t>% Ejecución</t>
  </si>
  <si>
    <t>Recursos totales desembolsados o pagados</t>
  </si>
  <si>
    <t>Recursos pendientes de ejecutar.</t>
  </si>
  <si>
    <t>Cantidad de Adiciones/
prórrogas</t>
  </si>
  <si>
    <t>Vr. Adiciones</t>
  </si>
  <si>
    <t>Vr. Total con Adiciones</t>
  </si>
  <si>
    <t>Plazo total prprrogas (días)</t>
  </si>
  <si>
    <t>NOMBRE UNIDAD EJECUTORA</t>
  </si>
  <si>
    <t>DEPENDENCIA DESTINO</t>
  </si>
  <si>
    <t>NOMBRE DEPENDENCIA</t>
  </si>
  <si>
    <t>PROCESO SELECCIÓN</t>
  </si>
  <si>
    <t>CLASE CONTRATO</t>
  </si>
  <si>
    <t>200108-0-2020</t>
  </si>
  <si>
    <t>Adición/Prórroga</t>
  </si>
  <si>
    <t>COMPAÑIA MUNDIAL DE SEGUROS S.A.</t>
  </si>
  <si>
    <t>Contratar la expedición de una póliza colectiva de seguro de vida paralos Concejales de Bogotá, D.C. (Grupo V), de conformidad con loestablecido en el pliego de condiciones de la Licitación Pública  No.SDH-LP-01-2020 y la propuesta presentada por el contratista.</t>
  </si>
  <si>
    <t>Dir_Gestión_Cor_04</t>
  </si>
  <si>
    <t>FONDO CUENTA CONCEJO DE BOGOTA, D.C.</t>
  </si>
  <si>
    <t>Licitación Pública</t>
  </si>
  <si>
    <t>Prestación Servicios Profesionales</t>
  </si>
  <si>
    <t>Prórroga</t>
  </si>
  <si>
    <t>SEED EM S A S</t>
  </si>
  <si>
    <t>Prestar servicios para desarrollar el nuevo portal web para laSecretaria Distrital de Hacienda, de conformidad con lo establecido enel pliego de condiciones del proceso de Selección Abreviada de MenorCuantía No. SDH-SAMC-0008-2020 y la propuesta presentada por elcontratista.</t>
  </si>
  <si>
    <t>Dir_Informática_01</t>
  </si>
  <si>
    <t>SUBD. INFRAESTRUCTURA TIC</t>
  </si>
  <si>
    <t>Selección Abreviada - Menor Cuantía</t>
  </si>
  <si>
    <t>Prestación de Servicios</t>
  </si>
  <si>
    <t>ORGANIZACION TERPEL S A</t>
  </si>
  <si>
    <t>Suministro de combustible para los vehículos del Concejo de Bogotá</t>
  </si>
  <si>
    <t>Selección Abreviada - Acuerdo Marco</t>
  </si>
  <si>
    <t>Suministro</t>
  </si>
  <si>
    <t>DURAN &amp; OSORIO ABOGADOS ASOCIADOS S.A.S.</t>
  </si>
  <si>
    <t>Prestar los servicios profesionales especializados para el asesoramientoy acompañamiento jurídico de los intereses de la SHD, en el marco delproceso administrativo sancionatorio y/o de incumplimiento convocado encontra de la Unión Temporal CORE Tributario en ejecución del contratoNo. 170351 de 2017, así como el asesoramiento en el análisis dealternativas de solución de controversias que se susciten en ejecucióndel referido contrato.</t>
  </si>
  <si>
    <t>Dir_Jurídica</t>
  </si>
  <si>
    <t>SUBD. ASUNTOS CONTRACTUALES</t>
  </si>
  <si>
    <t>Directa Prestacion Servicios Profesionales y Apoyo a la Gestión</t>
  </si>
  <si>
    <t>PROVEEDOR INTEGRAL DE PRECIOS COLOMBIA P ROVEEDOR DE PRECIOS PARA VALORACION S.A</t>
  </si>
  <si>
    <t>Prestar el servicio para permitir el acceso a la información de losproductos publicados a través de Internet con el fin de utilizar lamisma  para realizar valoraciones, simulaciones, análisis, cálculos uotros.</t>
  </si>
  <si>
    <t>Dir_Tesorería</t>
  </si>
  <si>
    <t>OF. OPERACIONES FINANCIERAS</t>
  </si>
  <si>
    <t>Mínima Cuantía</t>
  </si>
  <si>
    <t>ALMARCHIVOS S.A.</t>
  </si>
  <si>
    <t>Prestar los servicios de custodia, almacenamiento  y el transporte delos medios magnéticos correspondientes a las copias de respaldo de lossistemas de información de la Secretaría Distrital de Hacienda</t>
  </si>
  <si>
    <t>LA GALERIA INMOBILIARIA LTDA</t>
  </si>
  <si>
    <t>Suscripción al sistema de información sobre vivienda nueva y usada ydestinos comerciales nuevos en Bogotá D.C.</t>
  </si>
  <si>
    <t>Dir_Estadísticas</t>
  </si>
  <si>
    <t>SUBD. ANALISIS SECTORIAL</t>
  </si>
  <si>
    <t>Directa Otras Causales</t>
  </si>
  <si>
    <t>Suscripción</t>
  </si>
  <si>
    <t>BNP PARIBAS SECURITIES SERVICES SOCIEDAD FIDUCIARIA S A</t>
  </si>
  <si>
    <t>Prestar los servicios de custodia, administración, compensación yliquidación de los valores que le sean confiados en depósito por laSecretaría Distrital de Hacienda y que hacen parte del (los) portafolio(s) administrado (s) por la Dirección Distrital de Tesorería, en lascondiciones establecidas en el Libro 37 de la Parte 2 del Decreto 2555de 2010, Por el cual se recogen y reexpiden las normas en materia delSector Financiero, Asegurador y del Mercado de Valores y se dictan otrasdisposiciones, y demás disposiciones que lo modifiquen o adicionen.</t>
  </si>
  <si>
    <t>Selección Abreviada - Subasta Inversa</t>
  </si>
  <si>
    <t>CONSORCIO T&amp;O 2021</t>
  </si>
  <si>
    <t>Prestar los servicios de mantenimiento preventivo y correctivo alsistema eléctrico; al sistema hidráulico, incluidos los tanques dealmacenamiento; al mobiliario; así como el mantenimiento integral a lasinstalaciones locativas y las obras de mejora que se requieran, con elsuministro de personal, equipo, materiales y repuestos, en lasinstalaciones físicas de la Secretaria Distrital de Hacienda y zonascomunes del Centro Administrativo Distrital CAD y las diferentes sedes</t>
  </si>
  <si>
    <t>Dir_Gestión_Cor_01</t>
  </si>
  <si>
    <t>SUBD. ADMINISTRATIVA Y FINANCIERA</t>
  </si>
  <si>
    <t>Obra</t>
  </si>
  <si>
    <t>PROJECTING DESIGNING AND BUILDING. LTDA</t>
  </si>
  <si>
    <t>Realizar el mantenimiento integral, las adecuaciones locativas y lasobras de mejora que se requieran, con el suministro de personal, equipo,materiales y repuestos, en las instalaciones físicas del Concejo deBogotá, D.C.</t>
  </si>
  <si>
    <t>SINERGY &amp; LOWELLS S.A.S.</t>
  </si>
  <si>
    <t>Proveer el outsourcing integral para los servicios de monitoreo yoperación del datacenter.</t>
  </si>
  <si>
    <t>Cesión</t>
  </si>
  <si>
    <t>PATRICIA ANDREA AYALA BELTRAN</t>
  </si>
  <si>
    <t>Prestar servicios profesionales especializados para apoyar a laSubdirección de Consolidación, Gestión e Investigación - Dirección Distrital de Contabilidad en la ejecución de las actividades establecidas en el plan de acción relacionadas con la preparación delos Estados Financieros, Reportes e Informes ComplementariosConsolidados, a través de BOGDATA, y en el marco del fortalecimiento dela sostenibilidad contable distrital.</t>
  </si>
  <si>
    <t>Dir_Contabilidad</t>
  </si>
  <si>
    <t>SUBD. CONSOLIDACION, GESTION E INVEST.</t>
  </si>
  <si>
    <t>NILSON ANDRES MACIAS CARDENAS</t>
  </si>
  <si>
    <t>Prestar servicios profesionales para realizar procesos de gestion ydepuracion de información de los terceros en el módulo BP de Bogdata yapoyar la gestion del proceso contable en el módulo FI  a cargo de laDirección Distrital de Contabilidad cuando se requiera.</t>
  </si>
  <si>
    <t>SUBD. GESTION CONTABLE HACIENDA</t>
  </si>
  <si>
    <t>LUDDY OLINFFAR CAMACHO CAMACHO</t>
  </si>
  <si>
    <t>Prestar los servicios profesionales para realizar la redacción decontenidos, comunicados, edición y corrección de estilo de las publicaciones que realiza la Secretaría Distrital de Hacienda.</t>
  </si>
  <si>
    <t>Of_Comunicaciones</t>
  </si>
  <si>
    <t>OF. ASESORA DE COMUNICACIONES</t>
  </si>
  <si>
    <t>JHORDIN STIVEN SUAREZ LOZANO</t>
  </si>
  <si>
    <t>Prestar los servicios profesionales para apoyar a la Oficina Asesora deComunicaciones en todas las actividades relacionadas con procesosadministrativos y de correspondencia a cargo del área.</t>
  </si>
  <si>
    <t>JUAN CARLOS GOMEZ MARULANDA</t>
  </si>
  <si>
    <t>Prestar los servicios profesionales para apoyar a la Oficina Asesora deComunicaciones en la atención a medios de comunicación, en la difusiónde contenidos de la Secretaría Distrital de Hacienda y en la redacciónde información para las diferentes piezas de comunicación de la entidad.</t>
  </si>
  <si>
    <t>00/00/0000</t>
  </si>
  <si>
    <t>JHON JAIRO ABAUNZA LOPEZ</t>
  </si>
  <si>
    <t>Prestar servicios de carácter administrativo al despacho del secretarioDistrital de Hacienda apoyando la recopilación de insumos, que permitanatender los requerimientos de diferentes interesados y compilar lainformación referente al funcionamiento del Sistema Distrital Bogotásolidaria y la estrategia integral de Ingreso Mínimo Garantizado.</t>
  </si>
  <si>
    <t>Desp_Sec_Hacienda</t>
  </si>
  <si>
    <t>DESPACHO SECRETARIO DISTRITAL DE HDA.</t>
  </si>
  <si>
    <t>Prestación Servicio Apoyo a la Gestión</t>
  </si>
  <si>
    <t>PAULO CESAR SANTACRUZ HERNANDEZ</t>
  </si>
  <si>
    <t>Prestar los servicios profesionales para apoyar a la Oficina Asesora deComunicaciones en el diseño de piezas comunicativas para las diferentesestrategias de comunicación de la Secretaría Distrital de Hacienda.</t>
  </si>
  <si>
    <t>MARTHA HELENA CABRERA PUENTES</t>
  </si>
  <si>
    <t>Prestar los servicios profesionales para apoyar a la Oficina Asesora deComunicaciones en la producción, difusión y divulgación de contenidosperiodísticos de la Secretaría Distrital de Hacienda, y coadyuvar lasactividades de comunicación con la Alcaldía Mayor y las del SectorHacienda.</t>
  </si>
  <si>
    <t>ANDRES FERNANDO VELASQUEZ SALGADO</t>
  </si>
  <si>
    <t>Prestar servicios profesionales al despacho del Secretario Distrital deHacienda relacionados con la consolidación de la informacióncorrespondiente al canal de transferencias monetarias de la estrategiaintegral de Ingreso Mínimo Garantizado, los distintos programas deldistrito que la conforman y la contabilización de sus recursos,generando así la información necesaria sobre el funcionamiento delsistema distrital Bogotá Solidaria y la mencionada estrategia.</t>
  </si>
  <si>
    <t>ZULAY MERLIN GARCIA FARIETA</t>
  </si>
  <si>
    <t>Prestar servicios profesionales al despacho del Secretario Distrital deHacienda relacionados con la revisión y análisis de insumos, quepermitan atender los requerimientos de diferentes interesados yconsolidar la información sobre el funcionamiento del Sistema DistritalBogotá solidaria y la estrategia integral de Ingreso Mínimo Garantizado</t>
  </si>
  <si>
    <t>HERNANDO  PEREZ SABOGAL</t>
  </si>
  <si>
    <t>Prestar servicios profesionales en la formulación, administración ypresentación de informes de la tropa económica de la SecretariaDistrital de Hacienda, para contribuir a  la formalización de losestablecimientos en el Distrito Capital.</t>
  </si>
  <si>
    <t>Dir_Impuestos</t>
  </si>
  <si>
    <t>SUBD. EDUCACION TRIBUTARIA Y SERVICIO</t>
  </si>
  <si>
    <t>LADY CAROLINA JIMENEZ JUZGA</t>
  </si>
  <si>
    <t>Prestar servicios de carácter administrativo al despacho del SecretarioDistrital de Hacienda relacionados con la elaboración de insumos, quepermitan atender los requerimientos de diferentes interesados yconsolidar la información sobre el funcionamiento del Sistema DistritalBogotá solidaria y la estrategia integral de Ingreso Mínimo Garantizado</t>
  </si>
  <si>
    <t>DANIEL ALEXANDER MELO VELASQUEZ</t>
  </si>
  <si>
    <t>DIEGO FERNANDO ARDILA PLAZAS</t>
  </si>
  <si>
    <t>Prestar servicios profesionales especializados en materia jurídica parael cumplimiento y apoyo a las funciones de la Oficina de Control Internode la Secretaría Distrital de Hacienda, en especial en temascontractuales, disciplinarios y procesales, entre otros.</t>
  </si>
  <si>
    <t>Of_Control_Int</t>
  </si>
  <si>
    <t>OF. CONTROL INTERNO</t>
  </si>
  <si>
    <t>YENIFER ALEJANDRA RAMIREZ SOTO</t>
  </si>
  <si>
    <t>Prestar servicios profesionales en materia jurídica para el cumplimientoy apoyo a las funciones de la Oficina de Control Interno de laSecretaría Distrital de Hacienda, en especial en temas laborales,administrativos y financieros, entre otros.</t>
  </si>
  <si>
    <t>ANGELA TATIANA LAGOS CARDENAS</t>
  </si>
  <si>
    <t>Prestar lo servicios profesionales para el desarrollo de actividades derealizacion de informes, proyeccion de actos administrativos yrespuestas a peticionarios, mejoramiento de procesos y ejecucion delabores relacionadas con las actuaciones administrativas propias de lasOficinas de la Subdirección de Cobro Tributario.</t>
  </si>
  <si>
    <t>Dir_Cobro</t>
  </si>
  <si>
    <t>SUBD. COBRO TRIBUTARIO</t>
  </si>
  <si>
    <t>OLGA YURANI GRANADOS TOVAR</t>
  </si>
  <si>
    <t>Prestar los servicios de apoyo al proceso de recursos físicos de laDirección Administrativa del Concejo de Bogotá, para coadyuvar con lasactividades de actualización y administración de la información del áreade mantenimiento.</t>
  </si>
  <si>
    <t>JESUS ALBEIRO RIZO GALLARDO</t>
  </si>
  <si>
    <t>Prestar servicios profesionales especializados para el cumplimiento yapoyo a las funciones de la Oficina de Control Interno de la SecretaríaDistrital de Hacienda, con énfasis en TICS, Gobierno digital, Seguridadde la Información, Sistemas e Informática Hacendarios y seguimiento a laejecución del Sistema de información BogData.</t>
  </si>
  <si>
    <t>JUAN ANDRES CHAVEZ POLANCO</t>
  </si>
  <si>
    <t>Prestar los servicios profesionales en el soporte jurídico eimplementación de las políticas y los procedimientos requeridos para eldesarrollo y el fortalecimiento del proceso de servicio al ciudadano enla Corporación.</t>
  </si>
  <si>
    <t>ANDRES  SANTAMARIA MERCADO</t>
  </si>
  <si>
    <t>Prestar los servicios profesionales para desarrollar la estrategia decomunicaciones de la Corporación, de acuerdo con los planes y programasinstitucionales.</t>
  </si>
  <si>
    <t>ANGELA INES BUENAVENTURA BURBANO</t>
  </si>
  <si>
    <t>Prestar los servicios de apoyo operativo al proceso de Recursos Físicosde la Dirección Administrativa.</t>
  </si>
  <si>
    <t>SONIA JACQUELINE AGUDELO DUQUE</t>
  </si>
  <si>
    <t>Prestar servicios profesionales para administrar las bases de datos y lainformación reportada al aplicativo PASIVOCOL para la Subdirección delTalento Humano.</t>
  </si>
  <si>
    <t>SUBD. TALENTO HUMANO</t>
  </si>
  <si>
    <t>LINDA ROSA CAMPO RODRIGUEZ</t>
  </si>
  <si>
    <t>Prestar los servicios profesionales para apoyar los procesosadministrativos relacionados con la nomina para la Dirección Financieradel Concejo de Bogotá D.C.</t>
  </si>
  <si>
    <t>Adición</t>
  </si>
  <si>
    <t>SAP COLOMBIA SAS</t>
  </si>
  <si>
    <t>Proveer una solución de servicios integrales para la administración ysoporte de la operación de  los módulos de la Plataforma SAP adquiridospor la Secretaría Distrital de Hacienda</t>
  </si>
  <si>
    <t>JULIAN ESTEBAN MATEUS VARGAS</t>
  </si>
  <si>
    <t>Prestar los servicios de apoyo a la gestión en el desarrollo de lasactividades establecidas en los planes, programas y proyectos definidosen el proceso de talento humano del Concejo de Bogotá D.C.</t>
  </si>
  <si>
    <t>OLGA LUCIA HUERTAS MENDEZ</t>
  </si>
  <si>
    <t>Prestar servicios técnicos en el proceso de ejecución y seguimiento alos planes y programas que debe adelantar la Mesa Directiva en el marcodel plan estratégico de la Corporación</t>
  </si>
  <si>
    <t>CARLOS ENRIQUE LEON SOTO</t>
  </si>
  <si>
    <t>Prestar los servicios profesionales para apoyar la gestión relacionadacon la seguridad y vigilancia de la corporación</t>
  </si>
  <si>
    <t>LADY JOHANNA JIMENEZ NIÑO</t>
  </si>
  <si>
    <t>Prestar los servicios profesionales para adelantar las actuacionesjurídicas y judiciales y apoyo en la generación de conceptos en el marcode los procesos de la Corporación.</t>
  </si>
  <si>
    <t>NELLY  PRADA PEÑA</t>
  </si>
  <si>
    <t>Prestar los servicios profesionales para el seguimiento, análisis yactualización de los instrumentos de planeación definidos en el marco deModelo Integrado de Planeación y Gestión.</t>
  </si>
  <si>
    <t>CLAUDIA MARGARITA MORA SOTO</t>
  </si>
  <si>
    <t>Prestar los servicios profesionales en la ejecución y seguimiento alproceso de gestión humana de la Corporación</t>
  </si>
  <si>
    <t>MARIA JOSE QUIROGA GOMEZ</t>
  </si>
  <si>
    <t>Prestar los servicios profesionales especializados para brindar elsoporte a la Dirección Técnica Jurídica en relación con los aspectos deíndole jurídico, judicial y de servicio al ciudadano, en cumplimiento delos procesos administrativos y misionales de la Corporación</t>
  </si>
  <si>
    <t>DIEGO RICARDO PIÑEROS NIETO</t>
  </si>
  <si>
    <t>Prestar los servicios profesionales para apoyar a la DirecciónFinanciera del Concejo de Bogotá D.C. en los asuntos propios de la dependencia para el manejo eficiente y eficaz de los recursos financieros y de inversión, conforme al plan estratégico de la entidady de acuerdo con la normatividad vigente.</t>
  </si>
  <si>
    <t>LAURA VALENTINA DE LOS REMEDIOS VELANDIA TRUJILLO</t>
  </si>
  <si>
    <t>Prestar los servicios profesionales para la gestión, trámite yseguimiento para la consolidación y respuesta de los requerimientos recibidos en el marco de la misionalidad de la Corporación, generando mecanismos para la operatividad de la participación ciudadana.</t>
  </si>
  <si>
    <t>MAURICIO  JOYA MEDINA</t>
  </si>
  <si>
    <t>Prestar los servicios profesionales para el desarrollo de lasactividades del modelo integrado de planeación y gestión de los procesosque se encuentran a cargo de la Dirección Jurídica</t>
  </si>
  <si>
    <t>CLAUDIA MARGARITA NIÑO SANCHEZ</t>
  </si>
  <si>
    <t>Prestar los servicios de apoyo en los trámites de archivo ycorrespondencia, de conformidad con las políticas de gestión documental</t>
  </si>
  <si>
    <t>JOSE RICARDO PULGARIN ALVAREZ</t>
  </si>
  <si>
    <t>Prestar los servicios profesionales para realizar las actividadesrequeridas en las etapas planeación, seguimiento y liquidación de losprocesos contractuales que ejecuta la Corporación, en el marco de losplanes institucionales.</t>
  </si>
  <si>
    <t>JUAN DAVID GONZALEZ RICAURTE</t>
  </si>
  <si>
    <t>Prestar los servicios de apoyo a la gestión en el proceso decorrespondencia en el marco de los lineamientos de la política de gestión documental</t>
  </si>
  <si>
    <t>COLOMBIA TELECOMUNICACIONES S A E S P BI C</t>
  </si>
  <si>
    <t>Proveer los servicios de canales dedicados e Internet y los servicioscomplementarios para la Secretaría Distrital de Hacienda.</t>
  </si>
  <si>
    <t>GRAN IMAGEN S.A.S.</t>
  </si>
  <si>
    <t>Proveer el outsourcing integral para los servicios de gestión deimpresión para la Secretaría Distrital de Hacienda</t>
  </si>
  <si>
    <t>SUBD. SERVICIOS TIC</t>
  </si>
  <si>
    <t>Otro sí</t>
  </si>
  <si>
    <t>RUTH CAROLINA ALVAREZ MOJICA</t>
  </si>
  <si>
    <t>Prestar los servicios profesionales para la implementación, seguimientoy evaluación de la política de gobierno digital en el marco de MIPG ylos lineamientos dados por MinTIC.</t>
  </si>
  <si>
    <t>Dir_Informática_04</t>
  </si>
  <si>
    <t>LUIS ERNESTO FORERO BEJARANO</t>
  </si>
  <si>
    <t>Prestar los servicios a la Subdirección de Gestión Judicial realizandoel dictamen pericial sobre la contabilidad y estados financieros de laFederación Colombiana de Municipios y la unión Temporal SIMIT,  y asíestablecer su situación económica y financiera desde el primero (1°) deagosto de dos mil catorce (2014) y hasta la fecha del respectivoinforme, de conformidad con lo ordenado por el Tribunal Administrativode Cundinamarca en el proceso de reparación directa No. 2018-00086.</t>
  </si>
  <si>
    <t>SUBD. GESTION JUDICIAL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</si>
</sst>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4" formatCode="_-&quot;$&quot;\ * #,##0.00_-;\-&quot;$&quot;\ * #,##0.00_-;_-&quot;$&quot;\ * &quot;-&quot;??_-;_-@_-"/>
    <numFmt numFmtId="164" formatCode="0.0%"/>
    <numFmt numFmtId="165" formatCode="&quot;$&quot;\ #,##0.00"/>
    <numFmt numFmtId="166" formatCode="_-&quot;$&quot;\ * #,##0_-;\-&quot;$&quot;\ * #,##0_-;_-&quot;$&quot;\ * &quot;-&quot;??_-;_-@_-"/>
    <numFmt numFmtId="167" formatCode="&quot;$&quot;\ #,##0"/>
  </numFmts>
  <fonts count="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9"/>
      <color theme="1"/>
      <name val="Calibri"/>
      <family val="2"/>
      <scheme val="minor"/>
    </font>
    <font>
      <b/>
      <sz val="14"/>
      <color theme="0"/>
      <name val="Calibri"/>
      <family val="2"/>
      <scheme val="minor"/>
    </font>
    <font>
      <b/>
      <sz val="12"/>
      <color theme="0"/>
      <name val="Calibri"/>
      <family val="2"/>
      <scheme val="minor"/>
    </font>
    <font>
      <b/>
      <sz val="11"/>
      <name val="Calibri"/>
      <family val="2"/>
      <scheme val="minor"/>
    </font>
    <font>
      <sz val="1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5" tint="-0.249977111117893"/>
        <bgColor indexed="64"/>
      </patternFill>
    </fill>
    <fill>
      <patternFill patternType="solid">
        <fgColor rgb="FF0070C0"/>
        <bgColor indexed="64"/>
      </patternFill>
    </fill>
    <fill>
      <patternFill patternType="solid">
        <fgColor theme="2"/>
        <bgColor indexed="64"/>
      </patternFill>
    </fill>
    <fill>
      <patternFill patternType="solid">
        <fgColor theme="5" tint="0.79998168889431442"/>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indexed="64"/>
      </right>
      <top style="thin">
        <color indexed="64"/>
      </top>
      <bottom style="thin">
        <color indexed="64"/>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s>
  <cellStyleXfs count="4">
    <xf numFmtId="0" fontId="0" fillId="0" borderId="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cellStyleXfs>
  <cellXfs count="40">
    <xf numFmtId="0" fontId="0" fillId="0" borderId="0" xfId="0"/>
    <xf numFmtId="0" fontId="0" fillId="2" borderId="0" xfId="0" applyFill="1"/>
    <xf numFmtId="0" fontId="3" fillId="0" borderId="0" xfId="0" applyFont="1"/>
    <xf numFmtId="0" fontId="0" fillId="0" borderId="0" xfId="0" applyAlignment="1">
      <alignment wrapText="1"/>
    </xf>
    <xf numFmtId="15" fontId="0" fillId="2" borderId="0" xfId="0" applyNumberFormat="1" applyFill="1" applyAlignment="1">
      <alignment wrapText="1"/>
    </xf>
    <xf numFmtId="0" fontId="3" fillId="0" borderId="0" xfId="0" applyFont="1" applyAlignment="1">
      <alignment horizontal="left"/>
    </xf>
    <xf numFmtId="0" fontId="3" fillId="0" borderId="0" xfId="0" applyFont="1" applyAlignment="1">
      <alignment horizontal="left" wrapText="1"/>
    </xf>
    <xf numFmtId="0" fontId="0" fillId="0" borderId="0" xfId="0" applyAlignment="1">
      <alignment horizontal="center" vertical="center"/>
    </xf>
    <xf numFmtId="0" fontId="0" fillId="0" borderId="0" xfId="0" applyAlignment="1">
      <alignment horizontal="center"/>
    </xf>
    <xf numFmtId="9" fontId="0" fillId="0" borderId="0" xfId="3" applyFont="1"/>
    <xf numFmtId="0" fontId="4" fillId="0" borderId="0" xfId="0" applyFont="1" applyAlignment="1">
      <alignment vertical="center"/>
    </xf>
    <xf numFmtId="0" fontId="0" fillId="0" borderId="0" xfId="0" applyAlignment="1">
      <alignment vertical="center"/>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6" fillId="4" borderId="4" xfId="0" applyFont="1" applyFill="1" applyBorder="1" applyAlignment="1">
      <alignment horizontal="centerContinuous" vertical="center"/>
    </xf>
    <xf numFmtId="0" fontId="5" fillId="4" borderId="5" xfId="0" applyFont="1" applyFill="1" applyBorder="1" applyAlignment="1">
      <alignment horizontal="centerContinuous" vertical="center"/>
    </xf>
    <xf numFmtId="0" fontId="5" fillId="4" borderId="6" xfId="0" applyFont="1" applyFill="1" applyBorder="1" applyAlignment="1">
      <alignment horizontal="centerContinuous" vertical="center"/>
    </xf>
    <xf numFmtId="0" fontId="7" fillId="5" borderId="1" xfId="0" applyFont="1" applyFill="1" applyBorder="1" applyAlignment="1">
      <alignment horizontal="center" vertical="center"/>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2" fillId="3"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0" fillId="0" borderId="7" xfId="0" applyBorder="1" applyAlignment="1">
      <alignment horizontal="center" vertical="center"/>
    </xf>
    <xf numFmtId="0" fontId="8" fillId="6" borderId="7" xfId="0" applyFont="1" applyFill="1" applyBorder="1" applyAlignment="1">
      <alignment horizontal="left" indent="1"/>
    </xf>
    <xf numFmtId="14" fontId="8" fillId="6" borderId="7" xfId="0" applyNumberFormat="1" applyFont="1" applyFill="1" applyBorder="1" applyAlignment="1">
      <alignment horizontal="center" vertical="center"/>
    </xf>
    <xf numFmtId="0" fontId="0" fillId="0" borderId="7" xfId="0" applyBorder="1" applyAlignment="1">
      <alignment horizontal="left" indent="1"/>
    </xf>
    <xf numFmtId="0" fontId="0" fillId="0" borderId="7" xfId="0" applyBorder="1" applyAlignment="1">
      <alignment horizontal="left" vertical="center" indent="1"/>
    </xf>
    <xf numFmtId="42" fontId="0" fillId="0" borderId="7" xfId="2" applyFont="1" applyBorder="1" applyAlignment="1">
      <alignment horizontal="center" vertical="center"/>
    </xf>
    <xf numFmtId="14" fontId="0" fillId="0" borderId="7" xfId="0" applyNumberFormat="1" applyBorder="1" applyAlignment="1">
      <alignment horizontal="center" vertical="center"/>
    </xf>
    <xf numFmtId="0" fontId="0" fillId="0" borderId="7" xfId="2" applyNumberFormat="1" applyFont="1" applyBorder="1" applyAlignment="1">
      <alignment horizontal="center" vertical="center"/>
    </xf>
    <xf numFmtId="164" fontId="1" fillId="0" borderId="7" xfId="3" applyNumberFormat="1" applyFont="1" applyBorder="1" applyAlignment="1">
      <alignment horizontal="center" vertical="center"/>
    </xf>
    <xf numFmtId="165" fontId="0" fillId="0" borderId="7" xfId="0" applyNumberFormat="1" applyBorder="1" applyAlignment="1">
      <alignment horizontal="center" vertical="center"/>
    </xf>
    <xf numFmtId="166" fontId="1" fillId="0" borderId="7" xfId="1" applyNumberFormat="1" applyFont="1" applyBorder="1" applyAlignment="1">
      <alignment horizontal="center" vertical="center"/>
    </xf>
    <xf numFmtId="42" fontId="0" fillId="0" borderId="7" xfId="2" applyFont="1" applyFill="1" applyBorder="1" applyAlignment="1">
      <alignment horizontal="center" vertical="center"/>
    </xf>
    <xf numFmtId="167" fontId="0" fillId="0" borderId="7" xfId="0" applyNumberFormat="1" applyBorder="1" applyAlignment="1">
      <alignment horizontal="center" vertical="center"/>
    </xf>
    <xf numFmtId="0" fontId="0" fillId="0" borderId="7" xfId="0" applyBorder="1" applyAlignment="1">
      <alignment horizontal="center"/>
    </xf>
  </cellXfs>
  <cellStyles count="4">
    <cellStyle name="Moneda" xfId="1" builtinId="4"/>
    <cellStyle name="Moneda [0]" xfId="2" builtinId="7"/>
    <cellStyle name="Normal" xfId="0" builtinId="0"/>
    <cellStyle name="Porcentaje" xfId="3" builtinId="5"/>
  </cellStyles>
  <dxfs count="1">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30</xdr:col>
      <xdr:colOff>201706</xdr:colOff>
      <xdr:row>0</xdr:row>
      <xdr:rowOff>123264</xdr:rowOff>
    </xdr:from>
    <xdr:ext cx="2194109" cy="616323"/>
    <xdr:pic>
      <xdr:nvPicPr>
        <xdr:cNvPr id="2" name="Imagen 1">
          <a:extLst>
            <a:ext uri="{FF2B5EF4-FFF2-40B4-BE49-F238E27FC236}">
              <a16:creationId xmlns:a16="http://schemas.microsoft.com/office/drawing/2014/main" id="{01ABC000-ADE7-4CF9-8205-430AB66D183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816181" y="123264"/>
          <a:ext cx="2194109" cy="616323"/>
        </a:xfrm>
        <a:prstGeom prst="rect">
          <a:avLst/>
        </a:prstGeom>
        <a:noFill/>
        <a:ln>
          <a:noFill/>
        </a:ln>
      </xdr:spPr>
    </xdr:pic>
    <xdr:clientData/>
  </xdr:oneCellAnchor>
  <xdr:twoCellAnchor editAs="oneCell">
    <xdr:from>
      <xdr:col>26</xdr:col>
      <xdr:colOff>988218</xdr:colOff>
      <xdr:row>1</xdr:row>
      <xdr:rowOff>156182</xdr:rowOff>
    </xdr:from>
    <xdr:to>
      <xdr:col>28</xdr:col>
      <xdr:colOff>491378</xdr:colOff>
      <xdr:row>5</xdr:row>
      <xdr:rowOff>15268</xdr:rowOff>
    </xdr:to>
    <xdr:pic>
      <xdr:nvPicPr>
        <xdr:cNvPr id="3" name="Imagen 2">
          <a:extLst>
            <a:ext uri="{FF2B5EF4-FFF2-40B4-BE49-F238E27FC236}">
              <a16:creationId xmlns:a16="http://schemas.microsoft.com/office/drawing/2014/main" id="{5C3105D7-7202-45B2-96FF-522ACA1A082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115918" y="346682"/>
          <a:ext cx="2227310" cy="621086"/>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B4CB5-8D81-4AF2-9F15-707586D48CEB}">
  <dimension ref="B1:AE59"/>
  <sheetViews>
    <sheetView showGridLines="0" tabSelected="1" zoomScale="85" zoomScaleNormal="85" workbookViewId="0">
      <pane xSplit="3" ySplit="7" topLeftCell="D8" activePane="bottomRight" state="frozen"/>
      <selection pane="topRight" activeCell="D1" sqref="D1"/>
      <selection pane="bottomLeft" activeCell="A8" sqref="A8"/>
      <selection pane="bottomRight" activeCell="E7" sqref="E7"/>
    </sheetView>
  </sheetViews>
  <sheetFormatPr baseColWidth="10" defaultRowHeight="15" x14ac:dyDescent="0.25"/>
  <cols>
    <col min="1" max="1" width="3.140625" customWidth="1"/>
    <col min="3" max="3" width="16.7109375" bestFit="1" customWidth="1"/>
    <col min="4" max="4" width="19.140625" customWidth="1"/>
    <col min="5" max="5" width="22.5703125" customWidth="1"/>
    <col min="6" max="6" width="17.28515625" customWidth="1"/>
    <col min="7" max="7" width="33.42578125" bestFit="1" customWidth="1"/>
    <col min="8" max="8" width="32.85546875" bestFit="1" customWidth="1"/>
    <col min="9" max="9" width="21.140625" bestFit="1" customWidth="1"/>
    <col min="10" max="10" width="17" customWidth="1"/>
    <col min="11" max="11" width="19.28515625" bestFit="1" customWidth="1"/>
    <col min="12" max="12" width="18.28515625" bestFit="1" customWidth="1"/>
    <col min="13" max="13" width="23.85546875" customWidth="1"/>
    <col min="14" max="14" width="15.85546875" customWidth="1"/>
    <col min="17" max="17" width="16.42578125" bestFit="1" customWidth="1"/>
    <col min="18" max="18" width="19" customWidth="1"/>
    <col min="19" max="19" width="13.28515625" customWidth="1"/>
    <col min="20" max="20" width="20.28515625" customWidth="1"/>
    <col min="21" max="21" width="20.42578125" customWidth="1"/>
    <col min="22" max="22" width="18.140625" customWidth="1"/>
    <col min="23" max="23" width="15" customWidth="1"/>
    <col min="24" max="24" width="17.28515625" bestFit="1" customWidth="1"/>
    <col min="25" max="25" width="17" bestFit="1" customWidth="1"/>
    <col min="26" max="26" width="15.140625" customWidth="1"/>
    <col min="27" max="27" width="20.85546875" customWidth="1"/>
    <col min="28" max="28" width="20" customWidth="1"/>
    <col min="29" max="29" width="24.7109375" customWidth="1"/>
    <col min="30" max="30" width="61.7109375" bestFit="1" customWidth="1"/>
    <col min="31" max="31" width="38.28515625" bestFit="1" customWidth="1"/>
  </cols>
  <sheetData>
    <row r="1" spans="2:31" x14ac:dyDescent="0.25">
      <c r="Q1" s="1" t="s">
        <v>0</v>
      </c>
    </row>
    <row r="2" spans="2:31" ht="15" customHeight="1" x14ac:dyDescent="0.25">
      <c r="B2" s="2" t="s">
        <v>1</v>
      </c>
      <c r="C2" s="2"/>
      <c r="D2" s="2"/>
      <c r="E2" s="3"/>
      <c r="F2" s="3"/>
      <c r="G2" s="3"/>
      <c r="H2" s="3"/>
      <c r="I2" s="3"/>
      <c r="J2" s="3"/>
      <c r="K2" s="3"/>
      <c r="L2" s="3"/>
      <c r="M2" s="3"/>
      <c r="N2" s="3"/>
      <c r="O2" s="3"/>
      <c r="P2" s="3"/>
      <c r="Q2" s="4">
        <v>44804</v>
      </c>
      <c r="R2" s="3"/>
      <c r="S2" s="3"/>
      <c r="T2" s="3"/>
    </row>
    <row r="3" spans="2:31" x14ac:dyDescent="0.25">
      <c r="B3" s="5" t="s">
        <v>2</v>
      </c>
      <c r="C3" s="5"/>
      <c r="D3" s="5"/>
      <c r="E3" s="6"/>
      <c r="F3" s="6"/>
      <c r="G3" s="7"/>
      <c r="H3" s="7"/>
      <c r="L3" s="8"/>
    </row>
    <row r="4" spans="2:31" x14ac:dyDescent="0.25">
      <c r="B4" s="5" t="s">
        <v>3</v>
      </c>
      <c r="C4" s="5"/>
      <c r="D4" s="5"/>
      <c r="E4" s="6"/>
      <c r="F4" s="6"/>
      <c r="G4" s="7"/>
      <c r="H4" s="7"/>
      <c r="L4" s="8"/>
      <c r="U4" s="9"/>
    </row>
    <row r="5" spans="2:31" x14ac:dyDescent="0.25">
      <c r="B5" t="s">
        <v>4</v>
      </c>
      <c r="H5" s="7"/>
      <c r="L5" s="8"/>
    </row>
    <row r="6" spans="2:31" ht="18.75" x14ac:dyDescent="0.25">
      <c r="B6" s="10"/>
      <c r="C6" s="11"/>
      <c r="D6" s="11"/>
      <c r="E6" s="11"/>
      <c r="F6" s="11"/>
      <c r="G6" s="11"/>
      <c r="H6" s="11"/>
      <c r="I6" s="12" t="s">
        <v>5</v>
      </c>
      <c r="J6" s="13"/>
      <c r="K6" s="13"/>
      <c r="L6" s="13"/>
      <c r="M6" s="14"/>
      <c r="N6" s="15" t="s">
        <v>6</v>
      </c>
      <c r="O6" s="16"/>
      <c r="P6" s="16"/>
      <c r="Q6" s="16"/>
      <c r="R6" s="16"/>
      <c r="S6" s="16"/>
      <c r="T6" s="16"/>
      <c r="U6" s="16"/>
      <c r="V6" s="16"/>
      <c r="W6" s="16"/>
      <c r="X6" s="16"/>
      <c r="Y6" s="16"/>
      <c r="Z6" s="17"/>
      <c r="AA6" s="18" t="s">
        <v>7</v>
      </c>
      <c r="AB6" s="19"/>
      <c r="AC6" s="19"/>
      <c r="AD6" s="19"/>
      <c r="AE6" s="20"/>
    </row>
    <row r="7" spans="2:31" ht="45" x14ac:dyDescent="0.25">
      <c r="B7" s="21" t="s">
        <v>8</v>
      </c>
      <c r="C7" s="21" t="s">
        <v>9</v>
      </c>
      <c r="D7" s="21" t="s">
        <v>10</v>
      </c>
      <c r="E7" s="21" t="s">
        <v>11</v>
      </c>
      <c r="F7" s="21" t="s">
        <v>12</v>
      </c>
      <c r="G7" s="21" t="s">
        <v>13</v>
      </c>
      <c r="H7" s="21" t="s">
        <v>14</v>
      </c>
      <c r="I7" s="21" t="s">
        <v>15</v>
      </c>
      <c r="J7" s="21" t="s">
        <v>16</v>
      </c>
      <c r="K7" s="21" t="s">
        <v>17</v>
      </c>
      <c r="L7" s="21" t="s">
        <v>18</v>
      </c>
      <c r="M7" s="21" t="s">
        <v>19</v>
      </c>
      <c r="N7" s="22" t="s">
        <v>20</v>
      </c>
      <c r="O7" s="23" t="s">
        <v>21</v>
      </c>
      <c r="P7" s="23" t="s">
        <v>22</v>
      </c>
      <c r="Q7" s="23" t="s">
        <v>23</v>
      </c>
      <c r="R7" s="23" t="s">
        <v>24</v>
      </c>
      <c r="S7" s="23" t="s">
        <v>25</v>
      </c>
      <c r="T7" s="23" t="s">
        <v>26</v>
      </c>
      <c r="U7" s="23" t="s">
        <v>27</v>
      </c>
      <c r="V7" s="23" t="s">
        <v>28</v>
      </c>
      <c r="W7" s="23" t="s">
        <v>29</v>
      </c>
      <c r="X7" s="23" t="s">
        <v>30</v>
      </c>
      <c r="Y7" s="23" t="s">
        <v>31</v>
      </c>
      <c r="Z7" s="24" t="s">
        <v>32</v>
      </c>
      <c r="AA7" s="25" t="s">
        <v>33</v>
      </c>
      <c r="AB7" s="25" t="s">
        <v>34</v>
      </c>
      <c r="AC7" s="25" t="s">
        <v>35</v>
      </c>
      <c r="AD7" s="25" t="s">
        <v>36</v>
      </c>
      <c r="AE7" s="25" t="s">
        <v>37</v>
      </c>
    </row>
    <row r="8" spans="2:31" x14ac:dyDescent="0.25">
      <c r="B8" s="26">
        <v>2020</v>
      </c>
      <c r="C8" s="26" t="s">
        <v>38</v>
      </c>
      <c r="D8" s="27" t="s">
        <v>39</v>
      </c>
      <c r="E8" s="28">
        <v>44791</v>
      </c>
      <c r="F8" s="26">
        <v>860037013</v>
      </c>
      <c r="G8" s="29" t="s">
        <v>40</v>
      </c>
      <c r="H8" s="30" t="s">
        <v>41</v>
      </c>
      <c r="I8" s="31">
        <v>114787917</v>
      </c>
      <c r="J8" s="31">
        <v>11680410</v>
      </c>
      <c r="K8" s="31">
        <f>+I8+J8</f>
        <v>126468327</v>
      </c>
      <c r="L8" s="26">
        <v>78</v>
      </c>
      <c r="M8" s="26">
        <f>_xlfn.DAYS(Q8,O8)</f>
        <v>932</v>
      </c>
      <c r="N8" s="32">
        <v>43907</v>
      </c>
      <c r="O8" s="32">
        <v>43952</v>
      </c>
      <c r="P8" s="26">
        <v>854</v>
      </c>
      <c r="Q8" s="32">
        <v>44884</v>
      </c>
      <c r="R8" s="31">
        <v>114787917</v>
      </c>
      <c r="S8" s="33">
        <f>$Q$2-O8</f>
        <v>852</v>
      </c>
      <c r="T8" s="34">
        <f>+S8/M8</f>
        <v>0.91416309012875541</v>
      </c>
      <c r="U8" s="35">
        <v>114787917</v>
      </c>
      <c r="V8" s="35">
        <f>+Y8-U8</f>
        <v>11680410</v>
      </c>
      <c r="W8" s="26">
        <v>1</v>
      </c>
      <c r="X8" s="36">
        <v>11680410</v>
      </c>
      <c r="Y8" s="36">
        <f t="shared" ref="Y8:Y59" si="0">+R8+X8</f>
        <v>126468327</v>
      </c>
      <c r="Z8" s="26">
        <f>+M8-P8</f>
        <v>78</v>
      </c>
      <c r="AA8" s="30" t="s">
        <v>42</v>
      </c>
      <c r="AB8" s="26">
        <v>50001077</v>
      </c>
      <c r="AC8" s="30" t="s">
        <v>43</v>
      </c>
      <c r="AD8" s="30" t="s">
        <v>44</v>
      </c>
      <c r="AE8" s="29" t="s">
        <v>45</v>
      </c>
    </row>
    <row r="9" spans="2:31" x14ac:dyDescent="0.25">
      <c r="B9" s="26">
        <v>2021</v>
      </c>
      <c r="C9" s="26">
        <v>210047</v>
      </c>
      <c r="D9" s="27" t="s">
        <v>46</v>
      </c>
      <c r="E9" s="28">
        <v>44804</v>
      </c>
      <c r="F9" s="26">
        <v>900162407</v>
      </c>
      <c r="G9" s="29" t="s">
        <v>47</v>
      </c>
      <c r="H9" s="30" t="s">
        <v>48</v>
      </c>
      <c r="I9" s="31">
        <v>275000000</v>
      </c>
      <c r="J9" s="31">
        <v>0</v>
      </c>
      <c r="K9" s="31">
        <f t="shared" ref="K9:K59" si="1">+I9+J9</f>
        <v>275000000</v>
      </c>
      <c r="L9" s="26">
        <v>28</v>
      </c>
      <c r="M9" s="26">
        <f t="shared" ref="M9:M59" si="2">_xlfn.DAYS(Q9,O9)</f>
        <v>520</v>
      </c>
      <c r="N9" s="32">
        <v>44242</v>
      </c>
      <c r="O9" s="32">
        <v>44314</v>
      </c>
      <c r="P9" s="26">
        <v>120</v>
      </c>
      <c r="Q9" s="32">
        <v>44834</v>
      </c>
      <c r="R9" s="31">
        <v>275000000</v>
      </c>
      <c r="S9" s="33">
        <f t="shared" ref="S9:S59" si="3">$Q$2-O9</f>
        <v>490</v>
      </c>
      <c r="T9" s="34">
        <f t="shared" ref="T9:T59" si="4">+S9/M9</f>
        <v>0.94230769230769229</v>
      </c>
      <c r="U9" s="35">
        <v>253265498</v>
      </c>
      <c r="V9" s="35">
        <f t="shared" ref="V9:V59" si="5">+Y9-U9</f>
        <v>68601938</v>
      </c>
      <c r="W9" s="26">
        <v>7</v>
      </c>
      <c r="X9" s="36">
        <v>46867436</v>
      </c>
      <c r="Y9" s="36">
        <f t="shared" si="0"/>
        <v>321867436</v>
      </c>
      <c r="Z9" s="26">
        <f t="shared" ref="Z9:Z59" si="6">+M9-P9</f>
        <v>400</v>
      </c>
      <c r="AA9" s="30" t="s">
        <v>49</v>
      </c>
      <c r="AB9" s="26">
        <v>50001063</v>
      </c>
      <c r="AC9" s="30" t="s">
        <v>50</v>
      </c>
      <c r="AD9" s="30" t="s">
        <v>51</v>
      </c>
      <c r="AE9" s="29" t="s">
        <v>52</v>
      </c>
    </row>
    <row r="10" spans="2:31" x14ac:dyDescent="0.25">
      <c r="B10" s="26">
        <v>2021</v>
      </c>
      <c r="C10" s="26">
        <v>210060</v>
      </c>
      <c r="D10" s="27" t="s">
        <v>46</v>
      </c>
      <c r="E10" s="28">
        <v>44785</v>
      </c>
      <c r="F10" s="26">
        <v>830095213</v>
      </c>
      <c r="G10" s="29" t="s">
        <v>53</v>
      </c>
      <c r="H10" s="30" t="s">
        <v>54</v>
      </c>
      <c r="I10" s="31">
        <v>38856000</v>
      </c>
      <c r="J10" s="31">
        <v>0</v>
      </c>
      <c r="K10" s="31">
        <f t="shared" si="1"/>
        <v>38856000</v>
      </c>
      <c r="L10" s="26">
        <v>16</v>
      </c>
      <c r="M10" s="26">
        <f t="shared" si="2"/>
        <v>561</v>
      </c>
      <c r="N10" s="32">
        <v>44243</v>
      </c>
      <c r="O10" s="32">
        <v>44243</v>
      </c>
      <c r="P10" s="26">
        <v>360</v>
      </c>
      <c r="Q10" s="32">
        <v>44804</v>
      </c>
      <c r="R10" s="31">
        <v>38856000</v>
      </c>
      <c r="S10" s="33">
        <f>_xlfn.DAYS($Q$2,O10)</f>
        <v>561</v>
      </c>
      <c r="T10" s="34">
        <f t="shared" si="4"/>
        <v>1</v>
      </c>
      <c r="U10" s="35">
        <v>34830577</v>
      </c>
      <c r="V10" s="35">
        <f t="shared" si="5"/>
        <v>4025423</v>
      </c>
      <c r="W10" s="26">
        <v>2</v>
      </c>
      <c r="X10" s="36">
        <v>0</v>
      </c>
      <c r="Y10" s="36">
        <f t="shared" si="0"/>
        <v>38856000</v>
      </c>
      <c r="Z10" s="26">
        <f t="shared" si="6"/>
        <v>201</v>
      </c>
      <c r="AA10" s="30" t="s">
        <v>42</v>
      </c>
      <c r="AB10" s="26">
        <v>50001077</v>
      </c>
      <c r="AC10" s="30" t="s">
        <v>43</v>
      </c>
      <c r="AD10" s="30" t="s">
        <v>55</v>
      </c>
      <c r="AE10" s="29" t="s">
        <v>56</v>
      </c>
    </row>
    <row r="11" spans="2:31" x14ac:dyDescent="0.25">
      <c r="B11" s="26">
        <v>2021</v>
      </c>
      <c r="C11" s="26">
        <v>210226</v>
      </c>
      <c r="D11" s="27" t="s">
        <v>46</v>
      </c>
      <c r="E11" s="28">
        <v>44804</v>
      </c>
      <c r="F11" s="26">
        <v>830010327</v>
      </c>
      <c r="G11" s="29" t="s">
        <v>57</v>
      </c>
      <c r="H11" s="30" t="s">
        <v>58</v>
      </c>
      <c r="I11" s="31">
        <v>297500000</v>
      </c>
      <c r="J11" s="31">
        <v>0</v>
      </c>
      <c r="K11" s="31">
        <f t="shared" si="1"/>
        <v>297500000</v>
      </c>
      <c r="L11" s="26">
        <v>120</v>
      </c>
      <c r="M11" s="26">
        <f t="shared" si="2"/>
        <v>624</v>
      </c>
      <c r="N11" s="32">
        <v>44293</v>
      </c>
      <c r="O11" s="32">
        <v>44302</v>
      </c>
      <c r="P11" s="26">
        <v>280</v>
      </c>
      <c r="Q11" s="32">
        <v>44926</v>
      </c>
      <c r="R11" s="31">
        <v>297500000</v>
      </c>
      <c r="S11" s="33">
        <f t="shared" ref="S11:S13" si="7">_xlfn.DAYS($Q$2,O11)</f>
        <v>502</v>
      </c>
      <c r="T11" s="34">
        <f t="shared" si="4"/>
        <v>0.80448717948717952</v>
      </c>
      <c r="U11" s="35">
        <v>297500000</v>
      </c>
      <c r="V11" s="35">
        <f t="shared" si="5"/>
        <v>148000000</v>
      </c>
      <c r="W11" s="26">
        <v>2</v>
      </c>
      <c r="X11" s="36">
        <v>148000000</v>
      </c>
      <c r="Y11" s="36">
        <f t="shared" si="0"/>
        <v>445500000</v>
      </c>
      <c r="Z11" s="26">
        <f t="shared" si="6"/>
        <v>344</v>
      </c>
      <c r="AA11" s="30" t="s">
        <v>59</v>
      </c>
      <c r="AB11" s="26">
        <v>50001073</v>
      </c>
      <c r="AC11" s="30" t="s">
        <v>60</v>
      </c>
      <c r="AD11" s="30" t="s">
        <v>61</v>
      </c>
      <c r="AE11" s="29" t="s">
        <v>45</v>
      </c>
    </row>
    <row r="12" spans="2:31" x14ac:dyDescent="0.25">
      <c r="B12" s="26">
        <v>2021</v>
      </c>
      <c r="C12" s="26">
        <v>210247</v>
      </c>
      <c r="D12" s="27" t="s">
        <v>39</v>
      </c>
      <c r="E12" s="28">
        <v>44792</v>
      </c>
      <c r="F12" s="26">
        <v>900307711</v>
      </c>
      <c r="G12" s="29" t="s">
        <v>62</v>
      </c>
      <c r="H12" s="30" t="s">
        <v>63</v>
      </c>
      <c r="I12" s="31">
        <v>15289572</v>
      </c>
      <c r="J12" s="31">
        <v>1404092</v>
      </c>
      <c r="K12" s="31">
        <f t="shared" si="1"/>
        <v>16693664</v>
      </c>
      <c r="L12" s="26">
        <v>30</v>
      </c>
      <c r="M12" s="26">
        <f t="shared" si="2"/>
        <v>503</v>
      </c>
      <c r="N12" s="32">
        <v>44302</v>
      </c>
      <c r="O12" s="32">
        <v>44322</v>
      </c>
      <c r="P12" s="26">
        <v>360</v>
      </c>
      <c r="Q12" s="32">
        <v>44825</v>
      </c>
      <c r="R12" s="31">
        <v>15289572</v>
      </c>
      <c r="S12" s="33">
        <f t="shared" si="7"/>
        <v>482</v>
      </c>
      <c r="T12" s="34">
        <f t="shared" si="4"/>
        <v>0.95825049701789267</v>
      </c>
      <c r="U12" s="35">
        <v>18899610</v>
      </c>
      <c r="V12" s="35">
        <f t="shared" si="5"/>
        <v>2253513</v>
      </c>
      <c r="W12" s="26">
        <v>2</v>
      </c>
      <c r="X12" s="36">
        <v>5863551</v>
      </c>
      <c r="Y12" s="36">
        <f t="shared" si="0"/>
        <v>21153123</v>
      </c>
      <c r="Z12" s="26">
        <f t="shared" si="6"/>
        <v>143</v>
      </c>
      <c r="AA12" s="30" t="s">
        <v>64</v>
      </c>
      <c r="AB12" s="26">
        <v>50001043</v>
      </c>
      <c r="AC12" s="30" t="s">
        <v>65</v>
      </c>
      <c r="AD12" s="30" t="s">
        <v>66</v>
      </c>
      <c r="AE12" s="29" t="s">
        <v>52</v>
      </c>
    </row>
    <row r="13" spans="2:31" x14ac:dyDescent="0.25">
      <c r="B13" s="26">
        <v>2021</v>
      </c>
      <c r="C13" s="26">
        <v>210310</v>
      </c>
      <c r="D13" s="27" t="s">
        <v>46</v>
      </c>
      <c r="E13" s="28">
        <v>44798</v>
      </c>
      <c r="F13" s="26">
        <v>860510669</v>
      </c>
      <c r="G13" s="29" t="s">
        <v>67</v>
      </c>
      <c r="H13" s="30" t="s">
        <v>68</v>
      </c>
      <c r="I13" s="31">
        <v>4109953</v>
      </c>
      <c r="J13" s="31">
        <v>0</v>
      </c>
      <c r="K13" s="31">
        <f t="shared" si="1"/>
        <v>4109953</v>
      </c>
      <c r="L13" s="26">
        <v>60</v>
      </c>
      <c r="M13" s="26">
        <f t="shared" si="2"/>
        <v>487</v>
      </c>
      <c r="N13" s="32">
        <v>44362</v>
      </c>
      <c r="O13" s="32">
        <v>44372</v>
      </c>
      <c r="P13" s="26">
        <v>360</v>
      </c>
      <c r="Q13" s="32">
        <v>44859</v>
      </c>
      <c r="R13" s="31">
        <v>4109953</v>
      </c>
      <c r="S13" s="33">
        <f t="shared" si="7"/>
        <v>432</v>
      </c>
      <c r="T13" s="34">
        <f t="shared" si="4"/>
        <v>0.88706365503080087</v>
      </c>
      <c r="U13" s="35">
        <v>2583344</v>
      </c>
      <c r="V13" s="35">
        <f t="shared" si="5"/>
        <v>1526609</v>
      </c>
      <c r="W13" s="26">
        <v>2</v>
      </c>
      <c r="X13" s="36">
        <v>0</v>
      </c>
      <c r="Y13" s="36">
        <f t="shared" si="0"/>
        <v>4109953</v>
      </c>
      <c r="Z13" s="26">
        <f t="shared" si="6"/>
        <v>127</v>
      </c>
      <c r="AA13" s="30" t="s">
        <v>49</v>
      </c>
      <c r="AB13" s="26">
        <v>50001063</v>
      </c>
      <c r="AC13" s="30" t="s">
        <v>50</v>
      </c>
      <c r="AD13" s="30" t="s">
        <v>66</v>
      </c>
      <c r="AE13" s="29" t="s">
        <v>52</v>
      </c>
    </row>
    <row r="14" spans="2:31" x14ac:dyDescent="0.25">
      <c r="B14" s="26">
        <v>2021</v>
      </c>
      <c r="C14" s="26">
        <v>210377</v>
      </c>
      <c r="D14" s="27" t="s">
        <v>39</v>
      </c>
      <c r="E14" s="28">
        <v>44804</v>
      </c>
      <c r="F14" s="26">
        <v>830006392</v>
      </c>
      <c r="G14" s="29" t="s">
        <v>69</v>
      </c>
      <c r="H14" s="30" t="s">
        <v>70</v>
      </c>
      <c r="I14" s="31">
        <v>94600000</v>
      </c>
      <c r="J14" s="31">
        <v>47300000</v>
      </c>
      <c r="K14" s="31">
        <f t="shared" si="1"/>
        <v>141900000</v>
      </c>
      <c r="L14" s="26">
        <v>180</v>
      </c>
      <c r="M14" s="26">
        <f t="shared" si="2"/>
        <v>546</v>
      </c>
      <c r="N14" s="32">
        <v>44426</v>
      </c>
      <c r="O14" s="32">
        <v>44442</v>
      </c>
      <c r="P14" s="26">
        <v>360</v>
      </c>
      <c r="Q14" s="32">
        <v>44988</v>
      </c>
      <c r="R14" s="31">
        <v>94600000</v>
      </c>
      <c r="S14" s="33">
        <f t="shared" si="3"/>
        <v>362</v>
      </c>
      <c r="T14" s="34">
        <f t="shared" si="4"/>
        <v>0.66300366300366298</v>
      </c>
      <c r="U14" s="35">
        <v>94600000</v>
      </c>
      <c r="V14" s="35">
        <f t="shared" si="5"/>
        <v>47300000</v>
      </c>
      <c r="W14" s="26">
        <v>1</v>
      </c>
      <c r="X14" s="36">
        <v>47300000</v>
      </c>
      <c r="Y14" s="36">
        <f t="shared" si="0"/>
        <v>141900000</v>
      </c>
      <c r="Z14" s="26">
        <f t="shared" si="6"/>
        <v>186</v>
      </c>
      <c r="AA14" s="30" t="s">
        <v>71</v>
      </c>
      <c r="AB14" s="26">
        <v>50001049</v>
      </c>
      <c r="AC14" s="30" t="s">
        <v>72</v>
      </c>
      <c r="AD14" s="30" t="s">
        <v>73</v>
      </c>
      <c r="AE14" s="29" t="s">
        <v>74</v>
      </c>
    </row>
    <row r="15" spans="2:31" x14ac:dyDescent="0.25">
      <c r="B15" s="26">
        <v>2021</v>
      </c>
      <c r="C15" s="26">
        <v>210407</v>
      </c>
      <c r="D15" s="27" t="s">
        <v>46</v>
      </c>
      <c r="E15" s="28">
        <v>44797</v>
      </c>
      <c r="F15" s="26">
        <v>900635607</v>
      </c>
      <c r="G15" s="29" t="s">
        <v>75</v>
      </c>
      <c r="H15" s="30" t="s">
        <v>76</v>
      </c>
      <c r="I15" s="31">
        <v>361953000</v>
      </c>
      <c r="J15" s="31">
        <v>0</v>
      </c>
      <c r="K15" s="31">
        <f t="shared" si="1"/>
        <v>361953000</v>
      </c>
      <c r="L15" s="26">
        <v>27</v>
      </c>
      <c r="M15" s="26">
        <f t="shared" si="2"/>
        <v>392</v>
      </c>
      <c r="N15" s="32">
        <v>44440</v>
      </c>
      <c r="O15" s="32">
        <v>44441</v>
      </c>
      <c r="P15" s="26">
        <v>360</v>
      </c>
      <c r="Q15" s="32">
        <v>44833</v>
      </c>
      <c r="R15" s="31">
        <v>361953000</v>
      </c>
      <c r="S15" s="33">
        <f t="shared" si="3"/>
        <v>363</v>
      </c>
      <c r="T15" s="34">
        <f t="shared" si="4"/>
        <v>0.92602040816326525</v>
      </c>
      <c r="U15" s="35">
        <v>20059039</v>
      </c>
      <c r="V15" s="35">
        <f t="shared" si="5"/>
        <v>341893961</v>
      </c>
      <c r="W15" s="26">
        <v>1</v>
      </c>
      <c r="X15" s="36">
        <v>0</v>
      </c>
      <c r="Y15" s="36">
        <f t="shared" si="0"/>
        <v>361953000</v>
      </c>
      <c r="Z15" s="26">
        <f t="shared" si="6"/>
        <v>32</v>
      </c>
      <c r="AA15" s="30" t="s">
        <v>64</v>
      </c>
      <c r="AB15" s="26">
        <v>50001043</v>
      </c>
      <c r="AC15" s="30" t="s">
        <v>65</v>
      </c>
      <c r="AD15" s="30" t="s">
        <v>77</v>
      </c>
      <c r="AE15" s="29" t="s">
        <v>52</v>
      </c>
    </row>
    <row r="16" spans="2:31" x14ac:dyDescent="0.25">
      <c r="B16" s="26">
        <v>2021</v>
      </c>
      <c r="C16" s="26">
        <v>210460</v>
      </c>
      <c r="D16" s="27" t="s">
        <v>46</v>
      </c>
      <c r="E16" s="28">
        <v>44798</v>
      </c>
      <c r="F16" s="26">
        <v>901517788</v>
      </c>
      <c r="G16" s="29" t="s">
        <v>78</v>
      </c>
      <c r="H16" s="30" t="s">
        <v>79</v>
      </c>
      <c r="I16" s="31">
        <v>1091004500</v>
      </c>
      <c r="J16" s="31">
        <v>0</v>
      </c>
      <c r="K16" s="31">
        <f t="shared" si="1"/>
        <v>1091004500</v>
      </c>
      <c r="L16" s="26">
        <v>30</v>
      </c>
      <c r="M16" s="26">
        <f t="shared" si="2"/>
        <v>319</v>
      </c>
      <c r="N16" s="32">
        <v>44466</v>
      </c>
      <c r="O16" s="32">
        <v>44512</v>
      </c>
      <c r="P16" s="26">
        <v>240</v>
      </c>
      <c r="Q16" s="32">
        <v>44831</v>
      </c>
      <c r="R16" s="31">
        <v>1091004500</v>
      </c>
      <c r="S16" s="33">
        <f>_xlfn.DAYS($Q$2,O16)</f>
        <v>292</v>
      </c>
      <c r="T16" s="34">
        <f t="shared" si="4"/>
        <v>0.91536050156739812</v>
      </c>
      <c r="U16" s="35">
        <v>904166170</v>
      </c>
      <c r="V16" s="35">
        <f t="shared" si="5"/>
        <v>186838330</v>
      </c>
      <c r="W16" s="26">
        <v>3</v>
      </c>
      <c r="X16" s="36">
        <v>0</v>
      </c>
      <c r="Y16" s="36">
        <f t="shared" si="0"/>
        <v>1091004500</v>
      </c>
      <c r="Z16" s="26">
        <f t="shared" si="6"/>
        <v>79</v>
      </c>
      <c r="AA16" s="30" t="s">
        <v>80</v>
      </c>
      <c r="AB16" s="26">
        <v>50001067</v>
      </c>
      <c r="AC16" s="30" t="s">
        <v>81</v>
      </c>
      <c r="AD16" s="30" t="s">
        <v>44</v>
      </c>
      <c r="AE16" s="29" t="s">
        <v>82</v>
      </c>
    </row>
    <row r="17" spans="2:31" x14ac:dyDescent="0.25">
      <c r="B17" s="26">
        <v>2021</v>
      </c>
      <c r="C17" s="26">
        <v>210570</v>
      </c>
      <c r="D17" s="27" t="s">
        <v>39</v>
      </c>
      <c r="E17" s="28">
        <v>44797</v>
      </c>
      <c r="F17" s="26">
        <v>830102887</v>
      </c>
      <c r="G17" s="29" t="s">
        <v>83</v>
      </c>
      <c r="H17" s="30" t="s">
        <v>84</v>
      </c>
      <c r="I17" s="31">
        <v>239851902</v>
      </c>
      <c r="J17" s="31">
        <v>119900000</v>
      </c>
      <c r="K17" s="31">
        <f t="shared" si="1"/>
        <v>359751902</v>
      </c>
      <c r="L17" s="26">
        <v>90</v>
      </c>
      <c r="M17" s="26">
        <f t="shared" si="2"/>
        <v>304</v>
      </c>
      <c r="N17" s="32">
        <v>44554</v>
      </c>
      <c r="O17" s="32">
        <v>44585</v>
      </c>
      <c r="P17" s="26">
        <v>210</v>
      </c>
      <c r="Q17" s="32">
        <v>44889</v>
      </c>
      <c r="R17" s="31">
        <v>239851902</v>
      </c>
      <c r="S17" s="33">
        <f t="shared" si="3"/>
        <v>219</v>
      </c>
      <c r="T17" s="34">
        <f t="shared" si="4"/>
        <v>0.72039473684210531</v>
      </c>
      <c r="U17" s="35">
        <v>172551074</v>
      </c>
      <c r="V17" s="35">
        <f t="shared" si="5"/>
        <v>187200828</v>
      </c>
      <c r="W17" s="26">
        <v>3</v>
      </c>
      <c r="X17" s="36">
        <v>119900000</v>
      </c>
      <c r="Y17" s="36">
        <f t="shared" si="0"/>
        <v>359751902</v>
      </c>
      <c r="Z17" s="26">
        <f t="shared" si="6"/>
        <v>94</v>
      </c>
      <c r="AA17" s="30" t="s">
        <v>42</v>
      </c>
      <c r="AB17" s="26">
        <v>50001077</v>
      </c>
      <c r="AC17" s="30" t="s">
        <v>43</v>
      </c>
      <c r="AD17" s="30" t="s">
        <v>51</v>
      </c>
      <c r="AE17" s="29" t="s">
        <v>82</v>
      </c>
    </row>
    <row r="18" spans="2:31" x14ac:dyDescent="0.25">
      <c r="B18" s="26">
        <v>2021</v>
      </c>
      <c r="C18" s="26">
        <v>210573</v>
      </c>
      <c r="D18" s="27" t="s">
        <v>39</v>
      </c>
      <c r="E18" s="28">
        <v>44781</v>
      </c>
      <c r="F18" s="26">
        <v>830078090</v>
      </c>
      <c r="G18" s="29" t="s">
        <v>85</v>
      </c>
      <c r="H18" s="30" t="s">
        <v>86</v>
      </c>
      <c r="I18" s="31">
        <v>204995640</v>
      </c>
      <c r="J18" s="31">
        <v>102497819</v>
      </c>
      <c r="K18" s="31">
        <f t="shared" si="1"/>
        <v>307493459</v>
      </c>
      <c r="L18" s="26">
        <v>105</v>
      </c>
      <c r="M18" s="26">
        <f t="shared" si="2"/>
        <v>319</v>
      </c>
      <c r="N18" s="32">
        <v>44558</v>
      </c>
      <c r="O18" s="32">
        <v>44575</v>
      </c>
      <c r="P18" s="26">
        <v>210</v>
      </c>
      <c r="Q18" s="32">
        <v>44894</v>
      </c>
      <c r="R18" s="31">
        <v>204995640</v>
      </c>
      <c r="S18" s="33">
        <f t="shared" si="3"/>
        <v>229</v>
      </c>
      <c r="T18" s="34">
        <f t="shared" si="4"/>
        <v>0.7178683385579937</v>
      </c>
      <c r="U18" s="35">
        <v>192305434</v>
      </c>
      <c r="V18" s="35">
        <f t="shared" si="5"/>
        <v>115188025</v>
      </c>
      <c r="W18" s="26">
        <v>1</v>
      </c>
      <c r="X18" s="36">
        <v>102497819</v>
      </c>
      <c r="Y18" s="36">
        <f t="shared" si="0"/>
        <v>307493459</v>
      </c>
      <c r="Z18" s="26">
        <f t="shared" si="6"/>
        <v>109</v>
      </c>
      <c r="AA18" s="30" t="s">
        <v>49</v>
      </c>
      <c r="AB18" s="26">
        <v>50001063</v>
      </c>
      <c r="AC18" s="30" t="s">
        <v>50</v>
      </c>
      <c r="AD18" s="30" t="s">
        <v>77</v>
      </c>
      <c r="AE18" s="29" t="s">
        <v>52</v>
      </c>
    </row>
    <row r="19" spans="2:31" x14ac:dyDescent="0.25">
      <c r="B19" s="26">
        <v>2022</v>
      </c>
      <c r="C19" s="26">
        <v>220016</v>
      </c>
      <c r="D19" s="27" t="s">
        <v>87</v>
      </c>
      <c r="E19" s="28">
        <v>44785</v>
      </c>
      <c r="F19" s="26">
        <v>52934818</v>
      </c>
      <c r="G19" s="29" t="s">
        <v>88</v>
      </c>
      <c r="H19" s="30" t="s">
        <v>89</v>
      </c>
      <c r="I19" s="37">
        <v>78490000</v>
      </c>
      <c r="J19" s="37">
        <v>0</v>
      </c>
      <c r="K19" s="31">
        <f t="shared" si="1"/>
        <v>78490000</v>
      </c>
      <c r="L19" s="26">
        <v>0</v>
      </c>
      <c r="M19" s="26">
        <f t="shared" si="2"/>
        <v>304</v>
      </c>
      <c r="N19" s="32">
        <v>44573</v>
      </c>
      <c r="O19" s="32">
        <v>44580</v>
      </c>
      <c r="P19" s="26">
        <v>300</v>
      </c>
      <c r="Q19" s="32">
        <v>44884</v>
      </c>
      <c r="R19" s="37">
        <v>78490000</v>
      </c>
      <c r="S19" s="33">
        <f t="shared" si="3"/>
        <v>224</v>
      </c>
      <c r="T19" s="34">
        <f t="shared" si="4"/>
        <v>0.73684210526315785</v>
      </c>
      <c r="U19" s="38">
        <v>50233600</v>
      </c>
      <c r="V19" s="38">
        <f t="shared" si="5"/>
        <v>28256400</v>
      </c>
      <c r="W19" s="26">
        <v>0</v>
      </c>
      <c r="X19" s="36">
        <v>0</v>
      </c>
      <c r="Y19" s="36">
        <f t="shared" si="0"/>
        <v>78490000</v>
      </c>
      <c r="Z19" s="26">
        <v>0</v>
      </c>
      <c r="AA19" s="30" t="s">
        <v>90</v>
      </c>
      <c r="AB19" s="26">
        <v>50001034</v>
      </c>
      <c r="AC19" s="30" t="s">
        <v>91</v>
      </c>
      <c r="AD19" s="30" t="s">
        <v>61</v>
      </c>
      <c r="AE19" s="29" t="s">
        <v>45</v>
      </c>
    </row>
    <row r="20" spans="2:31" x14ac:dyDescent="0.25">
      <c r="B20" s="26">
        <v>2022</v>
      </c>
      <c r="C20" s="26">
        <v>220048</v>
      </c>
      <c r="D20" s="27" t="s">
        <v>39</v>
      </c>
      <c r="E20" s="28">
        <v>44775</v>
      </c>
      <c r="F20" s="26">
        <v>1016056057</v>
      </c>
      <c r="G20" s="29" t="s">
        <v>92</v>
      </c>
      <c r="H20" s="30" t="s">
        <v>93</v>
      </c>
      <c r="I20" s="31">
        <v>22799000</v>
      </c>
      <c r="J20" s="31">
        <v>11399500</v>
      </c>
      <c r="K20" s="31">
        <f t="shared" si="1"/>
        <v>34198500</v>
      </c>
      <c r="L20" s="26">
        <v>105</v>
      </c>
      <c r="M20" s="26">
        <f t="shared" si="2"/>
        <v>318</v>
      </c>
      <c r="N20" s="32">
        <v>44576</v>
      </c>
      <c r="O20" s="32">
        <v>44580</v>
      </c>
      <c r="P20" s="26">
        <v>210</v>
      </c>
      <c r="Q20" s="32">
        <v>44898</v>
      </c>
      <c r="R20" s="31">
        <v>22799000</v>
      </c>
      <c r="S20" s="33">
        <f t="shared" si="3"/>
        <v>224</v>
      </c>
      <c r="T20" s="34">
        <f t="shared" si="4"/>
        <v>0.70440251572327039</v>
      </c>
      <c r="U20" s="38">
        <v>20844800</v>
      </c>
      <c r="V20" s="38">
        <f t="shared" si="5"/>
        <v>13353700</v>
      </c>
      <c r="W20" s="26">
        <v>1</v>
      </c>
      <c r="X20" s="36">
        <v>11399500</v>
      </c>
      <c r="Y20" s="36">
        <f t="shared" si="0"/>
        <v>34198500</v>
      </c>
      <c r="Z20" s="26">
        <f t="shared" si="6"/>
        <v>108</v>
      </c>
      <c r="AA20" s="30" t="s">
        <v>90</v>
      </c>
      <c r="AB20" s="26">
        <v>50001033</v>
      </c>
      <c r="AC20" s="30" t="s">
        <v>94</v>
      </c>
      <c r="AD20" s="30" t="s">
        <v>61</v>
      </c>
      <c r="AE20" s="29" t="s">
        <v>45</v>
      </c>
    </row>
    <row r="21" spans="2:31" x14ac:dyDescent="0.25">
      <c r="B21" s="26">
        <v>2022</v>
      </c>
      <c r="C21" s="26">
        <v>220049</v>
      </c>
      <c r="D21" s="27" t="s">
        <v>39</v>
      </c>
      <c r="E21" s="28">
        <v>44791</v>
      </c>
      <c r="F21" s="26">
        <v>39762151</v>
      </c>
      <c r="G21" s="29" t="s">
        <v>95</v>
      </c>
      <c r="H21" s="30" t="s">
        <v>96</v>
      </c>
      <c r="I21" s="31">
        <v>42227500</v>
      </c>
      <c r="J21" s="31">
        <v>8593666</v>
      </c>
      <c r="K21" s="31">
        <f t="shared" si="1"/>
        <v>50821166</v>
      </c>
      <c r="L21" s="26">
        <v>58</v>
      </c>
      <c r="M21" s="26">
        <f t="shared" si="2"/>
        <v>346</v>
      </c>
      <c r="N21" s="32">
        <v>44573</v>
      </c>
      <c r="O21" s="32">
        <v>44580</v>
      </c>
      <c r="P21" s="26">
        <v>285</v>
      </c>
      <c r="Q21" s="32">
        <v>44926</v>
      </c>
      <c r="R21" s="31">
        <v>42227500</v>
      </c>
      <c r="S21" s="33">
        <f t="shared" si="3"/>
        <v>224</v>
      </c>
      <c r="T21" s="34">
        <f t="shared" si="4"/>
        <v>0.64739884393063585</v>
      </c>
      <c r="U21" s="38">
        <v>28448000</v>
      </c>
      <c r="V21" s="38">
        <f t="shared" si="5"/>
        <v>22373166</v>
      </c>
      <c r="W21" s="26">
        <v>1</v>
      </c>
      <c r="X21" s="36">
        <v>8593666</v>
      </c>
      <c r="Y21" s="36">
        <f t="shared" si="0"/>
        <v>50821166</v>
      </c>
      <c r="Z21" s="26">
        <f t="shared" si="6"/>
        <v>61</v>
      </c>
      <c r="AA21" s="30" t="s">
        <v>97</v>
      </c>
      <c r="AB21" s="26">
        <v>50001003</v>
      </c>
      <c r="AC21" s="30" t="s">
        <v>98</v>
      </c>
      <c r="AD21" s="30" t="s">
        <v>61</v>
      </c>
      <c r="AE21" s="29" t="s">
        <v>45</v>
      </c>
    </row>
    <row r="22" spans="2:31" x14ac:dyDescent="0.25">
      <c r="B22" s="26">
        <v>2022</v>
      </c>
      <c r="C22" s="26">
        <v>220058</v>
      </c>
      <c r="D22" s="27" t="s">
        <v>39</v>
      </c>
      <c r="E22" s="28">
        <v>44774</v>
      </c>
      <c r="F22" s="26">
        <v>1010014681</v>
      </c>
      <c r="G22" s="29" t="s">
        <v>99</v>
      </c>
      <c r="H22" s="30" t="s">
        <v>100</v>
      </c>
      <c r="I22" s="31">
        <v>35827000</v>
      </c>
      <c r="J22" s="31">
        <v>2497033</v>
      </c>
      <c r="K22" s="31">
        <f t="shared" si="1"/>
        <v>38324033</v>
      </c>
      <c r="L22" s="26">
        <v>23</v>
      </c>
      <c r="M22" s="26">
        <f t="shared" si="2"/>
        <v>357</v>
      </c>
      <c r="N22" s="32">
        <v>44573</v>
      </c>
      <c r="O22" s="32">
        <v>44582</v>
      </c>
      <c r="P22" s="26">
        <v>330</v>
      </c>
      <c r="Q22" s="32">
        <v>44939</v>
      </c>
      <c r="R22" s="31">
        <v>35827000</v>
      </c>
      <c r="S22" s="33">
        <f t="shared" si="3"/>
        <v>222</v>
      </c>
      <c r="T22" s="34">
        <f t="shared" si="4"/>
        <v>0.62184873949579833</v>
      </c>
      <c r="U22" s="38">
        <v>20627667</v>
      </c>
      <c r="V22" s="38">
        <f t="shared" si="5"/>
        <v>17696366</v>
      </c>
      <c r="W22" s="26">
        <v>1</v>
      </c>
      <c r="X22" s="36">
        <v>2497033</v>
      </c>
      <c r="Y22" s="36">
        <f t="shared" si="0"/>
        <v>38324033</v>
      </c>
      <c r="Z22" s="26">
        <f t="shared" si="6"/>
        <v>27</v>
      </c>
      <c r="AA22" s="30" t="s">
        <v>97</v>
      </c>
      <c r="AB22" s="26">
        <v>50001003</v>
      </c>
      <c r="AC22" s="30" t="s">
        <v>98</v>
      </c>
      <c r="AD22" s="30" t="s">
        <v>61</v>
      </c>
      <c r="AE22" s="29" t="s">
        <v>45</v>
      </c>
    </row>
    <row r="23" spans="2:31" x14ac:dyDescent="0.25">
      <c r="B23" s="26">
        <v>2022</v>
      </c>
      <c r="C23" s="26">
        <v>220061</v>
      </c>
      <c r="D23" s="27" t="s">
        <v>39</v>
      </c>
      <c r="E23" s="28">
        <v>44796</v>
      </c>
      <c r="F23" s="26">
        <v>79520639</v>
      </c>
      <c r="G23" s="29" t="s">
        <v>101</v>
      </c>
      <c r="H23" s="30" t="s">
        <v>102</v>
      </c>
      <c r="I23" s="31">
        <v>56520000</v>
      </c>
      <c r="J23" s="31">
        <v>15072000</v>
      </c>
      <c r="K23" s="31">
        <f t="shared" si="1"/>
        <v>71592000</v>
      </c>
      <c r="L23" s="26">
        <v>72</v>
      </c>
      <c r="M23" s="26">
        <f t="shared" si="2"/>
        <v>346</v>
      </c>
      <c r="N23" s="32">
        <v>44574</v>
      </c>
      <c r="O23" s="32">
        <v>44580</v>
      </c>
      <c r="P23" s="26">
        <v>270</v>
      </c>
      <c r="Q23" s="32">
        <v>44926</v>
      </c>
      <c r="R23" s="31">
        <v>56520000</v>
      </c>
      <c r="S23" s="33">
        <f t="shared" si="3"/>
        <v>224</v>
      </c>
      <c r="T23" s="34">
        <f t="shared" si="4"/>
        <v>0.64739884393063585</v>
      </c>
      <c r="U23" s="38">
        <v>40192000</v>
      </c>
      <c r="V23" s="38">
        <f t="shared" si="5"/>
        <v>31400000</v>
      </c>
      <c r="W23" s="26">
        <v>1</v>
      </c>
      <c r="X23" s="36">
        <v>15072000</v>
      </c>
      <c r="Y23" s="36">
        <f t="shared" si="0"/>
        <v>71592000</v>
      </c>
      <c r="Z23" s="26">
        <f t="shared" si="6"/>
        <v>76</v>
      </c>
      <c r="AA23" s="30" t="s">
        <v>97</v>
      </c>
      <c r="AB23" s="26">
        <v>50001003</v>
      </c>
      <c r="AC23" s="30" t="s">
        <v>98</v>
      </c>
      <c r="AD23" s="30" t="s">
        <v>61</v>
      </c>
      <c r="AE23" s="29" t="s">
        <v>45</v>
      </c>
    </row>
    <row r="24" spans="2:31" x14ac:dyDescent="0.25">
      <c r="B24" s="26">
        <v>2022</v>
      </c>
      <c r="C24" s="26">
        <v>220074</v>
      </c>
      <c r="D24" s="27" t="s">
        <v>87</v>
      </c>
      <c r="E24" s="28" t="s">
        <v>103</v>
      </c>
      <c r="F24" s="26">
        <v>1000969475</v>
      </c>
      <c r="G24" s="29" t="s">
        <v>104</v>
      </c>
      <c r="H24" s="30" t="s">
        <v>105</v>
      </c>
      <c r="I24" s="31">
        <v>26749000</v>
      </c>
      <c r="J24" s="31">
        <v>0</v>
      </c>
      <c r="K24" s="31">
        <f t="shared" si="1"/>
        <v>26749000</v>
      </c>
      <c r="L24" s="26">
        <v>0</v>
      </c>
      <c r="M24" s="26">
        <f t="shared" si="2"/>
        <v>349</v>
      </c>
      <c r="N24" s="32">
        <v>44573</v>
      </c>
      <c r="O24" s="32">
        <v>44574</v>
      </c>
      <c r="P24" s="26">
        <v>349</v>
      </c>
      <c r="Q24" s="32">
        <v>44923</v>
      </c>
      <c r="R24" s="31">
        <v>26749000</v>
      </c>
      <c r="S24" s="33">
        <f t="shared" si="3"/>
        <v>230</v>
      </c>
      <c r="T24" s="34">
        <f t="shared" si="4"/>
        <v>0.65902578796561606</v>
      </c>
      <c r="U24" s="38">
        <v>15274067</v>
      </c>
      <c r="V24" s="38">
        <f t="shared" si="5"/>
        <v>11474933</v>
      </c>
      <c r="W24" s="26">
        <v>0</v>
      </c>
      <c r="X24" s="36">
        <v>0</v>
      </c>
      <c r="Y24" s="36">
        <f t="shared" si="0"/>
        <v>26749000</v>
      </c>
      <c r="Z24" s="26">
        <v>0</v>
      </c>
      <c r="AA24" s="30" t="s">
        <v>106</v>
      </c>
      <c r="AB24" s="26">
        <v>50001000</v>
      </c>
      <c r="AC24" s="30" t="s">
        <v>107</v>
      </c>
      <c r="AD24" s="30" t="s">
        <v>61</v>
      </c>
      <c r="AE24" s="29" t="s">
        <v>108</v>
      </c>
    </row>
    <row r="25" spans="2:31" x14ac:dyDescent="0.25">
      <c r="B25" s="26">
        <v>2022</v>
      </c>
      <c r="C25" s="26">
        <v>220103</v>
      </c>
      <c r="D25" s="27" t="s">
        <v>39</v>
      </c>
      <c r="E25" s="28">
        <v>44791</v>
      </c>
      <c r="F25" s="26">
        <v>79947142</v>
      </c>
      <c r="G25" s="29" t="s">
        <v>109</v>
      </c>
      <c r="H25" s="30" t="s">
        <v>110</v>
      </c>
      <c r="I25" s="31">
        <v>46520000</v>
      </c>
      <c r="J25" s="31">
        <v>6357734</v>
      </c>
      <c r="K25" s="31">
        <f t="shared" si="1"/>
        <v>52877734</v>
      </c>
      <c r="L25" s="26">
        <v>41</v>
      </c>
      <c r="M25" s="26">
        <f t="shared" si="2"/>
        <v>345</v>
      </c>
      <c r="N25" s="32">
        <v>44574</v>
      </c>
      <c r="O25" s="32">
        <v>44581</v>
      </c>
      <c r="P25" s="26">
        <v>300</v>
      </c>
      <c r="Q25" s="32">
        <v>44926</v>
      </c>
      <c r="R25" s="31">
        <v>46520000</v>
      </c>
      <c r="S25" s="33">
        <f t="shared" si="3"/>
        <v>223</v>
      </c>
      <c r="T25" s="34">
        <f t="shared" si="4"/>
        <v>0.6463768115942029</v>
      </c>
      <c r="U25" s="38">
        <v>29617733</v>
      </c>
      <c r="V25" s="38">
        <f t="shared" si="5"/>
        <v>23260001</v>
      </c>
      <c r="W25" s="26">
        <v>1</v>
      </c>
      <c r="X25" s="36">
        <v>6357734</v>
      </c>
      <c r="Y25" s="36">
        <f t="shared" si="0"/>
        <v>52877734</v>
      </c>
      <c r="Z25" s="26">
        <f t="shared" si="6"/>
        <v>45</v>
      </c>
      <c r="AA25" s="30" t="s">
        <v>97</v>
      </c>
      <c r="AB25" s="26">
        <v>50001003</v>
      </c>
      <c r="AC25" s="30" t="s">
        <v>98</v>
      </c>
      <c r="AD25" s="30" t="s">
        <v>61</v>
      </c>
      <c r="AE25" s="29" t="s">
        <v>45</v>
      </c>
    </row>
    <row r="26" spans="2:31" x14ac:dyDescent="0.25">
      <c r="B26" s="26">
        <v>2022</v>
      </c>
      <c r="C26" s="26">
        <v>220114</v>
      </c>
      <c r="D26" s="27" t="s">
        <v>39</v>
      </c>
      <c r="E26" s="28">
        <v>44803</v>
      </c>
      <c r="F26" s="26">
        <v>51982300</v>
      </c>
      <c r="G26" s="29" t="s">
        <v>111</v>
      </c>
      <c r="H26" s="30" t="s">
        <v>112</v>
      </c>
      <c r="I26" s="31">
        <v>58617000</v>
      </c>
      <c r="J26" s="31">
        <v>15197000</v>
      </c>
      <c r="K26" s="31">
        <f t="shared" si="1"/>
        <v>73814000</v>
      </c>
      <c r="L26" s="26">
        <v>70</v>
      </c>
      <c r="M26" s="26">
        <f t="shared" si="2"/>
        <v>344</v>
      </c>
      <c r="N26" s="32">
        <v>44575</v>
      </c>
      <c r="O26" s="32">
        <v>44582</v>
      </c>
      <c r="P26" s="26">
        <v>270</v>
      </c>
      <c r="Q26" s="32">
        <v>44926</v>
      </c>
      <c r="R26" s="31">
        <v>58617000</v>
      </c>
      <c r="S26" s="33">
        <f t="shared" si="3"/>
        <v>222</v>
      </c>
      <c r="T26" s="34">
        <f t="shared" si="4"/>
        <v>0.64534883720930236</v>
      </c>
      <c r="U26" s="38">
        <v>41249000</v>
      </c>
      <c r="V26" s="38">
        <f t="shared" si="5"/>
        <v>32565000</v>
      </c>
      <c r="W26" s="26">
        <v>1</v>
      </c>
      <c r="X26" s="36">
        <v>15197000</v>
      </c>
      <c r="Y26" s="36">
        <f t="shared" si="0"/>
        <v>73814000</v>
      </c>
      <c r="Z26" s="26">
        <f t="shared" si="6"/>
        <v>74</v>
      </c>
      <c r="AA26" s="30" t="s">
        <v>97</v>
      </c>
      <c r="AB26" s="26">
        <v>50001003</v>
      </c>
      <c r="AC26" s="30" t="s">
        <v>98</v>
      </c>
      <c r="AD26" s="30" t="s">
        <v>61</v>
      </c>
      <c r="AE26" s="29" t="s">
        <v>45</v>
      </c>
    </row>
    <row r="27" spans="2:31" x14ac:dyDescent="0.25">
      <c r="B27" s="26">
        <v>2022</v>
      </c>
      <c r="C27" s="26">
        <v>220151</v>
      </c>
      <c r="D27" s="27" t="s">
        <v>87</v>
      </c>
      <c r="E27" s="28" t="s">
        <v>103</v>
      </c>
      <c r="F27" s="26">
        <v>1013639076</v>
      </c>
      <c r="G27" s="29" t="s">
        <v>113</v>
      </c>
      <c r="H27" s="30" t="s">
        <v>114</v>
      </c>
      <c r="I27" s="31">
        <v>55821000</v>
      </c>
      <c r="J27" s="31">
        <v>0</v>
      </c>
      <c r="K27" s="31">
        <f t="shared" si="1"/>
        <v>55821000</v>
      </c>
      <c r="L27" s="26">
        <v>0</v>
      </c>
      <c r="M27" s="26">
        <f t="shared" si="2"/>
        <v>347</v>
      </c>
      <c r="N27" s="32">
        <v>44575</v>
      </c>
      <c r="O27" s="32">
        <v>44579</v>
      </c>
      <c r="P27" s="26">
        <v>347</v>
      </c>
      <c r="Q27" s="32">
        <v>44926</v>
      </c>
      <c r="R27" s="31">
        <v>55821000</v>
      </c>
      <c r="S27" s="33">
        <f t="shared" si="3"/>
        <v>225</v>
      </c>
      <c r="T27" s="34">
        <f t="shared" si="4"/>
        <v>0.64841498559077815</v>
      </c>
      <c r="U27" s="38">
        <v>26373400</v>
      </c>
      <c r="V27" s="38">
        <f t="shared" si="5"/>
        <v>29447600</v>
      </c>
      <c r="W27" s="26">
        <v>0</v>
      </c>
      <c r="X27" s="36">
        <v>0</v>
      </c>
      <c r="Y27" s="36">
        <f t="shared" si="0"/>
        <v>55821000</v>
      </c>
      <c r="Z27" s="26">
        <f t="shared" si="6"/>
        <v>0</v>
      </c>
      <c r="AA27" s="30" t="s">
        <v>106</v>
      </c>
      <c r="AB27" s="26">
        <v>50001000</v>
      </c>
      <c r="AC27" s="30" t="s">
        <v>107</v>
      </c>
      <c r="AD27" s="30" t="s">
        <v>61</v>
      </c>
      <c r="AE27" s="29" t="s">
        <v>45</v>
      </c>
    </row>
    <row r="28" spans="2:31" x14ac:dyDescent="0.25">
      <c r="B28" s="26">
        <v>2022</v>
      </c>
      <c r="C28" s="26">
        <v>220160</v>
      </c>
      <c r="D28" s="27" t="s">
        <v>87</v>
      </c>
      <c r="E28" s="28" t="s">
        <v>103</v>
      </c>
      <c r="F28" s="26">
        <v>52118972</v>
      </c>
      <c r="G28" s="29" t="s">
        <v>115</v>
      </c>
      <c r="H28" s="30" t="s">
        <v>116</v>
      </c>
      <c r="I28" s="31">
        <v>53498000</v>
      </c>
      <c r="J28" s="31">
        <v>0</v>
      </c>
      <c r="K28" s="31">
        <f t="shared" si="1"/>
        <v>53498000</v>
      </c>
      <c r="L28" s="26">
        <v>0</v>
      </c>
      <c r="M28" s="26">
        <f t="shared" si="2"/>
        <v>340</v>
      </c>
      <c r="N28" s="32">
        <v>44575</v>
      </c>
      <c r="O28" s="32">
        <v>44586</v>
      </c>
      <c r="P28" s="26">
        <v>340</v>
      </c>
      <c r="Q28" s="32">
        <v>44926</v>
      </c>
      <c r="R28" s="31">
        <v>53498000</v>
      </c>
      <c r="S28" s="33">
        <f t="shared" si="3"/>
        <v>218</v>
      </c>
      <c r="T28" s="34">
        <f t="shared" si="4"/>
        <v>0.64117647058823535</v>
      </c>
      <c r="U28" s="38">
        <v>24190400</v>
      </c>
      <c r="V28" s="38">
        <f t="shared" si="5"/>
        <v>29307600</v>
      </c>
      <c r="W28" s="26">
        <v>0</v>
      </c>
      <c r="X28" s="36">
        <v>0</v>
      </c>
      <c r="Y28" s="36">
        <f t="shared" si="0"/>
        <v>53498000</v>
      </c>
      <c r="Z28" s="26">
        <v>0</v>
      </c>
      <c r="AA28" s="30" t="s">
        <v>106</v>
      </c>
      <c r="AB28" s="26">
        <v>50001000</v>
      </c>
      <c r="AC28" s="30" t="s">
        <v>107</v>
      </c>
      <c r="AD28" s="30" t="s">
        <v>61</v>
      </c>
      <c r="AE28" s="29" t="s">
        <v>45</v>
      </c>
    </row>
    <row r="29" spans="2:31" x14ac:dyDescent="0.25">
      <c r="B29" s="26">
        <v>2022</v>
      </c>
      <c r="C29" s="26">
        <v>220191</v>
      </c>
      <c r="D29" s="27" t="s">
        <v>87</v>
      </c>
      <c r="E29" s="28" t="s">
        <v>103</v>
      </c>
      <c r="F29" s="26">
        <v>79465385</v>
      </c>
      <c r="G29" s="29" t="s">
        <v>117</v>
      </c>
      <c r="H29" s="30" t="s">
        <v>118</v>
      </c>
      <c r="I29" s="31">
        <v>74195000</v>
      </c>
      <c r="J29" s="31">
        <v>0</v>
      </c>
      <c r="K29" s="31">
        <f t="shared" si="1"/>
        <v>74195000</v>
      </c>
      <c r="L29" s="26">
        <v>0</v>
      </c>
      <c r="M29" s="26">
        <f t="shared" si="2"/>
        <v>334</v>
      </c>
      <c r="N29" s="32">
        <v>44580</v>
      </c>
      <c r="O29" s="32">
        <v>44582</v>
      </c>
      <c r="P29" s="26">
        <v>334</v>
      </c>
      <c r="Q29" s="32">
        <v>44916</v>
      </c>
      <c r="R29" s="31">
        <v>74195000</v>
      </c>
      <c r="S29" s="33">
        <f t="shared" si="3"/>
        <v>222</v>
      </c>
      <c r="T29" s="34">
        <f t="shared" si="4"/>
        <v>0.66467065868263475</v>
      </c>
      <c r="U29" s="38">
        <v>42718333</v>
      </c>
      <c r="V29" s="38">
        <f t="shared" si="5"/>
        <v>31476667</v>
      </c>
      <c r="W29" s="26">
        <v>0</v>
      </c>
      <c r="X29" s="36">
        <v>0</v>
      </c>
      <c r="Y29" s="36">
        <f t="shared" si="0"/>
        <v>74195000</v>
      </c>
      <c r="Z29" s="26">
        <f t="shared" si="6"/>
        <v>0</v>
      </c>
      <c r="AA29" s="30" t="s">
        <v>119</v>
      </c>
      <c r="AB29" s="26">
        <v>50001018</v>
      </c>
      <c r="AC29" s="30" t="s">
        <v>120</v>
      </c>
      <c r="AD29" s="30" t="s">
        <v>61</v>
      </c>
      <c r="AE29" s="29" t="s">
        <v>45</v>
      </c>
    </row>
    <row r="30" spans="2:31" x14ac:dyDescent="0.25">
      <c r="B30" s="26">
        <v>2022</v>
      </c>
      <c r="C30" s="26">
        <v>220262</v>
      </c>
      <c r="D30" s="27" t="s">
        <v>87</v>
      </c>
      <c r="E30" s="28" t="s">
        <v>103</v>
      </c>
      <c r="F30" s="26">
        <v>52935802</v>
      </c>
      <c r="G30" s="29" t="s">
        <v>121</v>
      </c>
      <c r="H30" s="30" t="s">
        <v>122</v>
      </c>
      <c r="I30" s="31">
        <v>26749000</v>
      </c>
      <c r="J30" s="31">
        <v>0</v>
      </c>
      <c r="K30" s="31">
        <f t="shared" si="1"/>
        <v>26749000</v>
      </c>
      <c r="L30" s="26">
        <v>0</v>
      </c>
      <c r="M30" s="26">
        <f t="shared" si="2"/>
        <v>340</v>
      </c>
      <c r="N30" s="32">
        <v>44582</v>
      </c>
      <c r="O30" s="32">
        <v>44586</v>
      </c>
      <c r="P30" s="26">
        <v>340</v>
      </c>
      <c r="Q30" s="32">
        <v>44926</v>
      </c>
      <c r="R30" s="31">
        <v>26749000</v>
      </c>
      <c r="S30" s="33">
        <f t="shared" si="3"/>
        <v>218</v>
      </c>
      <c r="T30" s="34">
        <f t="shared" si="4"/>
        <v>0.64117647058823535</v>
      </c>
      <c r="U30" s="38">
        <v>11940133</v>
      </c>
      <c r="V30" s="38">
        <f t="shared" si="5"/>
        <v>14808867</v>
      </c>
      <c r="W30" s="26">
        <v>0</v>
      </c>
      <c r="X30" s="36">
        <v>0</v>
      </c>
      <c r="Y30" s="36">
        <f t="shared" si="0"/>
        <v>26749000</v>
      </c>
      <c r="Z30" s="26">
        <f t="shared" si="6"/>
        <v>0</v>
      </c>
      <c r="AA30" s="30" t="s">
        <v>106</v>
      </c>
      <c r="AB30" s="26">
        <v>50001000</v>
      </c>
      <c r="AC30" s="30" t="s">
        <v>107</v>
      </c>
      <c r="AD30" s="30" t="s">
        <v>61</v>
      </c>
      <c r="AE30" s="29" t="s">
        <v>108</v>
      </c>
    </row>
    <row r="31" spans="2:31" x14ac:dyDescent="0.25">
      <c r="B31" s="26">
        <v>2022</v>
      </c>
      <c r="C31" s="26">
        <v>220275</v>
      </c>
      <c r="D31" s="27" t="s">
        <v>87</v>
      </c>
      <c r="E31" s="28" t="s">
        <v>103</v>
      </c>
      <c r="F31" s="26">
        <v>1024511535</v>
      </c>
      <c r="G31" s="29" t="s">
        <v>123</v>
      </c>
      <c r="H31" s="30" t="s">
        <v>122</v>
      </c>
      <c r="I31" s="31">
        <v>26749000</v>
      </c>
      <c r="J31" s="31">
        <v>0</v>
      </c>
      <c r="K31" s="31">
        <f t="shared" si="1"/>
        <v>26749000</v>
      </c>
      <c r="L31" s="26">
        <v>0</v>
      </c>
      <c r="M31" s="26">
        <f t="shared" si="2"/>
        <v>340</v>
      </c>
      <c r="N31" s="32">
        <v>44582</v>
      </c>
      <c r="O31" s="32">
        <v>44586</v>
      </c>
      <c r="P31" s="26">
        <v>340</v>
      </c>
      <c r="Q31" s="32">
        <v>44926</v>
      </c>
      <c r="R31" s="31">
        <v>26749000</v>
      </c>
      <c r="S31" s="33">
        <f t="shared" si="3"/>
        <v>218</v>
      </c>
      <c r="T31" s="34">
        <f t="shared" si="4"/>
        <v>0.64117647058823535</v>
      </c>
      <c r="U31" s="38">
        <v>14266333</v>
      </c>
      <c r="V31" s="38">
        <f t="shared" si="5"/>
        <v>12482667</v>
      </c>
      <c r="W31" s="26">
        <v>0</v>
      </c>
      <c r="X31" s="36">
        <v>0</v>
      </c>
      <c r="Y31" s="36">
        <f t="shared" si="0"/>
        <v>26749000</v>
      </c>
      <c r="Z31" s="26">
        <f t="shared" si="6"/>
        <v>0</v>
      </c>
      <c r="AA31" s="30" t="s">
        <v>106</v>
      </c>
      <c r="AB31" s="26">
        <v>50001000</v>
      </c>
      <c r="AC31" s="30" t="s">
        <v>107</v>
      </c>
      <c r="AD31" s="30" t="s">
        <v>61</v>
      </c>
      <c r="AE31" s="29" t="s">
        <v>108</v>
      </c>
    </row>
    <row r="32" spans="2:31" x14ac:dyDescent="0.25">
      <c r="B32" s="26">
        <v>2022</v>
      </c>
      <c r="C32" s="26">
        <v>220278</v>
      </c>
      <c r="D32" s="27" t="s">
        <v>39</v>
      </c>
      <c r="E32" s="28">
        <v>44774</v>
      </c>
      <c r="F32" s="26">
        <v>1118545389</v>
      </c>
      <c r="G32" s="29" t="s">
        <v>124</v>
      </c>
      <c r="H32" s="30" t="s">
        <v>125</v>
      </c>
      <c r="I32" s="31">
        <v>46871500</v>
      </c>
      <c r="J32" s="31">
        <v>23315567</v>
      </c>
      <c r="K32" s="31">
        <f t="shared" si="1"/>
        <v>70187067</v>
      </c>
      <c r="L32" s="26">
        <v>97</v>
      </c>
      <c r="M32" s="26">
        <f t="shared" si="2"/>
        <v>295</v>
      </c>
      <c r="N32" s="32">
        <v>44585</v>
      </c>
      <c r="O32" s="32">
        <v>44593</v>
      </c>
      <c r="P32" s="26">
        <v>195</v>
      </c>
      <c r="Q32" s="32">
        <v>44888</v>
      </c>
      <c r="R32" s="31">
        <v>46871500</v>
      </c>
      <c r="S32" s="33">
        <f t="shared" si="3"/>
        <v>211</v>
      </c>
      <c r="T32" s="34">
        <f t="shared" si="4"/>
        <v>0.71525423728813564</v>
      </c>
      <c r="U32" s="38">
        <v>43266000</v>
      </c>
      <c r="V32" s="38">
        <f t="shared" si="5"/>
        <v>26921067</v>
      </c>
      <c r="W32" s="26">
        <v>1</v>
      </c>
      <c r="X32" s="36">
        <v>23315567</v>
      </c>
      <c r="Y32" s="36">
        <f t="shared" si="0"/>
        <v>70187067</v>
      </c>
      <c r="Z32" s="26">
        <f t="shared" si="6"/>
        <v>100</v>
      </c>
      <c r="AA32" s="30" t="s">
        <v>126</v>
      </c>
      <c r="AB32" s="26">
        <v>50001002</v>
      </c>
      <c r="AC32" s="30" t="s">
        <v>127</v>
      </c>
      <c r="AD32" s="30" t="s">
        <v>61</v>
      </c>
      <c r="AE32" s="29" t="s">
        <v>45</v>
      </c>
    </row>
    <row r="33" spans="2:31" x14ac:dyDescent="0.25">
      <c r="B33" s="26">
        <v>2022</v>
      </c>
      <c r="C33" s="26">
        <v>220283</v>
      </c>
      <c r="D33" s="27" t="s">
        <v>39</v>
      </c>
      <c r="E33" s="28">
        <v>44782</v>
      </c>
      <c r="F33" s="26">
        <v>1031150439</v>
      </c>
      <c r="G33" s="29" t="s">
        <v>128</v>
      </c>
      <c r="H33" s="30" t="s">
        <v>129</v>
      </c>
      <c r="I33" s="31">
        <v>30238000</v>
      </c>
      <c r="J33" s="31">
        <v>14886400</v>
      </c>
      <c r="K33" s="31">
        <f t="shared" si="1"/>
        <v>45124400</v>
      </c>
      <c r="L33" s="26">
        <v>96</v>
      </c>
      <c r="M33" s="26">
        <f t="shared" si="2"/>
        <v>294</v>
      </c>
      <c r="N33" s="32">
        <v>44586</v>
      </c>
      <c r="O33" s="32">
        <v>44593</v>
      </c>
      <c r="P33" s="26">
        <v>195</v>
      </c>
      <c r="Q33" s="32">
        <v>44887</v>
      </c>
      <c r="R33" s="31">
        <v>30238000</v>
      </c>
      <c r="S33" s="33">
        <f t="shared" si="3"/>
        <v>211</v>
      </c>
      <c r="T33" s="34">
        <f t="shared" si="4"/>
        <v>0.71768707482993199</v>
      </c>
      <c r="U33" s="38">
        <v>27912000</v>
      </c>
      <c r="V33" s="38">
        <f t="shared" si="5"/>
        <v>17212400</v>
      </c>
      <c r="W33" s="26">
        <v>1</v>
      </c>
      <c r="X33" s="36">
        <v>14886400</v>
      </c>
      <c r="Y33" s="36">
        <f t="shared" si="0"/>
        <v>45124400</v>
      </c>
      <c r="Z33" s="26">
        <f t="shared" si="6"/>
        <v>99</v>
      </c>
      <c r="AA33" s="30" t="s">
        <v>126</v>
      </c>
      <c r="AB33" s="26">
        <v>50001002</v>
      </c>
      <c r="AC33" s="30" t="s">
        <v>127</v>
      </c>
      <c r="AD33" s="30" t="s">
        <v>61</v>
      </c>
      <c r="AE33" s="29" t="s">
        <v>45</v>
      </c>
    </row>
    <row r="34" spans="2:31" x14ac:dyDescent="0.25">
      <c r="B34" s="26">
        <v>2022</v>
      </c>
      <c r="C34" s="26">
        <v>220297</v>
      </c>
      <c r="D34" s="27" t="s">
        <v>87</v>
      </c>
      <c r="E34" s="28" t="s">
        <v>103</v>
      </c>
      <c r="F34" s="26">
        <v>1032386156</v>
      </c>
      <c r="G34" s="29" t="s">
        <v>130</v>
      </c>
      <c r="H34" s="30" t="s">
        <v>131</v>
      </c>
      <c r="I34" s="31">
        <v>24192000</v>
      </c>
      <c r="J34" s="31">
        <v>0</v>
      </c>
      <c r="K34" s="31">
        <f t="shared" si="1"/>
        <v>24192000</v>
      </c>
      <c r="L34" s="26">
        <v>0</v>
      </c>
      <c r="M34" s="26">
        <f t="shared" si="2"/>
        <v>273</v>
      </c>
      <c r="N34" s="32">
        <v>44588</v>
      </c>
      <c r="O34" s="32">
        <v>44593</v>
      </c>
      <c r="P34" s="26">
        <v>180</v>
      </c>
      <c r="Q34" s="32">
        <v>44866</v>
      </c>
      <c r="R34" s="31">
        <v>24192000</v>
      </c>
      <c r="S34" s="33">
        <f>_xlfn.DAYS($Q$2,O34)</f>
        <v>211</v>
      </c>
      <c r="T34" s="34">
        <f t="shared" si="4"/>
        <v>0.77289377289377292</v>
      </c>
      <c r="U34" s="38">
        <v>24192000</v>
      </c>
      <c r="V34" s="38">
        <f t="shared" si="5"/>
        <v>12096000</v>
      </c>
      <c r="W34" s="26">
        <v>1</v>
      </c>
      <c r="X34" s="36">
        <v>12096000</v>
      </c>
      <c r="Y34" s="36">
        <f t="shared" si="0"/>
        <v>36288000</v>
      </c>
      <c r="Z34" s="26">
        <f t="shared" si="6"/>
        <v>93</v>
      </c>
      <c r="AA34" s="30" t="s">
        <v>132</v>
      </c>
      <c r="AB34" s="26">
        <v>50001055</v>
      </c>
      <c r="AC34" s="30" t="s">
        <v>133</v>
      </c>
      <c r="AD34" s="30" t="s">
        <v>61</v>
      </c>
      <c r="AE34" s="29" t="s">
        <v>45</v>
      </c>
    </row>
    <row r="35" spans="2:31" x14ac:dyDescent="0.25">
      <c r="B35" s="26">
        <v>2022</v>
      </c>
      <c r="C35" s="26">
        <v>220304</v>
      </c>
      <c r="D35" s="27" t="s">
        <v>39</v>
      </c>
      <c r="E35" s="28">
        <v>44774</v>
      </c>
      <c r="F35" s="26">
        <v>52749250</v>
      </c>
      <c r="G35" s="29" t="s">
        <v>134</v>
      </c>
      <c r="H35" s="30" t="s">
        <v>135</v>
      </c>
      <c r="I35" s="31">
        <v>18324000</v>
      </c>
      <c r="J35" s="31">
        <v>4581000</v>
      </c>
      <c r="K35" s="31">
        <f t="shared" si="1"/>
        <v>22905000</v>
      </c>
      <c r="L35" s="26">
        <v>45</v>
      </c>
      <c r="M35" s="26">
        <f t="shared" si="2"/>
        <v>226</v>
      </c>
      <c r="N35" s="32">
        <v>44588</v>
      </c>
      <c r="O35" s="32">
        <v>44606</v>
      </c>
      <c r="P35" s="26">
        <v>180</v>
      </c>
      <c r="Q35" s="32">
        <v>44832</v>
      </c>
      <c r="R35" s="31">
        <v>18324000</v>
      </c>
      <c r="S35" s="33">
        <f t="shared" si="3"/>
        <v>198</v>
      </c>
      <c r="T35" s="34">
        <f t="shared" si="4"/>
        <v>0.87610619469026552</v>
      </c>
      <c r="U35" s="38">
        <v>13946600</v>
      </c>
      <c r="V35" s="38">
        <f t="shared" si="5"/>
        <v>8958400</v>
      </c>
      <c r="W35" s="26">
        <v>1</v>
      </c>
      <c r="X35" s="36">
        <v>4581000</v>
      </c>
      <c r="Y35" s="36">
        <f t="shared" si="0"/>
        <v>22905000</v>
      </c>
      <c r="Z35" s="26">
        <f t="shared" si="6"/>
        <v>46</v>
      </c>
      <c r="AA35" s="30" t="s">
        <v>42</v>
      </c>
      <c r="AB35" s="26">
        <v>50001077</v>
      </c>
      <c r="AC35" s="30" t="s">
        <v>43</v>
      </c>
      <c r="AD35" s="30" t="s">
        <v>61</v>
      </c>
      <c r="AE35" s="29" t="s">
        <v>108</v>
      </c>
    </row>
    <row r="36" spans="2:31" x14ac:dyDescent="0.25">
      <c r="B36" s="26">
        <v>2022</v>
      </c>
      <c r="C36" s="26">
        <v>220313</v>
      </c>
      <c r="D36" s="27" t="s">
        <v>39</v>
      </c>
      <c r="E36" s="28">
        <v>44799</v>
      </c>
      <c r="F36" s="26">
        <v>88142842</v>
      </c>
      <c r="G36" s="29" t="s">
        <v>136</v>
      </c>
      <c r="H36" s="30" t="s">
        <v>137</v>
      </c>
      <c r="I36" s="31">
        <v>62798625</v>
      </c>
      <c r="J36" s="31">
        <v>31259760</v>
      </c>
      <c r="K36" s="31">
        <f t="shared" si="1"/>
        <v>94058385</v>
      </c>
      <c r="L36" s="26">
        <v>112</v>
      </c>
      <c r="M36" s="26">
        <f t="shared" si="2"/>
        <v>340</v>
      </c>
      <c r="N36" s="32">
        <v>44588</v>
      </c>
      <c r="O36" s="32">
        <v>44594</v>
      </c>
      <c r="P36" s="26">
        <v>225</v>
      </c>
      <c r="Q36" s="32">
        <v>44934</v>
      </c>
      <c r="R36" s="31">
        <v>62798625</v>
      </c>
      <c r="S36" s="33">
        <f t="shared" si="3"/>
        <v>210</v>
      </c>
      <c r="T36" s="34">
        <f t="shared" si="4"/>
        <v>0.61764705882352944</v>
      </c>
      <c r="U36" s="38">
        <v>49959795</v>
      </c>
      <c r="V36" s="38">
        <f t="shared" si="5"/>
        <v>44098590</v>
      </c>
      <c r="W36" s="26">
        <v>1</v>
      </c>
      <c r="X36" s="36">
        <v>31259760</v>
      </c>
      <c r="Y36" s="36">
        <f t="shared" si="0"/>
        <v>94058385</v>
      </c>
      <c r="Z36" s="26">
        <f t="shared" si="6"/>
        <v>115</v>
      </c>
      <c r="AA36" s="30" t="s">
        <v>126</v>
      </c>
      <c r="AB36" s="26">
        <v>50001002</v>
      </c>
      <c r="AC36" s="30" t="s">
        <v>127</v>
      </c>
      <c r="AD36" s="30" t="s">
        <v>61</v>
      </c>
      <c r="AE36" s="29" t="s">
        <v>45</v>
      </c>
    </row>
    <row r="37" spans="2:31" x14ac:dyDescent="0.25">
      <c r="B37" s="26">
        <v>2022</v>
      </c>
      <c r="C37" s="26">
        <v>220315</v>
      </c>
      <c r="D37" s="27" t="s">
        <v>39</v>
      </c>
      <c r="E37" s="28">
        <v>44775</v>
      </c>
      <c r="F37" s="26">
        <v>1075281413</v>
      </c>
      <c r="G37" s="29" t="s">
        <v>138</v>
      </c>
      <c r="H37" s="30" t="s">
        <v>139</v>
      </c>
      <c r="I37" s="31">
        <v>27912000</v>
      </c>
      <c r="J37" s="31">
        <v>6978000</v>
      </c>
      <c r="K37" s="31">
        <f t="shared" si="1"/>
        <v>34890000</v>
      </c>
      <c r="L37" s="26">
        <v>45</v>
      </c>
      <c r="M37" s="26">
        <f t="shared" si="2"/>
        <v>226</v>
      </c>
      <c r="N37" s="32">
        <v>44588</v>
      </c>
      <c r="O37" s="32">
        <v>44594</v>
      </c>
      <c r="P37" s="26">
        <v>180</v>
      </c>
      <c r="Q37" s="32">
        <v>44820</v>
      </c>
      <c r="R37" s="31">
        <v>27912000</v>
      </c>
      <c r="S37" s="33">
        <f t="shared" si="3"/>
        <v>210</v>
      </c>
      <c r="T37" s="34">
        <f t="shared" si="4"/>
        <v>0.92920353982300885</v>
      </c>
      <c r="U37" s="38">
        <v>27136667</v>
      </c>
      <c r="V37" s="38">
        <f t="shared" si="5"/>
        <v>7753333</v>
      </c>
      <c r="W37" s="26">
        <v>1</v>
      </c>
      <c r="X37" s="36">
        <v>6978000</v>
      </c>
      <c r="Y37" s="36">
        <f t="shared" si="0"/>
        <v>34890000</v>
      </c>
      <c r="Z37" s="26">
        <f t="shared" si="6"/>
        <v>46</v>
      </c>
      <c r="AA37" s="30" t="s">
        <v>42</v>
      </c>
      <c r="AB37" s="26">
        <v>50001077</v>
      </c>
      <c r="AC37" s="30" t="s">
        <v>43</v>
      </c>
      <c r="AD37" s="30" t="s">
        <v>61</v>
      </c>
      <c r="AE37" s="29" t="s">
        <v>45</v>
      </c>
    </row>
    <row r="38" spans="2:31" x14ac:dyDescent="0.25">
      <c r="B38" s="26">
        <v>2022</v>
      </c>
      <c r="C38" s="26">
        <v>220316</v>
      </c>
      <c r="D38" s="27" t="s">
        <v>39</v>
      </c>
      <c r="E38" s="28">
        <v>44776</v>
      </c>
      <c r="F38" s="26">
        <v>1032360774</v>
      </c>
      <c r="G38" s="29" t="s">
        <v>140</v>
      </c>
      <c r="H38" s="30" t="s">
        <v>141</v>
      </c>
      <c r="I38" s="31">
        <v>23574000</v>
      </c>
      <c r="J38" s="31">
        <v>5893500</v>
      </c>
      <c r="K38" s="31">
        <f t="shared" si="1"/>
        <v>29467500</v>
      </c>
      <c r="L38" s="26">
        <v>45</v>
      </c>
      <c r="M38" s="26">
        <f t="shared" si="2"/>
        <v>226</v>
      </c>
      <c r="N38" s="32">
        <v>44588</v>
      </c>
      <c r="O38" s="32">
        <v>44596</v>
      </c>
      <c r="P38" s="26">
        <v>180</v>
      </c>
      <c r="Q38" s="32">
        <v>44822</v>
      </c>
      <c r="R38" s="31">
        <v>23574000</v>
      </c>
      <c r="S38" s="33">
        <f t="shared" si="3"/>
        <v>208</v>
      </c>
      <c r="T38" s="34">
        <f t="shared" si="4"/>
        <v>0.92035398230088494</v>
      </c>
      <c r="U38" s="38">
        <v>23181100</v>
      </c>
      <c r="V38" s="38">
        <f t="shared" si="5"/>
        <v>6286400</v>
      </c>
      <c r="W38" s="26">
        <v>1</v>
      </c>
      <c r="X38" s="36">
        <v>5893500</v>
      </c>
      <c r="Y38" s="36">
        <f t="shared" si="0"/>
        <v>29467500</v>
      </c>
      <c r="Z38" s="26">
        <f t="shared" si="6"/>
        <v>46</v>
      </c>
      <c r="AA38" s="30" t="s">
        <v>42</v>
      </c>
      <c r="AB38" s="26">
        <v>50001077</v>
      </c>
      <c r="AC38" s="30" t="s">
        <v>43</v>
      </c>
      <c r="AD38" s="30" t="s">
        <v>61</v>
      </c>
      <c r="AE38" s="29" t="s">
        <v>45</v>
      </c>
    </row>
    <row r="39" spans="2:31" x14ac:dyDescent="0.25">
      <c r="B39" s="26">
        <v>2022</v>
      </c>
      <c r="C39" s="26">
        <v>220318</v>
      </c>
      <c r="D39" s="27" t="s">
        <v>39</v>
      </c>
      <c r="E39" s="28">
        <v>44775</v>
      </c>
      <c r="F39" s="26">
        <v>52451825</v>
      </c>
      <c r="G39" s="29" t="s">
        <v>142</v>
      </c>
      <c r="H39" s="30" t="s">
        <v>143</v>
      </c>
      <c r="I39" s="31">
        <v>13956000</v>
      </c>
      <c r="J39" s="31">
        <v>3489000</v>
      </c>
      <c r="K39" s="31">
        <f t="shared" si="1"/>
        <v>17445000</v>
      </c>
      <c r="L39" s="26">
        <v>45</v>
      </c>
      <c r="M39" s="26">
        <f t="shared" si="2"/>
        <v>226</v>
      </c>
      <c r="N39" s="32">
        <v>44588</v>
      </c>
      <c r="O39" s="32">
        <v>44600</v>
      </c>
      <c r="P39" s="26">
        <v>180</v>
      </c>
      <c r="Q39" s="32">
        <v>44826</v>
      </c>
      <c r="R39" s="31">
        <v>13956000</v>
      </c>
      <c r="S39" s="33">
        <f t="shared" si="3"/>
        <v>204</v>
      </c>
      <c r="T39" s="34">
        <f t="shared" si="4"/>
        <v>0.90265486725663713</v>
      </c>
      <c r="U39" s="38">
        <v>8761267</v>
      </c>
      <c r="V39" s="38">
        <f t="shared" si="5"/>
        <v>8683733</v>
      </c>
      <c r="W39" s="26">
        <v>1</v>
      </c>
      <c r="X39" s="36">
        <v>3489000</v>
      </c>
      <c r="Y39" s="36">
        <f t="shared" si="0"/>
        <v>17445000</v>
      </c>
      <c r="Z39" s="26">
        <f t="shared" si="6"/>
        <v>46</v>
      </c>
      <c r="AA39" s="30" t="s">
        <v>42</v>
      </c>
      <c r="AB39" s="26">
        <v>50001077</v>
      </c>
      <c r="AC39" s="30" t="s">
        <v>43</v>
      </c>
      <c r="AD39" s="30" t="s">
        <v>61</v>
      </c>
      <c r="AE39" s="29" t="s">
        <v>108</v>
      </c>
    </row>
    <row r="40" spans="2:31" x14ac:dyDescent="0.25">
      <c r="B40" s="26">
        <v>2022</v>
      </c>
      <c r="C40" s="26">
        <v>220322</v>
      </c>
      <c r="D40" s="27" t="s">
        <v>39</v>
      </c>
      <c r="E40" s="28">
        <v>44781</v>
      </c>
      <c r="F40" s="26">
        <v>25165112</v>
      </c>
      <c r="G40" s="29" t="s">
        <v>144</v>
      </c>
      <c r="H40" s="30" t="s">
        <v>145</v>
      </c>
      <c r="I40" s="31">
        <v>32766000</v>
      </c>
      <c r="J40" s="31">
        <v>6202500</v>
      </c>
      <c r="K40" s="31">
        <f t="shared" si="1"/>
        <v>38968500</v>
      </c>
      <c r="L40" s="26">
        <v>34</v>
      </c>
      <c r="M40" s="26">
        <f t="shared" si="2"/>
        <v>216</v>
      </c>
      <c r="N40" s="32">
        <v>44588</v>
      </c>
      <c r="O40" s="32">
        <v>44600</v>
      </c>
      <c r="P40" s="26">
        <v>180</v>
      </c>
      <c r="Q40" s="32">
        <v>44816</v>
      </c>
      <c r="R40" s="31">
        <v>32766000</v>
      </c>
      <c r="S40" s="33">
        <f t="shared" si="3"/>
        <v>204</v>
      </c>
      <c r="T40" s="34">
        <f t="shared" si="4"/>
        <v>0.94444444444444442</v>
      </c>
      <c r="U40" s="38">
        <v>31491766</v>
      </c>
      <c r="V40" s="38">
        <f t="shared" si="5"/>
        <v>7476734</v>
      </c>
      <c r="W40" s="26">
        <v>1</v>
      </c>
      <c r="X40" s="36">
        <v>6202500</v>
      </c>
      <c r="Y40" s="36">
        <f t="shared" si="0"/>
        <v>38968500</v>
      </c>
      <c r="Z40" s="26">
        <f t="shared" si="6"/>
        <v>36</v>
      </c>
      <c r="AA40" s="30" t="s">
        <v>80</v>
      </c>
      <c r="AB40" s="26">
        <v>50001068</v>
      </c>
      <c r="AC40" s="30" t="s">
        <v>146</v>
      </c>
      <c r="AD40" s="30" t="s">
        <v>61</v>
      </c>
      <c r="AE40" s="29" t="s">
        <v>45</v>
      </c>
    </row>
    <row r="41" spans="2:31" x14ac:dyDescent="0.25">
      <c r="B41" s="26">
        <v>2022</v>
      </c>
      <c r="C41" s="26">
        <v>220324</v>
      </c>
      <c r="D41" s="27" t="s">
        <v>39</v>
      </c>
      <c r="E41" s="28">
        <v>44774</v>
      </c>
      <c r="F41" s="26">
        <v>36454156</v>
      </c>
      <c r="G41" s="29" t="s">
        <v>147</v>
      </c>
      <c r="H41" s="30" t="s">
        <v>148</v>
      </c>
      <c r="I41" s="31">
        <v>48786000</v>
      </c>
      <c r="J41" s="31">
        <v>12196500</v>
      </c>
      <c r="K41" s="31">
        <f t="shared" si="1"/>
        <v>60982500</v>
      </c>
      <c r="L41" s="26">
        <v>45</v>
      </c>
      <c r="M41" s="26">
        <f t="shared" si="2"/>
        <v>226</v>
      </c>
      <c r="N41" s="32">
        <v>44589</v>
      </c>
      <c r="O41" s="32">
        <v>44593</v>
      </c>
      <c r="P41" s="26">
        <v>180</v>
      </c>
      <c r="Q41" s="32">
        <v>44819</v>
      </c>
      <c r="R41" s="31">
        <v>48786000</v>
      </c>
      <c r="S41" s="33">
        <f t="shared" si="3"/>
        <v>211</v>
      </c>
      <c r="T41" s="34">
        <f t="shared" si="4"/>
        <v>0.9336283185840708</v>
      </c>
      <c r="U41" s="38">
        <v>40655000</v>
      </c>
      <c r="V41" s="38">
        <f t="shared" si="5"/>
        <v>20327500</v>
      </c>
      <c r="W41" s="26">
        <v>1</v>
      </c>
      <c r="X41" s="36">
        <v>12196500</v>
      </c>
      <c r="Y41" s="36">
        <f t="shared" si="0"/>
        <v>60982500</v>
      </c>
      <c r="Z41" s="26">
        <f t="shared" si="6"/>
        <v>46</v>
      </c>
      <c r="AA41" s="30" t="s">
        <v>42</v>
      </c>
      <c r="AB41" s="26">
        <v>50001077</v>
      </c>
      <c r="AC41" s="30" t="s">
        <v>43</v>
      </c>
      <c r="AD41" s="30" t="s">
        <v>61</v>
      </c>
      <c r="AE41" s="29" t="s">
        <v>45</v>
      </c>
    </row>
    <row r="42" spans="2:31" x14ac:dyDescent="0.25">
      <c r="B42" s="26">
        <v>2022</v>
      </c>
      <c r="C42" s="26">
        <v>220325</v>
      </c>
      <c r="D42" s="27" t="s">
        <v>149</v>
      </c>
      <c r="E42" s="28">
        <v>44803</v>
      </c>
      <c r="F42" s="26">
        <v>900320612</v>
      </c>
      <c r="G42" s="29" t="s">
        <v>150</v>
      </c>
      <c r="H42" s="30" t="s">
        <v>151</v>
      </c>
      <c r="I42" s="31">
        <v>10652948346</v>
      </c>
      <c r="J42" s="31">
        <v>3817832524</v>
      </c>
      <c r="K42" s="31">
        <f t="shared" si="1"/>
        <v>14470780870</v>
      </c>
      <c r="L42" s="26">
        <v>0</v>
      </c>
      <c r="M42" s="26">
        <f t="shared" si="2"/>
        <v>365</v>
      </c>
      <c r="N42" s="32">
        <v>44589</v>
      </c>
      <c r="O42" s="32">
        <v>44623</v>
      </c>
      <c r="P42" s="26">
        <v>365</v>
      </c>
      <c r="Q42" s="32">
        <v>44988</v>
      </c>
      <c r="R42" s="31">
        <v>10652948346</v>
      </c>
      <c r="S42" s="33">
        <f t="shared" si="3"/>
        <v>181</v>
      </c>
      <c r="T42" s="34">
        <f t="shared" si="4"/>
        <v>0.49589041095890413</v>
      </c>
      <c r="U42" s="38">
        <v>2663237087</v>
      </c>
      <c r="V42" s="38">
        <f t="shared" si="5"/>
        <v>11807543783</v>
      </c>
      <c r="W42" s="26">
        <v>1</v>
      </c>
      <c r="X42" s="36">
        <v>3817832524</v>
      </c>
      <c r="Y42" s="36">
        <f t="shared" si="0"/>
        <v>14470780870</v>
      </c>
      <c r="Z42" s="26">
        <f t="shared" si="6"/>
        <v>0</v>
      </c>
      <c r="AA42" s="30" t="s">
        <v>49</v>
      </c>
      <c r="AB42" s="26">
        <v>50001063</v>
      </c>
      <c r="AC42" s="30" t="s">
        <v>50</v>
      </c>
      <c r="AD42" s="30" t="s">
        <v>73</v>
      </c>
      <c r="AE42" s="29" t="s">
        <v>52</v>
      </c>
    </row>
    <row r="43" spans="2:31" x14ac:dyDescent="0.25">
      <c r="B43" s="26">
        <v>2022</v>
      </c>
      <c r="C43" s="26">
        <v>220326</v>
      </c>
      <c r="D43" s="27" t="s">
        <v>87</v>
      </c>
      <c r="E43" s="28" t="s">
        <v>103</v>
      </c>
      <c r="F43" s="26">
        <v>1019136372</v>
      </c>
      <c r="G43" s="29" t="s">
        <v>152</v>
      </c>
      <c r="H43" s="30" t="s">
        <v>153</v>
      </c>
      <c r="I43" s="31">
        <v>11928000</v>
      </c>
      <c r="J43" s="31">
        <v>0</v>
      </c>
      <c r="K43" s="31">
        <f t="shared" si="1"/>
        <v>11928000</v>
      </c>
      <c r="L43" s="26">
        <v>0</v>
      </c>
      <c r="M43" s="26">
        <f t="shared" si="2"/>
        <v>226</v>
      </c>
      <c r="N43" s="32">
        <v>44589</v>
      </c>
      <c r="O43" s="32">
        <v>44594</v>
      </c>
      <c r="P43" s="26">
        <v>180</v>
      </c>
      <c r="Q43" s="32">
        <v>44820</v>
      </c>
      <c r="R43" s="31">
        <v>11928000</v>
      </c>
      <c r="S43" s="33">
        <f>_xlfn.DAYS($Q$2,O43)</f>
        <v>210</v>
      </c>
      <c r="T43" s="34">
        <f t="shared" si="4"/>
        <v>0.92920353982300885</v>
      </c>
      <c r="U43" s="38">
        <v>11861733</v>
      </c>
      <c r="V43" s="38">
        <f t="shared" si="5"/>
        <v>3048267</v>
      </c>
      <c r="W43" s="26">
        <v>1</v>
      </c>
      <c r="X43" s="36">
        <v>2982000</v>
      </c>
      <c r="Y43" s="36">
        <f t="shared" si="0"/>
        <v>14910000</v>
      </c>
      <c r="Z43" s="26">
        <f t="shared" si="6"/>
        <v>46</v>
      </c>
      <c r="AA43" s="30" t="s">
        <v>42</v>
      </c>
      <c r="AB43" s="26">
        <v>50001077</v>
      </c>
      <c r="AC43" s="30" t="s">
        <v>43</v>
      </c>
      <c r="AD43" s="30" t="s">
        <v>61</v>
      </c>
      <c r="AE43" s="29" t="s">
        <v>108</v>
      </c>
    </row>
    <row r="44" spans="2:31" x14ac:dyDescent="0.25">
      <c r="B44" s="26">
        <v>2022</v>
      </c>
      <c r="C44" s="26">
        <v>220328</v>
      </c>
      <c r="D44" s="27" t="s">
        <v>39</v>
      </c>
      <c r="E44" s="28">
        <v>44775</v>
      </c>
      <c r="F44" s="26">
        <v>52094577</v>
      </c>
      <c r="G44" s="29" t="s">
        <v>154</v>
      </c>
      <c r="H44" s="30" t="s">
        <v>155</v>
      </c>
      <c r="I44" s="31">
        <v>19542000</v>
      </c>
      <c r="J44" s="31">
        <v>4885500</v>
      </c>
      <c r="K44" s="31">
        <f t="shared" si="1"/>
        <v>24427500</v>
      </c>
      <c r="L44" s="26">
        <v>45</v>
      </c>
      <c r="M44" s="26">
        <f t="shared" si="2"/>
        <v>226</v>
      </c>
      <c r="N44" s="32">
        <v>44588</v>
      </c>
      <c r="O44" s="32">
        <v>44609</v>
      </c>
      <c r="P44" s="26">
        <v>180</v>
      </c>
      <c r="Q44" s="32">
        <v>44835</v>
      </c>
      <c r="R44" s="31">
        <v>19542000</v>
      </c>
      <c r="S44" s="33">
        <f t="shared" si="3"/>
        <v>195</v>
      </c>
      <c r="T44" s="34">
        <f t="shared" si="4"/>
        <v>0.86283185840707965</v>
      </c>
      <c r="U44" s="38">
        <v>17804933</v>
      </c>
      <c r="V44" s="38">
        <f t="shared" si="5"/>
        <v>6622567</v>
      </c>
      <c r="W44" s="26">
        <v>1</v>
      </c>
      <c r="X44" s="36">
        <v>4885500</v>
      </c>
      <c r="Y44" s="36">
        <f t="shared" si="0"/>
        <v>24427500</v>
      </c>
      <c r="Z44" s="26">
        <f t="shared" si="6"/>
        <v>46</v>
      </c>
      <c r="AA44" s="30" t="s">
        <v>42</v>
      </c>
      <c r="AB44" s="26">
        <v>50001077</v>
      </c>
      <c r="AC44" s="30" t="s">
        <v>43</v>
      </c>
      <c r="AD44" s="30" t="s">
        <v>61</v>
      </c>
      <c r="AE44" s="30" t="s">
        <v>108</v>
      </c>
    </row>
    <row r="45" spans="2:31" x14ac:dyDescent="0.25">
      <c r="B45" s="26">
        <v>2022</v>
      </c>
      <c r="C45" s="26">
        <v>220332</v>
      </c>
      <c r="D45" s="27" t="s">
        <v>39</v>
      </c>
      <c r="E45" s="28">
        <v>44774</v>
      </c>
      <c r="F45" s="39">
        <v>79248096</v>
      </c>
      <c r="G45" s="30" t="s">
        <v>156</v>
      </c>
      <c r="H45" s="30" t="s">
        <v>157</v>
      </c>
      <c r="I45" s="31">
        <v>21402000</v>
      </c>
      <c r="J45" s="31">
        <v>5350500</v>
      </c>
      <c r="K45" s="31">
        <f t="shared" si="1"/>
        <v>26752500</v>
      </c>
      <c r="L45" s="26">
        <v>45</v>
      </c>
      <c r="M45" s="26">
        <f>_xlfn.DAYS(Q45,O45)</f>
        <v>226</v>
      </c>
      <c r="N45" s="32">
        <v>44589</v>
      </c>
      <c r="O45" s="32">
        <v>44594</v>
      </c>
      <c r="P45" s="26">
        <v>180</v>
      </c>
      <c r="Q45" s="32">
        <v>44820</v>
      </c>
      <c r="R45" s="31">
        <v>21402000</v>
      </c>
      <c r="S45" s="33">
        <f t="shared" si="3"/>
        <v>210</v>
      </c>
      <c r="T45" s="34">
        <f t="shared" si="4"/>
        <v>0.92920353982300885</v>
      </c>
      <c r="U45" s="38">
        <v>21283100</v>
      </c>
      <c r="V45" s="38">
        <f t="shared" si="5"/>
        <v>5469400</v>
      </c>
      <c r="W45" s="26">
        <v>1</v>
      </c>
      <c r="X45" s="36">
        <v>5350500</v>
      </c>
      <c r="Y45" s="36">
        <f t="shared" si="0"/>
        <v>26752500</v>
      </c>
      <c r="Z45" s="26">
        <f t="shared" si="6"/>
        <v>46</v>
      </c>
      <c r="AA45" s="30" t="s">
        <v>42</v>
      </c>
      <c r="AB45" s="26">
        <v>50001077</v>
      </c>
      <c r="AC45" s="30" t="s">
        <v>43</v>
      </c>
      <c r="AD45" s="30" t="s">
        <v>61</v>
      </c>
      <c r="AE45" s="29" t="s">
        <v>45</v>
      </c>
    </row>
    <row r="46" spans="2:31" x14ac:dyDescent="0.25">
      <c r="B46" s="26">
        <v>2022</v>
      </c>
      <c r="C46" s="26">
        <v>220333</v>
      </c>
      <c r="D46" s="27" t="s">
        <v>39</v>
      </c>
      <c r="E46" s="28">
        <v>44775</v>
      </c>
      <c r="F46" s="26">
        <v>1010164719</v>
      </c>
      <c r="G46" s="29" t="s">
        <v>158</v>
      </c>
      <c r="H46" s="30" t="s">
        <v>159</v>
      </c>
      <c r="I46" s="31">
        <v>25434000</v>
      </c>
      <c r="J46" s="31">
        <v>6358500</v>
      </c>
      <c r="K46" s="31">
        <f t="shared" si="1"/>
        <v>31792500</v>
      </c>
      <c r="L46" s="26">
        <v>45</v>
      </c>
      <c r="M46" s="26">
        <f>_xlfn.DAYS(Q46,O46)</f>
        <v>226</v>
      </c>
      <c r="N46" s="32">
        <v>44589</v>
      </c>
      <c r="O46" s="32">
        <v>44594</v>
      </c>
      <c r="P46" s="26">
        <v>180</v>
      </c>
      <c r="Q46" s="32">
        <v>44820</v>
      </c>
      <c r="R46" s="31">
        <v>25434000</v>
      </c>
      <c r="S46" s="33">
        <f t="shared" si="3"/>
        <v>210</v>
      </c>
      <c r="T46" s="34">
        <f t="shared" si="4"/>
        <v>0.92920353982300885</v>
      </c>
      <c r="U46" s="38">
        <v>21053700</v>
      </c>
      <c r="V46" s="38">
        <f t="shared" si="5"/>
        <v>10738800</v>
      </c>
      <c r="W46" s="26">
        <v>1</v>
      </c>
      <c r="X46" s="36">
        <v>6358500</v>
      </c>
      <c r="Y46" s="36">
        <f t="shared" si="0"/>
        <v>31792500</v>
      </c>
      <c r="Z46" s="26">
        <f t="shared" si="6"/>
        <v>46</v>
      </c>
      <c r="AA46" s="30" t="s">
        <v>42</v>
      </c>
      <c r="AB46" s="26">
        <v>50001077</v>
      </c>
      <c r="AC46" s="30" t="s">
        <v>43</v>
      </c>
      <c r="AD46" s="30" t="s">
        <v>61</v>
      </c>
      <c r="AE46" s="29" t="s">
        <v>45</v>
      </c>
    </row>
    <row r="47" spans="2:31" x14ac:dyDescent="0.25">
      <c r="B47" s="26">
        <v>2022</v>
      </c>
      <c r="C47" s="26">
        <v>220335</v>
      </c>
      <c r="D47" s="27" t="s">
        <v>39</v>
      </c>
      <c r="E47" s="28">
        <v>44775</v>
      </c>
      <c r="F47" s="26">
        <v>52083205</v>
      </c>
      <c r="G47" s="29" t="s">
        <v>160</v>
      </c>
      <c r="H47" s="30" t="s">
        <v>161</v>
      </c>
      <c r="I47" s="31">
        <v>27912000</v>
      </c>
      <c r="J47" s="31">
        <v>6978000</v>
      </c>
      <c r="K47" s="31">
        <f t="shared" si="1"/>
        <v>34890000</v>
      </c>
      <c r="L47" s="26">
        <v>45</v>
      </c>
      <c r="M47" s="26">
        <f t="shared" si="2"/>
        <v>226</v>
      </c>
      <c r="N47" s="32">
        <v>44589</v>
      </c>
      <c r="O47" s="32">
        <v>44595</v>
      </c>
      <c r="P47" s="26">
        <v>180</v>
      </c>
      <c r="Q47" s="32">
        <v>44821</v>
      </c>
      <c r="R47" s="31">
        <v>27912000</v>
      </c>
      <c r="S47" s="33">
        <f t="shared" si="3"/>
        <v>209</v>
      </c>
      <c r="T47" s="34">
        <f t="shared" si="4"/>
        <v>0.9247787610619469</v>
      </c>
      <c r="U47" s="38">
        <v>27601867</v>
      </c>
      <c r="V47" s="38">
        <f t="shared" si="5"/>
        <v>7288133</v>
      </c>
      <c r="W47" s="26">
        <v>1</v>
      </c>
      <c r="X47" s="36">
        <v>6978000</v>
      </c>
      <c r="Y47" s="36">
        <f t="shared" si="0"/>
        <v>34890000</v>
      </c>
      <c r="Z47" s="26">
        <f t="shared" si="6"/>
        <v>46</v>
      </c>
      <c r="AA47" s="30" t="s">
        <v>42</v>
      </c>
      <c r="AB47" s="26">
        <v>50001077</v>
      </c>
      <c r="AC47" s="30" t="s">
        <v>43</v>
      </c>
      <c r="AD47" s="30" t="s">
        <v>61</v>
      </c>
      <c r="AE47" s="29" t="s">
        <v>45</v>
      </c>
    </row>
    <row r="48" spans="2:31" x14ac:dyDescent="0.25">
      <c r="B48" s="26">
        <v>2022</v>
      </c>
      <c r="C48" s="26">
        <v>220337</v>
      </c>
      <c r="D48" s="27" t="s">
        <v>39</v>
      </c>
      <c r="E48" s="28">
        <v>44775</v>
      </c>
      <c r="F48" s="26">
        <v>52021301</v>
      </c>
      <c r="G48" s="29" t="s">
        <v>162</v>
      </c>
      <c r="H48" s="30" t="s">
        <v>163</v>
      </c>
      <c r="I48" s="31">
        <v>26670000</v>
      </c>
      <c r="J48" s="31">
        <v>6667500</v>
      </c>
      <c r="K48" s="31">
        <f t="shared" si="1"/>
        <v>33337500</v>
      </c>
      <c r="L48" s="26">
        <v>45</v>
      </c>
      <c r="M48" s="26">
        <f t="shared" si="2"/>
        <v>226</v>
      </c>
      <c r="N48" s="32">
        <v>44589</v>
      </c>
      <c r="O48" s="32">
        <v>44599</v>
      </c>
      <c r="P48" s="26">
        <v>180</v>
      </c>
      <c r="Q48" s="32">
        <v>44825</v>
      </c>
      <c r="R48" s="31">
        <v>26670000</v>
      </c>
      <c r="S48" s="33">
        <f t="shared" si="3"/>
        <v>205</v>
      </c>
      <c r="T48" s="34">
        <f t="shared" si="4"/>
        <v>0.90707964601769908</v>
      </c>
      <c r="U48" s="38">
        <v>21336000</v>
      </c>
      <c r="V48" s="38">
        <f t="shared" si="5"/>
        <v>12001500</v>
      </c>
      <c r="W48" s="26">
        <v>1</v>
      </c>
      <c r="X48" s="36">
        <v>6667500</v>
      </c>
      <c r="Y48" s="36">
        <f t="shared" si="0"/>
        <v>33337500</v>
      </c>
      <c r="Z48" s="26">
        <f t="shared" si="6"/>
        <v>46</v>
      </c>
      <c r="AA48" s="30" t="s">
        <v>42</v>
      </c>
      <c r="AB48" s="26">
        <v>50001077</v>
      </c>
      <c r="AC48" s="30" t="s">
        <v>43</v>
      </c>
      <c r="AD48" s="30" t="s">
        <v>61</v>
      </c>
      <c r="AE48" s="29" t="s">
        <v>45</v>
      </c>
    </row>
    <row r="49" spans="2:31" x14ac:dyDescent="0.25">
      <c r="B49" s="26">
        <v>2022</v>
      </c>
      <c r="C49" s="26">
        <v>220339</v>
      </c>
      <c r="D49" s="27" t="s">
        <v>39</v>
      </c>
      <c r="E49" s="28">
        <v>44777</v>
      </c>
      <c r="F49" s="26">
        <v>1026287473</v>
      </c>
      <c r="G49" s="29" t="s">
        <v>164</v>
      </c>
      <c r="H49" s="30" t="s">
        <v>165</v>
      </c>
      <c r="I49" s="31">
        <v>44658000</v>
      </c>
      <c r="J49" s="31">
        <v>11164500</v>
      </c>
      <c r="K49" s="31">
        <f t="shared" si="1"/>
        <v>55822500</v>
      </c>
      <c r="L49" s="26">
        <v>45</v>
      </c>
      <c r="M49" s="26">
        <f t="shared" si="2"/>
        <v>226</v>
      </c>
      <c r="N49" s="32">
        <v>44589</v>
      </c>
      <c r="O49" s="32">
        <v>44596</v>
      </c>
      <c r="P49" s="26">
        <v>180</v>
      </c>
      <c r="Q49" s="32">
        <v>44822</v>
      </c>
      <c r="R49" s="31">
        <v>44658000</v>
      </c>
      <c r="S49" s="33">
        <f t="shared" si="3"/>
        <v>208</v>
      </c>
      <c r="T49" s="34">
        <f t="shared" si="4"/>
        <v>0.92035398230088494</v>
      </c>
      <c r="U49" s="38">
        <v>43913700</v>
      </c>
      <c r="V49" s="38">
        <f t="shared" si="5"/>
        <v>11908800</v>
      </c>
      <c r="W49" s="26">
        <v>1</v>
      </c>
      <c r="X49" s="36">
        <v>11164500</v>
      </c>
      <c r="Y49" s="36">
        <f t="shared" si="0"/>
        <v>55822500</v>
      </c>
      <c r="Z49" s="26">
        <f t="shared" si="6"/>
        <v>46</v>
      </c>
      <c r="AA49" s="30" t="s">
        <v>42</v>
      </c>
      <c r="AB49" s="26">
        <v>50001077</v>
      </c>
      <c r="AC49" s="30" t="s">
        <v>43</v>
      </c>
      <c r="AD49" s="30" t="s">
        <v>61</v>
      </c>
      <c r="AE49" s="29" t="s">
        <v>45</v>
      </c>
    </row>
    <row r="50" spans="2:31" x14ac:dyDescent="0.25">
      <c r="B50" s="26">
        <v>2022</v>
      </c>
      <c r="C50" s="26">
        <v>220343</v>
      </c>
      <c r="D50" s="27" t="s">
        <v>39</v>
      </c>
      <c r="E50" s="28">
        <v>44776</v>
      </c>
      <c r="F50" s="26">
        <v>1026251329</v>
      </c>
      <c r="G50" s="29" t="s">
        <v>166</v>
      </c>
      <c r="H50" s="30" t="s">
        <v>167</v>
      </c>
      <c r="I50" s="31">
        <v>33960000</v>
      </c>
      <c r="J50" s="31">
        <v>8490000</v>
      </c>
      <c r="K50" s="31">
        <f t="shared" si="1"/>
        <v>42450000</v>
      </c>
      <c r="L50" s="26">
        <v>45</v>
      </c>
      <c r="M50" s="26">
        <f t="shared" si="2"/>
        <v>225</v>
      </c>
      <c r="N50" s="32">
        <v>44589</v>
      </c>
      <c r="O50" s="32">
        <v>44596</v>
      </c>
      <c r="P50" s="26">
        <v>180</v>
      </c>
      <c r="Q50" s="32">
        <v>44821</v>
      </c>
      <c r="R50" s="31">
        <v>33960000</v>
      </c>
      <c r="S50" s="33">
        <f t="shared" si="3"/>
        <v>208</v>
      </c>
      <c r="T50" s="34">
        <f t="shared" si="4"/>
        <v>0.9244444444444444</v>
      </c>
      <c r="U50" s="38">
        <v>22074000</v>
      </c>
      <c r="V50" s="38">
        <f t="shared" si="5"/>
        <v>20376000</v>
      </c>
      <c r="W50" s="26">
        <v>1</v>
      </c>
      <c r="X50" s="36">
        <v>8490000</v>
      </c>
      <c r="Y50" s="36">
        <f t="shared" si="0"/>
        <v>42450000</v>
      </c>
      <c r="Z50" s="26">
        <f t="shared" si="6"/>
        <v>45</v>
      </c>
      <c r="AA50" s="30" t="s">
        <v>42</v>
      </c>
      <c r="AB50" s="26">
        <v>50001077</v>
      </c>
      <c r="AC50" s="30" t="s">
        <v>43</v>
      </c>
      <c r="AD50" s="30" t="s">
        <v>61</v>
      </c>
      <c r="AE50" s="29" t="s">
        <v>45</v>
      </c>
    </row>
    <row r="51" spans="2:31" x14ac:dyDescent="0.25">
      <c r="B51" s="26">
        <v>2022</v>
      </c>
      <c r="C51" s="26">
        <v>220345</v>
      </c>
      <c r="D51" s="27" t="s">
        <v>39</v>
      </c>
      <c r="E51" s="28">
        <v>44782</v>
      </c>
      <c r="F51" s="26">
        <v>40937641</v>
      </c>
      <c r="G51" s="29" t="s">
        <v>168</v>
      </c>
      <c r="H51" s="30" t="s">
        <v>169</v>
      </c>
      <c r="I51" s="31">
        <v>26052000</v>
      </c>
      <c r="J51" s="31">
        <v>6513000</v>
      </c>
      <c r="K51" s="31">
        <f t="shared" si="1"/>
        <v>32565000</v>
      </c>
      <c r="L51" s="26">
        <v>45</v>
      </c>
      <c r="M51" s="26">
        <f t="shared" si="2"/>
        <v>226</v>
      </c>
      <c r="N51" s="32">
        <v>44589</v>
      </c>
      <c r="O51" s="32">
        <v>44606</v>
      </c>
      <c r="P51" s="26">
        <v>180</v>
      </c>
      <c r="Q51" s="32">
        <v>44832</v>
      </c>
      <c r="R51" s="31">
        <v>26052000</v>
      </c>
      <c r="S51" s="33">
        <f t="shared" si="3"/>
        <v>198</v>
      </c>
      <c r="T51" s="34">
        <f t="shared" si="4"/>
        <v>0.87610619469026552</v>
      </c>
      <c r="U51" s="38">
        <v>19828467</v>
      </c>
      <c r="V51" s="38">
        <f t="shared" si="5"/>
        <v>12736533</v>
      </c>
      <c r="W51" s="26">
        <v>1</v>
      </c>
      <c r="X51" s="36">
        <v>6513000</v>
      </c>
      <c r="Y51" s="36">
        <f t="shared" si="0"/>
        <v>32565000</v>
      </c>
      <c r="Z51" s="26">
        <f t="shared" si="6"/>
        <v>46</v>
      </c>
      <c r="AA51" s="30" t="s">
        <v>42</v>
      </c>
      <c r="AB51" s="26">
        <v>50001077</v>
      </c>
      <c r="AC51" s="30" t="s">
        <v>43</v>
      </c>
      <c r="AD51" s="30" t="s">
        <v>61</v>
      </c>
      <c r="AE51" s="29" t="s">
        <v>45</v>
      </c>
    </row>
    <row r="52" spans="2:31" x14ac:dyDescent="0.25">
      <c r="B52" s="26">
        <v>2022</v>
      </c>
      <c r="C52" s="26">
        <v>220349</v>
      </c>
      <c r="D52" s="27" t="s">
        <v>39</v>
      </c>
      <c r="E52" s="28">
        <v>44776</v>
      </c>
      <c r="F52" s="26">
        <v>79481948</v>
      </c>
      <c r="G52" s="29" t="s">
        <v>170</v>
      </c>
      <c r="H52" s="30" t="s">
        <v>171</v>
      </c>
      <c r="I52" s="31">
        <v>26670000</v>
      </c>
      <c r="J52" s="31">
        <v>6667500</v>
      </c>
      <c r="K52" s="31">
        <f t="shared" si="1"/>
        <v>33337500</v>
      </c>
      <c r="L52" s="26">
        <v>45</v>
      </c>
      <c r="M52" s="26">
        <f t="shared" si="2"/>
        <v>226</v>
      </c>
      <c r="N52" s="32">
        <v>44589</v>
      </c>
      <c r="O52" s="32">
        <v>44595</v>
      </c>
      <c r="P52" s="26">
        <v>180</v>
      </c>
      <c r="Q52" s="32">
        <v>44821</v>
      </c>
      <c r="R52" s="31">
        <v>26670000</v>
      </c>
      <c r="S52" s="33">
        <f t="shared" si="3"/>
        <v>209</v>
      </c>
      <c r="T52" s="34">
        <f t="shared" si="4"/>
        <v>0.9247787610619469</v>
      </c>
      <c r="U52" s="38">
        <v>26373667</v>
      </c>
      <c r="V52" s="38">
        <f t="shared" si="5"/>
        <v>6963833</v>
      </c>
      <c r="W52" s="26">
        <v>1</v>
      </c>
      <c r="X52" s="36">
        <v>6667500</v>
      </c>
      <c r="Y52" s="36">
        <f t="shared" si="0"/>
        <v>33337500</v>
      </c>
      <c r="Z52" s="26">
        <f t="shared" si="6"/>
        <v>46</v>
      </c>
      <c r="AA52" s="30" t="s">
        <v>42</v>
      </c>
      <c r="AB52" s="26">
        <v>50001077</v>
      </c>
      <c r="AC52" s="30" t="s">
        <v>43</v>
      </c>
      <c r="AD52" s="30" t="s">
        <v>61</v>
      </c>
      <c r="AE52" s="29" t="s">
        <v>45</v>
      </c>
    </row>
    <row r="53" spans="2:31" x14ac:dyDescent="0.25">
      <c r="B53" s="26">
        <v>2022</v>
      </c>
      <c r="C53" s="26">
        <v>220350</v>
      </c>
      <c r="D53" s="27" t="s">
        <v>39</v>
      </c>
      <c r="E53" s="28">
        <v>44776</v>
      </c>
      <c r="F53" s="26">
        <v>39752159</v>
      </c>
      <c r="G53" s="29" t="s">
        <v>172</v>
      </c>
      <c r="H53" s="30" t="s">
        <v>173</v>
      </c>
      <c r="I53" s="31">
        <v>11166000</v>
      </c>
      <c r="J53" s="31">
        <v>2791500</v>
      </c>
      <c r="K53" s="31">
        <f t="shared" si="1"/>
        <v>13957500</v>
      </c>
      <c r="L53" s="26">
        <v>45</v>
      </c>
      <c r="M53" s="26">
        <f t="shared" si="2"/>
        <v>226</v>
      </c>
      <c r="N53" s="32">
        <v>44589</v>
      </c>
      <c r="O53" s="32">
        <v>44596</v>
      </c>
      <c r="P53" s="26">
        <v>180</v>
      </c>
      <c r="Q53" s="32">
        <v>44822</v>
      </c>
      <c r="R53" s="31">
        <v>11166000</v>
      </c>
      <c r="S53" s="33">
        <f t="shared" si="3"/>
        <v>208</v>
      </c>
      <c r="T53" s="34">
        <f t="shared" si="4"/>
        <v>0.92035398230088494</v>
      </c>
      <c r="U53" s="38">
        <v>3535900</v>
      </c>
      <c r="V53" s="38">
        <f t="shared" si="5"/>
        <v>10421600</v>
      </c>
      <c r="W53" s="26">
        <v>1</v>
      </c>
      <c r="X53" s="36">
        <v>2791500</v>
      </c>
      <c r="Y53" s="36">
        <f t="shared" si="0"/>
        <v>13957500</v>
      </c>
      <c r="Z53" s="26">
        <f t="shared" si="6"/>
        <v>46</v>
      </c>
      <c r="AA53" s="30" t="s">
        <v>42</v>
      </c>
      <c r="AB53" s="26">
        <v>50001077</v>
      </c>
      <c r="AC53" s="30" t="s">
        <v>43</v>
      </c>
      <c r="AD53" s="30" t="s">
        <v>61</v>
      </c>
      <c r="AE53" s="29" t="s">
        <v>108</v>
      </c>
    </row>
    <row r="54" spans="2:31" x14ac:dyDescent="0.25">
      <c r="B54" s="26">
        <v>2022</v>
      </c>
      <c r="C54" s="26">
        <v>220359</v>
      </c>
      <c r="D54" s="27" t="s">
        <v>39</v>
      </c>
      <c r="E54" s="28">
        <v>44776</v>
      </c>
      <c r="F54" s="26">
        <v>1018443671</v>
      </c>
      <c r="G54" s="29" t="s">
        <v>174</v>
      </c>
      <c r="H54" s="30" t="s">
        <v>175</v>
      </c>
      <c r="I54" s="31">
        <v>21402000</v>
      </c>
      <c r="J54" s="31">
        <v>5350500</v>
      </c>
      <c r="K54" s="31">
        <f t="shared" si="1"/>
        <v>26752500</v>
      </c>
      <c r="L54" s="26">
        <v>45</v>
      </c>
      <c r="M54" s="26">
        <f t="shared" si="2"/>
        <v>226</v>
      </c>
      <c r="N54" s="32">
        <v>44589</v>
      </c>
      <c r="O54" s="32">
        <v>44595</v>
      </c>
      <c r="P54" s="26">
        <v>180</v>
      </c>
      <c r="Q54" s="32">
        <v>44821</v>
      </c>
      <c r="R54" s="31">
        <v>21402000</v>
      </c>
      <c r="S54" s="33">
        <f t="shared" si="3"/>
        <v>209</v>
      </c>
      <c r="T54" s="34">
        <f t="shared" si="4"/>
        <v>0.9247787610619469</v>
      </c>
      <c r="U54" s="38">
        <v>21164200</v>
      </c>
      <c r="V54" s="38">
        <f t="shared" si="5"/>
        <v>5588300</v>
      </c>
      <c r="W54" s="26">
        <v>1</v>
      </c>
      <c r="X54" s="36">
        <v>5350500</v>
      </c>
      <c r="Y54" s="36">
        <f t="shared" si="0"/>
        <v>26752500</v>
      </c>
      <c r="Z54" s="26">
        <f t="shared" si="6"/>
        <v>46</v>
      </c>
      <c r="AA54" s="30" t="s">
        <v>42</v>
      </c>
      <c r="AB54" s="26">
        <v>50001077</v>
      </c>
      <c r="AC54" s="30" t="s">
        <v>43</v>
      </c>
      <c r="AD54" s="30" t="s">
        <v>61</v>
      </c>
      <c r="AE54" s="29" t="s">
        <v>45</v>
      </c>
    </row>
    <row r="55" spans="2:31" x14ac:dyDescent="0.25">
      <c r="B55" s="26">
        <v>2022</v>
      </c>
      <c r="C55" s="26">
        <v>220364</v>
      </c>
      <c r="D55" s="27" t="s">
        <v>39</v>
      </c>
      <c r="E55" s="28">
        <v>44774</v>
      </c>
      <c r="F55" s="26">
        <v>1020836400</v>
      </c>
      <c r="G55" s="29" t="s">
        <v>176</v>
      </c>
      <c r="H55" s="30" t="s">
        <v>177</v>
      </c>
      <c r="I55" s="31">
        <v>11166000</v>
      </c>
      <c r="J55" s="31">
        <v>2791500</v>
      </c>
      <c r="K55" s="31">
        <f t="shared" si="1"/>
        <v>13957500</v>
      </c>
      <c r="L55" s="26">
        <v>45</v>
      </c>
      <c r="M55" s="26">
        <f t="shared" si="2"/>
        <v>226</v>
      </c>
      <c r="N55" s="32">
        <v>44589</v>
      </c>
      <c r="O55" s="32">
        <v>44599</v>
      </c>
      <c r="P55" s="26">
        <v>180</v>
      </c>
      <c r="Q55" s="32">
        <v>44825</v>
      </c>
      <c r="R55" s="31">
        <v>11166000</v>
      </c>
      <c r="S55" s="33">
        <f t="shared" si="3"/>
        <v>205</v>
      </c>
      <c r="T55" s="34">
        <f t="shared" si="4"/>
        <v>0.90707964601769908</v>
      </c>
      <c r="U55" s="38">
        <v>10793800</v>
      </c>
      <c r="V55" s="38">
        <f t="shared" si="5"/>
        <v>3163700</v>
      </c>
      <c r="W55" s="26">
        <v>1</v>
      </c>
      <c r="X55" s="36">
        <v>2791500</v>
      </c>
      <c r="Y55" s="36">
        <f t="shared" si="0"/>
        <v>13957500</v>
      </c>
      <c r="Z55" s="26">
        <f t="shared" si="6"/>
        <v>46</v>
      </c>
      <c r="AA55" s="30" t="s">
        <v>42</v>
      </c>
      <c r="AB55" s="26">
        <v>50001077</v>
      </c>
      <c r="AC55" s="30" t="s">
        <v>43</v>
      </c>
      <c r="AD55" s="30" t="s">
        <v>61</v>
      </c>
      <c r="AE55" s="29" t="s">
        <v>108</v>
      </c>
    </row>
    <row r="56" spans="2:31" x14ac:dyDescent="0.25">
      <c r="B56" s="26">
        <v>2022</v>
      </c>
      <c r="C56" s="26">
        <v>220367</v>
      </c>
      <c r="D56" s="27" t="s">
        <v>149</v>
      </c>
      <c r="E56" s="28">
        <v>44799</v>
      </c>
      <c r="F56" s="26">
        <v>830122566</v>
      </c>
      <c r="G56" s="29" t="s">
        <v>178</v>
      </c>
      <c r="H56" s="30" t="s">
        <v>179</v>
      </c>
      <c r="I56" s="31">
        <v>188496000</v>
      </c>
      <c r="J56" s="31">
        <v>71443830</v>
      </c>
      <c r="K56" s="31">
        <f t="shared" si="1"/>
        <v>259939830</v>
      </c>
      <c r="L56" s="26">
        <v>0</v>
      </c>
      <c r="M56" s="26">
        <f t="shared" si="2"/>
        <v>365</v>
      </c>
      <c r="N56" s="32">
        <v>44635</v>
      </c>
      <c r="O56" s="32">
        <v>44681</v>
      </c>
      <c r="P56" s="26">
        <v>360</v>
      </c>
      <c r="Q56" s="32">
        <v>45046</v>
      </c>
      <c r="R56" s="31">
        <v>188496000</v>
      </c>
      <c r="S56" s="33">
        <f t="shared" si="3"/>
        <v>123</v>
      </c>
      <c r="T56" s="34">
        <f t="shared" si="4"/>
        <v>0.33698630136986302</v>
      </c>
      <c r="U56" s="38">
        <v>0</v>
      </c>
      <c r="V56" s="38">
        <f t="shared" si="5"/>
        <v>259939830</v>
      </c>
      <c r="W56" s="26">
        <v>1</v>
      </c>
      <c r="X56" s="36">
        <v>71443830</v>
      </c>
      <c r="Y56" s="36">
        <f t="shared" si="0"/>
        <v>259939830</v>
      </c>
      <c r="Z56" s="26">
        <f t="shared" si="6"/>
        <v>5</v>
      </c>
      <c r="AA56" s="30" t="s">
        <v>49</v>
      </c>
      <c r="AB56" s="26">
        <v>50001063</v>
      </c>
      <c r="AC56" s="30" t="s">
        <v>50</v>
      </c>
      <c r="AD56" s="30" t="s">
        <v>55</v>
      </c>
      <c r="AE56" s="29" t="s">
        <v>52</v>
      </c>
    </row>
    <row r="57" spans="2:31" x14ac:dyDescent="0.25">
      <c r="B57" s="26">
        <v>2022</v>
      </c>
      <c r="C57" s="26">
        <v>220374</v>
      </c>
      <c r="D57" s="27" t="s">
        <v>46</v>
      </c>
      <c r="E57" s="28">
        <v>44775</v>
      </c>
      <c r="F57" s="26">
        <v>830023178</v>
      </c>
      <c r="G57" s="29" t="s">
        <v>180</v>
      </c>
      <c r="H57" s="30" t="s">
        <v>181</v>
      </c>
      <c r="I57" s="31">
        <v>100000000</v>
      </c>
      <c r="J57" s="31">
        <v>0</v>
      </c>
      <c r="K57" s="31">
        <f t="shared" si="1"/>
        <v>100000000</v>
      </c>
      <c r="L57" s="26">
        <v>30</v>
      </c>
      <c r="M57" s="26">
        <f t="shared" si="2"/>
        <v>123</v>
      </c>
      <c r="N57" s="32">
        <v>44671</v>
      </c>
      <c r="O57" s="32">
        <v>44683</v>
      </c>
      <c r="P57" s="26">
        <v>90</v>
      </c>
      <c r="Q57" s="32">
        <v>44806</v>
      </c>
      <c r="R57" s="31">
        <v>100000000</v>
      </c>
      <c r="S57" s="33">
        <f>_xlfn.DAYS($Q$2,O57)</f>
        <v>121</v>
      </c>
      <c r="T57" s="34">
        <f t="shared" si="4"/>
        <v>0.98373983739837401</v>
      </c>
      <c r="U57" s="38">
        <v>47996876</v>
      </c>
      <c r="V57" s="38">
        <f t="shared" si="5"/>
        <v>52003124</v>
      </c>
      <c r="W57" s="26">
        <v>1</v>
      </c>
      <c r="X57" s="36">
        <v>0</v>
      </c>
      <c r="Y57" s="36">
        <f t="shared" si="0"/>
        <v>100000000</v>
      </c>
      <c r="Z57" s="26">
        <f t="shared" si="6"/>
        <v>33</v>
      </c>
      <c r="AA57" s="30" t="s">
        <v>49</v>
      </c>
      <c r="AB57" s="26">
        <v>50001065</v>
      </c>
      <c r="AC57" s="30" t="s">
        <v>182</v>
      </c>
      <c r="AD57" s="30" t="s">
        <v>66</v>
      </c>
      <c r="AE57" s="29" t="s">
        <v>52</v>
      </c>
    </row>
    <row r="58" spans="2:31" x14ac:dyDescent="0.25">
      <c r="B58" s="26">
        <v>2022</v>
      </c>
      <c r="C58" s="26">
        <v>220431</v>
      </c>
      <c r="D58" s="27" t="s">
        <v>183</v>
      </c>
      <c r="E58" s="28">
        <v>44782</v>
      </c>
      <c r="F58" s="26">
        <v>24081830</v>
      </c>
      <c r="G58" s="29" t="s">
        <v>184</v>
      </c>
      <c r="H58" s="30" t="s">
        <v>185</v>
      </c>
      <c r="I58" s="31">
        <v>27912000</v>
      </c>
      <c r="J58" s="31">
        <v>0</v>
      </c>
      <c r="K58" s="31">
        <f t="shared" si="1"/>
        <v>27912000</v>
      </c>
      <c r="L58" s="26">
        <v>0</v>
      </c>
      <c r="M58" s="26">
        <f t="shared" si="2"/>
        <v>158</v>
      </c>
      <c r="N58" s="32">
        <v>44757</v>
      </c>
      <c r="O58" s="32">
        <v>44768</v>
      </c>
      <c r="P58" s="26">
        <v>158</v>
      </c>
      <c r="Q58" s="32">
        <v>44926</v>
      </c>
      <c r="R58" s="31">
        <v>27912000</v>
      </c>
      <c r="S58" s="33">
        <f t="shared" si="3"/>
        <v>36</v>
      </c>
      <c r="T58" s="34">
        <f t="shared" si="4"/>
        <v>0.22784810126582278</v>
      </c>
      <c r="U58" s="38">
        <v>0</v>
      </c>
      <c r="V58" s="38">
        <f t="shared" si="5"/>
        <v>27912000</v>
      </c>
      <c r="W58" s="26">
        <v>1</v>
      </c>
      <c r="X58" s="36">
        <v>0</v>
      </c>
      <c r="Y58" s="36">
        <f t="shared" si="0"/>
        <v>27912000</v>
      </c>
      <c r="Z58" s="26">
        <f t="shared" si="6"/>
        <v>0</v>
      </c>
      <c r="AA58" s="30" t="s">
        <v>186</v>
      </c>
      <c r="AB58" s="26">
        <v>50001077</v>
      </c>
      <c r="AC58" s="30" t="s">
        <v>43</v>
      </c>
      <c r="AD58" s="30" t="s">
        <v>61</v>
      </c>
      <c r="AE58" s="29" t="s">
        <v>45</v>
      </c>
    </row>
    <row r="59" spans="2:31" x14ac:dyDescent="0.25">
      <c r="B59" s="26">
        <v>2022</v>
      </c>
      <c r="C59" s="26">
        <v>220436</v>
      </c>
      <c r="D59" s="27" t="s">
        <v>46</v>
      </c>
      <c r="E59" s="28">
        <v>44802</v>
      </c>
      <c r="F59" s="26">
        <v>19232653</v>
      </c>
      <c r="G59" s="29" t="s">
        <v>187</v>
      </c>
      <c r="H59" s="30" t="s">
        <v>188</v>
      </c>
      <c r="I59" s="31">
        <v>22500000</v>
      </c>
      <c r="J59" s="31">
        <v>0</v>
      </c>
      <c r="K59" s="31">
        <f t="shared" si="1"/>
        <v>22500000</v>
      </c>
      <c r="L59" s="26">
        <v>30</v>
      </c>
      <c r="M59" s="26">
        <f t="shared" si="2"/>
        <v>62</v>
      </c>
      <c r="N59" s="32">
        <v>44768</v>
      </c>
      <c r="O59" s="32">
        <v>44771</v>
      </c>
      <c r="P59" s="26">
        <v>30</v>
      </c>
      <c r="Q59" s="32">
        <v>44833</v>
      </c>
      <c r="R59" s="31">
        <v>22500000</v>
      </c>
      <c r="S59" s="33">
        <f t="shared" si="3"/>
        <v>33</v>
      </c>
      <c r="T59" s="34">
        <f t="shared" si="4"/>
        <v>0.532258064516129</v>
      </c>
      <c r="U59" s="38">
        <v>0</v>
      </c>
      <c r="V59" s="38">
        <f t="shared" si="5"/>
        <v>22500000</v>
      </c>
      <c r="W59" s="26">
        <v>1</v>
      </c>
      <c r="X59" s="36">
        <v>0</v>
      </c>
      <c r="Y59" s="36">
        <f t="shared" si="0"/>
        <v>22500000</v>
      </c>
      <c r="Z59" s="26">
        <f t="shared" si="6"/>
        <v>32</v>
      </c>
      <c r="AA59" s="30" t="s">
        <v>59</v>
      </c>
      <c r="AB59" s="26">
        <v>50001075</v>
      </c>
      <c r="AC59" s="30" t="s">
        <v>189</v>
      </c>
      <c r="AD59" s="30" t="s">
        <v>61</v>
      </c>
      <c r="AE59" s="29" t="s">
        <v>45</v>
      </c>
    </row>
  </sheetData>
  <sheetProtection formatCells="0" autoFilter="0" pivotTables="0"/>
  <autoFilter ref="B7:AE59" xr:uid="{00000000-0001-0000-0100-000000000000}"/>
  <mergeCells count="2">
    <mergeCell ref="I6:M6"/>
    <mergeCell ref="AA6:AE6"/>
  </mergeCells>
  <conditionalFormatting sqref="C6:C19">
    <cfRule type="duplicateValues" dxfId="0" priority="1"/>
  </conditionalFormatting>
  <dataValidations count="1">
    <dataValidation allowBlank="1" showInputMessage="1" showErrorMessage="1" errorTitle="Entrada no válida" error="Por favor seleccione un elemento de la lista" promptTitle="Seleccione un elemento de la lista" sqref="D57 E46:G46 E35:G39 D42:G43 E14 E17:G18 E48:G51 D30:G30 D27:D28 E9:G12 E24:G28 D24 D9:D11 D13 D15:D16 D59:G59" xr:uid="{E1ED08AE-80F4-4448-97C8-7D51030CAE2F}"/>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Datos_modificaciones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 JARAMILLO</dc:creator>
  <cp:lastModifiedBy>LUCIA JARAMILLO</cp:lastModifiedBy>
  <dcterms:created xsi:type="dcterms:W3CDTF">2022-09-10T04:34:12Z</dcterms:created>
  <dcterms:modified xsi:type="dcterms:W3CDTF">2022-09-10T04:35:48Z</dcterms:modified>
</cp:coreProperties>
</file>