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8BA5672F-9F16-42EC-B7B8-1F7241C29895}" xr6:coauthVersionLast="41" xr6:coauthVersionMax="41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Detalle!$B$10:$L$20</definedName>
  </definedNames>
  <calcPr calcId="191029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2" l="1"/>
  <c r="Y18" i="2"/>
  <c r="Y19" i="2"/>
  <c r="Y20" i="2"/>
  <c r="Y12" i="2"/>
  <c r="Z12" i="2" s="1"/>
  <c r="Y13" i="2"/>
  <c r="Z13" i="2" s="1"/>
  <c r="Y14" i="2"/>
  <c r="Y16" i="2"/>
  <c r="Z16" i="2" s="1"/>
  <c r="Y17" i="2"/>
  <c r="Z17" i="2" s="1"/>
  <c r="Z14" i="2" l="1"/>
  <c r="Z15" i="2"/>
  <c r="Z19" i="2"/>
  <c r="Z20" i="2"/>
  <c r="Z18" i="2"/>
  <c r="Y11" i="2"/>
  <c r="Z11" i="2" s="1"/>
</calcChain>
</file>

<file path=xl/sharedStrings.xml><?xml version="1.0" encoding="utf-8"?>
<sst xmlns="http://schemas.openxmlformats.org/spreadsheetml/2006/main" count="157" uniqueCount="87">
  <si>
    <t>Total general</t>
  </si>
  <si>
    <t>Fuente: Datos Abiertos, BogData</t>
  </si>
  <si>
    <t>No. Contratos/Conv</t>
  </si>
  <si>
    <t>VIGENCIA</t>
  </si>
  <si>
    <t>NÚMERO CONTRATO</t>
  </si>
  <si>
    <t>CLASE MODIFICACIÓN</t>
  </si>
  <si>
    <t>FECHA SUSCRIPCIÓN DE LA MODIFICACIÓN</t>
  </si>
  <si>
    <t>IDENTIFICACIÓN CONTRATISTA</t>
  </si>
  <si>
    <t>OBJETO</t>
  </si>
  <si>
    <t>VALOR CONTRATO PRINCIPAL</t>
  </si>
  <si>
    <t>VALOR ADICIÓN</t>
  </si>
  <si>
    <t>VALOR TOTAL</t>
  </si>
  <si>
    <t>PLAZO MODIFICACIÓN (Días)</t>
  </si>
  <si>
    <t>Fecha de suscripción</t>
  </si>
  <si>
    <t>Fecha de Inicio</t>
  </si>
  <si>
    <t>Plazo Inicial (dias)</t>
  </si>
  <si>
    <t>Fecha Finalizacion Programada</t>
  </si>
  <si>
    <t>Valor del Contrato
inical</t>
  </si>
  <si>
    <t>dias ejecutados</t>
  </si>
  <si>
    <t>% Ejecución</t>
  </si>
  <si>
    <t>Recursos pendientes de ejecutar.</t>
  </si>
  <si>
    <t>Cantidad de Adiciones/
prórrogas</t>
  </si>
  <si>
    <t>Vr. Adiciones</t>
  </si>
  <si>
    <t>Vr. Total con Adiciones</t>
  </si>
  <si>
    <t>NOMBRE UNIDAD EJECUTORA</t>
  </si>
  <si>
    <t>DEPENDENCIA DESTINO</t>
  </si>
  <si>
    <t>PROCESO SELECCIÓN</t>
  </si>
  <si>
    <t>CLASE CONTRATO</t>
  </si>
  <si>
    <t>DATOS DE LA MODIFICAION SUSCRITA EN EL PERIODO</t>
  </si>
  <si>
    <t>INFORMACIÓN CONSOLIDADA DEL CONTRATO A LA FECHA CON TODAS LAS NOVEDADES/CAMBIOS Y/O MODIFICACIONES</t>
  </si>
  <si>
    <t>INFORMACIÓN GENERAL DEL CONTRATO MODIFICADO</t>
  </si>
  <si>
    <t>Cesión</t>
  </si>
  <si>
    <t>Prorroga</t>
  </si>
  <si>
    <t>PORTAL CONTRATACION</t>
  </si>
  <si>
    <t>URL SECOP</t>
  </si>
  <si>
    <t>Selección Abreviada - Subasta Inversa</t>
  </si>
  <si>
    <t>Licitación Pública</t>
  </si>
  <si>
    <t>PLAZO TOTAL
(DÍAS)*</t>
  </si>
  <si>
    <t>* Los plazos en días se contabilizan a partir de meses contables de 30 días</t>
  </si>
  <si>
    <t xml:space="preserve">Corte: </t>
  </si>
  <si>
    <t>Del</t>
  </si>
  <si>
    <t>Hasta</t>
  </si>
  <si>
    <t>RAZÓN SOCIAL
CESIONARIO</t>
  </si>
  <si>
    <t>Recursos totales Ejecutados o pagados</t>
  </si>
  <si>
    <t>Tipo Modificaciones</t>
  </si>
  <si>
    <t>Modalidad / Clase Contrato - Conve</t>
  </si>
  <si>
    <t>Directa Prestacion Servicios Profesionales y Apoyo a la Gestión</t>
  </si>
  <si>
    <t>Prestación de Servicios</t>
  </si>
  <si>
    <t>Prestación Servicios Profesionales</t>
  </si>
  <si>
    <t>Adición / Prórroga</t>
  </si>
  <si>
    <t>No aplica</t>
  </si>
  <si>
    <t>Mínima Cuantía</t>
  </si>
  <si>
    <t>Seguros</t>
  </si>
  <si>
    <t>SECOP_II</t>
  </si>
  <si>
    <t>0111-01</t>
  </si>
  <si>
    <t>SUBD. ADMINISTRATIVA Y FINANCIERA</t>
  </si>
  <si>
    <t>FONDO CUENTA CONCEJO DE BOGOTA, D.C.</t>
  </si>
  <si>
    <t>0111-04</t>
  </si>
  <si>
    <t>Plazo total con prorrogas (días)</t>
  </si>
  <si>
    <t>OF. ASESORA DE COMUNICACIONES</t>
  </si>
  <si>
    <t>Compraventa</t>
  </si>
  <si>
    <t>OF. TECNICA SISTEMA GESTION DOCUMENTAL</t>
  </si>
  <si>
    <t>Secretaría Distrital de Hacienda
Gestión Contractual Enero 2023 - Modificaciones</t>
  </si>
  <si>
    <t>https://community.secop.gov.co/Public/Tendering/OpportunityDetail/Index?noticeUID=CO1.NTC.2047595&amp;isFromPublicArea=True&amp;isModal=true&amp;asPopupView=true</t>
  </si>
  <si>
    <t>https://community.secop.gov.co/Public/Tendering/OpportunityDetail/Index?noticeUID=CO1.NTC.2253790&amp;isFromPublicArea=True&amp;isModal=true&amp;asPopupView=true</t>
  </si>
  <si>
    <t>https://community.secop.gov.co/Public/Tendering/OpportunityDetail/Index?noticeUID=CO1.NTC.3358723&amp;isFromPublicArea=True&amp;isModal=true&amp;asPopupView=true</t>
  </si>
  <si>
    <t>https://community.secop.gov.co/Public/Tendering/OpportunityDetail/Index?noticeUID=CO1.NTC.3378424&amp;isFromPublicArea=True&amp;isModal=true&amp;asPopupView=true</t>
  </si>
  <si>
    <t>https://community.secop.gov.co/Public/Tendering/OpportunityDetail/Index?noticeUID=CO1.NTC.3395461&amp;isFromPublicArea=True&amp;isModal=true&amp;asPopupView=true</t>
  </si>
  <si>
    <t>https://community.secop.gov.co/Public/Tendering/OpportunityDetail/Index?noticeUID=CO1.NTC.2871824&amp;isFromPublicArea=True&amp;isModal=true&amp;asPopupView=true</t>
  </si>
  <si>
    <t>https://community.secop.gov.co/Public/Tendering/OpportunityDetail/Index?noticeUID=CO1.NTC.2982704&amp;isFromPublicArea=True&amp;isModal=true&amp;asPopupView=true</t>
  </si>
  <si>
    <t>https://community.secop.gov.co/Public/Tendering/OpportunityDetail/Index?noticeUID=CO1.NTC.3172903&amp;isFromPublicArea=True&amp;isModal=true&amp;asPopupView=true</t>
  </si>
  <si>
    <t>https://community.secop.gov.co/Public/Tendering/OpportunityDetail/Index?noticeUID=CO1.NTC.2908542&amp;isFromPublicArea=True&amp;isModal=true&amp;asPopupView=true</t>
  </si>
  <si>
    <t>LUZ MARINA SALAMANCA SALAZAR</t>
  </si>
  <si>
    <t>DERLY KATHERINNE SANCHEZ</t>
  </si>
  <si>
    <t>JENNIFER DEL ROSARIO BENDEK RICO</t>
  </si>
  <si>
    <t>Suministro</t>
  </si>
  <si>
    <t>PRESTAR LOS SERVICIOS INTEGRALES DE CENTRAL MEDIOS PARA LA PLANEACIÓN,PRODUCCIÓN Y EJECUCIÓN DE COMPAÑAS DE DIVULGACIÓN, IMPRESOS, MATERIALP.O.P, VIDEOS Y PIEZAS INSTITUCIONALES A FIN DE DIVULGAR CONTENIDOS DELA SECRETARÍA DISTRITAL DE HACIENDA, DE CONFORMIDAD CON LO ESTABLECIDOEN EL PLIEGO DE CONDICIONES</t>
  </si>
  <si>
    <t>Contratar los seguros que amparen los intereses patrimoniales actuales yfuturos, así como los bienes de propiedad de la Secretaría Distrital deHacienda y el Concejo de Bogotá, D.C, que estén bajo su responsabilidady custodia y aquellos que sean adquiridos para desarrollar las funcionesinherentes a su actividad, y cualquier otras póliza de seguros querequiera las entidades en el desarrollo de su actividad siempre y cuandola aseguradora adjudicataria cuente con la autorización por parte de laSuperintendencia Financiera de Colombia, de conformidad con loestablecido en el pliego de condiciones</t>
  </si>
  <si>
    <t>Prestar los servicios de monitoreo, análisis y suministro de lainformación sobre publicaciones periodísticas de interés para la Secretaría Distrital de Hacienda.</t>
  </si>
  <si>
    <t>Prestar los servicios profesionales en el soporte jurídico en losprocesos a cargo de la Dirección Financiera de la Corporación</t>
  </si>
  <si>
    <t>Prestar servicios profesionales para el acompañamiento en laimplementación del componente de Gestión del Conocimiento y la Innovación en la Corporación.</t>
  </si>
  <si>
    <t>SUBD. ASUNTOS CONTRACTUALES</t>
  </si>
  <si>
    <t>Prestar servicios profesionales jurídicos en temas administrativos ycontractuales de competencia de la Subdirección de Asuntos Contractualesde la Secretaría Distrital de Hacienda.</t>
  </si>
  <si>
    <t>SUBD. GESTION JUDICIAL</t>
  </si>
  <si>
    <t>Prestar el servicio de vigilancia judicial de los procesos que cursan enlos diferentes despachos judiciales del país, en los que el DistritoCapital- Secretaría Distrital de Hacienda tenga interés, de conformidadcon las competencias delegadas y asignadas.</t>
  </si>
  <si>
    <t>Suministro  de elementos  para protección  y embalaje de documentos parala Secretaría Distrital de Hacienda</t>
  </si>
  <si>
    <t>Adquisición de sillas ergonómicas para los puestos de trabajo de losservidores del Concejo de Bogotá,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</si>
</sst>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0" fillId="0" borderId="0" xfId="0" applyNumberForma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5" borderId="16" xfId="0" applyFont="1" applyFill="1" applyBorder="1" applyAlignment="1">
      <alignment horizontal="centerContinuous" vertical="center" wrapText="1"/>
    </xf>
    <xf numFmtId="0" fontId="4" fillId="5" borderId="17" xfId="0" applyFont="1" applyFill="1" applyBorder="1" applyAlignment="1">
      <alignment horizontal="centerContinuous" vertical="center" wrapText="1"/>
    </xf>
    <xf numFmtId="0" fontId="4" fillId="5" borderId="18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164" fontId="0" fillId="0" borderId="0" xfId="1" applyNumberFormat="1" applyFont="1"/>
    <xf numFmtId="0" fontId="0" fillId="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right" vertical="center"/>
    </xf>
    <xf numFmtId="14" fontId="1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Continuous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/>
    </xf>
    <xf numFmtId="43" fontId="0" fillId="0" borderId="0" xfId="1" applyFont="1"/>
    <xf numFmtId="0" fontId="0" fillId="0" borderId="12" xfId="0" pivotButton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3" fontId="0" fillId="0" borderId="0" xfId="1" applyNumberFormat="1" applyFont="1"/>
    <xf numFmtId="0" fontId="0" fillId="0" borderId="7" xfId="0" applyBorder="1" applyAlignment="1">
      <alignment horizontal="left" indent="1"/>
    </xf>
  </cellXfs>
  <cellStyles count="2">
    <cellStyle name="Millares" xfId="1" builtinId="3"/>
    <cellStyle name="Normal" xfId="0" builtinId="0"/>
  </cellStyles>
  <dxfs count="218">
    <dxf>
      <numFmt numFmtId="35" formatCode="_-* #,##0.00_-;\-* #,##0.00_-;_-* &quot;-&quot;??_-;_-@_-"/>
    </dxf>
    <dxf>
      <numFmt numFmtId="35" formatCode="_-* #,##0.00_-;\-* #,##0.0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0" formatCode="General"/>
    </dxf>
    <dxf>
      <numFmt numFmtId="19" formatCode="d/mm/yyyy"/>
    </dxf>
    <dxf>
      <numFmt numFmtId="19" formatCode="d/mm/yyyy"/>
    </dxf>
    <dxf>
      <numFmt numFmtId="0" formatCode="General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m/yyyy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2</xdr:row>
      <xdr:rowOff>123825</xdr:rowOff>
    </xdr:from>
    <xdr:to>
      <xdr:col>2</xdr:col>
      <xdr:colOff>1238250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23850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9080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790575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10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Contratos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86749" y="1228724"/>
          <a:ext cx="143572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3362327</xdr:colOff>
      <xdr:row>7</xdr:row>
      <xdr:rowOff>85725</xdr:rowOff>
    </xdr:from>
    <xdr:to>
      <xdr:col>7</xdr:col>
      <xdr:colOff>19052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877177" y="1866900"/>
          <a:ext cx="1857375" cy="409575"/>
          <a:chOff x="6705600" y="2047875"/>
          <a:chExt cx="1185559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1004584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01/01/2023 - 31/01/2023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4983.345015046296" createdVersion="6" refreshedVersion="6" minRefreshableVersion="3" recordCount="10" xr:uid="{00000000-000A-0000-FFFF-FFFF11000000}">
  <cacheSource type="worksheet">
    <worksheetSource name="Contratos"/>
  </cacheSource>
  <cacheFields count="31">
    <cacheField name="VIGENCIA" numFmtId="0">
      <sharedItems containsSemiMixedTypes="0" containsString="0" containsNumber="1" containsInteger="1" minValue="2021" maxValue="2022"/>
    </cacheField>
    <cacheField name="NÚMERO CONTRATO" numFmtId="0">
      <sharedItems containsSemiMixedTypes="0" containsString="0" containsNumber="1" containsInteger="1" minValue="210376" maxValue="220819"/>
    </cacheField>
    <cacheField name="PORTAL CONTRATACION" numFmtId="0">
      <sharedItems count="3">
        <s v="SECOP_II"/>
        <s v="SECOP_I" u="1"/>
        <s v="TVEC" u="1"/>
      </sharedItems>
    </cacheField>
    <cacheField name="URL SECOP" numFmtId="0">
      <sharedItems/>
    </cacheField>
    <cacheField name="PROCESO SELECCIÓN" numFmtId="0">
      <sharedItems count="11">
        <s v="Licitación Pública"/>
        <s v="Mínima Cuantía"/>
        <s v="Directa Prestacion Servicios Profesionales y Apoyo a la Gestión"/>
        <s v="Selección Abreviada - Subasta Inversa"/>
        <s v="Directa Otras Causales" u="1"/>
        <s v="Directa Prestacion Serv para Ejecución de Trabajos Artísticos " u="1"/>
        <s v="Selección Abreviada - Acuerdo Marco" u="1"/>
        <s v="Concurso de Méritos Abierto" u="1"/>
        <s v="Selección Abreviada - Menor Cuantía" u="1"/>
        <s v="Subasta Inversa" u="1"/>
        <s v="Régimen Especial - Régimen Especial" u="1"/>
      </sharedItems>
    </cacheField>
    <cacheField name="CLASE CONTRATO" numFmtId="0">
      <sharedItems count="12">
        <s v="Prestación de Servicios"/>
        <s v="Seguros"/>
        <s v="Prestación Servicios Profesionales"/>
        <s v="Suministro"/>
        <s v="Compraventa"/>
        <s v="Obra" u="1"/>
        <s v="Convenio Interadministrativo" u="1"/>
        <s v="Prestación Servicio Apoyo a la Gestión" u="1"/>
        <s v="Interadministrativo" u="1"/>
        <s v="Suscripción" u="1"/>
        <s v="Consultoría" u="1"/>
        <s v="Convenio de Cooperacion" u="1"/>
      </sharedItems>
    </cacheField>
    <cacheField name="DEPENDENCIA DESTINO" numFmtId="0">
      <sharedItems/>
    </cacheField>
    <cacheField name="NOMBRE UNIDAD EJECUTORA" numFmtId="0">
      <sharedItems/>
    </cacheField>
    <cacheField name="OBJETO" numFmtId="0">
      <sharedItems longText="1"/>
    </cacheField>
    <cacheField name="CLASE MODIFICACIÓN" numFmtId="0">
      <sharedItems count="8">
        <s v="Adición / Prórroga"/>
        <s v="Cesión"/>
        <s v="Prorroga"/>
        <s v="Suspensión" u="1"/>
        <s v="Adición/Prorroga" u="1"/>
        <s v="Adición" u="1"/>
        <s v="Otro sí" u="1"/>
        <s v="Adición/Prorroga/Otro sí" u="1"/>
      </sharedItems>
    </cacheField>
    <cacheField name="FECHA SUSCRIPCIÓN DE LA MODIFICACIÓN" numFmtId="14">
      <sharedItems containsSemiMixedTypes="0" containsNonDate="0" containsDate="1" containsString="0" minDate="2023-01-03T00:00:00" maxDate="2023-02-01T00:00:00"/>
    </cacheField>
    <cacheField name="IDENTIFICACIÓN CONTRATISTA" numFmtId="0">
      <sharedItems containsMixedTypes="1" containsNumber="1" containsInteger="1" minValue="52847676" maxValue="55184106"/>
    </cacheField>
    <cacheField name="RAZÓN SOCIAL_x000a_CESIONARIO" numFmtId="0">
      <sharedItems/>
    </cacheField>
    <cacheField name="VALOR CONTRATO PRINCIPAL" numFmtId="164">
      <sharedItems containsSemiMixedTypes="0" containsString="0" containsNumber="1" containsInteger="1" minValue="19992000" maxValue="2791002698"/>
    </cacheField>
    <cacheField name="VALOR ADICIÓN" numFmtId="164">
      <sharedItems containsString="0" containsBlank="1" containsNumber="1" containsInteger="1" minValue="4998000" maxValue="716022778"/>
    </cacheField>
    <cacheField name="VALOR TOTAL" numFmtId="164">
      <sharedItems containsSemiMixedTypes="0" containsString="0" containsNumber="1" containsInteger="1" minValue="24990000" maxValue="3507025476"/>
    </cacheField>
    <cacheField name="PLAZO MODIFICACIÓN (Días)" numFmtId="0">
      <sharedItems containsString="0" containsBlank="1" containsNumber="1" containsInteger="1" minValue="32" maxValue="154"/>
    </cacheField>
    <cacheField name="PLAZO TOTAL_x000a_(DÍAS)*" numFmtId="0">
      <sharedItems containsSemiMixedTypes="0" containsString="0" containsNumber="1" containsInteger="1" minValue="105" maxValue="773"/>
    </cacheField>
    <cacheField name="Fecha de suscripción" numFmtId="14">
      <sharedItems containsSemiMixedTypes="0" containsNonDate="0" containsDate="1" containsString="0" minDate="2021-08-18T00:00:00" maxDate="2022-11-18T00:00:00"/>
    </cacheField>
    <cacheField name="Fecha de Inicio" numFmtId="14">
      <sharedItems containsSemiMixedTypes="0" containsNonDate="0" containsDate="1" containsString="0" minDate="2021-09-01T00:00:00" maxDate="2022-11-22T00:00:00"/>
    </cacheField>
    <cacheField name="Plazo Inicial (dias)" numFmtId="0">
      <sharedItems containsSemiMixedTypes="0" containsString="0" containsNumber="1" containsInteger="1" minValue="105" maxValue="619"/>
    </cacheField>
    <cacheField name="Fecha Finalizacion Programada" numFmtId="14">
      <sharedItems containsSemiMixedTypes="0" containsNonDate="0" containsDate="1" containsString="0" minDate="2023-02-01T00:00:00" maxDate="2023-07-14T00:00:00"/>
    </cacheField>
    <cacheField name="Valor del Contrato_x000a_inical" numFmtId="43">
      <sharedItems containsSemiMixedTypes="0" containsString="0" containsNumber="1" containsInteger="1" minValue="19992000" maxValue="2791002698"/>
    </cacheField>
    <cacheField name="dias ejecutados" numFmtId="0">
      <sharedItems containsSemiMixedTypes="0" containsString="0" containsNumber="1" containsInteger="1" minValue="71" maxValue="517"/>
    </cacheField>
    <cacheField name="% Ejecución" numFmtId="0">
      <sharedItems containsSemiMixedTypes="0" containsString="0" containsNumber="1" minValue="64.84" maxValue="99.78"/>
    </cacheField>
    <cacheField name="Recursos totales Ejecutados o pagados" numFmtId="43">
      <sharedItems containsNonDate="0" containsString="0" containsBlank="1"/>
    </cacheField>
    <cacheField name="Recursos pendientes de ejecutar." numFmtId="43">
      <sharedItems containsNonDate="0" containsString="0" containsBlank="1"/>
    </cacheField>
    <cacheField name="Cantidad de Adiciones/_x000a_prórrogas" numFmtId="0">
      <sharedItems containsString="0" containsBlank="1" containsNumber="1" containsInteger="1" minValue="1" maxValue="1"/>
    </cacheField>
    <cacheField name="Vr. Adiciones" numFmtId="164">
      <sharedItems containsSemiMixedTypes="0" containsString="0" containsNumber="1" containsInteger="1" minValue="0" maxValue="716022778"/>
    </cacheField>
    <cacheField name="Vr. Total con Adiciones" numFmtId="164">
      <sharedItems containsSemiMixedTypes="0" containsString="0" containsNumber="1" containsInteger="1" minValue="24990000" maxValue="3507025476"/>
    </cacheField>
    <cacheField name="Plazo total con prorrogas (días)" numFmtId="0">
      <sharedItems containsSemiMixedTypes="0" containsString="0" containsNumber="1" containsInteger="1" minValue="105" maxValue="7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2021"/>
    <n v="210376"/>
    <x v="0"/>
    <s v="https://community.secop.gov.co/Public/Tendering/OpportunityDetail/Index?noticeUID=CO1.NTC.2047595&amp;isFromPublicArea=True&amp;isModal=true&amp;asPopupView=true"/>
    <x v="0"/>
    <x v="0"/>
    <s v="OF. ASESORA DE COMUNICACIONES"/>
    <s v="0111-01"/>
    <s v="PRESTAR LOS SERVICIOS INTEGRALES DE CENTRAL MEDIOS PARA LA PLANEACIÓN,PRODUCCIÓN Y EJECUCIÓN DE COMPAÑAS DE DIVULGACIÓN, IMPRESOS, MATERIALP.O.P, VIDEOS Y PIEZAS INSTITUCIONALES A FIN DE DIVULGAR CONTENIDOS DELA SECRETARÍA DISTRITAL DE HACIENDA, DE CONFORMIDAD CON LO ESTABLECIDOEN EL PLIEGO DE CONDICIONES"/>
    <x v="0"/>
    <d v="2023-01-26T00:00:00"/>
    <s v="No aplica"/>
    <s v="No aplica"/>
    <n v="1780601000"/>
    <n v="150000000"/>
    <n v="1930601000"/>
    <n v="60"/>
    <n v="584"/>
    <d v="2021-08-18T00:00:00"/>
    <d v="2021-09-01T00:00:00"/>
    <n v="360"/>
    <d v="2023-04-15T00:00:00"/>
    <n v="1780601000"/>
    <n v="517"/>
    <n v="87.48"/>
    <m/>
    <m/>
    <n v="1"/>
    <n v="495000000"/>
    <n v="1930601000"/>
    <n v="584"/>
  </r>
  <r>
    <n v="2021"/>
    <n v="210505"/>
    <x v="0"/>
    <s v="https://community.secop.gov.co/Public/Tendering/OpportunityDetail/Index?noticeUID=CO1.NTC.2253790&amp;isFromPublicArea=True&amp;isModal=true&amp;asPopupView=true"/>
    <x v="0"/>
    <x v="1"/>
    <s v="SUBD. ADMINISTRATIVA Y FINANCIERA"/>
    <s v="0111-01"/>
    <s v="Contratar los seguros que amparen los intereses patrimoniales actuales yfuturos, así como los bienes de propiedad de la Secretaría Distrital deHacienda y el Concejo de Bogotá, D.C, que estén bajo su responsabilidady custodia y aquellos que sean adquiridos para desarrollar las funcionesinherentes a su actividad, y cualquier otras póliza de seguros querequiera las entidades en el desarrollo de su actividad siempre y cuandola aseguradora adjudicataria cuente con la autorización por parte de laSuperintendencia Financiera de Colombia, de conformidad con loestablecido en el pliego de condiciones"/>
    <x v="0"/>
    <d v="2023-01-30T00:00:00"/>
    <s v="No aplica"/>
    <s v="No aplica"/>
    <n v="2791002698"/>
    <n v="716022778"/>
    <n v="3507025476"/>
    <n v="154"/>
    <n v="773"/>
    <d v="2021-10-27T00:00:00"/>
    <d v="2021-11-01T00:00:00"/>
    <n v="619"/>
    <d v="2023-07-13T00:00:00"/>
    <n v="2791002698"/>
    <n v="456"/>
    <n v="73.67"/>
    <m/>
    <m/>
    <n v="1"/>
    <n v="716022778"/>
    <n v="3507025476"/>
    <n v="773"/>
  </r>
  <r>
    <n v="2021"/>
    <n v="210506"/>
    <x v="0"/>
    <s v="https://community.secop.gov.co/Public/Tendering/OpportunityDetail/Index?noticeUID=CO1.NTC.2253790&amp;isFromPublicArea=True&amp;isModal=true&amp;asPopupView=true"/>
    <x v="0"/>
    <x v="1"/>
    <s v="SUBD. ADMINISTRATIVA Y FINANCIERA"/>
    <s v="0111-04"/>
    <s v="Contratar los seguros que amparen los intereses patrimoniales actuales yfuturos, así como los bienes de propiedad de la Secretaría Distrital deHacienda y el Concejo de Bogotá, D.C, que estén bajo su responsabilidady custodia y aquellos que sean adquiridos para desarrollar las funcionesinherentes a su actividad, y cualquier otras póliza de seguros querequiera las entidades en el desarrollo de su actividad siempre y cuandola aseguradora adjudicataria cuente con la autorización por parte de laSuperintendencia Financiera de Colombia, de conformidad con loestablecido en el pliego de condiciones"/>
    <x v="0"/>
    <d v="2023-01-16T00:00:00"/>
    <s v="No aplica"/>
    <s v="No aplica"/>
    <n v="255639082"/>
    <n v="24101741"/>
    <n v="383246232"/>
    <n v="32"/>
    <n v="536"/>
    <d v="2021-10-27T00:00:00"/>
    <d v="2021-11-01T00:00:00"/>
    <n v="382"/>
    <d v="2023-02-01T00:00:00"/>
    <n v="255639082"/>
    <n v="456"/>
    <n v="99.78"/>
    <m/>
    <m/>
    <n v="1"/>
    <n v="127607150"/>
    <n v="383246232"/>
    <n v="536"/>
  </r>
  <r>
    <n v="2022"/>
    <n v="220379"/>
    <x v="0"/>
    <s v="https://community.secop.gov.co/Public/Tendering/OpportunityDetail/Index?noticeUID=CO1.NTC.2908542&amp;isFromPublicArea=True&amp;isModal=true&amp;asPopupView=true"/>
    <x v="1"/>
    <x v="0"/>
    <s v="OF. ASESORA DE COMUNICACIONES"/>
    <s v="0111-01"/>
    <s v="Prestar los servicios de monitoreo, análisis y suministro de lainformación sobre publicaciones periodísticas de interés para la Secretaría Distrital de Hacienda."/>
    <x v="0"/>
    <d v="2023-01-24T00:00:00"/>
    <s v="No aplica"/>
    <s v="No aplica"/>
    <n v="19992000"/>
    <n v="4998000"/>
    <n v="24990000"/>
    <n v="60"/>
    <n v="300"/>
    <d v="2022-05-03T00:00:00"/>
    <d v="2022-06-07T00:00:00"/>
    <n v="240"/>
    <d v="2023-04-07T00:00:00"/>
    <n v="19992000"/>
    <n v="238"/>
    <n v="78.290000000000006"/>
    <m/>
    <m/>
    <n v="1"/>
    <n v="4998000"/>
    <n v="24990000"/>
    <n v="300"/>
  </r>
  <r>
    <n v="2022"/>
    <n v="220680"/>
    <x v="0"/>
    <s v="https://community.secop.gov.co/Public/Tendering/OpportunityDetail/Index?noticeUID=CO1.NTC.3358723&amp;isFromPublicArea=True&amp;isModal=true&amp;asPopupView=true"/>
    <x v="2"/>
    <x v="2"/>
    <s v="FONDO CUENTA CONCEJO DE BOGOTA, D.C."/>
    <s v="0111-04"/>
    <s v="Prestar los servicios profesionales en el soporte jurídico en losprocesos a cargo de la Dirección Financiera de la Corporación"/>
    <x v="1"/>
    <d v="2023-01-31T00:00:00"/>
    <n v="55184106"/>
    <s v="LUZ MARINA SALAMANCA SALAZAR"/>
    <n v="25080000"/>
    <m/>
    <n v="25080000"/>
    <m/>
    <n v="150"/>
    <d v="2022-10-05T00:00:00"/>
    <d v="2022-10-12T00:00:00"/>
    <n v="150"/>
    <d v="2023-03-12T00:00:00"/>
    <n v="25080000"/>
    <n v="111"/>
    <n v="73.510000000000005"/>
    <m/>
    <m/>
    <m/>
    <n v="0"/>
    <n v="25080000"/>
    <n v="150"/>
  </r>
  <r>
    <n v="2022"/>
    <n v="220732"/>
    <x v="0"/>
    <s v="https://community.secop.gov.co/Public/Tendering/OpportunityDetail/Index?noticeUID=CO1.NTC.3378424&amp;isFromPublicArea=True&amp;isModal=true&amp;asPopupView=true"/>
    <x v="2"/>
    <x v="2"/>
    <s v="FONDO CUENTA CONCEJO DE BOGOTA, D.C."/>
    <s v="0111-04"/>
    <s v="Prestar servicios profesionales para el acompañamiento en laimplementación del componente de Gestión del Conocimiento y la Innovación en la Corporación."/>
    <x v="1"/>
    <d v="2023-01-03T00:00:00"/>
    <n v="52847676"/>
    <s v="DERLY KATHERINNE SANCHEZ"/>
    <n v="25080000"/>
    <m/>
    <n v="25080000"/>
    <m/>
    <n v="150"/>
    <d v="2022-10-10T00:00:00"/>
    <d v="2022-10-14T00:00:00"/>
    <n v="150"/>
    <d v="2023-03-14T00:00:00"/>
    <n v="25080000"/>
    <n v="109"/>
    <n v="72.19"/>
    <m/>
    <m/>
    <m/>
    <n v="0"/>
    <n v="25080000"/>
    <n v="150"/>
  </r>
  <r>
    <n v="2022"/>
    <n v="220819"/>
    <x v="0"/>
    <s v="https://community.secop.gov.co/Public/Tendering/OpportunityDetail/Index?noticeUID=CO1.NTC.3395461&amp;isFromPublicArea=True&amp;isModal=true&amp;asPopupView=true"/>
    <x v="2"/>
    <x v="2"/>
    <s v="SUBD. ASUNTOS CONTRACTUALES"/>
    <s v="0111-01"/>
    <s v="Prestar servicios profesionales jurídicos en temas administrativos ycontractuales de competencia de la Subdirección de Asuntos Contractualesde la Secretaría Distrital de Hacienda."/>
    <x v="1"/>
    <d v="2023-01-06T00:00:00"/>
    <n v="52951267"/>
    <s v="JENNIFER DEL ROSARIO BENDEK RICO"/>
    <n v="27608000"/>
    <m/>
    <n v="27608000"/>
    <m/>
    <n v="105"/>
    <d v="2022-11-17T00:00:00"/>
    <d v="2022-11-21T00:00:00"/>
    <n v="105"/>
    <d v="2023-03-08T00:00:00"/>
    <n v="27608000"/>
    <n v="71"/>
    <n v="66.36"/>
    <m/>
    <m/>
    <m/>
    <n v="0"/>
    <n v="27608000"/>
    <n v="105"/>
  </r>
  <r>
    <n v="2022"/>
    <n v="220373"/>
    <x v="0"/>
    <s v="https://community.secop.gov.co/Public/Tendering/OpportunityDetail/Index?noticeUID=CO1.NTC.2871824&amp;isFromPublicArea=True&amp;isModal=true&amp;asPopupView=true"/>
    <x v="1"/>
    <x v="0"/>
    <s v="SUBD. GESTION JUDICIAL"/>
    <s v="0111-01"/>
    <s v="Prestar el servicio de vigilancia judicial de los procesos que cursan enlos diferentes despachos judiciales del país, en los que el DistritoCapital- Secretaría Distrital de Hacienda tenga interés, de conformidadcon las competencias delegadas y asignadas."/>
    <x v="2"/>
    <d v="2023-01-06T00:00:00"/>
    <s v="No aplica"/>
    <s v="No aplica"/>
    <n v="55549150"/>
    <m/>
    <n v="55549150"/>
    <n v="60"/>
    <n v="315"/>
    <d v="2022-04-08T00:00:00"/>
    <d v="2022-04-27T00:00:00"/>
    <n v="255"/>
    <d v="2023-03-11T00:00:00"/>
    <n v="55549150"/>
    <n v="279"/>
    <n v="87.74"/>
    <m/>
    <m/>
    <n v="1"/>
    <n v="0"/>
    <n v="55549150"/>
    <n v="315"/>
  </r>
  <r>
    <n v="2022"/>
    <n v="220428"/>
    <x v="0"/>
    <s v="https://community.secop.gov.co/Public/Tendering/OpportunityDetail/Index?noticeUID=CO1.NTC.2982704&amp;isFromPublicArea=True&amp;isModal=true&amp;asPopupView=true"/>
    <x v="1"/>
    <x v="3"/>
    <s v="OF. TECNICA SISTEMA GESTION DOCUMENTAL"/>
    <s v="0111-01"/>
    <s v="Suministro  de elementos  para protección  y embalaje de documentos parala Secretaría Distrital de Hacienda"/>
    <x v="2"/>
    <d v="2023-01-31T00:00:00"/>
    <s v="No aplica"/>
    <s v="No aplica"/>
    <n v="49881570"/>
    <m/>
    <n v="49881570"/>
    <n v="90"/>
    <n v="270"/>
    <d v="2022-07-21T00:00:00"/>
    <d v="2022-08-01T00:00:00"/>
    <n v="180"/>
    <d v="2023-05-01T00:00:00"/>
    <n v="49881570"/>
    <n v="183"/>
    <n v="67.03"/>
    <m/>
    <m/>
    <n v="1"/>
    <n v="0"/>
    <n v="49881570"/>
    <n v="270"/>
  </r>
  <r>
    <n v="2022"/>
    <n v="220628"/>
    <x v="0"/>
    <s v="https://community.secop.gov.co/Public/Tendering/OpportunityDetail/Index?noticeUID=CO1.NTC.3172903&amp;isFromPublicArea=True&amp;isModal=true&amp;asPopupView=true"/>
    <x v="3"/>
    <x v="4"/>
    <s v="FONDO CUENTA CONCEJO DE BOGOTA, D.C."/>
    <s v="0111-04"/>
    <s v="Adquisición de sillas ergonómicas para los puestos de trabajo de losservidores del Concejo de Bogotá, D.C."/>
    <x v="2"/>
    <d v="2023-01-26T00:00:00"/>
    <s v="No aplica"/>
    <s v="No aplica"/>
    <n v="171092446"/>
    <m/>
    <n v="171092446"/>
    <n v="60"/>
    <n v="180"/>
    <d v="2022-09-26T00:00:00"/>
    <d v="2022-10-05T00:00:00"/>
    <n v="120"/>
    <d v="2023-04-05T00:00:00"/>
    <n v="171092446"/>
    <n v="118"/>
    <n v="64.84"/>
    <m/>
    <m/>
    <n v="1"/>
    <n v="0"/>
    <n v="171092446"/>
    <n v="1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3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 / Clase Contrato - Conve">
  <location ref="F13:G24" firstHeaderRow="1" firstDataRow="1" firstDataCol="1"/>
  <pivotFields count="31"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11">
        <item m="1" x="7"/>
        <item m="1" x="4"/>
        <item x="2"/>
        <item x="0"/>
        <item x="1"/>
        <item m="1" x="8"/>
        <item x="3"/>
        <item m="1" x="9"/>
        <item m="1" x="6"/>
        <item m="1" x="5"/>
        <item m="1" x="10"/>
      </items>
    </pivotField>
    <pivotField axis="axisRow" showAll="0" defaultSubtotal="0">
      <items count="12">
        <item m="1" x="10"/>
        <item m="1" x="5"/>
        <item x="0"/>
        <item x="1"/>
        <item x="3"/>
        <item x="2"/>
        <item m="1" x="7"/>
        <item m="1" x="6"/>
        <item m="1" x="8"/>
        <item m="1" x="9"/>
        <item x="4"/>
        <item m="1" x="11"/>
      </items>
    </pivotField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2">
    <field x="4"/>
    <field x="5"/>
  </rowFields>
  <rowItems count="11">
    <i>
      <x v="2"/>
    </i>
    <i r="1">
      <x v="5"/>
    </i>
    <i>
      <x v="3"/>
    </i>
    <i r="1">
      <x v="2"/>
    </i>
    <i r="1">
      <x v="3"/>
    </i>
    <i>
      <x v="4"/>
    </i>
    <i r="1">
      <x v="2"/>
    </i>
    <i r="1">
      <x v="4"/>
    </i>
    <i>
      <x v="6"/>
    </i>
    <i r="1">
      <x v="10"/>
    </i>
    <i t="grand">
      <x/>
    </i>
  </rowItems>
  <colItems count="1">
    <i/>
  </colItems>
  <dataFields count="1">
    <dataField name="No. Contratos/Conv" fld="0" subtotal="count" baseField="0" baseItem="0"/>
  </dataFields>
  <formats count="65"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axis="axisValues" fieldPosition="0"/>
    </format>
    <format dxfId="184">
      <pivotArea dataOnly="0" labelOnly="1" grandRow="1" outline="0" fieldPosition="0"/>
    </format>
    <format dxfId="183">
      <pivotArea dataOnly="0" labelOnly="1" outline="0" axis="axisValues" fieldPosition="0"/>
    </format>
    <format dxfId="182">
      <pivotArea dataOnly="0" labelOnly="1" grandRow="1" outline="0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dataOnly="0" labelOnly="1" outline="0" axis="axisValues" fieldPosition="0"/>
    </format>
    <format dxfId="178">
      <pivotArea dataOnly="0" labelOnly="1" grandRow="1" outline="0" fieldPosition="0"/>
    </format>
    <format dxfId="177">
      <pivotArea dataOnly="0" labelOnly="1" outline="0" axis="axisValues" fieldPosition="0"/>
    </format>
    <format dxfId="176">
      <pivotArea dataOnly="0" labelOnly="1" outline="0" axis="axisValues" fieldPosition="0"/>
    </format>
    <format dxfId="175">
      <pivotArea dataOnly="0" labelOnly="1" outline="0" axis="axisValues" fieldPosition="0"/>
    </format>
    <format dxfId="174">
      <pivotArea type="all" dataOnly="0" outline="0" fieldPosition="0"/>
    </format>
    <format dxfId="173">
      <pivotArea dataOnly="0" labelOnly="1" grandRow="1" outline="0" fieldPosition="0"/>
    </format>
    <format dxfId="172">
      <pivotArea type="all" dataOnly="0" outline="0" fieldPosition="0"/>
    </format>
    <format dxfId="171">
      <pivotArea dataOnly="0" labelOnly="1" grandRow="1" outline="0" fieldPosition="0"/>
    </format>
    <format dxfId="170">
      <pivotArea dataOnly="0" labelOnly="1" fieldPosition="0">
        <references count="1">
          <reference field="5" count="0"/>
        </references>
      </pivotArea>
    </format>
    <format dxfId="169">
      <pivotArea dataOnly="0" labelOnly="1" fieldPosition="0">
        <references count="1">
          <reference field="4" count="0"/>
        </references>
      </pivotArea>
    </format>
    <format dxfId="168">
      <pivotArea dataOnly="0" labelOnly="1" grandRow="1" outline="0" fieldPosition="0"/>
    </format>
    <format dxfId="167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166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165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164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163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162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161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160">
      <pivotArea dataOnly="0" labelOnly="1" fieldPosition="0">
        <references count="1">
          <reference field="4" count="0"/>
        </references>
      </pivotArea>
    </format>
    <format dxfId="159">
      <pivotArea dataOnly="0" labelOnly="1" grandRow="1" outline="0" fieldPosition="0"/>
    </format>
    <format dxfId="158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157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156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155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154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153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152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4" type="button" dataOnly="0" labelOnly="1" outline="0" axis="axisRow" fieldPosition="0"/>
    </format>
    <format dxfId="148">
      <pivotArea dataOnly="0" labelOnly="1" fieldPosition="0">
        <references count="1">
          <reference field="4" count="0"/>
        </references>
      </pivotArea>
    </format>
    <format dxfId="147">
      <pivotArea dataOnly="0" labelOnly="1" grandRow="1" outline="0" fieldPosition="0"/>
    </format>
    <format dxfId="146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145">
      <pivotArea dataOnly="0" labelOnly="1" fieldPosition="0">
        <references count="2">
          <reference field="4" count="1" selected="0">
            <x v="1"/>
          </reference>
          <reference field="5" count="1">
            <x v="7"/>
          </reference>
        </references>
      </pivotArea>
    </format>
    <format dxfId="144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143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142">
      <pivotArea dataOnly="0" labelOnly="1" fieldPosition="0">
        <references count="2">
          <reference field="4" count="1" selected="0">
            <x v="4"/>
          </reference>
          <reference field="5" count="2">
            <x v="2"/>
            <x v="4"/>
          </reference>
        </references>
      </pivotArea>
    </format>
    <format dxfId="141">
      <pivotArea dataOnly="0" labelOnly="1" fieldPosition="0">
        <references count="2">
          <reference field="4" count="1" selected="0">
            <x v="5"/>
          </reference>
          <reference field="5" count="2">
            <x v="1"/>
            <x v="2"/>
          </reference>
        </references>
      </pivotArea>
    </format>
    <format dxfId="140">
      <pivotArea dataOnly="0" labelOnly="1" fieldPosition="0">
        <references count="2">
          <reference field="4" count="1" selected="0">
            <x v="6"/>
          </reference>
          <reference field="5" count="2">
            <x v="2"/>
            <x v="4"/>
          </reference>
        </references>
      </pivotArea>
    </format>
    <format dxfId="139">
      <pivotArea dataOnly="0" labelOnly="1" outline="0" axis="axisValues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field="4" type="button" dataOnly="0" labelOnly="1" outline="0" axis="axisRow" fieldPosition="0"/>
    </format>
    <format dxfId="135">
      <pivotArea dataOnly="0" labelOnly="1" outline="0" axis="axisValues" fieldPosition="0"/>
    </format>
    <format dxfId="134">
      <pivotArea dataOnly="0" labelOnly="1" fieldPosition="0">
        <references count="1">
          <reference field="4" count="0"/>
        </references>
      </pivotArea>
    </format>
    <format dxfId="133">
      <pivotArea dataOnly="0" labelOnly="1" grandRow="1" outline="0" fieldPosition="0"/>
    </format>
    <format dxfId="132">
      <pivotArea dataOnly="0" labelOnly="1" fieldPosition="0">
        <references count="2">
          <reference field="4" count="1" selected="0">
            <x v="1"/>
          </reference>
          <reference field="5" count="4">
            <x v="2"/>
            <x v="7"/>
            <x v="8"/>
            <x v="9"/>
          </reference>
        </references>
      </pivotArea>
    </format>
    <format dxfId="131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130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129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128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127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126">
      <pivotArea dataOnly="0" labelOnly="1" fieldPosition="0">
        <references count="2">
          <reference field="4" count="1" selected="0">
            <x v="8"/>
          </reference>
          <reference field="5" count="2">
            <x v="2"/>
            <x v="10"/>
          </reference>
        </references>
      </pivotArea>
    </format>
    <format dxfId="125">
      <pivotArea dataOnly="0" labelOnly="1" fieldPosition="0">
        <references count="2">
          <reference field="4" count="1" selected="0">
            <x v="9"/>
          </reference>
          <reference field="5" count="1">
            <x v="2"/>
          </reference>
        </references>
      </pivotArea>
    </format>
    <format dxfId="124">
      <pivotArea dataOnly="0" labelOnly="1" fieldPosition="0">
        <references count="2">
          <reference field="4" count="1" selected="0">
            <x v="10"/>
          </reference>
          <reference field="5" count="1">
            <x v="11"/>
          </reference>
        </references>
      </pivotArea>
    </format>
    <format dxfId="123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Modificaciones">
  <location ref="C13:D17" firstHeaderRow="1" firstDataRow="1" firstDataCol="1"/>
  <pivotFields count="31">
    <pivotField dataField="1" showAll="0" defaultSubtotal="0"/>
    <pivotField showAll="0" defaultSubtotal="0"/>
    <pivotField showAll="0" defaultSubtotal="0">
      <items count="3">
        <item x="0"/>
        <item m="1" x="2"/>
        <item m="1"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m="1" x="5"/>
        <item m="1" x="4"/>
        <item m="1" x="7"/>
        <item x="1"/>
        <item x="2"/>
        <item m="1" x="3"/>
        <item x="0"/>
        <item m="1" x="6"/>
      </items>
    </pivotField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1">
    <field x="9"/>
  </rowFields>
  <rowItems count="4">
    <i>
      <x v="3"/>
    </i>
    <i>
      <x v="4"/>
    </i>
    <i>
      <x v="6"/>
    </i>
    <i t="grand">
      <x/>
    </i>
  </rowItems>
  <colItems count="1">
    <i/>
  </colItems>
  <dataFields count="1">
    <dataField name="No. Contratos/Conv" fld="0" subtotal="count" baseField="0" baseItem="0"/>
  </dataFields>
  <formats count="30">
    <format dxfId="217">
      <pivotArea type="all" dataOnly="0" outline="0" fieldPosition="0"/>
    </format>
    <format dxfId="216">
      <pivotArea outline="0" collapsedLevelsAreSubtotals="1" fieldPosition="0"/>
    </format>
    <format dxfId="215">
      <pivotArea dataOnly="0" labelOnly="1" outline="0" axis="axisValues" fieldPosition="0"/>
    </format>
    <format dxfId="214">
      <pivotArea dataOnly="0" labelOnly="1" grandRow="1" outline="0" fieldPosition="0"/>
    </format>
    <format dxfId="213">
      <pivotArea dataOnly="0" labelOnly="1" outline="0" axis="axisValues" fieldPosition="0"/>
    </format>
    <format dxfId="212">
      <pivotArea dataOnly="0" labelOnly="1" grandRow="1" outline="0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dataOnly="0" labelOnly="1" outline="0" axis="axisValues" fieldPosition="0"/>
    </format>
    <format dxfId="208">
      <pivotArea dataOnly="0" labelOnly="1" grandRow="1" outline="0" fieldPosition="0"/>
    </format>
    <format dxfId="207">
      <pivotArea dataOnly="0" labelOnly="1" outline="0" axis="axisValues" fieldPosition="0"/>
    </format>
    <format dxfId="206">
      <pivotArea type="all" dataOnly="0" outline="0" fieldPosition="0"/>
    </format>
    <format dxfId="205">
      <pivotArea type="all" dataOnly="0" outline="0" fieldPosition="0"/>
    </format>
    <format dxfId="204">
      <pivotArea field="2" type="button" dataOnly="0" labelOnly="1" outline="0"/>
    </format>
    <format dxfId="203">
      <pivotArea type="all" dataOnly="0" outline="0" fieldPosition="0"/>
    </format>
    <format dxfId="202">
      <pivotArea field="2" type="button" dataOnly="0" labelOnly="1" outline="0"/>
    </format>
    <format dxfId="201">
      <pivotArea dataOnly="0" labelOnly="1" fieldPosition="0">
        <references count="1">
          <reference field="9" count="0"/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field="9" type="button" dataOnly="0" labelOnly="1" outline="0" axis="axisRow" fieldPosition="0"/>
    </format>
    <format dxfId="197">
      <pivotArea dataOnly="0" labelOnly="1" fieldPosition="0">
        <references count="1">
          <reference field="9" count="0"/>
        </references>
      </pivotArea>
    </format>
    <format dxfId="196">
      <pivotArea dataOnly="0" labelOnly="1" grandRow="1" outline="0" fieldPosition="0"/>
    </format>
    <format dxfId="195">
      <pivotArea dataOnly="0" labelOnly="1" outline="0" axis="axisValues" fieldPosition="0"/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field="9" type="button" dataOnly="0" labelOnly="1" outline="0" axis="axisRow" fieldPosition="0"/>
    </format>
    <format dxfId="191">
      <pivotArea dataOnly="0" labelOnly="1" outline="0" axis="axisValues" fieldPosition="0"/>
    </format>
    <format dxfId="190">
      <pivotArea dataOnly="0" labelOnly="1" fieldPosition="0">
        <references count="1">
          <reference field="9" count="0"/>
        </references>
      </pivotArea>
    </format>
    <format dxfId="189">
      <pivotArea dataOnly="0" labelOnly="1" grandRow="1" outline="0" fieldPosition="0"/>
    </format>
    <format dxfId="188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10:AF20" totalsRowShown="0" headerRowDxfId="122" headerRowBorderDxfId="121">
  <sortState ref="B8:AF11">
    <sortCondition ref="L7:L11"/>
  </sortState>
  <tableColumns count="31">
    <tableColumn id="1" xr3:uid="{00000000-0010-0000-0000-000001000000}" name="VIGENCIA"/>
    <tableColumn id="13" xr3:uid="{00000000-0010-0000-0000-00000D000000}" name="NÚMERO CONTRATO"/>
    <tableColumn id="26" xr3:uid="{00000000-0010-0000-0000-00001A000000}" name="PORTAL CONTRATACION" dataDxfId="120"/>
    <tableColumn id="6" xr3:uid="{00000000-0010-0000-0000-000006000000}" name="URL SECOP" dataDxfId="97"/>
    <tableColumn id="33" xr3:uid="{00000000-0010-0000-0000-000021000000}" name="PROCESO SELECCIÓN" dataDxfId="108"/>
    <tableColumn id="32" xr3:uid="{00000000-0010-0000-0000-000020000000}" name="CLASE CONTRATO" dataDxfId="107"/>
    <tableColumn id="35" xr3:uid="{00000000-0010-0000-0000-000023000000}" name="DEPENDENCIA DESTINO" dataDxfId="106"/>
    <tableColumn id="31" xr3:uid="{00000000-0010-0000-0000-00001F000000}" name="NOMBRE UNIDAD EJECUTORA" dataDxfId="105"/>
    <tableColumn id="34" xr3:uid="{00000000-0010-0000-0000-000022000000}" name="OBJETO" dataDxfId="104"/>
    <tableColumn id="2" xr3:uid="{00000000-0010-0000-0000-000002000000}" name="CLASE MODIFICACIÓN" dataDxfId="119"/>
    <tableColumn id="3" xr3:uid="{00000000-0010-0000-0000-000003000000}" name="FECHA SUSCRIPCIÓN DE LA MODIFICACIÓN" dataDxfId="118"/>
    <tableColumn id="5" xr3:uid="{00000000-0010-0000-0000-000005000000}" name="IDENTIFICACIÓN CONTRATISTA"/>
    <tableColumn id="4" xr3:uid="{00000000-0010-0000-0000-000004000000}" name="RAZÓN SOCIAL_x000a_CESIONARIO"/>
    <tableColumn id="14" xr3:uid="{00000000-0010-0000-0000-00000E000000}" name="VALOR CONTRATO PRINCIPAL" dataDxfId="117" dataCellStyle="Millares"/>
    <tableColumn id="15" xr3:uid="{00000000-0010-0000-0000-00000F000000}" name="VALOR ADICIÓN" dataDxfId="116" dataCellStyle="Millares"/>
    <tableColumn id="16" xr3:uid="{00000000-0010-0000-0000-000010000000}" name="VALOR TOTAL" dataDxfId="115" dataCellStyle="Millares"/>
    <tableColumn id="17" xr3:uid="{00000000-0010-0000-0000-000011000000}" name="PLAZO MODIFICACIÓN (Días)" dataDxfId="114"/>
    <tableColumn id="7" xr3:uid="{00000000-0010-0000-0000-000007000000}" name="PLAZO TOTAL_x000a_(DÍAS)*" dataDxfId="103"/>
    <tableColumn id="8" xr3:uid="{00000000-0010-0000-0000-000008000000}" name="Fecha de suscripción" dataDxfId="102"/>
    <tableColumn id="18" xr3:uid="{00000000-0010-0000-0000-000012000000}" name="Fecha de Inicio" dataDxfId="101"/>
    <tableColumn id="19" xr3:uid="{00000000-0010-0000-0000-000013000000}" name="Plazo Inicial (dias)" dataDxfId="100"/>
    <tableColumn id="9" xr3:uid="{00000000-0010-0000-0000-000009000000}" name="Fecha Finalizacion Programada" dataDxfId="99"/>
    <tableColumn id="10" xr3:uid="{00000000-0010-0000-0000-00000A000000}" name="Valor del Contrato_x000a_inical" dataCellStyle="Millares"/>
    <tableColumn id="25" xr3:uid="{00000000-0010-0000-0000-000019000000}" name="dias ejecutados" dataDxfId="113">
      <calculatedColumnFormula>$D$5-Contratos[[#This Row],[Fecha de Inicio]]</calculatedColumnFormula>
    </tableColumn>
    <tableColumn id="11" xr3:uid="{00000000-0010-0000-0000-00000B000000}" name="% Ejecución" dataDxfId="112">
      <calculatedColumnFormula>ROUND(Contratos[[#This Row],[dias ejecutados]]/(Contratos[[#This Row],[Fecha Finalizacion Programada]]-Contratos[[#This Row],[Fecha de Inicio]])*100,2)</calculatedColumnFormula>
    </tableColumn>
    <tableColumn id="12" xr3:uid="{00000000-0010-0000-0000-00000C000000}" name="Recursos totales Ejecutados o pagados" dataDxfId="1" dataCellStyle="Millares"/>
    <tableColumn id="21" xr3:uid="{00000000-0010-0000-0000-000015000000}" name="Recursos pendientes de ejecutar." dataDxfId="0" dataCellStyle="Millares"/>
    <tableColumn id="22" xr3:uid="{00000000-0010-0000-0000-000016000000}" name="Cantidad de Adiciones/_x000a_prórrogas" dataDxfId="111"/>
    <tableColumn id="23" xr3:uid="{00000000-0010-0000-0000-000017000000}" name="Vr. Adiciones" dataDxfId="98" dataCellStyle="Millares"/>
    <tableColumn id="24" xr3:uid="{00000000-0010-0000-0000-000018000000}" name="Vr. Total con Adiciones" dataDxfId="110" dataCellStyle="Millares"/>
    <tableColumn id="20" xr3:uid="{00000000-0010-0000-0000-000014000000}" name="Plazo total con prorrogas (días)" dataDxfId="109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showGridLines="0" tabSelected="1" workbookViewId="0">
      <selection activeCell="C13" sqref="C13"/>
    </sheetView>
  </sheetViews>
  <sheetFormatPr baseColWidth="10" defaultRowHeight="15" x14ac:dyDescent="0.25"/>
  <cols>
    <col min="2" max="2" width="2.7109375" customWidth="1"/>
    <col min="3" max="3" width="23.5703125" customWidth="1"/>
    <col min="4" max="4" width="18.5703125" bestFit="1" customWidth="1"/>
    <col min="6" max="6" width="59.42578125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C3" s="8"/>
      <c r="D3" s="52" t="s">
        <v>62</v>
      </c>
      <c r="E3" s="53"/>
      <c r="F3" s="53"/>
      <c r="G3" s="54"/>
      <c r="H3" s="9"/>
    </row>
    <row r="4" spans="2:8" x14ac:dyDescent="0.25">
      <c r="B4" s="7"/>
      <c r="C4" s="8"/>
      <c r="D4" s="8"/>
      <c r="E4" s="8"/>
      <c r="F4" s="8"/>
      <c r="G4" s="8"/>
      <c r="H4" s="9"/>
    </row>
    <row r="5" spans="2:8" x14ac:dyDescent="0.25">
      <c r="B5" s="7"/>
      <c r="C5" s="8"/>
      <c r="D5" s="8"/>
      <c r="E5" s="8"/>
      <c r="F5" s="8"/>
      <c r="G5" s="8"/>
      <c r="H5" s="9"/>
    </row>
    <row r="6" spans="2:8" x14ac:dyDescent="0.25">
      <c r="B6" s="7"/>
      <c r="C6" s="8"/>
      <c r="D6" s="8"/>
      <c r="E6" s="8"/>
      <c r="F6" s="8"/>
      <c r="G6" s="8"/>
      <c r="H6" s="9"/>
    </row>
    <row r="7" spans="2:8" x14ac:dyDescent="0.25">
      <c r="B7" s="7"/>
      <c r="C7" s="8"/>
      <c r="D7" s="8"/>
      <c r="E7" s="8"/>
      <c r="F7" s="8"/>
      <c r="G7" s="8"/>
      <c r="H7" s="9"/>
    </row>
    <row r="8" spans="2:8" x14ac:dyDescent="0.25">
      <c r="B8" s="7"/>
      <c r="C8" s="8"/>
      <c r="D8" s="8"/>
      <c r="E8" s="8"/>
      <c r="F8" s="8"/>
      <c r="G8" s="8"/>
      <c r="H8" s="9"/>
    </row>
    <row r="9" spans="2:8" x14ac:dyDescent="0.25">
      <c r="B9" s="7"/>
      <c r="C9" s="8"/>
      <c r="D9" s="8"/>
      <c r="E9" s="8"/>
      <c r="F9" s="8"/>
      <c r="G9" s="8"/>
      <c r="H9" s="9"/>
    </row>
    <row r="10" spans="2:8" x14ac:dyDescent="0.25">
      <c r="B10" s="7"/>
      <c r="C10" s="8"/>
      <c r="D10" s="8"/>
      <c r="E10" s="8"/>
      <c r="F10" s="8"/>
      <c r="G10" s="8"/>
      <c r="H10" s="9"/>
    </row>
    <row r="11" spans="2:8" x14ac:dyDescent="0.25">
      <c r="B11" s="7"/>
      <c r="C11" s="13"/>
      <c r="D11" s="13"/>
      <c r="E11" s="13"/>
      <c r="F11" s="13"/>
      <c r="G11" s="13"/>
      <c r="H11" s="9"/>
    </row>
    <row r="12" spans="2:8" ht="15.75" thickBot="1" x14ac:dyDescent="0.3">
      <c r="B12" s="7"/>
      <c r="C12" s="8"/>
      <c r="D12" s="8"/>
      <c r="E12" s="8"/>
      <c r="F12" s="8"/>
      <c r="G12" s="8"/>
      <c r="H12" s="9"/>
    </row>
    <row r="13" spans="2:8" ht="15.75" thickBot="1" x14ac:dyDescent="0.3">
      <c r="B13" s="7"/>
      <c r="C13" s="47" t="s">
        <v>44</v>
      </c>
      <c r="D13" s="18" t="s">
        <v>2</v>
      </c>
      <c r="E13" s="8"/>
      <c r="F13" s="47" t="s">
        <v>45</v>
      </c>
      <c r="G13" s="20" t="s">
        <v>2</v>
      </c>
      <c r="H13" s="9"/>
    </row>
    <row r="14" spans="2:8" ht="15.75" thickBot="1" x14ac:dyDescent="0.3">
      <c r="B14" s="7"/>
      <c r="C14" s="51" t="s">
        <v>31</v>
      </c>
      <c r="D14" s="15">
        <v>3</v>
      </c>
      <c r="E14" s="8"/>
      <c r="F14" s="48" t="s">
        <v>46</v>
      </c>
      <c r="G14" s="15"/>
      <c r="H14" s="9"/>
    </row>
    <row r="15" spans="2:8" ht="15.75" thickBot="1" x14ac:dyDescent="0.3">
      <c r="B15" s="7"/>
      <c r="C15" s="51" t="s">
        <v>32</v>
      </c>
      <c r="D15" s="16">
        <v>3</v>
      </c>
      <c r="E15" s="8"/>
      <c r="F15" s="49" t="s">
        <v>48</v>
      </c>
      <c r="G15" s="16">
        <v>3</v>
      </c>
      <c r="H15" s="9"/>
    </row>
    <row r="16" spans="2:8" ht="15.75" thickBot="1" x14ac:dyDescent="0.3">
      <c r="B16" s="7"/>
      <c r="C16" s="48" t="s">
        <v>49</v>
      </c>
      <c r="D16" s="16">
        <v>4</v>
      </c>
      <c r="E16" s="8"/>
      <c r="F16" s="48" t="s">
        <v>36</v>
      </c>
      <c r="G16" s="16"/>
      <c r="H16" s="9"/>
    </row>
    <row r="17" spans="2:8" ht="15.75" thickBot="1" x14ac:dyDescent="0.3">
      <c r="B17" s="7"/>
      <c r="C17" s="19" t="s">
        <v>0</v>
      </c>
      <c r="D17" s="17">
        <v>10</v>
      </c>
      <c r="E17" s="8"/>
      <c r="F17" s="50" t="s">
        <v>47</v>
      </c>
      <c r="G17" s="16">
        <v>1</v>
      </c>
      <c r="H17" s="9"/>
    </row>
    <row r="18" spans="2:8" ht="15.75" thickBot="1" x14ac:dyDescent="0.3">
      <c r="B18" s="7"/>
      <c r="E18" s="8"/>
      <c r="F18" s="49" t="s">
        <v>52</v>
      </c>
      <c r="G18" s="16">
        <v>2</v>
      </c>
      <c r="H18" s="9"/>
    </row>
    <row r="19" spans="2:8" ht="15.75" thickBot="1" x14ac:dyDescent="0.3">
      <c r="B19" s="7"/>
      <c r="E19" s="8"/>
      <c r="F19" s="48" t="s">
        <v>51</v>
      </c>
      <c r="G19" s="16"/>
      <c r="H19" s="9"/>
    </row>
    <row r="20" spans="2:8" ht="15.75" thickBot="1" x14ac:dyDescent="0.3">
      <c r="B20" s="7"/>
      <c r="C20" s="8"/>
      <c r="D20" s="8"/>
      <c r="E20" s="8"/>
      <c r="F20" s="49" t="s">
        <v>47</v>
      </c>
      <c r="G20" s="16">
        <v>2</v>
      </c>
      <c r="H20" s="9"/>
    </row>
    <row r="21" spans="2:8" ht="15.75" thickBot="1" x14ac:dyDescent="0.3">
      <c r="B21" s="7"/>
      <c r="C21" s="8"/>
      <c r="D21" s="8"/>
      <c r="E21" s="8"/>
      <c r="F21" s="49" t="s">
        <v>75</v>
      </c>
      <c r="G21" s="16">
        <v>1</v>
      </c>
      <c r="H21" s="9"/>
    </row>
    <row r="22" spans="2:8" ht="15.75" thickBot="1" x14ac:dyDescent="0.3">
      <c r="B22" s="7"/>
      <c r="C22" s="8"/>
      <c r="D22" s="8"/>
      <c r="E22" s="8"/>
      <c r="F22" s="48" t="s">
        <v>35</v>
      </c>
      <c r="G22" s="16"/>
      <c r="H22" s="9"/>
    </row>
    <row r="23" spans="2:8" ht="15.75" thickBot="1" x14ac:dyDescent="0.3">
      <c r="B23" s="7"/>
      <c r="C23" s="8"/>
      <c r="D23" s="8"/>
      <c r="E23" s="8"/>
      <c r="F23" s="56" t="s">
        <v>60</v>
      </c>
      <c r="G23" s="16">
        <v>1</v>
      </c>
      <c r="H23" s="9"/>
    </row>
    <row r="24" spans="2:8" ht="15.75" thickBot="1" x14ac:dyDescent="0.3">
      <c r="B24" s="7"/>
      <c r="C24" s="8"/>
      <c r="D24" s="8"/>
      <c r="E24" s="8"/>
      <c r="F24" s="19" t="s">
        <v>0</v>
      </c>
      <c r="G24" s="17">
        <v>10</v>
      </c>
      <c r="H24" s="9"/>
    </row>
    <row r="25" spans="2:8" x14ac:dyDescent="0.25">
      <c r="B25" s="7"/>
      <c r="C25" s="8"/>
      <c r="D25" s="8"/>
      <c r="E25" s="8"/>
      <c r="H25" s="9"/>
    </row>
    <row r="26" spans="2:8" ht="15.75" thickBot="1" x14ac:dyDescent="0.3">
      <c r="B26" s="7"/>
      <c r="C26" s="45"/>
      <c r="D26" s="8"/>
      <c r="E26" s="8"/>
      <c r="H26" s="9"/>
    </row>
    <row r="27" spans="2:8" ht="15.75" thickBot="1" x14ac:dyDescent="0.3">
      <c r="B27" s="7"/>
      <c r="C27" s="8"/>
      <c r="D27" s="8"/>
      <c r="E27" s="8"/>
      <c r="H27" s="9"/>
    </row>
    <row r="28" spans="2:8" ht="15.75" thickBot="1" x14ac:dyDescent="0.3">
      <c r="B28" s="7"/>
      <c r="C28" s="8"/>
      <c r="D28" s="8"/>
      <c r="E28" s="8"/>
      <c r="H28" s="9"/>
    </row>
    <row r="29" spans="2:8" ht="15.75" thickBot="1" x14ac:dyDescent="0.3">
      <c r="B29" s="7"/>
      <c r="C29" s="8"/>
      <c r="D29" s="8"/>
      <c r="E29" s="8"/>
      <c r="H29" s="9"/>
    </row>
    <row r="30" spans="2:8" ht="15.75" thickBot="1" x14ac:dyDescent="0.3">
      <c r="B30" s="7"/>
      <c r="C30" s="8"/>
      <c r="D30" s="8"/>
      <c r="E30" s="8"/>
      <c r="H30" s="9"/>
    </row>
    <row r="31" spans="2:8" ht="15.75" thickBot="1" x14ac:dyDescent="0.3">
      <c r="B31" s="7"/>
      <c r="C31" s="8"/>
      <c r="D31" s="8"/>
      <c r="E31" s="8"/>
      <c r="H31" s="9"/>
    </row>
    <row r="32" spans="2:8" x14ac:dyDescent="0.25">
      <c r="B32" s="7"/>
      <c r="C32" s="8"/>
      <c r="D32" s="8"/>
      <c r="E32" s="8"/>
      <c r="H32" s="9"/>
    </row>
    <row r="33" spans="2:8" ht="15.75" thickBot="1" x14ac:dyDescent="0.3">
      <c r="B33" s="7"/>
      <c r="C33" s="8"/>
      <c r="D33" s="8"/>
      <c r="E33" s="8"/>
      <c r="H33" s="9"/>
    </row>
    <row r="34" spans="2:8" ht="15.75" thickBot="1" x14ac:dyDescent="0.3">
      <c r="B34" s="7"/>
      <c r="C34" s="8"/>
      <c r="D34" s="8"/>
      <c r="E34" s="8"/>
      <c r="H34" s="9"/>
    </row>
    <row r="35" spans="2:8" ht="15.75" thickBot="1" x14ac:dyDescent="0.3">
      <c r="B35" s="7"/>
      <c r="C35" s="8"/>
      <c r="D35" s="8"/>
      <c r="E35" s="8"/>
      <c r="H35" s="9"/>
    </row>
    <row r="36" spans="2:8" ht="15.75" thickBot="1" x14ac:dyDescent="0.3">
      <c r="B36" s="7"/>
      <c r="C36" s="8"/>
      <c r="D36" s="8"/>
      <c r="E36" s="8"/>
      <c r="H36" s="9"/>
    </row>
    <row r="37" spans="2:8" ht="15.75" thickBot="1" x14ac:dyDescent="0.3">
      <c r="B37" s="7"/>
      <c r="C37" s="8"/>
      <c r="D37" s="8"/>
      <c r="E37" s="8"/>
      <c r="H37" s="9"/>
    </row>
    <row r="38" spans="2:8" ht="15.75" thickBot="1" x14ac:dyDescent="0.3">
      <c r="B38" s="7"/>
      <c r="C38" s="8"/>
      <c r="D38" s="8"/>
      <c r="E38" s="8"/>
      <c r="H38" s="9"/>
    </row>
    <row r="39" spans="2:8" ht="15.75" thickBot="1" x14ac:dyDescent="0.3">
      <c r="B39" s="10"/>
      <c r="C39" s="11"/>
      <c r="D39" s="11"/>
      <c r="E39" s="11"/>
      <c r="F39" s="11"/>
      <c r="G39" s="11"/>
      <c r="H39" s="12"/>
    </row>
  </sheetData>
  <sheetProtection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0"/>
  <sheetViews>
    <sheetView showGridLines="0" zoomScale="85" zoomScaleNormal="85" workbookViewId="0">
      <pane ySplit="10" topLeftCell="A11" activePane="bottomLeft" state="frozen"/>
      <selection pane="bottomLeft" activeCell="B10" sqref="B10"/>
    </sheetView>
  </sheetViews>
  <sheetFormatPr baseColWidth="10" defaultRowHeight="15" x14ac:dyDescent="0.25"/>
  <cols>
    <col min="1" max="1" width="2.7109375" customWidth="1"/>
    <col min="2" max="2" width="16.140625" customWidth="1"/>
    <col min="3" max="3" width="19.7109375" bestFit="1" customWidth="1"/>
    <col min="4" max="5" width="16.140625" customWidth="1"/>
    <col min="6" max="6" width="36.7109375" customWidth="1"/>
    <col min="7" max="7" width="26.28515625" customWidth="1"/>
    <col min="10" max="10" width="32.28515625" customWidth="1"/>
    <col min="11" max="11" width="15.5703125" customWidth="1"/>
    <col min="12" max="12" width="15.42578125" customWidth="1"/>
    <col min="13" max="13" width="18" customWidth="1"/>
    <col min="14" max="14" width="25.85546875" customWidth="1"/>
    <col min="15" max="15" width="19.140625" customWidth="1"/>
    <col min="16" max="16" width="15.140625" bestFit="1" customWidth="1"/>
    <col min="17" max="17" width="17.85546875" bestFit="1" customWidth="1"/>
    <col min="18" max="18" width="16.140625" customWidth="1"/>
    <col min="19" max="19" width="17.85546875" customWidth="1"/>
    <col min="24" max="24" width="17.85546875" bestFit="1" customWidth="1"/>
    <col min="27" max="28" width="16.85546875" bestFit="1" customWidth="1"/>
    <col min="30" max="30" width="17.28515625" bestFit="1" customWidth="1"/>
    <col min="31" max="31" width="17.85546875" bestFit="1" customWidth="1"/>
    <col min="32" max="32" width="14.85546875" customWidth="1"/>
  </cols>
  <sheetData>
    <row r="2" spans="2:32" ht="41.25" customHeight="1" x14ac:dyDescent="0.25">
      <c r="B2" s="39" t="s">
        <v>62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2" x14ac:dyDescent="0.25">
      <c r="E3" s="3"/>
    </row>
    <row r="4" spans="2:32" x14ac:dyDescent="0.25">
      <c r="B4" s="36" t="s">
        <v>39</v>
      </c>
      <c r="C4" s="34" t="s">
        <v>40</v>
      </c>
      <c r="D4" s="35" t="s">
        <v>41</v>
      </c>
      <c r="E4" s="3"/>
    </row>
    <row r="5" spans="2:32" x14ac:dyDescent="0.25">
      <c r="B5" s="33"/>
      <c r="C5" s="37">
        <v>44927</v>
      </c>
      <c r="D5" s="38">
        <v>44957</v>
      </c>
      <c r="E5" s="3"/>
    </row>
    <row r="6" spans="2:32" x14ac:dyDescent="0.25">
      <c r="B6" s="31"/>
      <c r="E6" s="3"/>
    </row>
    <row r="7" spans="2:32" x14ac:dyDescent="0.25">
      <c r="B7" s="32" t="s">
        <v>1</v>
      </c>
      <c r="C7" s="3"/>
      <c r="E7" s="2"/>
    </row>
    <row r="8" spans="2:32" ht="15.75" thickBot="1" x14ac:dyDescent="0.3">
      <c r="B8" s="2" t="s">
        <v>38</v>
      </c>
      <c r="C8" s="2"/>
      <c r="D8" s="2"/>
      <c r="E8" s="2"/>
    </row>
    <row r="9" spans="2:32" ht="18.75" customHeight="1" x14ac:dyDescent="0.25">
      <c r="B9" s="21" t="s">
        <v>30</v>
      </c>
      <c r="C9" s="22"/>
      <c r="D9" s="22"/>
      <c r="E9" s="22"/>
      <c r="F9" s="27"/>
      <c r="G9" s="27"/>
      <c r="H9" s="27"/>
      <c r="I9" s="27"/>
      <c r="J9" s="28"/>
      <c r="K9" s="24" t="s">
        <v>28</v>
      </c>
      <c r="L9" s="25"/>
      <c r="M9" s="25"/>
      <c r="N9" s="25"/>
      <c r="O9" s="25"/>
      <c r="P9" s="25"/>
      <c r="Q9" s="25"/>
      <c r="R9" s="26"/>
      <c r="S9" s="26"/>
      <c r="T9" s="21" t="s">
        <v>29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3"/>
    </row>
    <row r="10" spans="2:32" ht="56.25" customHeight="1" thickBot="1" x14ac:dyDescent="0.3">
      <c r="B10" s="40" t="s">
        <v>3</v>
      </c>
      <c r="C10" s="41" t="s">
        <v>4</v>
      </c>
      <c r="D10" s="41" t="s">
        <v>33</v>
      </c>
      <c r="E10" s="41" t="s">
        <v>34</v>
      </c>
      <c r="F10" s="41" t="s">
        <v>26</v>
      </c>
      <c r="G10" s="41" t="s">
        <v>27</v>
      </c>
      <c r="H10" s="41" t="s">
        <v>25</v>
      </c>
      <c r="I10" s="41" t="s">
        <v>24</v>
      </c>
      <c r="J10" s="42" t="s">
        <v>8</v>
      </c>
      <c r="K10" s="43" t="s">
        <v>5</v>
      </c>
      <c r="L10" s="44" t="s">
        <v>6</v>
      </c>
      <c r="M10" s="44" t="s">
        <v>7</v>
      </c>
      <c r="N10" s="44" t="s">
        <v>42</v>
      </c>
      <c r="O10" s="44" t="s">
        <v>9</v>
      </c>
      <c r="P10" s="44" t="s">
        <v>10</v>
      </c>
      <c r="Q10" s="44" t="s">
        <v>11</v>
      </c>
      <c r="R10" s="44" t="s">
        <v>12</v>
      </c>
      <c r="S10" s="30" t="s">
        <v>37</v>
      </c>
      <c r="T10" s="40" t="s">
        <v>13</v>
      </c>
      <c r="U10" s="41" t="s">
        <v>14</v>
      </c>
      <c r="V10" s="41" t="s">
        <v>15</v>
      </c>
      <c r="W10" s="41" t="s">
        <v>16</v>
      </c>
      <c r="X10" s="41" t="s">
        <v>17</v>
      </c>
      <c r="Y10" s="41" t="s">
        <v>18</v>
      </c>
      <c r="Z10" s="41" t="s">
        <v>19</v>
      </c>
      <c r="AA10" s="41" t="s">
        <v>43</v>
      </c>
      <c r="AB10" s="41" t="s">
        <v>20</v>
      </c>
      <c r="AC10" s="41" t="s">
        <v>21</v>
      </c>
      <c r="AD10" s="41" t="s">
        <v>22</v>
      </c>
      <c r="AE10" s="41" t="s">
        <v>23</v>
      </c>
      <c r="AF10" s="42" t="s">
        <v>58</v>
      </c>
    </row>
    <row r="11" spans="2:32" x14ac:dyDescent="0.25">
      <c r="B11">
        <v>2021</v>
      </c>
      <c r="C11">
        <v>210376</v>
      </c>
      <c r="D11" t="s">
        <v>53</v>
      </c>
      <c r="E11" t="s">
        <v>63</v>
      </c>
      <c r="F11" t="s">
        <v>36</v>
      </c>
      <c r="G11" t="s">
        <v>47</v>
      </c>
      <c r="H11" t="s">
        <v>59</v>
      </c>
      <c r="I11" t="s">
        <v>54</v>
      </c>
      <c r="J11" t="s">
        <v>76</v>
      </c>
      <c r="K11" s="14" t="s">
        <v>49</v>
      </c>
      <c r="L11" s="1">
        <v>44952</v>
      </c>
      <c r="M11" t="s">
        <v>50</v>
      </c>
      <c r="N11" t="s">
        <v>50</v>
      </c>
      <c r="O11" s="29">
        <v>1780601000</v>
      </c>
      <c r="P11" s="29">
        <v>150000000</v>
      </c>
      <c r="Q11" s="29">
        <v>1930601000</v>
      </c>
      <c r="R11" s="14">
        <v>60</v>
      </c>
      <c r="S11">
        <v>584</v>
      </c>
      <c r="T11" s="1">
        <v>44426</v>
      </c>
      <c r="U11" s="1">
        <v>44440</v>
      </c>
      <c r="V11">
        <v>360</v>
      </c>
      <c r="W11" s="1">
        <v>45031</v>
      </c>
      <c r="X11" s="46">
        <v>1780601000</v>
      </c>
      <c r="Y11" s="14">
        <f>$D$5-Contratos[[#This Row],[Fecha de Inicio]]</f>
        <v>517</v>
      </c>
      <c r="Z11">
        <f>ROUND(Contratos[[#This Row],[dias ejecutados]]/(Contratos[[#This Row],[Fecha Finalizacion Programada]]-Contratos[[#This Row],[Fecha de Inicio]])*100,2)</f>
        <v>87.48</v>
      </c>
      <c r="AA11" s="46">
        <v>1574188591</v>
      </c>
      <c r="AB11" s="46">
        <v>206412409</v>
      </c>
      <c r="AC11">
        <v>1</v>
      </c>
      <c r="AD11" s="29">
        <v>495000000</v>
      </c>
      <c r="AE11" s="29">
        <v>1930601000</v>
      </c>
      <c r="AF11">
        <v>584</v>
      </c>
    </row>
    <row r="12" spans="2:32" x14ac:dyDescent="0.25">
      <c r="B12">
        <v>2021</v>
      </c>
      <c r="C12">
        <v>210505</v>
      </c>
      <c r="D12" t="s">
        <v>53</v>
      </c>
      <c r="E12" s="14" t="s">
        <v>64</v>
      </c>
      <c r="F12" s="14" t="s">
        <v>36</v>
      </c>
      <c r="G12" s="14" t="s">
        <v>52</v>
      </c>
      <c r="H12" s="14" t="s">
        <v>55</v>
      </c>
      <c r="I12" s="14" t="s">
        <v>54</v>
      </c>
      <c r="J12" s="14" t="s">
        <v>77</v>
      </c>
      <c r="K12" s="14" t="s">
        <v>49</v>
      </c>
      <c r="L12" s="1">
        <v>44956</v>
      </c>
      <c r="M12" t="s">
        <v>50</v>
      </c>
      <c r="N12" t="s">
        <v>50</v>
      </c>
      <c r="O12" s="29">
        <v>2791002698</v>
      </c>
      <c r="P12" s="29">
        <v>716022778</v>
      </c>
      <c r="Q12" s="29">
        <v>3507025476</v>
      </c>
      <c r="R12" s="14">
        <v>154</v>
      </c>
      <c r="S12" s="14">
        <v>773</v>
      </c>
      <c r="T12" s="1">
        <v>44496</v>
      </c>
      <c r="U12" s="1">
        <v>44501</v>
      </c>
      <c r="V12" s="14">
        <v>619</v>
      </c>
      <c r="W12" s="1">
        <v>45120</v>
      </c>
      <c r="X12" s="46">
        <v>2791002698</v>
      </c>
      <c r="Y12" s="14">
        <f>$D$5-Contratos[[#This Row],[Fecha de Inicio]]</f>
        <v>456</v>
      </c>
      <c r="Z12" s="14">
        <f>ROUND(Contratos[[#This Row],[dias ejecutados]]/(Contratos[[#This Row],[Fecha Finalizacion Programada]]-Contratos[[#This Row],[Fecha de Inicio]])*100,2)</f>
        <v>73.67</v>
      </c>
      <c r="AA12" s="55">
        <v>2761002699</v>
      </c>
      <c r="AB12" s="55">
        <v>29999999</v>
      </c>
      <c r="AC12">
        <v>1</v>
      </c>
      <c r="AD12" s="29">
        <v>716022778</v>
      </c>
      <c r="AE12" s="29">
        <v>3507025476</v>
      </c>
      <c r="AF12" s="14">
        <v>773</v>
      </c>
    </row>
    <row r="13" spans="2:32" x14ac:dyDescent="0.25">
      <c r="B13">
        <v>2021</v>
      </c>
      <c r="C13">
        <v>210506</v>
      </c>
      <c r="D13" t="s">
        <v>53</v>
      </c>
      <c r="E13" s="14" t="s">
        <v>64</v>
      </c>
      <c r="F13" s="14" t="s">
        <v>36</v>
      </c>
      <c r="G13" s="14" t="s">
        <v>52</v>
      </c>
      <c r="H13" s="14" t="s">
        <v>55</v>
      </c>
      <c r="I13" s="14" t="s">
        <v>57</v>
      </c>
      <c r="J13" s="14" t="s">
        <v>77</v>
      </c>
      <c r="K13" s="14" t="s">
        <v>49</v>
      </c>
      <c r="L13" s="1">
        <v>44942</v>
      </c>
      <c r="M13" t="s">
        <v>50</v>
      </c>
      <c r="N13" t="s">
        <v>50</v>
      </c>
      <c r="O13" s="29">
        <v>255639082</v>
      </c>
      <c r="P13" s="29">
        <v>24101741</v>
      </c>
      <c r="Q13" s="29">
        <v>383246232</v>
      </c>
      <c r="R13" s="14">
        <v>32</v>
      </c>
      <c r="S13" s="14">
        <v>536</v>
      </c>
      <c r="T13" s="1">
        <v>44496</v>
      </c>
      <c r="U13" s="1">
        <v>44501</v>
      </c>
      <c r="V13" s="14">
        <v>382</v>
      </c>
      <c r="W13" s="1">
        <v>44958</v>
      </c>
      <c r="X13" s="46">
        <v>255639082</v>
      </c>
      <c r="Y13" s="14">
        <f>$D$5-Contratos[[#This Row],[Fecha de Inicio]]</f>
        <v>456</v>
      </c>
      <c r="Z13" s="14">
        <f>ROUND(Contratos[[#This Row],[dias ejecutados]]/(Contratos[[#This Row],[Fecha Finalizacion Programada]]-Contratos[[#This Row],[Fecha de Inicio]])*100,2)</f>
        <v>99.78</v>
      </c>
      <c r="AA13" s="55">
        <v>266626440</v>
      </c>
      <c r="AB13" s="55">
        <v>92518051</v>
      </c>
      <c r="AC13">
        <v>1</v>
      </c>
      <c r="AD13" s="29">
        <v>127607150</v>
      </c>
      <c r="AE13" s="29">
        <v>383246232</v>
      </c>
      <c r="AF13" s="14">
        <v>536</v>
      </c>
    </row>
    <row r="14" spans="2:32" x14ac:dyDescent="0.25">
      <c r="B14">
        <v>2022</v>
      </c>
      <c r="C14">
        <v>220379</v>
      </c>
      <c r="D14" t="s">
        <v>53</v>
      </c>
      <c r="E14" s="14" t="s">
        <v>71</v>
      </c>
      <c r="F14" s="14" t="s">
        <v>51</v>
      </c>
      <c r="G14" s="14" t="s">
        <v>47</v>
      </c>
      <c r="H14" s="14" t="s">
        <v>59</v>
      </c>
      <c r="I14" s="14" t="s">
        <v>54</v>
      </c>
      <c r="J14" s="14" t="s">
        <v>78</v>
      </c>
      <c r="K14" s="14" t="s">
        <v>49</v>
      </c>
      <c r="L14" s="1">
        <v>44950</v>
      </c>
      <c r="M14" t="s">
        <v>50</v>
      </c>
      <c r="N14" t="s">
        <v>50</v>
      </c>
      <c r="O14" s="29">
        <v>19992000</v>
      </c>
      <c r="P14" s="29">
        <v>4998000</v>
      </c>
      <c r="Q14" s="29">
        <v>24990000</v>
      </c>
      <c r="R14" s="14">
        <v>60</v>
      </c>
      <c r="S14" s="14">
        <v>300</v>
      </c>
      <c r="T14" s="1">
        <v>44684</v>
      </c>
      <c r="U14" s="1">
        <v>44719</v>
      </c>
      <c r="V14" s="14">
        <v>240</v>
      </c>
      <c r="W14" s="1">
        <v>45023</v>
      </c>
      <c r="X14" s="46">
        <v>19992000</v>
      </c>
      <c r="Y14" s="14">
        <f>$D$5-Contratos[[#This Row],[Fecha de Inicio]]</f>
        <v>238</v>
      </c>
      <c r="Z14" s="14">
        <f>ROUND(Contratos[[#This Row],[dias ejecutados]]/(Contratos[[#This Row],[Fecha Finalizacion Programada]]-Contratos[[#This Row],[Fecha de Inicio]])*100,2)</f>
        <v>78.290000000000006</v>
      </c>
      <c r="AA14" s="55">
        <v>14494200</v>
      </c>
      <c r="AB14" s="55">
        <v>5497800</v>
      </c>
      <c r="AC14">
        <v>1</v>
      </c>
      <c r="AD14" s="29">
        <v>4998000</v>
      </c>
      <c r="AE14" s="29">
        <v>24990000</v>
      </c>
      <c r="AF14" s="14">
        <v>300</v>
      </c>
    </row>
    <row r="15" spans="2:32" x14ac:dyDescent="0.25">
      <c r="B15">
        <v>2022</v>
      </c>
      <c r="C15">
        <v>220680</v>
      </c>
      <c r="D15" t="s">
        <v>53</v>
      </c>
      <c r="E15" s="14" t="s">
        <v>65</v>
      </c>
      <c r="F15" s="14" t="s">
        <v>46</v>
      </c>
      <c r="G15" s="14" t="s">
        <v>48</v>
      </c>
      <c r="H15" s="14" t="s">
        <v>56</v>
      </c>
      <c r="I15" s="14" t="s">
        <v>57</v>
      </c>
      <c r="J15" s="14" t="s">
        <v>79</v>
      </c>
      <c r="K15" s="14" t="s">
        <v>31</v>
      </c>
      <c r="L15" s="1">
        <v>44957</v>
      </c>
      <c r="M15">
        <v>55184106</v>
      </c>
      <c r="N15" t="s">
        <v>72</v>
      </c>
      <c r="O15" s="29">
        <v>25080000</v>
      </c>
      <c r="P15" s="29"/>
      <c r="Q15" s="29">
        <v>25080000</v>
      </c>
      <c r="R15" s="14"/>
      <c r="S15" s="14">
        <v>150</v>
      </c>
      <c r="T15" s="1">
        <v>44839</v>
      </c>
      <c r="U15" s="1">
        <v>44846</v>
      </c>
      <c r="V15" s="14">
        <v>150</v>
      </c>
      <c r="W15" s="1">
        <v>44997</v>
      </c>
      <c r="X15" s="46">
        <v>25080000</v>
      </c>
      <c r="Y15" s="14">
        <f>$D$5-Contratos[[#This Row],[Fecha de Inicio]]</f>
        <v>111</v>
      </c>
      <c r="Z15" s="14">
        <f>ROUND(Contratos[[#This Row],[dias ejecutados]]/(Contratos[[#This Row],[Fecha Finalizacion Programada]]-Contratos[[#This Row],[Fecha de Inicio]])*100,2)</f>
        <v>73.510000000000005</v>
      </c>
      <c r="AA15" s="55">
        <v>0</v>
      </c>
      <c r="AB15" s="55">
        <v>25080000</v>
      </c>
      <c r="AD15" s="29">
        <v>0</v>
      </c>
      <c r="AE15" s="29">
        <v>25080000</v>
      </c>
      <c r="AF15" s="14">
        <v>150</v>
      </c>
    </row>
    <row r="16" spans="2:32" x14ac:dyDescent="0.25">
      <c r="B16">
        <v>2022</v>
      </c>
      <c r="C16">
        <v>220732</v>
      </c>
      <c r="D16" t="s">
        <v>53</v>
      </c>
      <c r="E16" s="14" t="s">
        <v>66</v>
      </c>
      <c r="F16" s="14" t="s">
        <v>46</v>
      </c>
      <c r="G16" s="14" t="s">
        <v>48</v>
      </c>
      <c r="H16" s="14" t="s">
        <v>56</v>
      </c>
      <c r="I16" s="14" t="s">
        <v>57</v>
      </c>
      <c r="J16" s="14" t="s">
        <v>80</v>
      </c>
      <c r="K16" s="14" t="s">
        <v>31</v>
      </c>
      <c r="L16" s="1">
        <v>44929</v>
      </c>
      <c r="M16">
        <v>52847676</v>
      </c>
      <c r="N16" t="s">
        <v>73</v>
      </c>
      <c r="O16" s="29">
        <v>25080000</v>
      </c>
      <c r="P16" s="29"/>
      <c r="Q16" s="29">
        <v>25080000</v>
      </c>
      <c r="R16" s="14"/>
      <c r="S16" s="14">
        <v>150</v>
      </c>
      <c r="T16" s="1">
        <v>44844</v>
      </c>
      <c r="U16" s="1">
        <v>44848</v>
      </c>
      <c r="V16" s="14">
        <v>150</v>
      </c>
      <c r="W16" s="1">
        <v>44999</v>
      </c>
      <c r="X16" s="46">
        <v>25080000</v>
      </c>
      <c r="Y16" s="14">
        <f>$D$5-Contratos[[#This Row],[Fecha de Inicio]]</f>
        <v>109</v>
      </c>
      <c r="Z16" s="14">
        <f>ROUND(Contratos[[#This Row],[dias ejecutados]]/(Contratos[[#This Row],[Fecha Finalizacion Programada]]-Contratos[[#This Row],[Fecha de Inicio]])*100,2)</f>
        <v>72.19</v>
      </c>
      <c r="AA16" s="55">
        <v>13208800</v>
      </c>
      <c r="AB16" s="55">
        <v>11871200</v>
      </c>
      <c r="AD16" s="29">
        <v>0</v>
      </c>
      <c r="AE16" s="29">
        <v>25080000</v>
      </c>
      <c r="AF16" s="14">
        <v>150</v>
      </c>
    </row>
    <row r="17" spans="2:32" x14ac:dyDescent="0.25">
      <c r="B17">
        <v>2022</v>
      </c>
      <c r="C17">
        <v>220819</v>
      </c>
      <c r="D17" t="s">
        <v>53</v>
      </c>
      <c r="E17" s="14" t="s">
        <v>67</v>
      </c>
      <c r="F17" s="14" t="s">
        <v>46</v>
      </c>
      <c r="G17" s="14" t="s">
        <v>48</v>
      </c>
      <c r="H17" s="14" t="s">
        <v>81</v>
      </c>
      <c r="I17" s="14" t="s">
        <v>54</v>
      </c>
      <c r="J17" s="14" t="s">
        <v>82</v>
      </c>
      <c r="K17" s="14" t="s">
        <v>31</v>
      </c>
      <c r="L17" s="1">
        <v>44932</v>
      </c>
      <c r="M17">
        <v>52951267</v>
      </c>
      <c r="N17" t="s">
        <v>74</v>
      </c>
      <c r="O17" s="29">
        <v>27608000</v>
      </c>
      <c r="P17" s="29"/>
      <c r="Q17" s="29">
        <v>27608000</v>
      </c>
      <c r="R17" s="14"/>
      <c r="S17" s="14">
        <v>105</v>
      </c>
      <c r="T17" s="1">
        <v>44882</v>
      </c>
      <c r="U17" s="1">
        <v>44886</v>
      </c>
      <c r="V17" s="14">
        <v>105</v>
      </c>
      <c r="W17" s="1">
        <v>44993</v>
      </c>
      <c r="X17" s="46">
        <v>27608000</v>
      </c>
      <c r="Y17" s="14">
        <f>$D$5-Contratos[[#This Row],[Fecha de Inicio]]</f>
        <v>71</v>
      </c>
      <c r="Z17" s="14">
        <f>ROUND(Contratos[[#This Row],[dias ejecutados]]/(Contratos[[#This Row],[Fecha Finalizacion Programada]]-Contratos[[#This Row],[Fecha de Inicio]])*100,2)</f>
        <v>66.36</v>
      </c>
      <c r="AA17" s="55">
        <v>11569067</v>
      </c>
      <c r="AB17" s="55">
        <v>16038933</v>
      </c>
      <c r="AD17" s="29">
        <v>0</v>
      </c>
      <c r="AE17" s="29">
        <v>27608000</v>
      </c>
      <c r="AF17" s="14">
        <v>105</v>
      </c>
    </row>
    <row r="18" spans="2:32" x14ac:dyDescent="0.25">
      <c r="B18">
        <v>2022</v>
      </c>
      <c r="C18">
        <v>220373</v>
      </c>
      <c r="D18" t="s">
        <v>53</v>
      </c>
      <c r="E18" s="14" t="s">
        <v>68</v>
      </c>
      <c r="F18" s="14" t="s">
        <v>51</v>
      </c>
      <c r="G18" s="14" t="s">
        <v>47</v>
      </c>
      <c r="H18" s="14" t="s">
        <v>83</v>
      </c>
      <c r="I18" s="14" t="s">
        <v>54</v>
      </c>
      <c r="J18" s="14" t="s">
        <v>84</v>
      </c>
      <c r="K18" s="14" t="s">
        <v>32</v>
      </c>
      <c r="L18" s="1">
        <v>44932</v>
      </c>
      <c r="M18" t="s">
        <v>50</v>
      </c>
      <c r="N18" t="s">
        <v>50</v>
      </c>
      <c r="O18" s="29">
        <v>55549150</v>
      </c>
      <c r="P18" s="29"/>
      <c r="Q18" s="29">
        <v>55549150</v>
      </c>
      <c r="R18" s="14">
        <v>60</v>
      </c>
      <c r="S18" s="14">
        <v>315</v>
      </c>
      <c r="T18" s="1">
        <v>44659</v>
      </c>
      <c r="U18" s="1">
        <v>44678</v>
      </c>
      <c r="V18" s="14">
        <v>255</v>
      </c>
      <c r="W18" s="1">
        <v>44996</v>
      </c>
      <c r="X18" s="46">
        <v>55549150</v>
      </c>
      <c r="Y18" s="14">
        <f>$D$5-Contratos[[#This Row],[Fecha de Inicio]]</f>
        <v>279</v>
      </c>
      <c r="Z18" s="14">
        <f>ROUND(Contratos[[#This Row],[dias ejecutados]]/(Contratos[[#This Row],[Fecha Finalizacion Programada]]-Contratos[[#This Row],[Fecha de Inicio]])*100,2)</f>
        <v>87.74</v>
      </c>
      <c r="AA18" s="55">
        <v>46461098</v>
      </c>
      <c r="AB18" s="55">
        <v>9088052</v>
      </c>
      <c r="AC18">
        <v>1</v>
      </c>
      <c r="AD18" s="29">
        <v>0</v>
      </c>
      <c r="AE18" s="29">
        <v>55549150</v>
      </c>
      <c r="AF18" s="14">
        <v>315</v>
      </c>
    </row>
    <row r="19" spans="2:32" x14ac:dyDescent="0.25">
      <c r="B19">
        <v>2022</v>
      </c>
      <c r="C19">
        <v>220428</v>
      </c>
      <c r="D19" t="s">
        <v>53</v>
      </c>
      <c r="E19" s="14" t="s">
        <v>69</v>
      </c>
      <c r="F19" s="14" t="s">
        <v>51</v>
      </c>
      <c r="G19" s="14" t="s">
        <v>75</v>
      </c>
      <c r="H19" s="14" t="s">
        <v>61</v>
      </c>
      <c r="I19" s="14" t="s">
        <v>54</v>
      </c>
      <c r="J19" s="14" t="s">
        <v>85</v>
      </c>
      <c r="K19" s="14" t="s">
        <v>32</v>
      </c>
      <c r="L19" s="1">
        <v>44957</v>
      </c>
      <c r="M19" t="s">
        <v>50</v>
      </c>
      <c r="N19" t="s">
        <v>50</v>
      </c>
      <c r="O19" s="29">
        <v>49881570</v>
      </c>
      <c r="P19" s="29"/>
      <c r="Q19" s="29">
        <v>49881570</v>
      </c>
      <c r="R19" s="14">
        <v>90</v>
      </c>
      <c r="S19" s="14">
        <v>270</v>
      </c>
      <c r="T19" s="1">
        <v>44763</v>
      </c>
      <c r="U19" s="1">
        <v>44774</v>
      </c>
      <c r="V19" s="14">
        <v>180</v>
      </c>
      <c r="W19" s="1">
        <v>45047</v>
      </c>
      <c r="X19" s="46">
        <v>49881570</v>
      </c>
      <c r="Y19" s="14">
        <f>$D$5-Contratos[[#This Row],[Fecha de Inicio]]</f>
        <v>183</v>
      </c>
      <c r="Z19" s="14">
        <f>ROUND(Contratos[[#This Row],[dias ejecutados]]/(Contratos[[#This Row],[Fecha Finalizacion Programada]]-Contratos[[#This Row],[Fecha de Inicio]])*100,2)</f>
        <v>67.03</v>
      </c>
      <c r="AA19" s="55">
        <v>3021750</v>
      </c>
      <c r="AB19" s="55">
        <v>46859820</v>
      </c>
      <c r="AC19">
        <v>1</v>
      </c>
      <c r="AD19" s="29">
        <v>0</v>
      </c>
      <c r="AE19" s="29">
        <v>49881570</v>
      </c>
      <c r="AF19" s="14">
        <v>270</v>
      </c>
    </row>
    <row r="20" spans="2:32" x14ac:dyDescent="0.25">
      <c r="B20">
        <v>2022</v>
      </c>
      <c r="C20">
        <v>220628</v>
      </c>
      <c r="D20" t="s">
        <v>53</v>
      </c>
      <c r="E20" s="14" t="s">
        <v>70</v>
      </c>
      <c r="F20" s="14" t="s">
        <v>35</v>
      </c>
      <c r="G20" s="14" t="s">
        <v>60</v>
      </c>
      <c r="H20" s="14" t="s">
        <v>56</v>
      </c>
      <c r="I20" s="14" t="s">
        <v>57</v>
      </c>
      <c r="J20" s="14" t="s">
        <v>86</v>
      </c>
      <c r="K20" s="14" t="s">
        <v>32</v>
      </c>
      <c r="L20" s="1">
        <v>44952</v>
      </c>
      <c r="M20" t="s">
        <v>50</v>
      </c>
      <c r="N20" t="s">
        <v>50</v>
      </c>
      <c r="O20" s="29">
        <v>171092446</v>
      </c>
      <c r="P20" s="29"/>
      <c r="Q20" s="29">
        <v>171092446</v>
      </c>
      <c r="R20" s="14">
        <v>60</v>
      </c>
      <c r="S20" s="14">
        <v>180</v>
      </c>
      <c r="T20" s="1">
        <v>44830</v>
      </c>
      <c r="U20" s="1">
        <v>44839</v>
      </c>
      <c r="V20" s="14">
        <v>120</v>
      </c>
      <c r="W20" s="1">
        <v>45021</v>
      </c>
      <c r="X20" s="46">
        <v>171092446</v>
      </c>
      <c r="Y20" s="14">
        <f>$D$5-Contratos[[#This Row],[Fecha de Inicio]]</f>
        <v>118</v>
      </c>
      <c r="Z20" s="14">
        <f>ROUND(Contratos[[#This Row],[dias ejecutados]]/(Contratos[[#This Row],[Fecha Finalizacion Programada]]-Contratos[[#This Row],[Fecha de Inicio]])*100,2)</f>
        <v>64.84</v>
      </c>
      <c r="AA20" s="55">
        <v>0</v>
      </c>
      <c r="AB20" s="55">
        <v>171092446</v>
      </c>
      <c r="AC20">
        <v>1</v>
      </c>
      <c r="AD20" s="29">
        <v>0</v>
      </c>
      <c r="AE20" s="29">
        <v>171092446</v>
      </c>
      <c r="AF20" s="14">
        <v>180</v>
      </c>
    </row>
  </sheetData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cp:lastPrinted>2022-12-01T01:47:00Z</cp:lastPrinted>
  <dcterms:created xsi:type="dcterms:W3CDTF">2022-10-06T16:30:05Z</dcterms:created>
  <dcterms:modified xsi:type="dcterms:W3CDTF">2023-02-26T13:28:42Z</dcterms:modified>
</cp:coreProperties>
</file>